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º DE PROCESOS Y PAGOS ENERO - SEPTIEMBRE 2021\18 OCAS VIGENTES\PUBLICACION WEB LEY 19.862\"/>
    </mc:Choice>
  </mc:AlternateContent>
  <bookViews>
    <workbookView xWindow="0" yWindow="0" windowWidth="28800" windowHeight="12300" tabRatio="599"/>
  </bookViews>
  <sheets>
    <sheet name="AGOSTO 2021" sheetId="17" r:id="rId1"/>
    <sheet name="TRABAJO AGOSTO 2021" sheetId="6" state="hidden" r:id="rId2"/>
    <sheet name="BASE ACUMULADO AGOSTO" sheetId="13" state="hidden" r:id="rId3"/>
    <sheet name="BASE REGISTRO AGOSTO" sheetId="14" state="hidden" r:id="rId4"/>
    <sheet name="CORREGIR" sheetId="9" state="hidden" r:id="rId5"/>
    <sheet name="PROBLEMAS JURIDICO" sheetId="16" state="hidden" r:id="rId6"/>
  </sheets>
  <definedNames>
    <definedName name="_xlnm._FilterDatabase" localSheetId="0" hidden="1">'AGOSTO 2021'!$A$6:$AB$1098</definedName>
    <definedName name="_xlnm._FilterDatabase" localSheetId="2" hidden="1">'BASE ACUMULADO AGOSTO'!$A$1:$F$1093</definedName>
    <definedName name="_xlnm._FilterDatabase" localSheetId="3" hidden="1">'BASE REGISTRO AGOSTO'!$A$1:$AG$889</definedName>
    <definedName name="_xlnm._FilterDatabase" localSheetId="4" hidden="1">CORREGIR!$A$39:$F$80</definedName>
    <definedName name="_xlnm._FilterDatabase" localSheetId="1" hidden="1">'TRABAJO AGOSTO 2021'!$A$7:$AA$1099</definedName>
    <definedName name="Listado_web">#REF!</definedName>
  </definedNames>
  <calcPr calcId="162913"/>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8" i="6" l="1"/>
  <c r="T9" i="6" l="1"/>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1082" i="6"/>
  <c r="T1083" i="6"/>
  <c r="T1084" i="6"/>
  <c r="T1085" i="6"/>
  <c r="T1086" i="6"/>
  <c r="T1087" i="6"/>
  <c r="T1088" i="6"/>
  <c r="T1089" i="6"/>
  <c r="T1090" i="6"/>
  <c r="T1091" i="6"/>
  <c r="T1092" i="6"/>
  <c r="T1093" i="6"/>
  <c r="T1094" i="6"/>
  <c r="T1095" i="6"/>
  <c r="T1096" i="6"/>
  <c r="T1097" i="6"/>
  <c r="T1098" i="6"/>
  <c r="T1099"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3"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S1082" i="6"/>
  <c r="S1083" i="6"/>
  <c r="S1084" i="6"/>
  <c r="S1085" i="6"/>
  <c r="S1086" i="6"/>
  <c r="S1087" i="6"/>
  <c r="S1088" i="6"/>
  <c r="S1089" i="6"/>
  <c r="S1090" i="6"/>
  <c r="S1091" i="6"/>
  <c r="S1092" i="6"/>
  <c r="S1093" i="6"/>
  <c r="S1094" i="6"/>
  <c r="S1095" i="6"/>
  <c r="S1096" i="6"/>
  <c r="S1097" i="6"/>
  <c r="S1098" i="6"/>
  <c r="S1099"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R1045" i="6"/>
  <c r="R1046" i="6"/>
  <c r="R1047" i="6"/>
  <c r="R1048" i="6"/>
  <c r="R1049" i="6"/>
  <c r="R1050" i="6"/>
  <c r="R1051" i="6"/>
  <c r="R1052" i="6"/>
  <c r="R1053" i="6"/>
  <c r="R1054" i="6"/>
  <c r="R1055" i="6"/>
  <c r="R1056" i="6"/>
  <c r="R1057" i="6"/>
  <c r="R1058" i="6"/>
  <c r="R1059" i="6"/>
  <c r="R1060" i="6"/>
  <c r="R1061" i="6"/>
  <c r="R1062" i="6"/>
  <c r="R1063" i="6"/>
  <c r="R1064" i="6"/>
  <c r="R1065" i="6"/>
  <c r="R1066" i="6"/>
  <c r="R1067" i="6"/>
  <c r="R1068" i="6"/>
  <c r="R1069" i="6"/>
  <c r="R1070" i="6"/>
  <c r="R1071" i="6"/>
  <c r="R1072" i="6"/>
  <c r="R1073" i="6"/>
  <c r="R1074" i="6"/>
  <c r="R1075" i="6"/>
  <c r="R1076" i="6"/>
  <c r="R1077" i="6"/>
  <c r="R1078" i="6"/>
  <c r="R1079" i="6"/>
  <c r="R1080" i="6"/>
  <c r="R1081" i="6"/>
  <c r="R1082" i="6"/>
  <c r="R1083" i="6"/>
  <c r="R1084" i="6"/>
  <c r="R1085" i="6"/>
  <c r="R1086" i="6"/>
  <c r="R1087" i="6"/>
  <c r="R1088" i="6"/>
  <c r="R1089" i="6"/>
  <c r="R1090" i="6"/>
  <c r="R1091" i="6"/>
  <c r="R1092" i="6"/>
  <c r="R1093" i="6"/>
  <c r="R1094" i="6"/>
  <c r="R1095" i="6"/>
  <c r="R1096" i="6"/>
  <c r="R1097" i="6"/>
  <c r="R1098" i="6"/>
  <c r="R1099"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1006" i="6"/>
  <c r="P1007" i="6"/>
  <c r="P1008" i="6"/>
  <c r="P1009" i="6"/>
  <c r="P1010" i="6"/>
  <c r="P1011" i="6"/>
  <c r="P1012" i="6"/>
  <c r="P1013" i="6"/>
  <c r="P1014" i="6"/>
  <c r="P1015" i="6"/>
  <c r="P1016" i="6"/>
  <c r="P1017" i="6"/>
  <c r="P1018" i="6"/>
  <c r="P1019" i="6"/>
  <c r="P1020" i="6"/>
  <c r="P1021" i="6"/>
  <c r="P1022" i="6"/>
  <c r="P1023" i="6"/>
  <c r="P1024" i="6"/>
  <c r="P1025" i="6"/>
  <c r="P1026" i="6"/>
  <c r="P1027" i="6"/>
  <c r="P1028" i="6"/>
  <c r="P1029" i="6"/>
  <c r="P1030" i="6"/>
  <c r="P1031" i="6"/>
  <c r="P1032" i="6"/>
  <c r="P1033" i="6"/>
  <c r="P1034" i="6"/>
  <c r="P1035" i="6"/>
  <c r="P1036" i="6"/>
  <c r="P1037" i="6"/>
  <c r="P1038" i="6"/>
  <c r="P1039" i="6"/>
  <c r="P1040" i="6"/>
  <c r="P1041" i="6"/>
  <c r="P1042" i="6"/>
  <c r="P1043" i="6"/>
  <c r="P1044" i="6"/>
  <c r="P1045" i="6"/>
  <c r="P1046" i="6"/>
  <c r="P1047" i="6"/>
  <c r="P1048" i="6"/>
  <c r="P1049" i="6"/>
  <c r="P1050" i="6"/>
  <c r="P1051" i="6"/>
  <c r="P1052" i="6"/>
  <c r="P1053" i="6"/>
  <c r="P1054" i="6"/>
  <c r="P1055" i="6"/>
  <c r="P1056" i="6"/>
  <c r="P1057" i="6"/>
  <c r="P1058" i="6"/>
  <c r="P1059" i="6"/>
  <c r="P1060" i="6"/>
  <c r="P1061" i="6"/>
  <c r="P1062" i="6"/>
  <c r="P1063" i="6"/>
  <c r="P1064" i="6"/>
  <c r="P1065" i="6"/>
  <c r="P1066" i="6"/>
  <c r="P1067" i="6"/>
  <c r="P1068" i="6"/>
  <c r="P1069" i="6"/>
  <c r="P1070" i="6"/>
  <c r="P1071" i="6"/>
  <c r="P1072" i="6"/>
  <c r="P1073" i="6"/>
  <c r="P1074" i="6"/>
  <c r="P1075" i="6"/>
  <c r="P1076" i="6"/>
  <c r="P1077" i="6"/>
  <c r="P1078" i="6"/>
  <c r="P1079" i="6"/>
  <c r="P1080" i="6"/>
  <c r="P1081" i="6"/>
  <c r="P1082" i="6"/>
  <c r="P1083" i="6"/>
  <c r="P1084" i="6"/>
  <c r="P1085" i="6"/>
  <c r="P1086" i="6"/>
  <c r="P1087" i="6"/>
  <c r="P1088" i="6"/>
  <c r="P1089" i="6"/>
  <c r="P1090" i="6"/>
  <c r="P1091" i="6"/>
  <c r="P1092" i="6"/>
  <c r="P1093" i="6"/>
  <c r="P1094" i="6"/>
  <c r="P1095" i="6"/>
  <c r="P1096" i="6"/>
  <c r="P1097" i="6"/>
  <c r="P1098" i="6"/>
  <c r="P1099"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013" i="6"/>
  <c r="O1014" i="6"/>
  <c r="O1015" i="6"/>
  <c r="O1016" i="6"/>
  <c r="O1017" i="6"/>
  <c r="O1018" i="6"/>
  <c r="O1019" i="6"/>
  <c r="O1020" i="6"/>
  <c r="O1021" i="6"/>
  <c r="O1022" i="6"/>
  <c r="O1023" i="6"/>
  <c r="O1024" i="6"/>
  <c r="O1025" i="6"/>
  <c r="O1026" i="6"/>
  <c r="O1027" i="6"/>
  <c r="O1028" i="6"/>
  <c r="O1029" i="6"/>
  <c r="O1030" i="6"/>
  <c r="O1031" i="6"/>
  <c r="O1032" i="6"/>
  <c r="O1033" i="6"/>
  <c r="O1034" i="6"/>
  <c r="O1035" i="6"/>
  <c r="O1036" i="6"/>
  <c r="O1037" i="6"/>
  <c r="O1038" i="6"/>
  <c r="O1039" i="6"/>
  <c r="O1040" i="6"/>
  <c r="O1041" i="6"/>
  <c r="O1042" i="6"/>
  <c r="O1043" i="6"/>
  <c r="O1044" i="6"/>
  <c r="O1045" i="6"/>
  <c r="O1046" i="6"/>
  <c r="O1047" i="6"/>
  <c r="O1048" i="6"/>
  <c r="O1049" i="6"/>
  <c r="O1050" i="6"/>
  <c r="O1051" i="6"/>
  <c r="O1052" i="6"/>
  <c r="O1053" i="6"/>
  <c r="O1054" i="6"/>
  <c r="O1055" i="6"/>
  <c r="O1056" i="6"/>
  <c r="O1057" i="6"/>
  <c r="O1058" i="6"/>
  <c r="O1059" i="6"/>
  <c r="O1060" i="6"/>
  <c r="O1061" i="6"/>
  <c r="O1062" i="6"/>
  <c r="O1063" i="6"/>
  <c r="O1064" i="6"/>
  <c r="O1065" i="6"/>
  <c r="O1066" i="6"/>
  <c r="O1067" i="6"/>
  <c r="O1068" i="6"/>
  <c r="O1069" i="6"/>
  <c r="O1070" i="6"/>
  <c r="O1071" i="6"/>
  <c r="O1072" i="6"/>
  <c r="O1073" i="6"/>
  <c r="O1074" i="6"/>
  <c r="O1075" i="6"/>
  <c r="O1076" i="6"/>
  <c r="O1077" i="6"/>
  <c r="O1078" i="6"/>
  <c r="O1079" i="6"/>
  <c r="O1080" i="6"/>
  <c r="O1081" i="6"/>
  <c r="O1082" i="6"/>
  <c r="O1083" i="6"/>
  <c r="O1084" i="6"/>
  <c r="O1085" i="6"/>
  <c r="O1086" i="6"/>
  <c r="O1087" i="6"/>
  <c r="O1088" i="6"/>
  <c r="O1089" i="6"/>
  <c r="O1090" i="6"/>
  <c r="O1091" i="6"/>
  <c r="O1092" i="6"/>
  <c r="O1093" i="6"/>
  <c r="O1094" i="6"/>
  <c r="O1095" i="6"/>
  <c r="O1096" i="6"/>
  <c r="O1097" i="6"/>
  <c r="O1098" i="6"/>
  <c r="O1099"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1062" i="6"/>
  <c r="N1063" i="6"/>
  <c r="N1064" i="6"/>
  <c r="N1065" i="6"/>
  <c r="N1066" i="6"/>
  <c r="N1067" i="6"/>
  <c r="N1068" i="6"/>
  <c r="N1069" i="6"/>
  <c r="N1070" i="6"/>
  <c r="N1071" i="6"/>
  <c r="N1072" i="6"/>
  <c r="N1073" i="6"/>
  <c r="N1074" i="6"/>
  <c r="N1075" i="6"/>
  <c r="N1076" i="6"/>
  <c r="N1077" i="6"/>
  <c r="N1078" i="6"/>
  <c r="N1079" i="6"/>
  <c r="N1080" i="6"/>
  <c r="N1081" i="6"/>
  <c r="N1082" i="6"/>
  <c r="N1083" i="6"/>
  <c r="N1084" i="6"/>
  <c r="N1085" i="6"/>
  <c r="N1086" i="6"/>
  <c r="N1087" i="6"/>
  <c r="N1088" i="6"/>
  <c r="N1089" i="6"/>
  <c r="N1090" i="6"/>
  <c r="N1091" i="6"/>
  <c r="N1092" i="6"/>
  <c r="N1093" i="6"/>
  <c r="N1094" i="6"/>
  <c r="N1095" i="6"/>
  <c r="N1096" i="6"/>
  <c r="N1097" i="6"/>
  <c r="N1098" i="6"/>
  <c r="N1099"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1006" i="6"/>
  <c r="M1007" i="6"/>
  <c r="M1008" i="6"/>
  <c r="M1009" i="6"/>
  <c r="M1010" i="6"/>
  <c r="M1011" i="6"/>
  <c r="M1012" i="6"/>
  <c r="M1013" i="6"/>
  <c r="M1014" i="6"/>
  <c r="M1015" i="6"/>
  <c r="M1016" i="6"/>
  <c r="M1017" i="6"/>
  <c r="M1018" i="6"/>
  <c r="M1019" i="6"/>
  <c r="M1020" i="6"/>
  <c r="M1021" i="6"/>
  <c r="M1022" i="6"/>
  <c r="M1023" i="6"/>
  <c r="M1024" i="6"/>
  <c r="M1025" i="6"/>
  <c r="M1026" i="6"/>
  <c r="M1027" i="6"/>
  <c r="M1028" i="6"/>
  <c r="M1029" i="6"/>
  <c r="M1030" i="6"/>
  <c r="M1031" i="6"/>
  <c r="M1032" i="6"/>
  <c r="M1033" i="6"/>
  <c r="M1034" i="6"/>
  <c r="M1035" i="6"/>
  <c r="M1036" i="6"/>
  <c r="M1037" i="6"/>
  <c r="M1038" i="6"/>
  <c r="M1039" i="6"/>
  <c r="M1040" i="6"/>
  <c r="M1041" i="6"/>
  <c r="M1042" i="6"/>
  <c r="M1043" i="6"/>
  <c r="M1044" i="6"/>
  <c r="M1045" i="6"/>
  <c r="M1046" i="6"/>
  <c r="M1047" i="6"/>
  <c r="M1048" i="6"/>
  <c r="M1049" i="6"/>
  <c r="M1050" i="6"/>
  <c r="M1051" i="6"/>
  <c r="M1052" i="6"/>
  <c r="M1053" i="6"/>
  <c r="M1054" i="6"/>
  <c r="M1055" i="6"/>
  <c r="M1056" i="6"/>
  <c r="M1057" i="6"/>
  <c r="M1058" i="6"/>
  <c r="M1059" i="6"/>
  <c r="M1060" i="6"/>
  <c r="M1061" i="6"/>
  <c r="M1062" i="6"/>
  <c r="M1063" i="6"/>
  <c r="M1064" i="6"/>
  <c r="M1065" i="6"/>
  <c r="M1066" i="6"/>
  <c r="M1067" i="6"/>
  <c r="M1068" i="6"/>
  <c r="M1069" i="6"/>
  <c r="M1070" i="6"/>
  <c r="M1071" i="6"/>
  <c r="M1072" i="6"/>
  <c r="M1073" i="6"/>
  <c r="M1074" i="6"/>
  <c r="M1075" i="6"/>
  <c r="M1076" i="6"/>
  <c r="M1077" i="6"/>
  <c r="M1078" i="6"/>
  <c r="M1079" i="6"/>
  <c r="M1080" i="6"/>
  <c r="M1081" i="6"/>
  <c r="M1082" i="6"/>
  <c r="M1083" i="6"/>
  <c r="M1084" i="6"/>
  <c r="M1085" i="6"/>
  <c r="M1086" i="6"/>
  <c r="M1087" i="6"/>
  <c r="M1088" i="6"/>
  <c r="M1089" i="6"/>
  <c r="M1090" i="6"/>
  <c r="M1091" i="6"/>
  <c r="M1092" i="6"/>
  <c r="M1093" i="6"/>
  <c r="M1094" i="6"/>
  <c r="M1095" i="6"/>
  <c r="M1096" i="6"/>
  <c r="M1097" i="6"/>
  <c r="M1098" i="6"/>
  <c r="M1099"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B9" i="6"/>
  <c r="B10" i="6"/>
  <c r="B11" i="6"/>
  <c r="B12" i="6"/>
  <c r="B13" i="6"/>
  <c r="B14" i="6"/>
  <c r="B15" i="6"/>
  <c r="B16" i="6"/>
  <c r="B17" i="6"/>
  <c r="B18" i="6"/>
  <c r="B19" i="6"/>
  <c r="B20" i="6"/>
  <c r="B21" i="6"/>
  <c r="B22" i="6"/>
  <c r="B23" i="6"/>
  <c r="B24" i="6"/>
  <c r="B25" i="6"/>
  <c r="B26" i="6"/>
  <c r="B27"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C8" i="6"/>
  <c r="D8" i="6"/>
  <c r="E8" i="6"/>
  <c r="F8" i="6"/>
  <c r="G8" i="6"/>
  <c r="H8" i="6"/>
  <c r="I8" i="6"/>
  <c r="J8" i="6"/>
  <c r="K8" i="6"/>
  <c r="L8" i="6"/>
  <c r="M8" i="6"/>
  <c r="N8" i="6"/>
  <c r="O8" i="6"/>
  <c r="P8" i="6"/>
  <c r="Q8" i="6"/>
  <c r="R8" i="6"/>
  <c r="S8" i="6"/>
  <c r="T8" i="6"/>
  <c r="B8" i="6"/>
  <c r="O817" i="14"/>
  <c r="O724" i="14"/>
</calcChain>
</file>

<file path=xl/sharedStrings.xml><?xml version="1.0" encoding="utf-8"?>
<sst xmlns="http://schemas.openxmlformats.org/spreadsheetml/2006/main" count="37846" uniqueCount="8940">
  <si>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</si>
  <si>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</si>
  <si>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</si>
  <si>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</si>
  <si>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</si>
  <si>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</si>
  <si>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</si>
  <si>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</si>
  <si>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</si>
  <si>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</si>
  <si>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</si>
  <si>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</si>
  <si>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</si>
  <si>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</si>
  <si>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</si>
  <si>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</si>
  <si>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</si>
  <si>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</si>
  <si>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</si>
  <si>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</si>
  <si>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</si>
  <si>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</si>
  <si>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</si>
  <si>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</si>
  <si>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</si>
  <si>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</si>
  <si>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</si>
  <si>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</si>
  <si>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</si>
  <si>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Santiago </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</si>
  <si>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</si>
  <si>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</si>
  <si>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</si>
  <si>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</si>
  <si>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</si>
  <si>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</si>
  <si>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</si>
  <si>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</si>
  <si>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</si>
  <si>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</si>
  <si>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</si>
  <si>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</si>
  <si>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</si>
  <si>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</si>
  <si>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</si>
  <si>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</si>
  <si>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</si>
  <si>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</si>
  <si>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</si>
  <si>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</si>
  <si>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</si>
  <si>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</si>
  <si>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</si>
  <si>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</si>
  <si>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</si>
  <si>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</si>
  <si>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</si>
  <si>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</si>
  <si>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</si>
  <si>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</si>
  <si>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</si>
  <si>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</si>
  <si>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</si>
  <si>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</si>
  <si>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</si>
  <si>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</si>
  <si>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</si>
  <si>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</si>
  <si>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</si>
  <si>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</si>
  <si>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</si>
  <si>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</si>
  <si>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</si>
  <si>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</si>
  <si>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</si>
  <si>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</si>
  <si>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</si>
  <si>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</si>
  <si>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</si>
  <si>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</si>
  <si>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</si>
  <si>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</si>
  <si>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</si>
  <si>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</si>
  <si>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</si>
  <si>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</si>
  <si>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</si>
  <si>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</si>
  <si>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</si>
  <si>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</si>
  <si>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</si>
  <si>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</si>
  <si>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</si>
  <si>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</si>
  <si>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</si>
  <si>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</si>
  <si>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</si>
  <si>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</si>
  <si>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</si>
  <si>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</si>
  <si>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</si>
  <si>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</si>
  <si>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</si>
  <si>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</si>
  <si>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</si>
  <si>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</si>
  <si>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</si>
  <si>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</si>
  <si>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</si>
  <si>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</si>
  <si>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</si>
  <si>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</si>
  <si>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</si>
  <si>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</si>
  <si>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</si>
  <si>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</si>
  <si>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</si>
  <si>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</si>
  <si>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</si>
  <si>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</si>
  <si>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</si>
  <si>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</si>
  <si>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</si>
  <si>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</si>
  <si>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</si>
  <si>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</si>
  <si>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</si>
  <si>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</si>
  <si>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</si>
  <si>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</si>
  <si>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</si>
  <si>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</si>
  <si>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</si>
  <si>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</si>
  <si>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</si>
  <si>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</si>
  <si>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</si>
  <si>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</si>
  <si>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</si>
  <si>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</si>
  <si>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</si>
  <si>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</si>
  <si>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</si>
  <si>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</si>
  <si>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</si>
  <si>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</si>
  <si>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</si>
  <si>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</si>
  <si>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</si>
  <si>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</si>
  <si>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</si>
  <si>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</si>
  <si>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</si>
  <si>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</si>
  <si>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</si>
  <si>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</si>
  <si>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</si>
  <si>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</si>
  <si>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</si>
  <si>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</si>
  <si>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</si>
  <si>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</si>
  <si>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</si>
  <si>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</si>
  <si>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</si>
  <si>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</si>
  <si>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</si>
  <si>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</si>
  <si>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</si>
  <si>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</si>
  <si>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</si>
  <si>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</si>
  <si>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</si>
  <si>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</si>
  <si>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</si>
  <si>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</si>
  <si>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</si>
  <si>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</si>
  <si>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</si>
  <si>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</si>
  <si>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</si>
  <si>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</si>
  <si>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</si>
  <si>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</si>
  <si>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</si>
  <si>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</si>
  <si>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</si>
  <si>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</si>
  <si>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</si>
  <si>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</si>
  <si>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</si>
  <si>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</si>
  <si>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</si>
  <si>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</si>
  <si>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</si>
  <si>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</si>
  <si>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</si>
  <si>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</si>
  <si>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</si>
  <si>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</si>
  <si>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</si>
  <si>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</si>
  <si>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</si>
  <si>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</si>
  <si>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</si>
  <si>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</si>
  <si>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</si>
  <si>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</si>
  <si>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</si>
  <si>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</si>
  <si>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</si>
  <si>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</si>
  <si>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</si>
  <si>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</si>
  <si>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</si>
  <si>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</si>
  <si>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</si>
  <si>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</si>
  <si>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</si>
  <si>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</si>
  <si>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</si>
  <si>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</si>
  <si>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</si>
  <si>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</si>
  <si>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</si>
  <si>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</si>
  <si>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</si>
  <si>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</si>
  <si>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</si>
  <si>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</si>
  <si>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</si>
  <si>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</si>
  <si>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</si>
  <si>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</si>
  <si>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</si>
  <si>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</si>
  <si>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</si>
  <si>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</si>
  <si>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</si>
  <si>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</si>
  <si>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</si>
  <si>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</si>
  <si>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</si>
  <si>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</si>
  <si>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</si>
  <si>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</si>
  <si>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</si>
  <si>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</si>
  <si>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</si>
  <si>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</si>
  <si>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</si>
  <si>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</si>
  <si>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</si>
  <si>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</si>
  <si>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</si>
  <si>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</si>
  <si>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</si>
  <si>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</si>
  <si>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</si>
  <si>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</si>
  <si>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</si>
  <si>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</si>
  <si>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</si>
  <si>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</si>
  <si>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</si>
  <si>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</si>
  <si>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</si>
  <si>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</si>
  <si>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</si>
  <si>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</si>
  <si>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</si>
  <si>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</si>
  <si>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</si>
  <si>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</si>
  <si>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</si>
  <si>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</si>
  <si>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</si>
  <si>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</si>
  <si>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</si>
  <si>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</si>
  <si>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</si>
  <si>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</si>
  <si>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</si>
  <si>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</si>
  <si>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</si>
  <si>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</si>
  <si>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</si>
  <si>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</si>
  <si>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</si>
  <si>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</si>
  <si>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</si>
  <si>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</si>
  <si>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</si>
  <si>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</si>
  <si>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</si>
  <si>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</si>
  <si>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coquimbo</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</si>
  <si>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</si>
  <si>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</si>
  <si>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</si>
  <si>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</si>
  <si>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</si>
  <si>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</si>
  <si>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</si>
  <si>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temuco</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</si>
  <si>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</si>
  <si>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</si>
  <si>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</si>
  <si>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</si>
  <si>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</si>
  <si>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</si>
  <si>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</si>
  <si>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</si>
  <si>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</si>
  <si>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</si>
  <si>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</si>
  <si>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</si>
  <si>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</si>
  <si>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</si>
  <si>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</si>
  <si>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cerrillos</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</si>
  <si>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</si>
  <si>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</si>
  <si>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</si>
  <si>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</si>
  <si>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</si>
  <si>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</si>
  <si>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</si>
  <si>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</si>
  <si>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</si>
  <si>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</si>
  <si>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</si>
  <si>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</si>
  <si>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</si>
  <si>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</si>
  <si>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</si>
  <si>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</si>
  <si>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</si>
  <si>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</si>
  <si>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</si>
  <si>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</si>
  <si>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</si>
  <si>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villa alemana</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</si>
  <si>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</si>
  <si>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</si>
  <si>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</si>
  <si>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</si>
  <si>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</si>
  <si>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</si>
  <si>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</si>
  <si>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</si>
  <si>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</si>
  <si>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</si>
  <si>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</si>
  <si>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</si>
  <si>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</si>
  <si>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</si>
  <si>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</si>
  <si>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</si>
  <si>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</si>
  <si>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</si>
  <si>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</si>
  <si>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</si>
  <si>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</si>
  <si>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</si>
  <si>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</si>
  <si>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</si>
  <si>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</si>
  <si>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</si>
  <si>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</si>
  <si>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</si>
  <si>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</si>
  <si>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</si>
  <si>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</si>
  <si>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</si>
  <si>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</si>
  <si>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</si>
  <si>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</si>
  <si>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</si>
  <si>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</si>
  <si>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</si>
  <si>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</si>
  <si>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</si>
  <si>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</si>
  <si>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</si>
  <si>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</si>
  <si>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</si>
  <si>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</si>
  <si>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</si>
  <si>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</si>
  <si>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</si>
  <si>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</si>
  <si>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</si>
  <si>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</si>
  <si>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</si>
  <si>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</si>
  <si>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</si>
  <si>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</si>
  <si>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</si>
  <si>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</si>
  <si>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</si>
  <si>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</si>
  <si>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</si>
  <si>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</si>
  <si>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san miguel</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</si>
  <si>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</si>
  <si>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</si>
  <si>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</si>
  <si>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</si>
  <si>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</si>
  <si>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</si>
  <si>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</si>
  <si>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</si>
  <si>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</si>
  <si>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</si>
  <si>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</si>
  <si>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</si>
  <si>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</si>
  <si>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</si>
  <si>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</si>
  <si>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</si>
  <si>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</si>
  <si>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</si>
  <si>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</si>
  <si>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</si>
  <si>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</si>
  <si>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</si>
  <si>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</si>
  <si>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</si>
  <si>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</si>
  <si>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</si>
  <si>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</si>
  <si>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</si>
  <si>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</si>
  <si>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</si>
  <si>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</si>
  <si>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</si>
  <si>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</si>
  <si>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</si>
  <si>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</si>
  <si>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</si>
  <si>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</si>
  <si>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</si>
  <si>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</si>
  <si>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</si>
  <si>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</si>
  <si>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</si>
  <si>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</si>
  <si>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</si>
  <si>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</si>
  <si>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</si>
  <si>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</si>
  <si>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</si>
  <si>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</si>
  <si>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</si>
  <si>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</si>
  <si>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</si>
  <si>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</si>
  <si>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</si>
  <si>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</si>
  <si>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</si>
  <si>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</si>
  <si>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</si>
  <si>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</si>
  <si>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</si>
  <si>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</si>
  <si>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</si>
  <si>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</si>
  <si>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</si>
  <si>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</si>
  <si>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</si>
  <si>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</si>
  <si>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</si>
  <si>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</si>
  <si>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</si>
  <si>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</si>
  <si>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</si>
  <si>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</si>
  <si>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</si>
  <si>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</si>
  <si>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</si>
  <si>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</si>
  <si>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</si>
  <si>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</si>
  <si>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</si>
  <si>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</si>
  <si>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</si>
  <si>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</si>
  <si>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</si>
  <si>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</si>
  <si>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</si>
  <si>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</si>
  <si>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</si>
  <si>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</si>
  <si>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</si>
  <si>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</si>
  <si>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</si>
  <si>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</si>
  <si>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</si>
  <si>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</si>
  <si>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</si>
  <si>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</si>
  <si>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</si>
  <si>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</si>
  <si>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</si>
  <si>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</si>
  <si>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</si>
  <si>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</si>
  <si>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</si>
  <si>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</si>
  <si>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</si>
  <si>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</si>
  <si>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</si>
  <si>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</si>
  <si>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</si>
  <si>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</si>
  <si>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</si>
  <si>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</si>
  <si>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</si>
  <si>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</si>
  <si>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</si>
  <si>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</si>
  <si>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</si>
  <si>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</si>
  <si>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</si>
  <si>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</si>
  <si>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</si>
  <si>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</si>
  <si>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</si>
  <si>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</si>
  <si>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</si>
  <si>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</si>
  <si>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</si>
  <si>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</si>
  <si>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</si>
  <si>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</si>
  <si>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</si>
  <si>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</si>
  <si>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</si>
  <si>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</si>
  <si>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</si>
  <si>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</si>
  <si>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</si>
  <si>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</si>
  <si>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</si>
  <si>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</si>
  <si>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</si>
  <si>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</si>
  <si>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</si>
  <si>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</si>
  <si>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</si>
  <si>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</si>
  <si>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</si>
  <si>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</si>
  <si>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</si>
  <si>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</si>
  <si>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</si>
  <si>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</si>
  <si>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</si>
  <si>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</si>
  <si>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</si>
  <si>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</si>
  <si>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</si>
  <si>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</si>
  <si>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</si>
  <si>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</si>
  <si>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</si>
  <si>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</si>
  <si>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</si>
  <si>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</si>
  <si>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</si>
  <si>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</si>
  <si>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</si>
  <si>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</si>
  <si>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</si>
  <si>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</si>
  <si>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</si>
  <si>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</si>
  <si>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</si>
  <si>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</si>
  <si>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</si>
  <si>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</si>
  <si>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</si>
  <si>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</si>
  <si>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</si>
  <si>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</si>
  <si>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</si>
  <si>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</si>
  <si>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</si>
  <si>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</si>
  <si>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</si>
  <si>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</si>
  <si>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</si>
  <si>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</si>
  <si>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</si>
  <si>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</si>
  <si>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</si>
  <si>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</si>
  <si>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</si>
  <si>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</si>
  <si>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</si>
  <si>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</si>
  <si>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</si>
  <si>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</si>
  <si>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</si>
  <si>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</si>
  <si>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</si>
  <si>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</si>
  <si>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</si>
  <si>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</si>
  <si>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</si>
  <si>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</si>
  <si>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</si>
  <si>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</si>
  <si>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</si>
  <si>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</si>
  <si>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</si>
  <si>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</si>
  <si>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</si>
  <si>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</si>
  <si>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</si>
  <si>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</si>
  <si>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</si>
  <si>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</si>
  <si>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</si>
  <si>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</si>
  <si>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</si>
  <si>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</si>
  <si>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</si>
  <si>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</si>
  <si>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</si>
  <si>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</si>
  <si>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</si>
  <si>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</si>
  <si>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</si>
  <si>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</si>
  <si>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</si>
  <si>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</si>
  <si>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</si>
  <si>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</si>
  <si>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</si>
  <si>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</si>
  <si>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</si>
  <si>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</si>
  <si>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</si>
  <si>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</si>
  <si>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</si>
  <si>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</si>
  <si>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</si>
  <si>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</si>
  <si>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</si>
  <si>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</si>
  <si>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</si>
  <si>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</si>
  <si>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</si>
  <si>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</si>
  <si>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</si>
  <si>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</si>
  <si>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</si>
  <si>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</si>
  <si>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</si>
  <si>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</si>
  <si>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</si>
  <si>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</si>
  <si>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</si>
  <si>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</si>
  <si>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</si>
  <si>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</si>
  <si>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</si>
  <si>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</si>
  <si>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</si>
  <si>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</si>
  <si>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</si>
  <si>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</si>
  <si>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</si>
  <si>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</si>
  <si>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</si>
  <si>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</si>
  <si>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</si>
  <si>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</si>
  <si>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</si>
  <si>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</si>
  <si>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</si>
  <si>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</si>
  <si>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</si>
  <si>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</si>
  <si>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</si>
  <si>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</si>
  <si>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</si>
  <si>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</si>
  <si>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</si>
  <si>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</si>
  <si>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</si>
  <si>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</si>
  <si>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</si>
  <si>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</si>
  <si>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</si>
  <si>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</si>
  <si>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</si>
  <si>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</si>
  <si>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</si>
  <si>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</si>
  <si>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</si>
  <si>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</si>
  <si>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</si>
  <si>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</si>
  <si>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</si>
  <si>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</si>
  <si>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</si>
  <si>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</si>
  <si>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maipú</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</si>
  <si>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</si>
  <si>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</si>
  <si>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</si>
  <si>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</si>
  <si>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</si>
  <si>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</si>
  <si>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</si>
  <si>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</si>
  <si>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</si>
  <si>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</si>
  <si>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</si>
  <si>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</si>
  <si>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</si>
  <si>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</si>
  <si>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</si>
  <si>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</si>
  <si>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</si>
  <si>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</si>
  <si>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</si>
  <si>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</si>
  <si>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</si>
  <si>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</si>
  <si>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</si>
  <si>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</si>
  <si>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</si>
  <si>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</si>
  <si>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</si>
  <si>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</si>
  <si>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</si>
  <si>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</si>
  <si>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</si>
  <si>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</si>
  <si>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</si>
  <si>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</si>
  <si>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</si>
  <si>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</si>
  <si>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</si>
  <si>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</si>
  <si>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</si>
  <si>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</si>
  <si>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</si>
  <si>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</si>
  <si>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</si>
  <si>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</si>
  <si>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</si>
  <si>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</si>
  <si>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</si>
  <si>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</si>
  <si>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</si>
  <si>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</si>
  <si>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</si>
  <si>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</si>
  <si>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</si>
  <si>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</si>
  <si>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</si>
  <si>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</si>
  <si>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</si>
  <si>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</si>
  <si>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</si>
  <si>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</si>
  <si>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</si>
  <si>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</si>
  <si>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</si>
  <si>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</si>
  <si>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</si>
  <si>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</si>
  <si>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</si>
  <si>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</si>
  <si>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</si>
  <si>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</si>
  <si>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</si>
  <si>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</si>
  <si>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</si>
  <si>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</si>
  <si>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</si>
  <si>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</si>
  <si>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</si>
  <si>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</si>
  <si>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</si>
  <si>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</si>
  <si>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</si>
  <si>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</si>
  <si>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</si>
  <si>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</si>
  <si>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</si>
  <si>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</si>
  <si>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</si>
  <si>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</si>
  <si>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</si>
  <si>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</si>
  <si>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</si>
  <si>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</si>
  <si>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</si>
  <si>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</si>
  <si>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</si>
  <si>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</si>
  <si>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</si>
  <si>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</si>
  <si>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</si>
  <si>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</si>
  <si>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</si>
  <si>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</si>
  <si>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</si>
  <si>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</si>
  <si>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</si>
  <si>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</si>
  <si>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</si>
  <si>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</si>
  <si>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</si>
  <si>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</si>
  <si>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</si>
  <si>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</si>
  <si>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</si>
  <si>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</si>
  <si>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</si>
  <si>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</si>
  <si>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</si>
  <si>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</si>
  <si>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</si>
  <si>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</si>
  <si>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</si>
  <si>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</si>
  <si>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</si>
  <si>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</si>
  <si>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</si>
  <si>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</si>
  <si>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</si>
  <si>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</si>
  <si>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</si>
  <si>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</si>
  <si>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</si>
  <si>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</si>
  <si>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</si>
  <si>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</si>
  <si>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</si>
  <si>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</si>
  <si>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</si>
  <si>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</si>
  <si>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</si>
  <si>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</si>
  <si>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</si>
  <si>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</si>
  <si>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</si>
  <si>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</si>
  <si>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</si>
  <si>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</si>
  <si>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</si>
  <si>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</si>
  <si>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</si>
  <si>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</si>
  <si>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</si>
  <si>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</si>
  <si>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</si>
  <si>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</si>
  <si>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</si>
  <si>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</si>
  <si>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</si>
  <si>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</si>
  <si>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</si>
  <si>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</si>
  <si>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</si>
  <si>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</si>
  <si>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</si>
  <si>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</si>
  <si>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</si>
  <si>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</si>
  <si>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</si>
  <si>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</si>
  <si>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</si>
  <si>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</si>
  <si>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</si>
  <si>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</si>
  <si>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</si>
  <si>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</si>
  <si>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</si>
  <si>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</si>
  <si>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</si>
  <si>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</si>
  <si>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</si>
  <si>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</si>
  <si>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</si>
  <si>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</si>
  <si>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</si>
  <si>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</si>
  <si>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</si>
  <si>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</si>
  <si>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</si>
  <si>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</si>
  <si>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</si>
  <si>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</si>
  <si>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</si>
  <si>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</si>
  <si>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</si>
  <si>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</si>
  <si>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</si>
  <si>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</si>
  <si>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</si>
  <si>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</si>
  <si>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</si>
  <si>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</si>
  <si>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</si>
  <si>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</si>
  <si>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</si>
  <si>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</si>
  <si>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</si>
  <si>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</si>
  <si>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</si>
  <si>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</si>
  <si>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</si>
  <si>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</si>
  <si>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</si>
  <si>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</si>
  <si>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</si>
  <si>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</si>
  <si>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</si>
  <si>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</si>
  <si>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</si>
  <si>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</si>
  <si>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</si>
  <si>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</si>
  <si>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</si>
  <si>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</si>
  <si>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</si>
  <si>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</si>
  <si>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</si>
  <si>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</si>
  <si>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</si>
  <si>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</si>
  <si>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</si>
  <si>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</si>
  <si>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</si>
  <si>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</si>
  <si>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</si>
  <si>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</si>
  <si>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</si>
  <si>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</si>
  <si>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</si>
  <si>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</si>
  <si>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</si>
  <si>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3 años.</t>
  </si>
  <si>
    <t xml:space="preserve">Presidente:  Enrique Villegas Meza 
</t>
  </si>
  <si>
    <t>Arco Iris Nº 1756, Villa Horizonte, Puente Alto, Región Metropolitana.</t>
  </si>
  <si>
    <t>Puente Alto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</si>
  <si>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</si>
  <si>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</si>
  <si>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</si>
  <si>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</si>
  <si>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</si>
  <si>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</si>
  <si>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</si>
  <si>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</si>
  <si>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</si>
  <si>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</si>
  <si>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</si>
  <si>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</si>
  <si>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</si>
  <si>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</si>
  <si>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</si>
  <si>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</si>
  <si>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</si>
  <si>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</si>
  <si>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</si>
  <si>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</si>
  <si>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</si>
  <si>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</si>
  <si>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</si>
  <si>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</si>
  <si>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</si>
  <si>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</si>
  <si>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</si>
  <si>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</si>
  <si>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</si>
  <si>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</si>
  <si>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</si>
  <si>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</si>
  <si>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</si>
  <si>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</si>
  <si>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</si>
  <si>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</si>
  <si>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</si>
  <si>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</si>
  <si>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</si>
  <si>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</si>
  <si>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</si>
  <si>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</si>
  <si>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</si>
  <si>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</si>
  <si>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</si>
  <si>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</si>
  <si>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</si>
  <si>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</si>
  <si>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</si>
  <si>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</si>
  <si>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</si>
  <si>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</si>
  <si>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</si>
  <si>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</si>
  <si>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</si>
  <si>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</si>
  <si>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</si>
  <si>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</si>
  <si>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</si>
  <si>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</si>
  <si>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</si>
  <si>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</si>
  <si>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</si>
  <si>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</si>
  <si>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</si>
  <si>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</si>
  <si>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</si>
  <si>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</si>
  <si>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</si>
  <si>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</si>
  <si>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</si>
  <si>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</si>
  <si>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</si>
  <si>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</si>
  <si>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</si>
  <si>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</si>
  <si>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</si>
  <si>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</si>
  <si>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</si>
  <si>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</si>
  <si>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</si>
  <si>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</si>
  <si>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</si>
  <si>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</si>
  <si>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</si>
  <si>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</si>
  <si>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</si>
  <si>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</si>
  <si>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</si>
  <si>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</si>
  <si>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</si>
  <si>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</si>
  <si>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</si>
  <si>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</si>
  <si>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</si>
  <si>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</si>
  <si>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</si>
  <si>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</si>
  <si>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</si>
  <si>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</si>
  <si>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</si>
  <si>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</si>
  <si>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</si>
  <si>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</si>
  <si>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</si>
  <si>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</si>
  <si>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</si>
  <si>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</si>
  <si>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</si>
  <si>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</si>
  <si>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</si>
  <si>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</si>
  <si>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</si>
  <si>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</si>
  <si>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</si>
  <si>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</si>
  <si>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</si>
  <si>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</si>
  <si>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</si>
  <si>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</si>
  <si>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</si>
  <si>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</si>
  <si>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</si>
  <si>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</si>
  <si>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</si>
  <si>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</si>
  <si>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</si>
  <si>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</si>
  <si>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</si>
  <si>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</si>
  <si>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</si>
  <si>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</si>
  <si>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</si>
  <si>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</si>
  <si>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</si>
  <si>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</si>
  <si>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</si>
  <si>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</si>
  <si>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</si>
  <si>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</si>
  <si>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</si>
  <si>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</si>
  <si>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</si>
  <si>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</si>
  <si>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</si>
  <si>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</si>
  <si>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</si>
  <si>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</si>
  <si>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</si>
  <si>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</si>
  <si>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</si>
  <si>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</si>
  <si>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</si>
  <si>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</si>
  <si>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</si>
  <si>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</si>
  <si>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</si>
  <si>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</si>
  <si>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</si>
  <si>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</si>
  <si>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</si>
  <si>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</si>
  <si>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</si>
  <si>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</si>
  <si>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</si>
  <si>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</si>
  <si>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</si>
  <si>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</si>
  <si>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</si>
  <si>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</si>
  <si>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</si>
  <si>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</si>
  <si>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</si>
  <si>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</si>
  <si>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</si>
  <si>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</si>
  <si>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</si>
  <si>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</si>
  <si>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</si>
  <si>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</si>
  <si>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</si>
  <si>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</si>
  <si>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</si>
  <si>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</si>
  <si>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</si>
  <si>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</si>
  <si>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</si>
  <si>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</si>
  <si>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</si>
  <si>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</si>
  <si>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</si>
  <si>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</si>
  <si>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</si>
  <si>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</si>
  <si>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</si>
  <si>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</si>
  <si>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</si>
  <si>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</si>
  <si>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</si>
  <si>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</si>
  <si>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</si>
  <si>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</si>
  <si>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</si>
  <si>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</si>
  <si>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</si>
  <si>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</si>
  <si>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</si>
  <si>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</si>
  <si>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</si>
  <si>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</si>
  <si>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</si>
  <si>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</si>
  <si>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</si>
  <si>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</si>
  <si>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</si>
  <si>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</si>
  <si>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</si>
  <si>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</si>
  <si>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</si>
  <si>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</si>
  <si>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</si>
  <si>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</si>
  <si>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</si>
  <si>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</si>
  <si>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</si>
  <si>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</si>
  <si>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</si>
  <si>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</si>
  <si>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</si>
  <si>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</si>
  <si>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</si>
  <si>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</si>
  <si>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</si>
  <si>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</si>
  <si>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</si>
  <si>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</si>
  <si>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</si>
  <si>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</si>
  <si>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</si>
  <si>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</si>
  <si>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</si>
  <si>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</si>
  <si>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</si>
  <si>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</si>
  <si>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</si>
  <si>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</si>
  <si>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</si>
  <si>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</si>
  <si>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</si>
  <si>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</si>
  <si>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</si>
  <si>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</si>
  <si>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</si>
  <si>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</si>
  <si>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</si>
  <si>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</si>
  <si>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</si>
  <si>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</si>
  <si>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</si>
  <si>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</si>
  <si>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</si>
  <si>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</si>
  <si>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</si>
  <si>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</si>
  <si>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</si>
  <si>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</si>
  <si>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</si>
  <si>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</si>
  <si>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</si>
  <si>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</si>
  <si>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</si>
  <si>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</si>
  <si>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</si>
  <si>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</si>
  <si>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</si>
  <si>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</si>
  <si>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</si>
  <si>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</si>
  <si>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</si>
  <si>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</si>
  <si>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</si>
  <si>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</si>
  <si>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</si>
  <si>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</si>
  <si>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</si>
  <si>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</si>
  <si>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</si>
  <si>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</si>
  <si>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</si>
  <si>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</si>
  <si>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</si>
  <si>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</si>
  <si>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</si>
  <si>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</si>
  <si>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</si>
  <si>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</si>
  <si>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</si>
  <si>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</si>
  <si>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</si>
  <si>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</si>
  <si>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</si>
  <si>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</si>
  <si>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</si>
  <si>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</si>
  <si>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</si>
  <si>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</si>
  <si>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</si>
  <si>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</si>
  <si>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</si>
  <si>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</si>
  <si>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</si>
  <si>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</si>
  <si>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</si>
  <si>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</si>
  <si>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</si>
  <si>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</si>
  <si>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</si>
  <si>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</si>
  <si>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</si>
  <si>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</si>
  <si>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</si>
  <si>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</si>
  <si>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</si>
  <si>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</si>
  <si>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</si>
  <si>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</si>
  <si>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</si>
  <si>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</si>
  <si>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</si>
  <si>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</si>
  <si>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</si>
  <si>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</si>
  <si>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</si>
  <si>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</si>
  <si>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</si>
  <si>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</si>
  <si>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</si>
  <si>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</si>
  <si>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</si>
  <si>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</si>
  <si>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</si>
  <si>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</si>
  <si>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</si>
  <si>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</si>
  <si>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</si>
  <si>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</si>
  <si>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</si>
  <si>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</si>
  <si>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</si>
  <si>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</si>
  <si>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</si>
  <si>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</si>
  <si>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</si>
  <si>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</si>
  <si>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</si>
  <si>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</si>
  <si>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</si>
  <si>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</si>
  <si>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</si>
  <si>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</si>
  <si>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</si>
  <si>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</si>
  <si>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</si>
  <si>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</si>
  <si>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</si>
  <si>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</si>
  <si>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</si>
  <si>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</si>
  <si>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</si>
  <si>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</si>
  <si>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</si>
  <si>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</si>
  <si>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</si>
  <si>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</si>
  <si>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</si>
  <si>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</si>
  <si>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</si>
  <si>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</si>
  <si>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</si>
  <si>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</si>
  <si>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</si>
  <si>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</si>
  <si>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</si>
  <si>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</si>
  <si>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</si>
  <si>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</si>
  <si>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</si>
  <si>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</si>
  <si>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</si>
  <si>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</si>
  <si>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</si>
  <si>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</si>
  <si>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</si>
  <si>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</si>
  <si>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</si>
  <si>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</si>
  <si>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</si>
  <si>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</si>
  <si>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</si>
  <si>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</si>
  <si>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</si>
  <si>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</si>
  <si>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</si>
  <si>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</si>
  <si>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</si>
  <si>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</si>
  <si>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</si>
  <si>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</si>
  <si>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</si>
  <si>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</si>
  <si>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</si>
  <si>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</si>
  <si>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</si>
  <si>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</si>
  <si>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</si>
  <si>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</si>
  <si>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</si>
  <si>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</si>
  <si>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</si>
  <si>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</si>
  <si>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</si>
  <si>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</si>
  <si>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</si>
  <si>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</si>
  <si>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</si>
  <si>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</si>
  <si>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</si>
  <si>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</si>
  <si>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</si>
  <si>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</si>
  <si>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</si>
  <si>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</si>
  <si>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</si>
  <si>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</si>
  <si>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</si>
  <si>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</si>
  <si>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</si>
  <si>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</si>
  <si>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</si>
  <si>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</si>
  <si>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</si>
  <si>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</si>
  <si>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</si>
  <si>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</si>
  <si>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</si>
  <si>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</si>
  <si>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</si>
  <si>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</si>
  <si>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</si>
  <si>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</si>
  <si>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</si>
  <si>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</si>
  <si>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</si>
  <si>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</si>
  <si>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</si>
  <si>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</si>
  <si>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Indefinida.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</si>
  <si>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</si>
  <si>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</si>
  <si>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</si>
  <si>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</si>
  <si>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</si>
  <si>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</si>
  <si>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</si>
  <si>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</si>
  <si>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</si>
  <si>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</si>
  <si>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</si>
  <si>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</si>
  <si>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</si>
  <si>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</si>
  <si>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</si>
  <si>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</si>
  <si>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</si>
  <si>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</si>
  <si>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</si>
  <si>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</si>
  <si>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</si>
  <si>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</si>
  <si>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</si>
  <si>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</si>
  <si>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</si>
  <si>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</si>
  <si>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</si>
  <si>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</si>
  <si>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</si>
  <si>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</si>
  <si>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</si>
  <si>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</si>
  <si>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</si>
  <si>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</si>
  <si>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</si>
  <si>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</si>
  <si>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</si>
  <si>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</si>
  <si>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</si>
  <si>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</si>
  <si>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</si>
  <si>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</si>
  <si>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</si>
  <si>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</si>
  <si>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</si>
  <si>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</si>
  <si>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</si>
  <si>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</si>
  <si>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</si>
  <si>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</si>
  <si>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</si>
  <si>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</si>
  <si>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</si>
  <si>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</si>
  <si>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</si>
  <si>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</si>
  <si>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</si>
  <si>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</si>
  <si>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</si>
  <si>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</si>
  <si>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</si>
  <si>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</si>
  <si>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</si>
  <si>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</si>
  <si>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</si>
  <si>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</si>
  <si>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</si>
  <si>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</si>
  <si>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</si>
  <si>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</si>
  <si>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</si>
  <si>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</si>
  <si>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</si>
  <si>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</si>
  <si>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</si>
  <si>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</si>
  <si>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</si>
  <si>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</si>
  <si>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</si>
  <si>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</si>
  <si>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</si>
  <si>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</si>
  <si>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</si>
  <si>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</si>
  <si>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</si>
  <si>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</si>
  <si>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</si>
  <si>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</si>
  <si>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</si>
  <si>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</si>
  <si>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</si>
  <si>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</si>
  <si>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</si>
  <si>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</si>
  <si>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</si>
  <si>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</si>
  <si>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</si>
  <si>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</si>
  <si>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</si>
  <si>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</si>
  <si>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</si>
  <si>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</si>
  <si>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</si>
  <si>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</si>
  <si>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</si>
  <si>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</si>
  <si>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</si>
  <si>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</si>
  <si>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</si>
  <si>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</si>
  <si>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</si>
  <si>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</si>
  <si>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</si>
  <si>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</si>
  <si>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</si>
  <si>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</si>
  <si>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</si>
  <si>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</si>
  <si>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</si>
  <si>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</si>
  <si>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</si>
  <si>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</si>
  <si>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</si>
  <si>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</si>
  <si>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</si>
  <si>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</si>
  <si>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</si>
  <si>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</si>
  <si>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</si>
  <si>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</si>
  <si>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</si>
  <si>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</si>
  <si>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</si>
  <si>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</si>
  <si>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</si>
  <si>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</si>
  <si>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</si>
  <si>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</si>
  <si>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</si>
  <si>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</si>
  <si>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</si>
  <si>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</si>
  <si>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</si>
  <si>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</si>
  <si>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</si>
  <si>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</si>
  <si>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</si>
  <si>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</si>
  <si>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</si>
  <si>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</si>
  <si>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</si>
  <si>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</si>
  <si>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</si>
  <si>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</si>
  <si>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</si>
  <si>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</si>
  <si>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</si>
  <si>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</si>
  <si>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</si>
  <si>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</si>
  <si>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</si>
  <si>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</si>
  <si>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</si>
  <si>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</si>
  <si>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</si>
  <si>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</si>
  <si>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</si>
  <si>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</si>
  <si>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</si>
  <si>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</si>
  <si>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</si>
  <si>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</si>
  <si>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</si>
  <si>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</si>
  <si>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</si>
  <si>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</si>
  <si>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</si>
  <si>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</si>
  <si>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</si>
  <si>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</si>
  <si>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</si>
  <si>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</si>
  <si>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</si>
  <si>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</si>
  <si>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</si>
  <si>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</si>
  <si>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</si>
  <si>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</si>
  <si>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</si>
  <si>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</si>
  <si>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</si>
  <si>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</si>
  <si>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</si>
  <si>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</si>
  <si>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</si>
  <si>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</si>
  <si>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</si>
  <si>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</si>
  <si>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</si>
  <si>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</si>
  <si>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</si>
  <si>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</si>
  <si>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</si>
  <si>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</si>
  <si>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</si>
  <si>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</si>
  <si>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</si>
  <si>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</si>
  <si>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</si>
  <si>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</si>
  <si>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</si>
  <si>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</si>
  <si>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</si>
  <si>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</si>
  <si>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</si>
  <si>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</si>
  <si>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</si>
  <si>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</si>
  <si>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</si>
  <si>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</si>
  <si>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</si>
  <si>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</si>
  <si>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</si>
  <si>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</si>
  <si>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</si>
  <si>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</si>
  <si>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</si>
  <si>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</si>
  <si>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</si>
  <si>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</si>
  <si>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</si>
  <si>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</si>
  <si>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</si>
  <si>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</si>
  <si>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</si>
  <si>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</si>
  <si>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</si>
  <si>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</si>
  <si>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</si>
  <si>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</si>
  <si>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</si>
  <si>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</si>
  <si>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</si>
  <si>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Peñalolen</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</si>
  <si>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</si>
  <si>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</si>
  <si>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</si>
  <si>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</si>
  <si>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</si>
  <si>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</si>
  <si>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</si>
  <si>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</si>
  <si>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</si>
  <si>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</si>
  <si>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</si>
  <si>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</si>
  <si>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</si>
  <si>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</si>
  <si>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</si>
  <si>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</si>
  <si>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</si>
  <si>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</si>
  <si>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</si>
  <si>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</si>
  <si>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</si>
  <si>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</si>
  <si>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</si>
  <si>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</si>
  <si>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</si>
  <si>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</si>
  <si>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</si>
  <si>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</si>
  <si>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</si>
  <si>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</si>
  <si>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</si>
  <si>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</si>
  <si>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</si>
  <si>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</si>
  <si>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</si>
  <si>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</si>
  <si>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</si>
  <si>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</si>
  <si>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</si>
  <si>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</si>
  <si>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</si>
  <si>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</si>
  <si>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</si>
  <si>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</si>
  <si>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</si>
  <si>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</si>
  <si>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</si>
  <si>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</si>
  <si>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</si>
  <si>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</si>
  <si>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</si>
  <si>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</si>
  <si>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</si>
  <si>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</si>
  <si>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</si>
  <si>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</si>
  <si>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</si>
  <si>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</si>
  <si>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</si>
  <si>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</si>
  <si>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</si>
  <si>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</si>
  <si>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</si>
  <si>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</si>
  <si>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</si>
  <si>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</si>
  <si>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</si>
  <si>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</si>
  <si>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</si>
  <si>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</si>
  <si>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</si>
  <si>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</si>
  <si>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</si>
  <si>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</si>
  <si>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</si>
  <si>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</si>
  <si>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</si>
  <si>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</si>
  <si>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</si>
  <si>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</si>
  <si>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</si>
  <si>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</si>
  <si>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</si>
  <si>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</si>
  <si>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</si>
  <si>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</si>
  <si>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</si>
  <si>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</si>
  <si>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</si>
  <si>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</si>
  <si>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</si>
  <si>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</si>
  <si>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</si>
  <si>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</si>
  <si>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</si>
  <si>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</si>
  <si>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</si>
  <si>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</si>
  <si>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</si>
  <si>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</si>
  <si>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</si>
  <si>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</si>
  <si>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</si>
  <si>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</si>
  <si>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</si>
  <si>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</si>
  <si>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</si>
  <si>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</si>
  <si>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</si>
  <si>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</si>
  <si>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</si>
  <si>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</si>
  <si>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</si>
  <si>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</si>
  <si>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</si>
  <si>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</si>
  <si>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</si>
  <si>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</si>
  <si>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</si>
  <si>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</si>
  <si>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</si>
  <si>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</si>
  <si>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</si>
  <si>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</si>
  <si>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</si>
  <si>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</si>
  <si>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</si>
  <si>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</si>
  <si>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</si>
  <si>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</si>
  <si>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</si>
  <si>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</si>
  <si>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</si>
  <si>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</si>
  <si>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</si>
  <si>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</si>
  <si>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</si>
  <si>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</si>
  <si>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</si>
  <si>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</si>
  <si>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</si>
  <si>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</si>
  <si>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</si>
  <si>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</si>
  <si>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</si>
  <si>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</si>
  <si>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</si>
  <si>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</si>
  <si>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</si>
  <si>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</si>
  <si>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</si>
  <si>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</si>
  <si>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</si>
  <si>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</si>
  <si>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</si>
  <si>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</si>
  <si>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</si>
  <si>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</si>
  <si>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</si>
  <si>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</si>
  <si>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</si>
  <si>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</si>
  <si>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</si>
  <si>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</si>
  <si>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</si>
  <si>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</si>
  <si>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</si>
  <si>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</si>
  <si>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</si>
  <si>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</si>
  <si>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</si>
  <si>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</si>
  <si>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</si>
  <si>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</si>
  <si>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</si>
  <si>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</si>
  <si>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</si>
  <si>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</si>
  <si>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</si>
  <si>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</si>
  <si>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</si>
  <si>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</si>
  <si>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</si>
  <si>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</si>
  <si>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</si>
  <si>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</si>
  <si>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</si>
  <si>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</si>
  <si>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</si>
  <si>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</si>
  <si>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</si>
  <si>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</si>
  <si>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</si>
  <si>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</si>
  <si>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</si>
  <si>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</si>
  <si>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</si>
  <si>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</si>
  <si>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</si>
  <si>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</si>
  <si>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</si>
  <si>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</si>
  <si>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</si>
  <si>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</si>
  <si>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</si>
  <si>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</si>
  <si>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</si>
  <si>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</si>
  <si>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</si>
  <si>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</si>
  <si>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</si>
  <si>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</si>
  <si>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</si>
  <si>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</si>
  <si>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</si>
  <si>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</si>
  <si>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</si>
  <si>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</si>
  <si>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</si>
  <si>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</si>
  <si>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</si>
  <si>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</si>
  <si>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</si>
  <si>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</si>
  <si>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</si>
  <si>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</si>
  <si>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</si>
  <si>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</si>
  <si>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</si>
  <si>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</si>
  <si>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</si>
  <si>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</si>
  <si>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</si>
  <si>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</si>
  <si>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</si>
  <si>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</si>
  <si>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</si>
  <si>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</si>
  <si>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</si>
  <si>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</si>
  <si>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</si>
  <si>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</si>
  <si>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</si>
  <si>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</si>
  <si>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</si>
  <si>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</si>
  <si>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</si>
  <si>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</si>
  <si>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</si>
  <si>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</si>
  <si>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</si>
  <si>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</si>
  <si>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</si>
  <si>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</si>
  <si>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</si>
  <si>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</si>
  <si>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</si>
  <si>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</si>
  <si>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</si>
  <si>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</si>
  <si>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</si>
  <si>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</si>
  <si>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</si>
  <si>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</si>
  <si>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</si>
  <si>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</si>
  <si>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</si>
  <si>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</si>
  <si>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</si>
  <si>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</si>
  <si>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</si>
  <si>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</si>
  <si>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</si>
  <si>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</si>
  <si>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</si>
  <si>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</si>
  <si>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</si>
  <si>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</si>
  <si>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</si>
  <si>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</si>
  <si>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</si>
  <si>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</si>
  <si>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</si>
  <si>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</si>
  <si>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</si>
  <si>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</si>
  <si>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</si>
  <si>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</si>
  <si>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</si>
  <si>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</si>
  <si>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</si>
  <si>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</si>
  <si>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</si>
  <si>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</si>
  <si>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</si>
  <si>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</si>
  <si>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</si>
  <si>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</si>
  <si>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</si>
  <si>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</si>
  <si>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</si>
  <si>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</si>
  <si>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</si>
  <si>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</si>
  <si>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</si>
  <si>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</si>
  <si>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</si>
  <si>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</si>
  <si>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</si>
  <si>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</si>
  <si>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</si>
  <si>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</si>
  <si>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</si>
  <si>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</si>
  <si>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</si>
  <si>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</si>
  <si>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</si>
  <si>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</si>
  <si>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</si>
  <si>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</si>
  <si>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</si>
  <si>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</si>
  <si>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</si>
  <si>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</si>
  <si>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</si>
  <si>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</si>
  <si>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</si>
  <si>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</si>
  <si>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</si>
  <si>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</si>
  <si>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</si>
  <si>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</si>
  <si>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</si>
  <si>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</si>
  <si>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</si>
  <si>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</si>
  <si>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</si>
  <si>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</si>
  <si>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</si>
  <si>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</si>
  <si>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</si>
  <si>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</si>
  <si>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</si>
  <si>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</si>
  <si>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</si>
  <si>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</si>
  <si>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</si>
  <si>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</si>
  <si>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</si>
  <si>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</si>
  <si>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</si>
  <si>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</si>
  <si>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</si>
  <si>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</si>
  <si>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</si>
  <si>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</si>
  <si>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</si>
  <si>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</si>
  <si>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</si>
  <si>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</si>
  <si>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</si>
  <si>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</si>
  <si>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</si>
  <si>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</si>
  <si>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</si>
  <si>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</si>
  <si>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</si>
  <si>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</si>
  <si>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</si>
  <si>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</si>
  <si>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</si>
  <si>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</si>
  <si>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</si>
  <si>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</si>
  <si>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</si>
  <si>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</si>
  <si>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</si>
  <si>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</si>
  <si>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</si>
  <si>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</si>
  <si>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</si>
  <si>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</si>
  <si>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</si>
  <si>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</si>
  <si>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</si>
  <si>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</si>
  <si>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</si>
  <si>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</si>
  <si>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</si>
  <si>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</si>
  <si>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</si>
  <si>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</si>
  <si>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</si>
  <si>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</si>
  <si>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</si>
  <si>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</si>
  <si>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</si>
  <si>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</si>
  <si>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</si>
  <si>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</si>
  <si>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</si>
  <si>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</si>
  <si>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</si>
  <si>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</si>
  <si>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</si>
  <si>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</si>
  <si>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</si>
  <si>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</si>
  <si>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</si>
  <si>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</si>
  <si>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</si>
  <si>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</si>
  <si>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</si>
  <si>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</si>
  <si>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</si>
  <si>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</si>
  <si>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</si>
  <si>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</si>
  <si>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</si>
  <si>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</si>
  <si>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</si>
  <si>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</si>
  <si>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</si>
  <si>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</si>
  <si>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</si>
  <si>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</si>
  <si>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</si>
  <si>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</si>
  <si>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</si>
  <si>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</si>
  <si>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</si>
  <si>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</si>
  <si>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</si>
  <si>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</si>
  <si>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</si>
  <si>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</si>
  <si>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</si>
  <si>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</si>
  <si>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</si>
  <si>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</si>
  <si>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</si>
  <si>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</si>
  <si>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</si>
  <si>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</si>
  <si>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</si>
  <si>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</si>
  <si>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</si>
  <si>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</si>
  <si>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</si>
  <si>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</si>
  <si>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</si>
  <si>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</si>
  <si>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</si>
  <si>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</si>
  <si>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</si>
  <si>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 Providencia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</si>
  <si>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</si>
  <si>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</si>
  <si>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</si>
  <si>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</si>
  <si>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</si>
  <si>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</si>
  <si>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</si>
  <si>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</si>
  <si>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</si>
  <si>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</si>
  <si>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</si>
  <si>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</si>
  <si>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</si>
  <si>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</si>
  <si>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</si>
  <si>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</si>
  <si>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</si>
  <si>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</si>
  <si>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</si>
  <si>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</si>
  <si>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</si>
  <si>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</si>
  <si>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</si>
  <si>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</si>
  <si>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</si>
  <si>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</si>
  <si>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</si>
  <si>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</si>
  <si>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</si>
  <si>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</si>
  <si>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</si>
  <si>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</si>
  <si>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</si>
  <si>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</si>
  <si>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</si>
  <si>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</si>
  <si>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</si>
  <si>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</si>
  <si>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</si>
  <si>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</si>
  <si>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</si>
  <si>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</si>
  <si>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La Pintana.</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</si>
  <si>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</si>
  <si>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</si>
  <si>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</si>
  <si>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</si>
  <si>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</si>
  <si>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</si>
  <si>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</si>
  <si>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</si>
  <si>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</si>
  <si>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</si>
  <si>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</si>
  <si>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</si>
  <si>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</si>
  <si>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</si>
  <si>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</si>
  <si>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</si>
  <si>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</si>
  <si>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</si>
  <si>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</si>
  <si>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</si>
  <si>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</si>
  <si>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</si>
  <si>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</si>
  <si>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</si>
  <si>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</si>
  <si>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</si>
  <si>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</si>
  <si>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</si>
  <si>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</si>
  <si>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</si>
  <si>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</si>
  <si>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</si>
  <si>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</si>
  <si>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</si>
  <si>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</si>
  <si>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</si>
  <si>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</si>
  <si>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</si>
  <si>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</si>
  <si>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</si>
  <si>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</si>
  <si>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</si>
  <si>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</si>
  <si>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</si>
  <si>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Promover y ejecutar iniciativas tendientes a auxiliar a niños en situación irregular a través de la creación de instituciones dedicadas a su cuidado y tratamiento, sin dejar de considerar como lo más importante, fortalecer a la familia.</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</si>
  <si>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</si>
  <si>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</si>
  <si>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</si>
  <si>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</si>
  <si>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</si>
  <si>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</si>
  <si>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</si>
  <si>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</si>
  <si>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</si>
  <si>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</si>
  <si>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</si>
  <si>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</si>
  <si>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</si>
  <si>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</si>
  <si>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</si>
  <si>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</si>
  <si>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</si>
  <si>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</si>
  <si>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</si>
  <si>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</si>
  <si>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</si>
  <si>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</si>
  <si>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</si>
  <si>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</si>
  <si>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</si>
  <si>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Presidente: 
FILOMENA DE LAS MERCEDES ESCOBAR MARTÍNEZ
Tesorero:
SANDRA PAOLA PARRA ALVAREZ
Director:
GONZALO JAVIER SANCHEZ ESCOBAR
</t>
  </si>
  <si>
    <t xml:space="preserve">GONZALO JAVIER SANCHEZ ESCOBAR
</t>
  </si>
  <si>
    <t xml:space="preserve">Calle Catedral N°1009, oficina 902, comuna de Santiago, región Metropolitana
</t>
  </si>
  <si>
    <t>56-2-24653130 / 56-9-94487899</t>
  </si>
  <si>
    <t xml:space="preserve">contacto@fundacionmundomejor.cl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</si>
  <si>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</si>
  <si>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</si>
  <si>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</si>
  <si>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 xml:space="preserve">56 - 229833243
</t>
  </si>
  <si>
    <t xml:space="preserve">anita.leal@pleyades.cl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</si>
  <si>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</si>
  <si>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</si>
  <si>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</si>
  <si>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</si>
  <si>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</si>
  <si>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</si>
  <si>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</si>
  <si>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</si>
  <si>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</si>
  <si>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</si>
  <si>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</si>
  <si>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</si>
  <si>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</si>
  <si>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</si>
  <si>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</si>
  <si>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</si>
  <si>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</si>
  <si>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</si>
  <si>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</si>
  <si>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</si>
  <si>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</si>
  <si>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</si>
  <si>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</si>
  <si>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</si>
  <si>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</si>
  <si>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</si>
  <si>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</si>
  <si>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</si>
  <si>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</si>
  <si>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</si>
  <si>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</si>
  <si>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</si>
  <si>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</si>
  <si>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</si>
  <si>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</si>
  <si>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</si>
  <si>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</si>
  <si>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</si>
  <si>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</si>
  <si>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</si>
  <si>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</si>
  <si>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</si>
  <si>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</si>
  <si>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</si>
  <si>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</si>
  <si>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</si>
  <si>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</si>
  <si>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</si>
  <si>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</si>
  <si>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</si>
  <si>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</si>
  <si>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</si>
  <si>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</si>
  <si>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</si>
  <si>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</si>
  <si>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</si>
  <si>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</si>
  <si>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</si>
  <si>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</si>
  <si>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</si>
  <si>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</si>
  <si>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</si>
  <si>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</si>
  <si>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</si>
  <si>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</si>
  <si>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</si>
  <si>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</si>
  <si>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</si>
  <si>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</si>
  <si>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</si>
  <si>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</si>
  <si>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</si>
  <si>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</si>
  <si>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</si>
  <si>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</si>
  <si>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</si>
  <si>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</si>
  <si>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</si>
  <si>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</si>
  <si>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</si>
  <si>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</si>
  <si>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</si>
  <si>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</si>
  <si>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</si>
  <si>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</si>
  <si>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</si>
  <si>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</si>
  <si>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</si>
  <si>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</si>
  <si>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</si>
  <si>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</si>
  <si>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</si>
  <si>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</si>
  <si>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</si>
  <si>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</si>
  <si>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</si>
  <si>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</si>
  <si>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</si>
  <si>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</si>
  <si>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</si>
  <si>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</si>
  <si>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</si>
  <si>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</si>
  <si>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</si>
  <si>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</si>
  <si>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</si>
  <si>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</si>
  <si>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</si>
  <si>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</si>
  <si>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</si>
  <si>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</si>
  <si>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</si>
  <si>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</si>
  <si>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</si>
  <si>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</si>
  <si>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</si>
  <si>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</si>
  <si>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</si>
  <si>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</si>
  <si>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</si>
  <si>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</si>
  <si>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</si>
  <si>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</si>
  <si>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</si>
  <si>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</si>
  <si>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</si>
  <si>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</si>
  <si>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</si>
  <si>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</si>
  <si>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</si>
  <si>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</si>
  <si>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</si>
  <si>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</si>
  <si>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</si>
  <si>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</si>
  <si>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</si>
  <si>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</si>
  <si>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</si>
  <si>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</si>
  <si>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</si>
  <si>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Concepción.</t>
  </si>
  <si>
    <t>93401.</t>
  </si>
  <si>
    <t>Fundación</t>
  </si>
  <si>
    <t>Otorgado por Decreto Supremo Nº 900, de fecha 12 de junio de 1979,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</si>
  <si>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</si>
  <si>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Los Consejeros durarán en sus funciones y actuarán como tales mientras así lo disponga la Presidenta Nacional de la Fundación.</t>
  </si>
  <si>
    <t>Alonso Ovalle Nº 1180, comuna de Santiago</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</si>
  <si>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</si>
  <si>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</si>
  <si>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</si>
  <si>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</si>
  <si>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</si>
  <si>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</si>
  <si>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</si>
  <si>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</si>
  <si>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</si>
  <si>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</si>
  <si>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</si>
  <si>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</si>
  <si>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</si>
  <si>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</si>
  <si>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</si>
  <si>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</si>
  <si>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</si>
  <si>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</si>
  <si>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</si>
  <si>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</si>
  <si>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</si>
  <si>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</si>
  <si>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</si>
  <si>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</si>
  <si>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</si>
  <si>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</si>
  <si>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</si>
  <si>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</si>
  <si>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</si>
  <si>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</si>
  <si>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</si>
  <si>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</si>
  <si>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</si>
  <si>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</si>
  <si>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</si>
  <si>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Granaderos Nº 2296, Calama, Región de Antofagasta. 
</t>
  </si>
  <si>
    <t>Fono: (55) 566501 / (55) 566502</t>
  </si>
  <si>
    <t>Calama</t>
  </si>
  <si>
    <t xml:space="preserve">Avenida Arturo Prat Nº1099, comuna de Iquique, Región de Tarapacá. 
</t>
  </si>
  <si>
    <t>Fono: 57-2373402</t>
  </si>
  <si>
    <t xml:space="preserve">Kiri Reva S/N, Isla de Pascua. Región de Valparaíso. </t>
  </si>
  <si>
    <t xml:space="preserve"> Valparaíso</t>
  </si>
  <si>
    <t xml:space="preserve"> Isla de Pascua</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</si>
  <si>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</si>
  <si>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</si>
  <si>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</si>
  <si>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</si>
  <si>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 xml:space="preserve">Manuel Rodríguez 800 Comuna de Quilpué, Región de Valparaíso.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</si>
  <si>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</si>
  <si>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</si>
  <si>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</si>
  <si>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</si>
  <si>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</si>
  <si>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</si>
  <si>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</si>
  <si>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</si>
  <si>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</si>
  <si>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</si>
  <si>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</si>
  <si>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</si>
  <si>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</si>
  <si>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</si>
  <si>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</si>
  <si>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</si>
  <si>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</si>
  <si>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</si>
  <si>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</si>
  <si>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</si>
  <si>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</si>
  <si>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</si>
  <si>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</si>
  <si>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</si>
  <si>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</si>
  <si>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</si>
  <si>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</si>
  <si>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</si>
  <si>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</si>
  <si>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</si>
  <si>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</si>
  <si>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</si>
  <si>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</si>
  <si>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</si>
  <si>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</si>
  <si>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</si>
  <si>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</si>
  <si>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</si>
  <si>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</si>
  <si>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</si>
  <si>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</si>
  <si>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</si>
  <si>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</si>
  <si>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</si>
  <si>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</si>
  <si>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</si>
  <si>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</si>
  <si>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</si>
  <si>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</si>
  <si>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</si>
  <si>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</si>
  <si>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</si>
  <si>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Padre Alonso García S/N, comuna de Alto del Carmen, Región de Atacama. 
</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</si>
  <si>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</si>
  <si>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</si>
  <si>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</si>
  <si>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</si>
  <si>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</si>
  <si>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</si>
  <si>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</si>
  <si>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</si>
  <si>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</si>
  <si>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</si>
  <si>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</si>
  <si>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</si>
  <si>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</si>
  <si>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</si>
  <si>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</si>
  <si>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</si>
  <si>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</si>
  <si>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</si>
  <si>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</si>
  <si>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</si>
  <si>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</si>
  <si>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</si>
  <si>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</si>
  <si>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</si>
  <si>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</si>
  <si>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</si>
  <si>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</si>
  <si>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</si>
  <si>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</si>
  <si>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</si>
  <si>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</si>
  <si>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</si>
  <si>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</si>
  <si>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</si>
  <si>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</si>
  <si>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</si>
  <si>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</si>
  <si>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Covadonga Nº527, comuna de Arauco, Octava Región.
</t>
  </si>
  <si>
    <t xml:space="preserve"> Arauco</t>
  </si>
  <si>
    <t xml:space="preserve">
I. Municipalidad de Arica
</t>
  </si>
  <si>
    <t xml:space="preserve">Gerardo Alfredo Espíndola Rojas, </t>
  </si>
  <si>
    <t xml:space="preserve">Sotomayor 415, comuna de Arica, Región de Arica Parinacota.
</t>
  </si>
  <si>
    <t xml:space="preserve">Fono: 206270
</t>
  </si>
  <si>
    <t xml:space="preserve">Esmeralda Nº 607, Aysén.
</t>
  </si>
  <si>
    <t xml:space="preserve">
I. Municipalidad de Buin
</t>
  </si>
  <si>
    <t xml:space="preserve">Miguel Leonardo Araya Lobos </t>
  </si>
  <si>
    <t xml:space="preserve">Carlos Condell Nº415, comuna de Buin.
</t>
  </si>
  <si>
    <t>Fono 28218400,</t>
  </si>
  <si>
    <t>Buin</t>
  </si>
  <si>
    <t>Ilustre Municipalidad de Bulnes.</t>
  </si>
  <si>
    <t xml:space="preserve">Alcalde Titular: Jorge Napoleón Hidalgo Oñate, 
</t>
  </si>
  <si>
    <t xml:space="preserve">Calle Carlos Palacios N°199, comuna de Bulnes, Región del Biobío.   </t>
  </si>
  <si>
    <t xml:space="preserve"> Bulnes</t>
  </si>
  <si>
    <t xml:space="preserve">
I. Municipalidad de Cabildo
</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</si>
  <si>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</si>
  <si>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</si>
  <si>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</si>
  <si>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</si>
  <si>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</si>
  <si>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</si>
  <si>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</si>
  <si>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</si>
  <si>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</si>
  <si>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</si>
  <si>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</si>
  <si>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</si>
  <si>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</si>
  <si>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</si>
  <si>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</si>
  <si>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</si>
  <si>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</si>
  <si>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</si>
  <si>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</si>
  <si>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Correo electrónico: didecocalbuco@entelchile.net</t>
  </si>
  <si>
    <t xml:space="preserve">Federico Errázuriz Nº 210, Calbuco, Décima Región
</t>
  </si>
  <si>
    <t>Fono: 065- 2460701</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</si>
  <si>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</si>
  <si>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</si>
  <si>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</si>
  <si>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</si>
  <si>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</si>
  <si>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</si>
  <si>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</si>
  <si>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</si>
  <si>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</si>
  <si>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</si>
  <si>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</si>
  <si>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Alcalde Titular: Nelson Venegas Salazar, 
</t>
  </si>
  <si>
    <t xml:space="preserve">Calle Larga N° 2088, comuna de Calle Larga, Región de Valparaíso. </t>
  </si>
  <si>
    <t>Calle Larga</t>
  </si>
  <si>
    <t xml:space="preserve">
I. Municipalidad de Canela
</t>
  </si>
  <si>
    <t>Juan Bernardo Leyton Lemus,</t>
  </si>
  <si>
    <t xml:space="preserve">Luis Infante Nº 520, Canela baja, Comuna de Canela, IV Región de Coquimbo.
</t>
  </si>
  <si>
    <t xml:space="preserve"> Canela</t>
  </si>
  <si>
    <t>Según Ley Orgánica Constitucional Nº 18.695, arts. 1º al 4º.</t>
  </si>
  <si>
    <t xml:space="preserve">Jorge James Radonich Barra  </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</si>
  <si>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</si>
  <si>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</si>
  <si>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</si>
  <si>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</si>
  <si>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</si>
  <si>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</si>
  <si>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</si>
  <si>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</si>
  <si>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</si>
  <si>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</si>
  <si>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</si>
  <si>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</si>
  <si>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</si>
  <si>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</si>
  <si>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</si>
  <si>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</si>
  <si>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</si>
  <si>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</si>
  <si>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</si>
  <si>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</si>
  <si>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</si>
  <si>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</si>
  <si>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</si>
  <si>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 xml:space="preserve">Calle Borjas García Huidobro Nº 025, comuna de Catemu,  provincia de Valparaíso, Quinta Región.
</t>
  </si>
  <si>
    <t xml:space="preserve"> Catemu</t>
  </si>
  <si>
    <t xml:space="preserve">
I. Municipalidad de Cerrillos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</si>
  <si>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</si>
  <si>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</si>
  <si>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</si>
  <si>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</si>
  <si>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</si>
  <si>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</si>
  <si>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</si>
  <si>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</si>
  <si>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</si>
  <si>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</si>
  <si>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</si>
  <si>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</si>
  <si>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</si>
  <si>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 Chépica</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</si>
  <si>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</si>
  <si>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</si>
  <si>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</si>
  <si>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</si>
  <si>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</si>
  <si>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</si>
  <si>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</si>
  <si>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</si>
  <si>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</si>
  <si>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</si>
  <si>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</si>
  <si>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</si>
  <si>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</si>
  <si>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</si>
  <si>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</si>
  <si>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</si>
  <si>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</si>
  <si>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</si>
  <si>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</si>
  <si>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</si>
  <si>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</si>
  <si>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
I. Municipalidad de Chimbarongo
</t>
  </si>
  <si>
    <t xml:space="preserve">Marco Antonio Contreras Jorquera  </t>
  </si>
  <si>
    <t>Javiera Carrera Nº 511, Chimbarongo.</t>
  </si>
  <si>
    <t>Chimbarongo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</si>
  <si>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</si>
  <si>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</si>
  <si>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</si>
  <si>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</si>
  <si>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</si>
  <si>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</si>
  <si>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</si>
  <si>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</si>
  <si>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</si>
  <si>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</si>
  <si>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</si>
  <si>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</si>
  <si>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</si>
  <si>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</si>
  <si>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</si>
  <si>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Calle Esmeralda Nº398, Cochrane, Región de Aysén, 
</t>
  </si>
  <si>
    <t xml:space="preserve"> Cochrane</t>
  </si>
  <si>
    <t xml:space="preserve">
I. Municipalidad de Codegua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</si>
  <si>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</si>
  <si>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</si>
  <si>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</si>
  <si>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</si>
  <si>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</si>
  <si>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</si>
  <si>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</si>
  <si>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</si>
  <si>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</si>
  <si>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</si>
  <si>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</si>
  <si>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</si>
  <si>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</si>
  <si>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</si>
  <si>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</si>
  <si>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</si>
  <si>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</si>
  <si>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</si>
  <si>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</si>
  <si>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</si>
  <si>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Pedro Miguel Ángel Castillo Díaz,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</si>
  <si>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</si>
  <si>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</si>
  <si>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</si>
  <si>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</si>
  <si>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</si>
  <si>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</si>
  <si>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</si>
  <si>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</si>
  <si>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 xml:space="preserve"> Concón</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</si>
  <si>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</si>
  <si>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</si>
  <si>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</si>
  <si>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</si>
  <si>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</si>
  <si>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 alcaldía@contulmo.cl </t>
  </si>
  <si>
    <t xml:space="preserve">Calle Lanalhue Nº 130, Contulmo , VIII Región.
</t>
  </si>
  <si>
    <t>Fonos (41)2618142</t>
  </si>
  <si>
    <t>Contulmo</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</si>
  <si>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</si>
  <si>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</si>
  <si>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</si>
  <si>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</si>
  <si>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</si>
  <si>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</si>
  <si>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</si>
  <si>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</si>
  <si>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</si>
  <si>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</si>
  <si>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</si>
  <si>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</si>
  <si>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</si>
  <si>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</si>
  <si>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</si>
  <si>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</si>
  <si>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</si>
  <si>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</si>
  <si>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</si>
  <si>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</si>
  <si>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</si>
  <si>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</si>
  <si>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</si>
  <si>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</si>
  <si>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</si>
  <si>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</si>
  <si>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</si>
  <si>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</si>
  <si>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</si>
  <si>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</si>
  <si>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
I. Municipalidad de Curanilahue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</si>
  <si>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</si>
  <si>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</si>
  <si>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</si>
  <si>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</si>
  <si>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</si>
  <si>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</si>
  <si>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</si>
  <si>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</si>
  <si>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</si>
  <si>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</si>
  <si>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</si>
  <si>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</si>
  <si>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</si>
  <si>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</si>
  <si>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</si>
  <si>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</si>
  <si>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</si>
  <si>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</si>
  <si>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</si>
  <si>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</si>
  <si>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RICARDO BORIS ACUÑA GONZÁLEZ
</t>
  </si>
  <si>
    <t xml:space="preserve">Avenida Estación N° 344, Comuna de Doñihue
</t>
  </si>
  <si>
    <t>Doñihue</t>
  </si>
  <si>
    <t xml:space="preserve">
I. Municipalidad de El Bosque
</t>
  </si>
  <si>
    <t xml:space="preserve">Alejandro Guzmán Nº735, comuna de El Bosque.
</t>
  </si>
  <si>
    <t>El Bosque.</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</si>
  <si>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</si>
  <si>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</si>
  <si>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</si>
  <si>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</si>
  <si>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</si>
  <si>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</si>
  <si>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</si>
  <si>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</si>
  <si>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</si>
  <si>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</si>
  <si>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</si>
  <si>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</si>
  <si>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</si>
  <si>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</si>
  <si>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</si>
  <si>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</si>
  <si>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</si>
  <si>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</si>
  <si>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</si>
  <si>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</si>
  <si>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</si>
  <si>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</si>
  <si>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</si>
  <si>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</si>
  <si>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</si>
  <si>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</si>
  <si>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</si>
  <si>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</si>
  <si>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</si>
  <si>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</si>
  <si>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</si>
  <si>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</si>
  <si>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</si>
  <si>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</si>
  <si>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</si>
  <si>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</si>
  <si>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</si>
  <si>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</si>
  <si>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</si>
  <si>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</si>
  <si>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</si>
  <si>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</si>
  <si>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</si>
  <si>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</si>
  <si>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</si>
  <si>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</si>
  <si>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</si>
  <si>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</si>
  <si>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</si>
  <si>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</si>
  <si>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</si>
  <si>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</si>
  <si>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</si>
  <si>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</si>
  <si>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</si>
  <si>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</si>
  <si>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</si>
  <si>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</si>
  <si>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</si>
  <si>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</si>
  <si>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</si>
  <si>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</si>
  <si>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</si>
  <si>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</si>
  <si>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</si>
  <si>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</si>
  <si>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</si>
  <si>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</si>
  <si>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</si>
  <si>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</si>
  <si>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</si>
  <si>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</si>
  <si>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</si>
  <si>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</si>
  <si>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</si>
  <si>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</si>
  <si>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</si>
  <si>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</si>
  <si>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</si>
  <si>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</si>
  <si>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</si>
  <si>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</si>
  <si>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</si>
  <si>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</si>
  <si>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</si>
  <si>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</si>
  <si>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</si>
  <si>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</si>
  <si>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</si>
  <si>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</si>
  <si>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</si>
  <si>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</si>
  <si>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</si>
  <si>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</si>
  <si>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</si>
  <si>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</si>
  <si>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</si>
  <si>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Isla de Maipo</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</si>
  <si>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</si>
  <si>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</si>
  <si>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</si>
  <si>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</si>
  <si>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</si>
  <si>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</si>
  <si>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</si>
  <si>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</si>
  <si>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</si>
  <si>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</si>
  <si>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</si>
  <si>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</si>
  <si>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</si>
  <si>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</si>
  <si>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</si>
  <si>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</si>
  <si>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</si>
  <si>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</si>
  <si>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</si>
  <si>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</si>
  <si>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</si>
  <si>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</si>
  <si>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</si>
  <si>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</si>
  <si>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</si>
  <si>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</si>
  <si>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</si>
  <si>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comunicaciones@lascondes.cl</t>
  </si>
  <si>
    <t xml:space="preserve">Avda. Apoquindo Nº 3400, comuna de Las Condes, Región Metropolitana.
</t>
  </si>
  <si>
    <t>Fonos: 9507008 – 9507009</t>
  </si>
  <si>
    <t>Las Condes,</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</si>
  <si>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</si>
  <si>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</si>
  <si>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</si>
  <si>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</si>
  <si>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</si>
  <si>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</si>
  <si>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</si>
  <si>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</si>
  <si>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</si>
  <si>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</si>
  <si>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</si>
  <si>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</si>
  <si>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</si>
  <si>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</si>
  <si>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</si>
  <si>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</si>
  <si>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</si>
  <si>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</si>
  <si>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</si>
  <si>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</si>
  <si>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</si>
  <si>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</si>
  <si>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</si>
  <si>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</si>
  <si>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</si>
  <si>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</si>
  <si>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</si>
  <si>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Arturo Prat  N° 680, comuna de La Unión, Décima Región.
</t>
  </si>
  <si>
    <t>Fonos (64) 322441- 322445</t>
  </si>
  <si>
    <t xml:space="preserve"> La Unión</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</si>
  <si>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</si>
  <si>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</si>
  <si>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</si>
  <si>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</si>
  <si>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</si>
  <si>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</si>
  <si>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</si>
  <si>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 xml:space="preserve">Raúl Alberto Schifferli Díaz.  </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</si>
  <si>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</si>
  <si>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</si>
  <si>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</si>
  <si>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</si>
  <si>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</si>
  <si>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</si>
  <si>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</si>
  <si>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</si>
  <si>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</si>
  <si>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</si>
  <si>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</si>
  <si>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</si>
  <si>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</si>
  <si>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</si>
  <si>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</si>
  <si>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</si>
  <si>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</si>
  <si>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</si>
  <si>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</si>
  <si>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</si>
  <si>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</si>
  <si>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</si>
  <si>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</si>
  <si>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</si>
  <si>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Llanquihue,</t>
  </si>
  <si>
    <t xml:space="preserve">
I. Municipalidad de Lo Barnechea
</t>
  </si>
  <si>
    <t xml:space="preserve">Avenida Las Condes Nº14.891, comuna de Lo Barnechea. Región Metropolitana.
</t>
  </si>
  <si>
    <t xml:space="preserve"> Lo Barnechea</t>
  </si>
  <si>
    <t>Acompaña antecedentes financieros correspondientes al año 2013, aprobados por el departamento de Administración y finanzas.</t>
  </si>
  <si>
    <t xml:space="preserve">
I. Municipalidad de Lo Espejo
</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</si>
  <si>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</si>
  <si>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</si>
  <si>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</si>
  <si>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</si>
  <si>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</si>
  <si>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</si>
  <si>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</si>
  <si>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</si>
  <si>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</si>
  <si>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</si>
  <si>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</si>
  <si>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</si>
  <si>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</si>
  <si>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</si>
  <si>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</si>
  <si>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Caupolicán Nº 399, comuna de Los Ángeles, Octava Región.
</t>
  </si>
  <si>
    <t>Fonos (43) 409400- 409501- 409502</t>
  </si>
  <si>
    <t>Los Ángele</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</si>
  <si>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</si>
  <si>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</si>
  <si>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</si>
  <si>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</si>
  <si>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</si>
  <si>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Sergio.paladines@munilosvilos.cl</t>
  </si>
  <si>
    <t xml:space="preserve">Lincoyan Nº255, Los Vilos
</t>
  </si>
  <si>
    <t xml:space="preserve">Fono: (056) 53 353084
</t>
  </si>
  <si>
    <t xml:space="preserve">
I. Municipalidad de Lota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</si>
  <si>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</si>
  <si>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</si>
  <si>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</si>
  <si>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</si>
  <si>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</si>
  <si>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</si>
  <si>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</si>
  <si>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</si>
  <si>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</si>
  <si>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</si>
  <si>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</si>
  <si>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</si>
  <si>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</si>
  <si>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</si>
  <si>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</si>
  <si>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</si>
  <si>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</si>
  <si>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</si>
  <si>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</si>
  <si>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</si>
  <si>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</si>
  <si>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</si>
  <si>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</si>
  <si>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</si>
  <si>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</si>
  <si>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</si>
  <si>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</si>
  <si>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</si>
  <si>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</si>
  <si>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</si>
  <si>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</si>
  <si>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</si>
  <si>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</si>
  <si>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</si>
  <si>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</si>
  <si>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</si>
  <si>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</si>
  <si>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</si>
  <si>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</si>
  <si>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</si>
  <si>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</si>
  <si>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</si>
  <si>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</si>
  <si>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</si>
  <si>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</si>
  <si>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</si>
  <si>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</si>
  <si>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</si>
  <si>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</si>
  <si>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</si>
  <si>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</si>
  <si>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</si>
  <si>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</si>
  <si>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</si>
  <si>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</si>
  <si>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</si>
  <si>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</si>
  <si>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</si>
  <si>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</si>
  <si>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</si>
  <si>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</si>
  <si>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Diaguitas 31, comuna de Monte Patria, provincia de Limarí, Cuarta Región.
</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</si>
  <si>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</si>
  <si>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</si>
  <si>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</si>
  <si>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</si>
  <si>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</si>
  <si>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</si>
  <si>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</si>
  <si>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Jorge Alberto Rivas Figueroa.
</t>
  </si>
  <si>
    <t xml:space="preserve">Avenida Pedro Lagos Nº 410, comuna de Mulchén, Región del Biobío.
</t>
  </si>
  <si>
    <t>Fono: 43-2401400</t>
  </si>
  <si>
    <t>Mulchén</t>
  </si>
  <si>
    <t xml:space="preserve">
I. Municipalidad de Nacimiento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</si>
  <si>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</si>
  <si>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</si>
  <si>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</si>
  <si>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</si>
  <si>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</si>
  <si>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</si>
  <si>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</si>
  <si>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</si>
  <si>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</si>
  <si>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 municipalidad@nuevaimperial.cl</t>
  </si>
  <si>
    <t xml:space="preserve">Arturo Prat Nº 65, comuna de Nueva Imperial, Novena Región, 
</t>
  </si>
  <si>
    <t>fono (45)611006 – 611054,</t>
  </si>
  <si>
    <t xml:space="preserve"> Nueva Imperial,</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</si>
  <si>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</si>
  <si>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</si>
  <si>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</si>
  <si>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</si>
  <si>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</si>
  <si>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</si>
  <si>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</si>
  <si>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</si>
  <si>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</si>
  <si>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</si>
  <si>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</si>
  <si>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</si>
  <si>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</si>
  <si>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</si>
  <si>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</si>
  <si>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</si>
  <si>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</si>
  <si>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</si>
  <si>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</si>
  <si>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</si>
  <si>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</si>
  <si>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</si>
  <si>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</si>
  <si>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</si>
  <si>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</si>
  <si>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</si>
  <si>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</si>
  <si>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</si>
  <si>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</si>
  <si>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</si>
  <si>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</si>
  <si>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</si>
  <si>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</si>
  <si>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</si>
  <si>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</si>
  <si>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</si>
  <si>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</si>
  <si>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</si>
  <si>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</si>
  <si>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</si>
  <si>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</si>
  <si>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</si>
  <si>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</si>
  <si>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</si>
  <si>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</si>
  <si>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 xml:space="preserve">Juan Guillermo Day Nº 80, Palmilla. VI Región de O’Higgins.
</t>
  </si>
  <si>
    <t xml:space="preserve"> Palmilla</t>
  </si>
  <si>
    <t xml:space="preserve">
I. Municipalidad de Panguipulli
</t>
  </si>
  <si>
    <t>Calle Bernardo O¨Higgins Nº 793, comuna de Valdivia, Región de Los Ríos.</t>
  </si>
  <si>
    <t xml:space="preserve"> Valdivia</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</si>
  <si>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</si>
  <si>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</si>
  <si>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</si>
  <si>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</si>
  <si>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</si>
  <si>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</si>
  <si>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</si>
  <si>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</si>
  <si>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</si>
  <si>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</si>
  <si>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</si>
  <si>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</si>
  <si>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</si>
  <si>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</si>
  <si>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</si>
  <si>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</si>
  <si>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</si>
  <si>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</si>
  <si>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</si>
  <si>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</si>
  <si>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</si>
  <si>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</si>
  <si>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</si>
  <si>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</si>
  <si>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</si>
  <si>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</si>
  <si>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</si>
  <si>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lmunoz@perquenco.cl</t>
  </si>
  <si>
    <t xml:space="preserve">Calle Esmeralda Nº 470, comuna de Perquenco. Región de la Araucanía. 
</t>
  </si>
  <si>
    <t>Teléfono: 45-531026</t>
  </si>
  <si>
    <t>Perquenco</t>
  </si>
  <si>
    <t xml:space="preserve">
I. Municipalidad de Petorca
</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</si>
  <si>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</si>
  <si>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</si>
  <si>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</si>
  <si>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</si>
  <si>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</si>
  <si>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</si>
  <si>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</si>
  <si>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</si>
  <si>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</si>
  <si>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alcalde@pichilemu.cl</t>
  </si>
  <si>
    <t xml:space="preserve">Av. Costanera Nº170, comuna de Pichilemu, VI Región.
</t>
  </si>
  <si>
    <t xml:space="preserve">Fono: 72 - 976530 </t>
  </si>
  <si>
    <t>Pichilemu</t>
  </si>
  <si>
    <t xml:space="preserve">
I. Municipalidad de Pichidegua
</t>
  </si>
  <si>
    <t>Rubén Cerón González,</t>
  </si>
  <si>
    <t xml:space="preserve"> ventanillaunica@pichidegua.cl</t>
  </si>
  <si>
    <t xml:space="preserve">Avda. Independencia Nº525
</t>
  </si>
  <si>
    <t>Fono: (072) 2299600 / 2299601</t>
  </si>
  <si>
    <t xml:space="preserve">
I. Municipalidad de Pirque
</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</si>
  <si>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</si>
  <si>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</si>
  <si>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</si>
  <si>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</si>
  <si>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</si>
  <si>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</si>
  <si>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</si>
  <si>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</si>
  <si>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</si>
  <si>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</si>
  <si>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</si>
  <si>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</si>
  <si>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</si>
  <si>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</si>
  <si>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</si>
  <si>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</si>
  <si>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</si>
  <si>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</si>
  <si>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</si>
  <si>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</si>
  <si>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</si>
  <si>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</si>
  <si>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</si>
  <si>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</si>
  <si>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</si>
  <si>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</si>
  <si>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</si>
  <si>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</si>
  <si>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</si>
  <si>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</si>
  <si>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</si>
  <si>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</si>
  <si>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 xml:space="preserve">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</si>
  <si>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</si>
  <si>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</si>
  <si>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</si>
  <si>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</si>
  <si>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</si>
  <si>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</si>
  <si>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</si>
  <si>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</si>
  <si>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</si>
  <si>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</si>
  <si>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</si>
  <si>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</si>
  <si>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</si>
  <si>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</si>
  <si>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</si>
  <si>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</si>
  <si>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</si>
  <si>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</si>
  <si>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</si>
  <si>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</si>
  <si>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</si>
  <si>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</si>
  <si>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</si>
  <si>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</si>
  <si>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</si>
  <si>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</si>
  <si>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</si>
  <si>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</si>
  <si>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</si>
  <si>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</si>
  <si>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</si>
  <si>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</si>
  <si>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</si>
  <si>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</si>
  <si>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</si>
  <si>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Punta Arenas,</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</si>
  <si>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</si>
  <si>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</si>
  <si>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</si>
  <si>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</si>
  <si>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</si>
  <si>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</si>
  <si>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</si>
  <si>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Purranque.</t>
  </si>
  <si>
    <t xml:space="preserve">
I. Municipalidad de Putaendo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</si>
  <si>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</si>
  <si>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</si>
  <si>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</si>
  <si>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</si>
  <si>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</si>
  <si>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</si>
  <si>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</si>
  <si>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</si>
  <si>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</si>
  <si>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</si>
  <si>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</si>
  <si>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José Francisco Vergara Nº450, Quilicura, Región Metropolitana. </t>
  </si>
  <si>
    <t>Fono mesa central 3666700, Dideco 3666730.</t>
  </si>
  <si>
    <t xml:space="preserve">Benjamín Vucña Mackenna Nº 684, comuna de Quilpué, Quinta Región
</t>
  </si>
  <si>
    <t>Fonos (32) 2910080</t>
  </si>
  <si>
    <t xml:space="preserve"> Fonos: (42) 2207132</t>
  </si>
  <si>
    <t xml:space="preserve"> Quillón</t>
  </si>
  <si>
    <t xml:space="preserve">
I. Municipalidad de Quillota
</t>
  </si>
  <si>
    <t>Según Ley Orgánica N° 18.695, artículos 1°al 4°</t>
  </si>
  <si>
    <t xml:space="preserve">Maipú N°330, comuna de Quillota, Quinta Región.
</t>
  </si>
  <si>
    <t xml:space="preserve">
I. Municipalidad de Quinchao
</t>
  </si>
  <si>
    <t>Teléfono: (65)2661150 - (65)2661211</t>
  </si>
  <si>
    <t xml:space="preserve">Amunategui 018, comuna de Quinchao, Región de Los Lagos
</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</si>
  <si>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</si>
  <si>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</si>
  <si>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</si>
  <si>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</si>
  <si>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</si>
  <si>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</si>
  <si>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</si>
  <si>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</si>
  <si>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</si>
  <si>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</si>
  <si>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</si>
  <si>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</si>
  <si>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</si>
  <si>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</si>
  <si>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</si>
  <si>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</si>
  <si>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</si>
  <si>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Plaza Los Héroes N° 445, comuna de Rancagua, Sexta Región.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</si>
  <si>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</si>
  <si>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</si>
  <si>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</si>
  <si>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</si>
  <si>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</si>
  <si>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</si>
  <si>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</si>
  <si>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</si>
  <si>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</si>
  <si>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</si>
  <si>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</si>
  <si>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</si>
  <si>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</si>
  <si>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</si>
  <si>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</si>
  <si>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</si>
  <si>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</si>
  <si>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</si>
  <si>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</si>
  <si>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</si>
  <si>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</si>
  <si>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</si>
  <si>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</si>
  <si>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</si>
  <si>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</si>
  <si>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</si>
  <si>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Urriola Nº26, Rengo, Sexta Región. </t>
  </si>
  <si>
    <t>Teléfono (72) 512060</t>
  </si>
  <si>
    <t>Rengo</t>
  </si>
  <si>
    <t xml:space="preserve">
I. Municipalidad de  Requinoa
</t>
  </si>
  <si>
    <t xml:space="preserve">Calle Comercio N°121, comuna de Requinoa,  provincia de Cachapoal, Sexta Región.
</t>
  </si>
  <si>
    <t>Teléfono Nº85958315</t>
  </si>
  <si>
    <t xml:space="preserve"> Requinoa</t>
  </si>
  <si>
    <t>Rodrigo Alberto Ramírez Parra</t>
  </si>
  <si>
    <t>Errázuriz Nº 240, comuna de Retiro, VII Región.</t>
  </si>
  <si>
    <t>Retiro</t>
  </si>
  <si>
    <t xml:space="preserve">Marcelo Orlando Santana Vargas
</t>
  </si>
  <si>
    <t xml:space="preserve">Carlos Soza Nº161 Puerto Ibáñez, Comuna de rio Ibáñez, Región de Aysén, </t>
  </si>
  <si>
    <t>rio Ibáñez</t>
  </si>
  <si>
    <t>Vicuña Mackenna Nº277, comuna de Río Negro, Décima Región.</t>
  </si>
  <si>
    <t xml:space="preserve">Carlos Javier Schwalm Urzúa, </t>
  </si>
  <si>
    <t>Río Negro</t>
  </si>
  <si>
    <t xml:space="preserve">
I. Municipalidad de Rinconada
</t>
  </si>
  <si>
    <t xml:space="preserve">Carretera San Martín Nº 607, comuna de Rinconada, Región de Valparaíso. 
</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</si>
  <si>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</si>
  <si>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</si>
  <si>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</si>
  <si>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</si>
  <si>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</si>
  <si>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</si>
  <si>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</si>
  <si>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</si>
  <si>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</si>
  <si>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</si>
  <si>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 xml:space="preserve">Ejército Nº 1424, comuna de Saavedra, Novena Región.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</si>
  <si>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</si>
  <si>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</si>
  <si>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</si>
  <si>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</si>
  <si>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</si>
  <si>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</si>
  <si>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</si>
  <si>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</si>
  <si>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</si>
  <si>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</si>
  <si>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</si>
  <si>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</si>
  <si>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</si>
  <si>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</si>
  <si>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</si>
  <si>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</si>
  <si>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</si>
  <si>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</si>
  <si>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</si>
  <si>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</si>
  <si>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</si>
  <si>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</si>
  <si>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</si>
  <si>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</si>
  <si>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</si>
  <si>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</si>
  <si>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</si>
  <si>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</si>
  <si>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</si>
  <si>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</si>
  <si>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</si>
  <si>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</si>
  <si>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Fonos: (34) -509000- 510077</t>
  </si>
  <si>
    <t xml:space="preserve">
I. Municipalidad de San Fernando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</si>
  <si>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</si>
  <si>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</si>
  <si>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</si>
  <si>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</si>
  <si>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</si>
  <si>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</si>
  <si>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</si>
  <si>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</si>
  <si>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</si>
  <si>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</si>
  <si>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</si>
  <si>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</si>
  <si>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</si>
  <si>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</si>
  <si>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</si>
  <si>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</si>
  <si>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</si>
  <si>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</si>
  <si>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</si>
  <si>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</si>
  <si>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</si>
  <si>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</si>
  <si>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 San Nicolás</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</si>
  <si>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</si>
  <si>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</si>
  <si>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</si>
  <si>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</si>
  <si>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</si>
  <si>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</si>
  <si>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</si>
  <si>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</si>
  <si>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</si>
  <si>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</si>
  <si>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</si>
  <si>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</si>
  <si>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</si>
  <si>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Los Acacios Nº 43, Villa San Pedro, comuna de San Pedro de la Paz,  Octava Región.
</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</si>
  <si>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</si>
  <si>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</si>
  <si>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</si>
  <si>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</si>
  <si>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</si>
  <si>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</si>
  <si>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</si>
  <si>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</si>
  <si>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Santa Bárbara</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</si>
  <si>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</si>
  <si>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</si>
  <si>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</si>
  <si>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</si>
  <si>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</si>
  <si>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</si>
  <si>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Yungay Nº 125, comuna de Santa Juana, Región del Biobío.
</t>
  </si>
  <si>
    <t>Santa Juana</t>
  </si>
  <si>
    <t>Santa María</t>
  </si>
  <si>
    <t xml:space="preserve">
I. Municipalidad de Santiago
</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</si>
  <si>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</si>
  <si>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</si>
  <si>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</si>
  <si>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</si>
  <si>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</si>
  <si>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</si>
  <si>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</si>
  <si>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</si>
  <si>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</si>
  <si>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</si>
  <si>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</si>
  <si>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</si>
  <si>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</si>
  <si>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</si>
  <si>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</si>
  <si>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</si>
  <si>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</si>
  <si>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</si>
  <si>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</si>
  <si>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</si>
  <si>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</si>
  <si>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</si>
  <si>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</si>
  <si>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</si>
  <si>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</si>
  <si>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</si>
  <si>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</si>
  <si>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</si>
  <si>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</si>
  <si>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</si>
  <si>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</si>
  <si>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</si>
  <si>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Arturo Prat Nº 650, Temuco, Novena Región.
</t>
  </si>
  <si>
    <t xml:space="preserve"> Temuco,</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</si>
  <si>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</si>
  <si>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</si>
  <si>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</si>
  <si>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</si>
  <si>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</si>
  <si>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</si>
  <si>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Balmaceda Nº 410,ct, IX Región.
</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</si>
  <si>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</si>
  <si>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</si>
  <si>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</si>
  <si>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</si>
  <si>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</si>
  <si>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</si>
  <si>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</si>
  <si>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</si>
  <si>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</si>
  <si>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</si>
  <si>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
Ilustre Municipalidad de Tocopilla
</t>
  </si>
  <si>
    <t xml:space="preserve">Anibal Pinto Nº 1305, de la comuna de Tocopilla, Región de Antofagasta.  
</t>
  </si>
  <si>
    <t>Fono: (55) 2421347 – 2421355</t>
  </si>
  <si>
    <t xml:space="preserve"> Tocopilla</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</si>
  <si>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</si>
  <si>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</si>
  <si>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</si>
  <si>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</si>
  <si>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</si>
  <si>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</si>
  <si>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</si>
  <si>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</si>
  <si>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</si>
  <si>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</si>
  <si>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</si>
  <si>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Traiguén</t>
  </si>
  <si>
    <t xml:space="preserve">
I. Municipalidad de Valdivia
</t>
  </si>
  <si>
    <t xml:space="preserve">
I. Municipalidad de Vallenar
</t>
  </si>
  <si>
    <t xml:space="preserve">Plaza Nº 25, comuna de Vallenar, provincia de Huasco, Tercera Región.
</t>
  </si>
  <si>
    <t>Teléfono: (51) 611320</t>
  </si>
  <si>
    <t>Constitución Política de la República, art. 118</t>
  </si>
  <si>
    <t xml:space="preserve">Jorge Enrique Castro Múñoz, </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</si>
  <si>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</si>
  <si>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</si>
  <si>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</si>
  <si>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</si>
  <si>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</si>
  <si>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</si>
  <si>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</si>
  <si>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</si>
  <si>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</si>
  <si>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</si>
  <si>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</si>
  <si>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</si>
  <si>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</si>
  <si>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</si>
  <si>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</si>
  <si>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 xml:space="preserve">Avenida España Nº 196, comuna de Villa Alegre, Provincia de Linares, Séptima Región.
</t>
  </si>
  <si>
    <t>Teléfonos (73) 2381721, 23811563.</t>
  </si>
  <si>
    <t>Villa Alegre</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</si>
  <si>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</si>
  <si>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</si>
  <si>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</si>
  <si>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</si>
  <si>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</si>
  <si>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</si>
  <si>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</si>
  <si>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</si>
  <si>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</si>
  <si>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</si>
  <si>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</si>
  <si>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</si>
  <si>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</si>
  <si>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</si>
  <si>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</si>
  <si>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</si>
  <si>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</si>
  <si>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</si>
  <si>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</si>
  <si>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</si>
  <si>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</si>
  <si>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</si>
  <si>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</si>
  <si>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</si>
  <si>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</si>
  <si>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</si>
  <si>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</si>
  <si>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</si>
  <si>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</si>
  <si>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</si>
  <si>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</si>
  <si>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</si>
  <si>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</si>
  <si>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</si>
  <si>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</si>
  <si>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</si>
  <si>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</si>
  <si>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</si>
  <si>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</si>
  <si>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</si>
  <si>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</si>
  <si>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</si>
  <si>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</si>
  <si>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</si>
  <si>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</si>
  <si>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</si>
  <si>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</si>
  <si>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</si>
  <si>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</si>
  <si>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</si>
  <si>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</si>
  <si>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</si>
  <si>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</si>
  <si>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</si>
  <si>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</si>
  <si>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</si>
  <si>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</si>
  <si>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</si>
  <si>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</si>
  <si>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</si>
  <si>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</si>
  <si>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</si>
  <si>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</si>
  <si>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</si>
  <si>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</si>
  <si>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</si>
  <si>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</si>
  <si>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</si>
  <si>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</si>
  <si>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</si>
  <si>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</si>
  <si>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</si>
  <si>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</si>
  <si>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</si>
  <si>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</si>
  <si>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</si>
  <si>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</si>
  <si>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</si>
  <si>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</si>
  <si>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</si>
  <si>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</si>
  <si>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</si>
  <si>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</si>
  <si>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</si>
  <si>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</si>
  <si>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</si>
  <si>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</si>
  <si>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</si>
  <si>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</si>
  <si>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</si>
  <si>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</si>
  <si>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</si>
  <si>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</si>
  <si>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</si>
  <si>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</si>
  <si>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</si>
  <si>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</si>
  <si>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</si>
  <si>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</si>
  <si>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</si>
  <si>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</si>
  <si>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</si>
  <si>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</si>
  <si>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</si>
  <si>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</si>
  <si>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</si>
  <si>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</si>
  <si>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</si>
  <si>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</si>
  <si>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</si>
  <si>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</si>
  <si>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</si>
  <si>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</si>
  <si>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</si>
  <si>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</si>
  <si>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</si>
  <si>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</si>
  <si>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</si>
  <si>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</si>
  <si>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</si>
  <si>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</si>
  <si>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</si>
  <si>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</si>
  <si>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</si>
  <si>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</si>
  <si>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</si>
  <si>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</si>
  <si>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</si>
  <si>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</si>
  <si>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</si>
  <si>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</si>
  <si>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</si>
  <si>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</si>
  <si>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</si>
  <si>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</si>
  <si>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</si>
  <si>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</si>
  <si>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</si>
  <si>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</si>
  <si>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</si>
  <si>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</si>
  <si>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</si>
  <si>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</si>
  <si>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</si>
  <si>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</si>
  <si>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</si>
  <si>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</si>
  <si>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</si>
  <si>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</si>
  <si>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</si>
  <si>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</si>
  <si>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</si>
  <si>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</si>
  <si>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</si>
  <si>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</si>
  <si>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</si>
  <si>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</si>
  <si>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</si>
  <si>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</si>
  <si>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</si>
  <si>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</si>
  <si>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</si>
  <si>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</si>
  <si>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</si>
  <si>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</si>
  <si>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</si>
  <si>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</si>
  <si>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</si>
  <si>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</si>
  <si>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</si>
  <si>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</si>
  <si>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</si>
  <si>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</si>
  <si>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</si>
  <si>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</si>
  <si>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</si>
  <si>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</si>
  <si>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</si>
  <si>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</si>
  <si>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</si>
  <si>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</si>
  <si>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</si>
  <si>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</si>
  <si>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</si>
  <si>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</si>
  <si>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</si>
  <si>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</si>
  <si>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</si>
  <si>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</si>
  <si>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</si>
  <si>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</si>
  <si>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</si>
  <si>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</si>
  <si>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</si>
  <si>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</si>
  <si>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</si>
  <si>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</si>
  <si>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</si>
  <si>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</si>
  <si>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</si>
  <si>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</si>
  <si>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</si>
  <si>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</si>
  <si>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</si>
  <si>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</si>
  <si>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</si>
  <si>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</si>
  <si>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</si>
  <si>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</si>
  <si>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</si>
  <si>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</si>
  <si>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</si>
  <si>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</si>
  <si>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</si>
  <si>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</si>
  <si>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</si>
  <si>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</si>
  <si>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</si>
  <si>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</si>
  <si>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</si>
  <si>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</si>
  <si>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</si>
  <si>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</si>
  <si>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</si>
  <si>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</si>
  <si>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</si>
  <si>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</si>
  <si>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</si>
  <si>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</si>
  <si>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</si>
  <si>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</si>
  <si>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</si>
  <si>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</si>
  <si>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</si>
  <si>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</si>
  <si>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</si>
  <si>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</si>
  <si>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</si>
  <si>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</si>
  <si>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</si>
  <si>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</si>
  <si>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</si>
  <si>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</si>
  <si>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</si>
  <si>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</si>
  <si>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</si>
  <si>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</si>
  <si>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</si>
  <si>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</si>
  <si>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</si>
  <si>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</si>
  <si>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</si>
  <si>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</si>
  <si>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</si>
  <si>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</si>
  <si>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</si>
  <si>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</si>
  <si>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</si>
  <si>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</si>
  <si>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</si>
  <si>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</si>
  <si>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</si>
  <si>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</si>
  <si>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</si>
  <si>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</si>
  <si>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</si>
  <si>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</si>
  <si>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</si>
  <si>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</si>
  <si>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</si>
  <si>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</si>
  <si>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</si>
  <si>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</si>
  <si>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</si>
  <si>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</si>
  <si>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</si>
  <si>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</si>
  <si>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</si>
  <si>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</si>
  <si>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</si>
  <si>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</si>
  <si>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</si>
  <si>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</si>
  <si>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</si>
  <si>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</si>
  <si>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</si>
  <si>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</si>
  <si>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</si>
  <si>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</si>
  <si>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</si>
  <si>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</si>
  <si>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</si>
  <si>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</si>
  <si>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</si>
  <si>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</si>
  <si>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</si>
  <si>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</si>
  <si>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</si>
  <si>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</si>
  <si>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</si>
  <si>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</si>
  <si>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</si>
  <si>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</si>
  <si>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</si>
  <si>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</si>
  <si>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</si>
  <si>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</si>
  <si>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</si>
  <si>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</si>
  <si>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</si>
  <si>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</si>
  <si>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</si>
  <si>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</si>
  <si>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</si>
  <si>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</si>
  <si>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</si>
  <si>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</si>
  <si>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</si>
  <si>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</si>
  <si>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</si>
  <si>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</si>
  <si>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</si>
  <si>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</si>
  <si>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</si>
  <si>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</si>
  <si>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</si>
  <si>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</si>
  <si>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</si>
  <si>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</si>
  <si>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</si>
  <si>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</si>
  <si>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</si>
  <si>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</si>
  <si>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</si>
  <si>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</si>
  <si>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</si>
  <si>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</si>
  <si>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</si>
  <si>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</si>
  <si>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</si>
  <si>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</si>
  <si>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</si>
  <si>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</si>
  <si>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</si>
  <si>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</si>
  <si>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</si>
  <si>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</si>
  <si>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</si>
  <si>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</si>
  <si>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</si>
  <si>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</si>
  <si>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</si>
  <si>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</si>
  <si>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</si>
  <si>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</si>
  <si>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</si>
  <si>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</si>
  <si>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</si>
  <si>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</si>
  <si>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</si>
  <si>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</si>
  <si>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</si>
  <si>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</si>
  <si>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</si>
  <si>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</si>
  <si>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</si>
  <si>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</si>
  <si>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</si>
  <si>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</si>
  <si>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</si>
  <si>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</si>
  <si>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</si>
  <si>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</si>
  <si>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</si>
  <si>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</si>
  <si>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</si>
  <si>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</si>
  <si>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</si>
  <si>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</si>
  <si>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</si>
  <si>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</si>
  <si>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</si>
  <si>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</si>
  <si>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</si>
  <si>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</si>
  <si>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</si>
  <si>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</si>
  <si>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</si>
  <si>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</si>
  <si>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</si>
  <si>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</si>
  <si>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</si>
  <si>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</si>
  <si>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</si>
  <si>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</si>
  <si>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</si>
  <si>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</si>
  <si>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</si>
  <si>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</si>
  <si>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</si>
  <si>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</si>
  <si>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</si>
  <si>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</si>
  <si>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</si>
  <si>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</si>
  <si>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</si>
  <si>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</si>
  <si>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</si>
  <si>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</si>
  <si>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</si>
  <si>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</si>
  <si>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</si>
  <si>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</si>
  <si>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</si>
  <si>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</si>
  <si>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</si>
  <si>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</si>
  <si>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</si>
  <si>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</si>
  <si>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</si>
  <si>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</si>
  <si>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</si>
  <si>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</si>
  <si>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</si>
  <si>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</si>
  <si>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</si>
  <si>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</si>
  <si>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</si>
  <si>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</si>
  <si>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</si>
  <si>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</si>
  <si>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</si>
  <si>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</si>
  <si>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</si>
  <si>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</si>
  <si>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</si>
  <si>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</si>
  <si>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</si>
  <si>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</si>
  <si>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</si>
  <si>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</si>
  <si>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</si>
  <si>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</si>
  <si>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</si>
  <si>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</si>
  <si>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</si>
  <si>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</si>
  <si>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</si>
  <si>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</si>
  <si>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</si>
  <si>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</si>
  <si>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</si>
  <si>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</si>
  <si>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</si>
  <si>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</si>
  <si>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</si>
  <si>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</si>
  <si>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</si>
  <si>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</si>
  <si>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</si>
  <si>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</si>
  <si>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</si>
  <si>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</si>
  <si>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</si>
  <si>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</si>
  <si>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</si>
  <si>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</si>
  <si>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</si>
  <si>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</si>
  <si>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</si>
  <si>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</si>
  <si>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</si>
  <si>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</si>
  <si>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</si>
  <si>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</si>
  <si>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</si>
  <si>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</si>
  <si>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</si>
  <si>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</si>
  <si>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</si>
  <si>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</si>
  <si>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</si>
  <si>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</si>
  <si>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</si>
  <si>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</si>
  <si>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</si>
  <si>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</si>
  <si>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</si>
  <si>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</si>
  <si>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</si>
  <si>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</si>
  <si>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</si>
  <si>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</si>
  <si>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</si>
  <si>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</si>
  <si>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</si>
  <si>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</si>
  <si>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</si>
  <si>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</si>
  <si>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</si>
  <si>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</si>
  <si>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</si>
  <si>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I. de Pascua</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</si>
  <si>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</si>
  <si>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</si>
  <si>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</si>
  <si>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</si>
  <si>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</si>
  <si>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</si>
  <si>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</si>
  <si>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</si>
  <si>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</si>
  <si>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</si>
  <si>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</si>
  <si>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</si>
  <si>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</si>
  <si>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</si>
  <si>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</si>
  <si>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</si>
  <si>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</si>
  <si>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</si>
  <si>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</si>
  <si>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</si>
  <si>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</si>
  <si>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</si>
  <si>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</si>
  <si>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</si>
  <si>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</si>
  <si>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</si>
  <si>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</si>
  <si>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</si>
  <si>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</si>
  <si>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</si>
  <si>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</si>
  <si>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</si>
  <si>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</si>
  <si>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</si>
  <si>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</si>
  <si>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</si>
  <si>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</si>
  <si>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</si>
  <si>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</si>
  <si>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</si>
  <si>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</si>
  <si>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</si>
  <si>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</si>
  <si>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</si>
  <si>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</si>
  <si>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</si>
  <si>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</si>
  <si>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</si>
  <si>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</si>
  <si>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</si>
  <si>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</si>
  <si>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</si>
  <si>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</si>
  <si>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</si>
  <si>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</si>
  <si>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</si>
  <si>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</si>
  <si>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</si>
  <si>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</si>
  <si>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</si>
  <si>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</si>
  <si>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</si>
  <si>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</si>
  <si>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</si>
  <si>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</si>
  <si>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</si>
  <si>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</si>
  <si>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</si>
  <si>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</si>
  <si>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</si>
  <si>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</si>
  <si>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</si>
  <si>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</si>
  <si>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</si>
  <si>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</si>
  <si>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</si>
  <si>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</si>
  <si>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</si>
  <si>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</si>
  <si>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</si>
  <si>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</si>
  <si>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</si>
  <si>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</si>
  <si>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</si>
  <si>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</si>
  <si>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</si>
  <si>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</si>
  <si>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</si>
  <si>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</si>
  <si>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</si>
  <si>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</si>
  <si>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</si>
  <si>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</si>
  <si>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</si>
  <si>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</si>
  <si>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</si>
  <si>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</si>
  <si>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</si>
  <si>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</si>
  <si>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</si>
  <si>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</si>
  <si>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</si>
  <si>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</si>
  <si>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</si>
  <si>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</si>
  <si>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</si>
  <si>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</si>
  <si>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</si>
  <si>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</si>
  <si>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</si>
  <si>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</si>
  <si>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</si>
  <si>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</si>
  <si>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</si>
  <si>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</si>
  <si>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</si>
  <si>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</si>
  <si>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</si>
  <si>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</si>
  <si>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</si>
  <si>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</si>
  <si>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</si>
  <si>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</si>
  <si>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</si>
  <si>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</si>
  <si>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</si>
  <si>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</si>
  <si>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</si>
  <si>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</si>
  <si>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</si>
  <si>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</si>
  <si>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</si>
  <si>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</si>
  <si>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</si>
  <si>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</si>
  <si>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</si>
  <si>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</si>
  <si>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</si>
  <si>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</si>
  <si>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</si>
  <si>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</si>
  <si>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</si>
  <si>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</si>
  <si>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</si>
  <si>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</si>
  <si>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</si>
  <si>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</si>
  <si>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</si>
  <si>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</si>
  <si>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</si>
  <si>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</si>
  <si>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</si>
  <si>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</si>
  <si>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</si>
  <si>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</si>
  <si>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</si>
  <si>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</si>
  <si>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</si>
  <si>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</si>
  <si>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</si>
  <si>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</si>
  <si>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</si>
  <si>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</si>
  <si>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</si>
  <si>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</si>
  <si>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</si>
  <si>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</si>
  <si>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</si>
  <si>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</si>
  <si>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</si>
  <si>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</si>
  <si>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</si>
  <si>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</si>
  <si>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</si>
  <si>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</si>
  <si>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</si>
  <si>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</si>
  <si>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</si>
  <si>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</si>
  <si>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</si>
  <si>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Buin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</si>
  <si>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</si>
  <si>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</si>
  <si>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</si>
  <si>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</si>
  <si>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</si>
  <si>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</si>
  <si>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</si>
  <si>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</si>
  <si>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</si>
  <si>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</si>
  <si>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</si>
  <si>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</si>
  <si>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</si>
  <si>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</si>
  <si>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</si>
  <si>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</si>
  <si>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</si>
  <si>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</si>
  <si>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</si>
  <si>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</si>
  <si>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</si>
  <si>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</si>
  <si>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</si>
  <si>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</si>
  <si>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</si>
  <si>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</si>
  <si>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</si>
  <si>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</si>
  <si>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</si>
  <si>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</si>
  <si>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</si>
  <si>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</si>
  <si>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</si>
  <si>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</si>
  <si>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</si>
  <si>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</si>
  <si>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</si>
  <si>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</si>
  <si>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</si>
  <si>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</si>
  <si>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</si>
  <si>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</si>
  <si>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</si>
  <si>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</si>
  <si>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</si>
  <si>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</si>
  <si>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</si>
  <si>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</si>
  <si>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</si>
  <si>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</si>
  <si>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</si>
  <si>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</si>
  <si>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</si>
  <si>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</si>
  <si>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</si>
  <si>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</si>
  <si>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</si>
  <si>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</si>
  <si>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</si>
  <si>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</si>
  <si>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</si>
  <si>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</si>
  <si>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</si>
  <si>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</si>
  <si>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</si>
  <si>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</si>
  <si>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</si>
  <si>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</si>
  <si>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</si>
  <si>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</si>
  <si>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</si>
  <si>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</si>
  <si>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</si>
  <si>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</si>
  <si>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</si>
  <si>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</si>
  <si>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</si>
  <si>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</si>
  <si>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</si>
  <si>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</si>
  <si>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</si>
  <si>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</si>
  <si>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</si>
  <si>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</si>
  <si>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</si>
  <si>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</si>
  <si>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</si>
  <si>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</si>
  <si>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</si>
  <si>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</si>
  <si>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</si>
  <si>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</si>
  <si>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</si>
  <si>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</si>
  <si>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</si>
  <si>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</si>
  <si>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</si>
  <si>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</si>
  <si>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</si>
  <si>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</si>
  <si>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</si>
  <si>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</si>
  <si>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</si>
  <si>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</si>
  <si>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</si>
  <si>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</si>
  <si>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</si>
  <si>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</si>
  <si>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</si>
  <si>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</si>
  <si>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</si>
  <si>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</si>
  <si>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</si>
  <si>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</si>
  <si>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</si>
  <si>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</si>
  <si>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</si>
  <si>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</si>
  <si>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</si>
  <si>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</si>
  <si>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</si>
  <si>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</si>
  <si>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</si>
  <si>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</si>
  <si>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</si>
  <si>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</si>
  <si>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</si>
  <si>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</si>
  <si>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</si>
  <si>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</si>
  <si>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</si>
  <si>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</si>
  <si>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</si>
  <si>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</si>
  <si>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</si>
  <si>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</si>
  <si>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</si>
  <si>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</si>
  <si>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</si>
  <si>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</si>
  <si>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</si>
  <si>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</si>
  <si>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</si>
  <si>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</si>
  <si>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</si>
  <si>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</si>
  <si>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</si>
  <si>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</si>
  <si>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</si>
  <si>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</si>
  <si>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</si>
  <si>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</si>
  <si>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</si>
  <si>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</si>
  <si>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</si>
  <si>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</si>
  <si>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</si>
  <si>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</si>
  <si>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</si>
  <si>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</si>
  <si>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</si>
  <si>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</si>
  <si>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</si>
  <si>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</si>
  <si>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</si>
  <si>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</si>
  <si>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</si>
  <si>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</si>
  <si>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</si>
  <si>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</si>
  <si>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</si>
  <si>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</si>
  <si>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</si>
  <si>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</si>
  <si>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</si>
  <si>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</si>
  <si>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</si>
  <si>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</si>
  <si>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</si>
  <si>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</si>
  <si>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</si>
  <si>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</si>
  <si>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</si>
  <si>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</si>
  <si>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</si>
  <si>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</si>
  <si>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</si>
  <si>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</si>
  <si>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</si>
  <si>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</si>
  <si>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</si>
  <si>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</si>
  <si>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</si>
  <si>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</si>
  <si>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</si>
  <si>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</si>
  <si>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</si>
  <si>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</si>
  <si>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</si>
  <si>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</si>
  <si>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</si>
  <si>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</si>
  <si>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</si>
  <si>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</si>
  <si>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</si>
  <si>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</si>
  <si>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</si>
  <si>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</si>
  <si>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</si>
  <si>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</si>
  <si>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</si>
  <si>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</si>
  <si>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</si>
  <si>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</si>
  <si>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</si>
  <si>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</si>
  <si>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</si>
  <si>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</si>
  <si>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</si>
  <si>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</si>
  <si>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</si>
  <si>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</si>
  <si>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</si>
  <si>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</si>
  <si>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</si>
  <si>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</si>
  <si>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</si>
  <si>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</si>
  <si>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</si>
  <si>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</si>
  <si>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</si>
  <si>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</si>
  <si>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</si>
  <si>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</si>
  <si>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</si>
  <si>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</si>
  <si>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</si>
  <si>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</si>
  <si>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</si>
  <si>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</si>
  <si>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</si>
  <si>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</si>
  <si>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</si>
  <si>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</si>
  <si>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</si>
  <si>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</si>
  <si>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</si>
  <si>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</si>
  <si>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</si>
  <si>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</si>
  <si>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</si>
  <si>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</si>
  <si>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</si>
  <si>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</si>
  <si>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</si>
  <si>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</si>
  <si>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</si>
  <si>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</si>
  <si>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</si>
  <si>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</si>
  <si>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</si>
  <si>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</si>
  <si>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</si>
  <si>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</si>
  <si>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</si>
  <si>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</si>
  <si>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</si>
  <si>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</si>
  <si>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</si>
  <si>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</si>
  <si>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</si>
  <si>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</si>
  <si>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</si>
  <si>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</si>
  <si>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</si>
  <si>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</si>
  <si>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</si>
  <si>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</si>
  <si>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</si>
  <si>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</si>
  <si>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</si>
  <si>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</si>
  <si>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</si>
  <si>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</si>
  <si>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</si>
  <si>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</si>
  <si>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</si>
  <si>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</si>
  <si>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</si>
  <si>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</si>
  <si>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</si>
  <si>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</si>
  <si>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</si>
  <si>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</si>
  <si>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</si>
  <si>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</si>
  <si>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</si>
  <si>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</si>
  <si>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</si>
  <si>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</si>
  <si>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</si>
  <si>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</si>
  <si>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</si>
  <si>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</si>
  <si>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</si>
  <si>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</si>
  <si>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</si>
  <si>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</si>
  <si>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</si>
  <si>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</si>
  <si>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</si>
  <si>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</si>
  <si>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</si>
  <si>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</si>
  <si>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</si>
  <si>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</si>
  <si>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</si>
  <si>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</si>
  <si>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</si>
  <si>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</si>
  <si>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</si>
  <si>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</si>
  <si>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</si>
  <si>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</si>
  <si>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</si>
  <si>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</si>
  <si>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</si>
  <si>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</si>
  <si>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</si>
  <si>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</si>
  <si>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</si>
  <si>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</si>
  <si>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</si>
  <si>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</si>
  <si>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</si>
  <si>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</si>
  <si>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</si>
  <si>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</si>
  <si>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</si>
  <si>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</si>
  <si>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</si>
  <si>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</si>
  <si>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</si>
  <si>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</si>
  <si>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</si>
  <si>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</si>
  <si>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</si>
  <si>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</si>
  <si>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</si>
  <si>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</si>
  <si>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</si>
  <si>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</si>
  <si>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</si>
  <si>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</si>
  <si>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</si>
  <si>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</si>
  <si>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</si>
  <si>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</si>
  <si>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</si>
  <si>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</si>
  <si>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</si>
  <si>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</si>
  <si>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</si>
  <si>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</si>
  <si>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</si>
  <si>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</si>
  <si>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</si>
  <si>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</si>
  <si>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</si>
  <si>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</si>
  <si>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</si>
  <si>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</si>
  <si>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</si>
  <si>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</si>
  <si>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</si>
  <si>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</si>
  <si>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</si>
  <si>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</si>
  <si>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</si>
  <si>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</si>
  <si>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</si>
  <si>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</si>
  <si>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</si>
  <si>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</si>
  <si>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</si>
  <si>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</si>
  <si>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</si>
  <si>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</si>
  <si>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</si>
  <si>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</si>
  <si>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</si>
  <si>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</si>
  <si>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</si>
  <si>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</si>
  <si>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</si>
  <si>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</si>
  <si>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</si>
  <si>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</si>
  <si>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</si>
  <si>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</si>
  <si>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</si>
  <si>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</si>
  <si>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</si>
  <si>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</si>
  <si>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</si>
  <si>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</si>
  <si>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</si>
  <si>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</si>
  <si>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</si>
  <si>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</si>
  <si>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</si>
  <si>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</si>
  <si>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</si>
  <si>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</si>
  <si>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</si>
  <si>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</si>
  <si>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</si>
  <si>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</si>
  <si>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</si>
  <si>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</si>
  <si>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</si>
  <si>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</si>
  <si>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</si>
  <si>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</si>
  <si>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</si>
  <si>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</si>
  <si>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</si>
  <si>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</si>
  <si>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</si>
  <si>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</si>
  <si>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</si>
  <si>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</si>
  <si>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</si>
  <si>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</si>
  <si>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</si>
  <si>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</si>
  <si>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</si>
  <si>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</si>
  <si>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</si>
  <si>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</si>
  <si>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</si>
  <si>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</si>
  <si>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</si>
  <si>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</si>
  <si>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</si>
  <si>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</si>
  <si>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</si>
  <si>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</si>
  <si>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</si>
  <si>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</si>
  <si>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</si>
  <si>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</si>
  <si>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</si>
  <si>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</si>
  <si>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</si>
  <si>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</si>
  <si>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</si>
  <si>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</si>
  <si>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</si>
  <si>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</si>
  <si>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</si>
  <si>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</si>
  <si>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</si>
  <si>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</si>
  <si>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</si>
  <si>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</si>
  <si>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</si>
  <si>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</si>
  <si>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</si>
  <si>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</si>
  <si>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</si>
  <si>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</si>
  <si>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</si>
  <si>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</si>
  <si>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</si>
  <si>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</si>
  <si>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</si>
  <si>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</si>
  <si>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</si>
  <si>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</si>
  <si>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</si>
  <si>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</si>
  <si>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</si>
  <si>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</si>
  <si>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</si>
  <si>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</si>
  <si>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</si>
  <si>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</si>
  <si>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</si>
  <si>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</si>
  <si>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</si>
  <si>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</si>
  <si>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</si>
  <si>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</si>
  <si>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</si>
  <si>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</si>
  <si>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</si>
  <si>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</si>
  <si>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</si>
  <si>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</si>
  <si>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</si>
  <si>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</si>
  <si>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</si>
  <si>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</si>
  <si>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</si>
  <si>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</si>
  <si>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</si>
  <si>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</si>
  <si>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</si>
  <si>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</si>
  <si>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</si>
  <si>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</si>
  <si>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</si>
  <si>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</si>
  <si>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</si>
  <si>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</si>
  <si>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</si>
  <si>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</si>
  <si>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</si>
  <si>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</si>
  <si>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</si>
  <si>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</si>
  <si>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</si>
  <si>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</si>
  <si>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</si>
  <si>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</si>
  <si>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</si>
  <si>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</si>
  <si>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</si>
  <si>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</si>
  <si>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</si>
  <si>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</si>
  <si>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</si>
  <si>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</si>
  <si>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</si>
  <si>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</si>
  <si>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</si>
  <si>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</si>
  <si>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</si>
  <si>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</si>
  <si>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</si>
  <si>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</si>
  <si>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</si>
  <si>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</si>
  <si>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</si>
  <si>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</si>
  <si>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</si>
  <si>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</si>
  <si>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</si>
  <si>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</si>
  <si>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</si>
  <si>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</si>
  <si>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</si>
  <si>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</si>
  <si>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</si>
  <si>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</si>
  <si>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</si>
  <si>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</si>
  <si>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</si>
  <si>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</si>
  <si>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</si>
  <si>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</si>
  <si>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</si>
  <si>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</si>
  <si>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</si>
  <si>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</si>
  <si>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</si>
  <si>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</si>
  <si>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</si>
  <si>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</si>
  <si>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</si>
  <si>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</si>
  <si>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</si>
  <si>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</si>
  <si>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</si>
  <si>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</si>
  <si>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</si>
  <si>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</si>
  <si>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</si>
  <si>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</si>
  <si>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</si>
  <si>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</si>
  <si>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</si>
  <si>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</si>
  <si>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</si>
  <si>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</si>
  <si>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</si>
  <si>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</si>
  <si>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</si>
  <si>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</si>
  <si>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</si>
  <si>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</si>
  <si>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</si>
  <si>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</si>
  <si>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</si>
  <si>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</si>
  <si>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</si>
  <si>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</si>
  <si>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</si>
  <si>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</si>
  <si>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</si>
  <si>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</si>
  <si>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</si>
  <si>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</si>
  <si>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</si>
  <si>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</si>
  <si>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</si>
  <si>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</si>
  <si>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</si>
  <si>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</si>
  <si>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</si>
  <si>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</si>
  <si>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</si>
  <si>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</si>
  <si>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</si>
  <si>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</si>
  <si>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</si>
  <si>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</si>
  <si>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</si>
  <si>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</si>
  <si>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</si>
  <si>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</si>
  <si>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</si>
  <si>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</si>
  <si>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</si>
  <si>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</si>
  <si>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</si>
  <si>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</si>
  <si>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</si>
  <si>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</si>
  <si>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</si>
  <si>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</si>
  <si>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</si>
  <si>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</si>
  <si>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</si>
  <si>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</si>
  <si>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</si>
  <si>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</si>
  <si>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</si>
  <si>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</si>
  <si>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</si>
  <si>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</si>
  <si>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Santa Barbara</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</si>
  <si>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</si>
  <si>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</si>
  <si>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</si>
  <si>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</si>
  <si>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</si>
  <si>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</si>
  <si>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 xml:space="preserve"> Viña del Mar</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</si>
  <si>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</si>
  <si>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</si>
  <si>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</si>
  <si>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</si>
  <si>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</si>
  <si>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</si>
  <si>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</si>
  <si>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</si>
  <si>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</si>
  <si>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</si>
  <si>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</si>
  <si>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</si>
  <si>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</si>
  <si>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</si>
  <si>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</si>
  <si>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</si>
  <si>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</si>
  <si>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</si>
  <si>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</si>
  <si>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</si>
  <si>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</si>
  <si>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</si>
  <si>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</si>
  <si>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</si>
  <si>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</si>
  <si>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</si>
  <si>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</si>
  <si>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</si>
  <si>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</si>
  <si>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</si>
  <si>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</si>
  <si>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</si>
  <si>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Dos años. Si, por cualquier causa no se efectúa oportunamente la elección de Directorio, se entenderá renovado el mandato de quienes se encuentran en funciones hasta que se realice la correspondiente elección.</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</si>
  <si>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</si>
  <si>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</si>
  <si>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</si>
  <si>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</si>
  <si>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</si>
  <si>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</si>
  <si>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</si>
  <si>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</si>
  <si>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</si>
  <si>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</si>
  <si>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</si>
  <si>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</si>
  <si>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</si>
  <si>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</si>
  <si>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</si>
  <si>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</si>
  <si>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</si>
  <si>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</si>
  <si>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</si>
  <si>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</si>
  <si>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</si>
  <si>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</si>
  <si>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</si>
  <si>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</si>
  <si>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</si>
  <si>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</si>
  <si>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</si>
  <si>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</si>
  <si>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</si>
  <si>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</si>
  <si>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</si>
  <si>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</si>
  <si>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</si>
  <si>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</si>
  <si>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</si>
  <si>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</si>
  <si>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</si>
  <si>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</si>
  <si>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</si>
  <si>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</si>
  <si>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</si>
  <si>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</si>
  <si>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</si>
  <si>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</si>
  <si>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</si>
  <si>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</si>
  <si>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</si>
  <si>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</si>
  <si>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</si>
  <si>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</si>
  <si>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</si>
  <si>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</si>
  <si>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</si>
  <si>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</si>
  <si>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</si>
  <si>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</si>
  <si>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</si>
  <si>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</si>
  <si>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</si>
  <si>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</si>
  <si>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</si>
  <si>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</si>
  <si>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</si>
  <si>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</si>
  <si>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</si>
  <si>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</si>
  <si>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</si>
  <si>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</si>
  <si>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</si>
  <si>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</si>
  <si>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</si>
  <si>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</si>
  <si>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</si>
  <si>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</si>
  <si>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</si>
  <si>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</si>
  <si>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</si>
  <si>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</si>
  <si>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</si>
  <si>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</si>
  <si>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</si>
  <si>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</si>
  <si>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</si>
  <si>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</si>
  <si>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</si>
  <si>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</si>
  <si>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</si>
  <si>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</si>
  <si>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</si>
  <si>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</si>
  <si>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</si>
  <si>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</si>
  <si>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</si>
  <si>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</si>
  <si>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</si>
  <si>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</si>
  <si>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</si>
  <si>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</si>
  <si>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</si>
  <si>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</si>
  <si>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</si>
  <si>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</si>
  <si>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</si>
  <si>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</si>
  <si>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</si>
  <si>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</si>
  <si>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</si>
  <si>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</si>
  <si>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</si>
  <si>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</si>
  <si>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</si>
  <si>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</si>
  <si>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</si>
  <si>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</si>
  <si>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</si>
  <si>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</si>
  <si>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</si>
  <si>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</si>
  <si>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</si>
  <si>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</si>
  <si>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</si>
  <si>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</si>
  <si>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</si>
  <si>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</si>
  <si>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</si>
  <si>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</si>
  <si>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</si>
  <si>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</si>
  <si>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</si>
  <si>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</si>
  <si>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</si>
  <si>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</si>
  <si>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</si>
  <si>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</si>
  <si>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</si>
  <si>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</si>
  <si>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</si>
  <si>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</si>
  <si>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</si>
  <si>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</si>
  <si>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</si>
  <si>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</si>
  <si>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</si>
  <si>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</si>
  <si>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</si>
  <si>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</si>
  <si>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</si>
  <si>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</si>
  <si>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</si>
  <si>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</si>
  <si>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</si>
  <si>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</si>
  <si>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</si>
  <si>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</si>
  <si>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</si>
  <si>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</si>
  <si>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</si>
  <si>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</si>
  <si>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</si>
  <si>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</si>
  <si>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</si>
  <si>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</si>
  <si>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</si>
  <si>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</si>
  <si>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</si>
  <si>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</si>
  <si>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</si>
  <si>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</si>
  <si>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</si>
  <si>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</si>
  <si>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</si>
  <si>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</si>
  <si>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</si>
  <si>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</si>
  <si>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</si>
  <si>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</si>
  <si>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</si>
  <si>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</si>
  <si>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</si>
  <si>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</si>
  <si>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</si>
  <si>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</si>
  <si>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</si>
  <si>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</si>
  <si>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</si>
  <si>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</si>
  <si>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</si>
  <si>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</si>
  <si>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</si>
  <si>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</si>
  <si>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</si>
  <si>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</si>
  <si>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</si>
  <si>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</si>
  <si>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</si>
  <si>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</si>
  <si>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</si>
  <si>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</si>
  <si>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</si>
  <si>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</si>
  <si>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</si>
  <si>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</si>
  <si>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</si>
  <si>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</si>
  <si>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</si>
  <si>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</si>
  <si>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</si>
  <si>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</si>
  <si>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</si>
  <si>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</si>
  <si>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</si>
  <si>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</si>
  <si>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</si>
  <si>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</si>
  <si>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</si>
  <si>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</si>
  <si>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</si>
  <si>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</si>
  <si>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</si>
  <si>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</si>
  <si>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</si>
  <si>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</si>
  <si>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</si>
  <si>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</si>
  <si>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</si>
  <si>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</si>
  <si>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</si>
  <si>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</si>
  <si>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</si>
  <si>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</si>
  <si>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</si>
  <si>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</si>
  <si>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</si>
  <si>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</si>
  <si>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</si>
  <si>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</si>
  <si>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</si>
  <si>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</si>
  <si>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</si>
  <si>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</si>
  <si>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</si>
  <si>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</si>
  <si>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</si>
  <si>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</si>
  <si>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</si>
  <si>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</si>
  <si>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</si>
  <si>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</si>
  <si>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</si>
  <si>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</si>
  <si>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</si>
  <si>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</si>
  <si>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</si>
  <si>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</si>
  <si>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</si>
  <si>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</si>
  <si>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</si>
  <si>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</si>
  <si>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</si>
  <si>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</si>
  <si>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</si>
  <si>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</si>
  <si>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</si>
  <si>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</si>
  <si>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</si>
  <si>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</si>
  <si>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</si>
  <si>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</si>
  <si>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</si>
  <si>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</si>
  <si>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</si>
  <si>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</si>
  <si>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</si>
  <si>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</si>
  <si>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</si>
  <si>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</si>
  <si>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</si>
  <si>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</si>
  <si>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</si>
  <si>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</si>
  <si>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</si>
  <si>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</si>
  <si>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</si>
  <si>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</si>
  <si>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</si>
  <si>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</si>
  <si>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</si>
  <si>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</si>
  <si>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</si>
  <si>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</si>
  <si>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</si>
  <si>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</si>
  <si>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</si>
  <si>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</si>
  <si>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</si>
  <si>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</si>
  <si>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</si>
  <si>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</si>
  <si>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</si>
  <si>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</si>
  <si>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</si>
  <si>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</si>
  <si>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</si>
  <si>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</si>
  <si>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</si>
  <si>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</si>
  <si>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</si>
  <si>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</si>
  <si>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</si>
  <si>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</si>
  <si>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</si>
  <si>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</si>
  <si>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</si>
  <si>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</si>
  <si>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</si>
  <si>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</si>
  <si>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</si>
  <si>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</si>
  <si>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</si>
  <si>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</si>
  <si>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</si>
  <si>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</si>
  <si>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</si>
  <si>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</si>
  <si>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</si>
  <si>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</si>
  <si>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</si>
  <si>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</si>
  <si>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</si>
  <si>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</si>
  <si>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</si>
  <si>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</si>
  <si>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</si>
  <si>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</si>
  <si>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</si>
  <si>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</si>
  <si>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</si>
  <si>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</si>
  <si>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</si>
  <si>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</si>
  <si>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</si>
  <si>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</si>
  <si>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</si>
  <si>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</si>
  <si>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</si>
  <si>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</si>
  <si>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</si>
  <si>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</si>
  <si>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</si>
  <si>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</si>
  <si>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</si>
  <si>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</si>
  <si>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</si>
  <si>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</si>
  <si>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</si>
  <si>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</si>
  <si>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</si>
  <si>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</si>
  <si>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</si>
  <si>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</si>
  <si>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</si>
  <si>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</si>
  <si>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</si>
  <si>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</si>
  <si>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</si>
  <si>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</si>
  <si>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</si>
  <si>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</si>
  <si>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</si>
  <si>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</si>
  <si>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</si>
  <si>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</si>
  <si>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</si>
  <si>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</si>
  <si>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</si>
  <si>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</si>
  <si>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</si>
  <si>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</si>
  <si>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</si>
  <si>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</si>
  <si>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</si>
  <si>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</si>
  <si>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</si>
  <si>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</si>
  <si>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</si>
  <si>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</si>
  <si>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</si>
  <si>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</si>
  <si>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</si>
  <si>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</si>
  <si>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</si>
  <si>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</si>
  <si>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</si>
  <si>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</si>
  <si>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</si>
  <si>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</si>
  <si>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</si>
  <si>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</si>
  <si>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</si>
  <si>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</si>
  <si>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</si>
  <si>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</si>
  <si>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</si>
  <si>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</si>
  <si>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</si>
  <si>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</si>
  <si>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</si>
  <si>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</si>
  <si>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</si>
  <si>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</si>
  <si>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</si>
  <si>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</si>
  <si>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</si>
  <si>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</si>
  <si>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</si>
  <si>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</si>
  <si>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</si>
  <si>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</si>
  <si>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</si>
  <si>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</si>
  <si>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</si>
  <si>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</si>
  <si>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</si>
  <si>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</si>
  <si>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</si>
  <si>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</si>
  <si>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</si>
  <si>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</si>
  <si>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</si>
  <si>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</si>
  <si>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</si>
  <si>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</si>
  <si>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</si>
  <si>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</si>
  <si>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Presidente: 
Alex Saul Moenen-Locoz Medina, 
Directora Ejecutiva: 
Ingrid Eliana Prambs Klocker,
</t>
  </si>
  <si>
    <t xml:space="preserve"> Villarrica</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</si>
  <si>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</si>
  <si>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</si>
  <si>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</si>
  <si>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</si>
  <si>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</si>
  <si>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</si>
  <si>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</si>
  <si>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</si>
  <si>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</si>
  <si>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</si>
  <si>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</si>
  <si>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</si>
  <si>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</si>
  <si>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</si>
  <si>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</si>
  <si>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</si>
  <si>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</si>
  <si>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</si>
  <si>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</si>
  <si>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</si>
  <si>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</si>
  <si>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</si>
  <si>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</si>
  <si>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</si>
  <si>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</si>
  <si>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</si>
  <si>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</si>
  <si>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</si>
  <si>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</si>
  <si>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</si>
  <si>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</si>
  <si>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</si>
  <si>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</si>
  <si>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</si>
  <si>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</si>
  <si>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</si>
  <si>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</si>
  <si>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</si>
  <si>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</si>
  <si>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</si>
  <si>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</si>
  <si>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</si>
  <si>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</si>
  <si>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</si>
  <si>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</si>
  <si>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</si>
  <si>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</si>
  <si>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</si>
  <si>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</si>
  <si>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</si>
  <si>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</si>
  <si>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</si>
  <si>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</si>
  <si>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</si>
  <si>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</si>
  <si>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</si>
  <si>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</si>
  <si>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</si>
  <si>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</si>
  <si>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</si>
  <si>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</si>
  <si>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</si>
  <si>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</si>
  <si>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</si>
  <si>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</si>
  <si>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</si>
  <si>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</si>
  <si>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</si>
  <si>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</si>
  <si>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</si>
  <si>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</si>
  <si>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</si>
  <si>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</si>
  <si>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</si>
  <si>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</si>
  <si>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</si>
  <si>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</si>
  <si>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</si>
  <si>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</si>
  <si>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</si>
  <si>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</si>
  <si>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</si>
  <si>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</si>
  <si>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</si>
  <si>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</si>
  <si>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</si>
  <si>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</si>
  <si>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</si>
  <si>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</si>
  <si>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</si>
  <si>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</si>
  <si>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</si>
  <si>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</si>
  <si>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</si>
  <si>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</si>
  <si>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</si>
  <si>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</si>
  <si>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</si>
  <si>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</si>
  <si>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73-2212168 y (984722392).  </t>
  </si>
  <si>
    <t xml:space="preserve">alcaldia@rionegrochile.cl / amadorojeda@rionegrochile.cl </t>
  </si>
  <si>
    <t>64-2363200/64-2363229</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</si>
  <si>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</si>
  <si>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</si>
  <si>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</si>
  <si>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</si>
  <si>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</si>
  <si>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</si>
  <si>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</si>
  <si>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</si>
  <si>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</si>
  <si>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</si>
  <si>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</si>
  <si>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</si>
  <si>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</si>
  <si>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</si>
  <si>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</si>
  <si>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</si>
  <si>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</si>
  <si>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</si>
  <si>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</si>
  <si>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</si>
  <si>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</si>
  <si>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</si>
  <si>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</si>
  <si>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</si>
  <si>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</si>
  <si>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</si>
  <si>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</si>
  <si>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</si>
  <si>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</si>
  <si>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</si>
  <si>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</si>
  <si>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</si>
  <si>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</si>
  <si>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</si>
  <si>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</si>
  <si>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</si>
  <si>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</si>
  <si>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</si>
  <si>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</si>
  <si>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</si>
  <si>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</si>
  <si>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</si>
  <si>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</si>
  <si>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</si>
  <si>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</si>
  <si>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</si>
  <si>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</si>
  <si>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</si>
  <si>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</si>
  <si>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</si>
  <si>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</si>
  <si>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</si>
  <si>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</si>
  <si>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</si>
  <si>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</si>
  <si>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</si>
  <si>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</si>
  <si>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</si>
  <si>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</si>
  <si>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</si>
  <si>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</si>
  <si>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</si>
  <si>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</si>
  <si>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</si>
  <si>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</si>
  <si>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 xml:space="preserve">Presidente: Rodrigo Riquelme Lepez
Directora Ejecutiva: Sandra Castro Salazar, </t>
  </si>
  <si>
    <t>(56) 41- 3111200/3111201</t>
  </si>
  <si>
    <t xml:space="preserve">mcataldo@ubiobio.cl </t>
  </si>
  <si>
    <t>mcorti@interior.gob.cl</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</si>
  <si>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</si>
  <si>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</si>
  <si>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</si>
  <si>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</si>
  <si>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</si>
  <si>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</si>
  <si>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</si>
  <si>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</si>
  <si>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</si>
  <si>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</si>
  <si>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</si>
  <si>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</si>
  <si>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</si>
  <si>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</si>
  <si>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</si>
  <si>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</si>
  <si>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</si>
  <si>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</si>
  <si>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</si>
  <si>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</si>
  <si>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</si>
  <si>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</si>
  <si>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</si>
  <si>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</si>
  <si>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</si>
  <si>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</si>
  <si>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</si>
  <si>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</si>
  <si>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</si>
  <si>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</si>
  <si>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</si>
  <si>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</si>
  <si>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</si>
  <si>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</si>
  <si>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</si>
  <si>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</si>
  <si>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</si>
  <si>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</si>
  <si>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</si>
  <si>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</si>
  <si>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</si>
  <si>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</si>
  <si>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</si>
  <si>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</si>
  <si>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</si>
  <si>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</si>
  <si>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</si>
  <si>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</si>
  <si>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</si>
  <si>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</si>
  <si>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</si>
  <si>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</si>
  <si>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</si>
  <si>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</si>
  <si>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</si>
  <si>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</si>
  <si>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</si>
  <si>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</si>
  <si>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</si>
  <si>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</si>
  <si>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</si>
  <si>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 xml:space="preserve">Huechuraba </t>
  </si>
  <si>
    <t>fundacionhabitos@gmail.com</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</si>
  <si>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</si>
  <si>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21 de marzo de 2019 a 21 de marzo de 2022</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</si>
  <si>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</si>
  <si>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</si>
  <si>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</si>
  <si>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</si>
  <si>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</si>
  <si>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</si>
  <si>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</si>
  <si>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</si>
  <si>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</si>
  <si>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</si>
  <si>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</si>
  <si>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</si>
  <si>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</si>
  <si>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</si>
  <si>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</si>
  <si>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</si>
  <si>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</si>
  <si>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</si>
  <si>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</si>
  <si>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</si>
  <si>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</si>
  <si>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</si>
  <si>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</si>
  <si>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</si>
  <si>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</si>
  <si>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</si>
  <si>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</si>
  <si>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</si>
  <si>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</si>
  <si>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</si>
  <si>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</si>
  <si>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</si>
  <si>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</si>
  <si>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</si>
  <si>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</si>
  <si>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</si>
  <si>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</si>
  <si>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</si>
  <si>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</si>
  <si>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</si>
  <si>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</si>
  <si>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</si>
  <si>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</si>
  <si>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</si>
  <si>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</si>
  <si>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</si>
  <si>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</si>
  <si>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</si>
  <si>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</si>
  <si>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</si>
  <si>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</si>
  <si>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</si>
  <si>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</si>
  <si>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</si>
  <si>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Telefono: 55-2355065
</t>
  </si>
  <si>
    <t>Mail: forellana@ucn.cl</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</si>
  <si>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</si>
  <si>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</si>
  <si>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</si>
  <si>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</si>
  <si>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</si>
  <si>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</si>
  <si>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</si>
  <si>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</si>
  <si>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</si>
  <si>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</si>
  <si>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</si>
  <si>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</si>
  <si>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</si>
  <si>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</si>
  <si>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</si>
  <si>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</si>
  <si>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</si>
  <si>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</si>
  <si>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</si>
  <si>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</si>
  <si>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</si>
  <si>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</si>
  <si>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</si>
  <si>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</si>
  <si>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</si>
  <si>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</si>
  <si>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</si>
  <si>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</si>
  <si>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</si>
  <si>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</si>
  <si>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</si>
  <si>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</si>
  <si>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</si>
  <si>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</si>
  <si>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</si>
  <si>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</si>
  <si>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</si>
  <si>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</si>
  <si>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</si>
  <si>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</si>
  <si>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</si>
  <si>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</si>
  <si>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</si>
  <si>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</si>
  <si>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</si>
  <si>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</si>
  <si>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</si>
  <si>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</si>
  <si>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</si>
  <si>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</si>
  <si>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</si>
  <si>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</si>
  <si>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</si>
  <si>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</si>
  <si>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</si>
  <si>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</si>
  <si>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</si>
  <si>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</si>
  <si>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</si>
  <si>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</si>
  <si>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</si>
  <si>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</si>
  <si>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</si>
  <si>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</si>
  <si>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</si>
  <si>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</si>
  <si>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</si>
  <si>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</si>
  <si>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</si>
  <si>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</si>
  <si>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</si>
  <si>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</si>
  <si>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</si>
  <si>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</si>
  <si>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</si>
  <si>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</si>
  <si>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</si>
  <si>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</si>
  <si>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</si>
  <si>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</si>
  <si>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</si>
  <si>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</si>
  <si>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</si>
  <si>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</si>
  <si>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</si>
  <si>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</si>
  <si>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</si>
  <si>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</si>
  <si>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</si>
  <si>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</si>
  <si>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</si>
  <si>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</si>
  <si>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</si>
  <si>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</si>
  <si>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</si>
  <si>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</si>
  <si>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</si>
  <si>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</si>
  <si>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</si>
  <si>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</si>
  <si>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</si>
  <si>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</si>
  <si>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</si>
  <si>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</si>
  <si>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</si>
  <si>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</si>
  <si>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</si>
  <si>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</si>
  <si>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</si>
  <si>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</si>
  <si>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</si>
  <si>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</si>
  <si>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</si>
  <si>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</si>
  <si>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</si>
  <si>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</si>
  <si>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</si>
  <si>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</si>
  <si>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</si>
  <si>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</si>
  <si>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</si>
  <si>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</si>
  <si>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</si>
  <si>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 xml:space="preserve">Presidente: Rodrigo Riquelme Lepez
Secretaria: María Rodríguez Tastests 
Tesorera: Claudia Abusleme Ramos 
</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</si>
  <si>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</si>
  <si>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</si>
  <si>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</si>
  <si>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</si>
  <si>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</si>
  <si>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</si>
  <si>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</si>
  <si>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</si>
  <si>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</si>
  <si>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</si>
  <si>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</si>
  <si>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</si>
  <si>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</si>
  <si>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</si>
  <si>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</si>
  <si>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</si>
  <si>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</si>
  <si>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</si>
  <si>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</si>
  <si>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</si>
  <si>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</si>
  <si>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</si>
  <si>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</si>
  <si>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</si>
  <si>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</si>
  <si>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</si>
  <si>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</si>
  <si>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</si>
  <si>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Agosto de 2017. Nombramiento Director Suplente: 10 de junio de 2019 al 31 de diciembre de 2012.</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</si>
  <si>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</si>
  <si>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</si>
  <si>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</si>
  <si>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</si>
  <si>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</si>
  <si>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</si>
  <si>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</si>
  <si>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</si>
  <si>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</si>
  <si>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</si>
  <si>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</si>
  <si>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</si>
  <si>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</si>
  <si>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</si>
  <si>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</si>
  <si>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</si>
  <si>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</si>
  <si>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</si>
  <si>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</si>
  <si>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</si>
  <si>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</si>
  <si>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</si>
  <si>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</si>
  <si>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</si>
  <si>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</si>
  <si>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</si>
  <si>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</si>
  <si>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</si>
  <si>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</si>
  <si>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</si>
  <si>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</si>
  <si>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</si>
  <si>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</si>
  <si>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</si>
  <si>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</si>
  <si>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</si>
  <si>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</si>
  <si>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</si>
  <si>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</si>
  <si>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</si>
  <si>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</si>
  <si>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</si>
  <si>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</si>
  <si>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</si>
  <si>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</si>
  <si>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</si>
  <si>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</si>
  <si>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</si>
  <si>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</si>
  <si>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</si>
  <si>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</si>
  <si>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</si>
  <si>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</si>
  <si>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</si>
  <si>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</si>
  <si>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</si>
  <si>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</si>
  <si>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</si>
  <si>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</si>
  <si>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</si>
  <si>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</si>
  <si>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</si>
  <si>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</si>
  <si>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</si>
  <si>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</si>
  <si>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</si>
  <si>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</si>
  <si>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</si>
  <si>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</si>
  <si>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</si>
  <si>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</si>
  <si>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</si>
  <si>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</si>
  <si>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</si>
  <si>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</si>
  <si>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</si>
  <si>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</si>
  <si>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</si>
  <si>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</si>
  <si>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</si>
  <si>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</si>
  <si>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</si>
  <si>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</si>
  <si>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</si>
  <si>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</si>
  <si>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</si>
  <si>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</si>
  <si>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</si>
  <si>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</si>
  <si>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</si>
  <si>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</si>
  <si>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</si>
  <si>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</si>
  <si>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</si>
  <si>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</si>
  <si>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</si>
  <si>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</si>
  <si>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</si>
  <si>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</si>
  <si>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</si>
  <si>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</si>
  <si>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</si>
  <si>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</si>
  <si>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</si>
  <si>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</si>
  <si>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</si>
  <si>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</si>
  <si>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</si>
  <si>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</si>
  <si>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</si>
  <si>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</si>
  <si>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</si>
  <si>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</si>
  <si>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</si>
  <si>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</si>
  <si>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</si>
  <si>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</si>
  <si>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</si>
  <si>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</si>
  <si>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</si>
  <si>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</si>
  <si>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</si>
  <si>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</si>
  <si>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</si>
  <si>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</si>
  <si>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</si>
  <si>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</si>
  <si>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</si>
  <si>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</si>
  <si>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</si>
  <si>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</si>
  <si>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</si>
  <si>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</si>
  <si>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</si>
  <si>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</si>
  <si>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</si>
  <si>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</si>
  <si>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</si>
  <si>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</si>
  <si>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</si>
  <si>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</si>
  <si>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</si>
  <si>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</si>
  <si>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</si>
  <si>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</si>
  <si>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</si>
  <si>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</si>
  <si>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</si>
  <si>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</si>
  <si>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</si>
  <si>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</si>
  <si>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</si>
  <si>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</si>
  <si>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</si>
  <si>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</si>
  <si>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</si>
  <si>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</si>
  <si>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</si>
  <si>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</si>
  <si>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</si>
  <si>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</si>
  <si>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</si>
  <si>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</si>
  <si>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</si>
  <si>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</si>
  <si>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</si>
  <si>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</si>
  <si>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</si>
  <si>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</si>
  <si>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</si>
  <si>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</si>
  <si>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</si>
  <si>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</si>
  <si>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</si>
  <si>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</si>
  <si>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</si>
  <si>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</si>
  <si>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</si>
  <si>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</si>
  <si>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</si>
  <si>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</si>
  <si>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</si>
  <si>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</si>
  <si>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</si>
  <si>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</si>
  <si>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</si>
  <si>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</si>
  <si>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</si>
  <si>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</si>
  <si>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</si>
  <si>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</si>
  <si>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</si>
  <si>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</si>
  <si>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</si>
  <si>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</si>
  <si>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</si>
  <si>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</si>
  <si>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</si>
  <si>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</si>
  <si>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</si>
  <si>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</si>
  <si>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</si>
  <si>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</si>
  <si>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</si>
  <si>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</si>
  <si>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</si>
  <si>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</si>
  <si>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</si>
  <si>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</si>
  <si>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</si>
  <si>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</si>
  <si>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</si>
  <si>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</si>
  <si>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</si>
  <si>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</si>
  <si>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</si>
  <si>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</si>
  <si>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</si>
  <si>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</si>
  <si>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</si>
  <si>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</si>
  <si>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Calle Condell N°1176, oficina 144 comuna de Valparaíso, región de Valparaíso.
</t>
  </si>
  <si>
    <t xml:space="preserve">Teléfono: 984304517
</t>
  </si>
  <si>
    <t xml:space="preserve">
Correo electrónico: codess.valparaiso@gmail</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</si>
  <si>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</si>
  <si>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</si>
  <si>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</si>
  <si>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</si>
  <si>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</si>
  <si>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</si>
  <si>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</si>
  <si>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</si>
  <si>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</si>
  <si>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</si>
  <si>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</si>
  <si>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</si>
  <si>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</si>
  <si>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</si>
  <si>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</si>
  <si>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</si>
  <si>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</si>
  <si>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</si>
  <si>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</si>
  <si>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</si>
  <si>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</si>
  <si>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</si>
  <si>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</si>
  <si>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</si>
  <si>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</si>
  <si>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</si>
  <si>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</si>
  <si>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</si>
  <si>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</si>
  <si>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</si>
  <si>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</si>
  <si>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</si>
  <si>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</si>
  <si>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</si>
  <si>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</si>
  <si>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</si>
  <si>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</si>
  <si>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</si>
  <si>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</si>
  <si>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</si>
  <si>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</si>
  <si>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</si>
  <si>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</si>
  <si>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</si>
  <si>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 xml:space="preserve">Marina de Gaete Nº 755, comuna de Santiago, Región Metropolitana.
</t>
  </si>
  <si>
    <t>222150200 
+56971407762</t>
  </si>
  <si>
    <t>Presidenta: 
Beatriz Contreras Varela,</t>
  </si>
  <si>
    <t xml:space="preserve">229552873-994346921 </t>
  </si>
  <si>
    <t xml:space="preserve"> administracion@hogarsanvicente.cl</t>
  </si>
  <si>
    <t xml:space="preserve">Presidenta: Claudia Christa Bartelsman Koke
en caso de ausencia o impedimento Vicepresidenta:Ana Inés Siegmund González
</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</si>
  <si>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</si>
  <si>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</si>
  <si>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</si>
  <si>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</si>
  <si>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</si>
  <si>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</si>
  <si>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</si>
  <si>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</si>
  <si>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</si>
  <si>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</si>
  <si>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</si>
  <si>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</si>
  <si>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</si>
  <si>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</si>
  <si>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</si>
  <si>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15-02-2019 a 15.02.22</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</si>
  <si>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</si>
  <si>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</si>
  <si>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</si>
  <si>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</si>
  <si>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</si>
  <si>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</si>
  <si>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</si>
  <si>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</si>
  <si>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</si>
  <si>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</si>
  <si>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</si>
  <si>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</si>
  <si>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30-3-2020 hasta el 30-3-2022</t>
  </si>
  <si>
    <t xml:space="preserve">Pbro. Juan Carlos Hernandez Mansilla,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</si>
  <si>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</si>
  <si>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</si>
  <si>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</si>
  <si>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</si>
  <si>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</si>
  <si>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</si>
  <si>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</si>
  <si>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</si>
  <si>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</si>
  <si>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</si>
  <si>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</si>
  <si>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</si>
  <si>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</si>
  <si>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</si>
  <si>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</si>
  <si>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</si>
  <si>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</si>
  <si>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</si>
  <si>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</si>
  <si>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</si>
  <si>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</si>
  <si>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</si>
  <si>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</si>
  <si>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</si>
  <si>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</si>
  <si>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</si>
  <si>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</si>
  <si>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</si>
  <si>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</si>
  <si>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</si>
  <si>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</si>
  <si>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</si>
  <si>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</si>
  <si>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</si>
  <si>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</si>
  <si>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admcongllayllay@yahoo.es</t>
  </si>
  <si>
    <t>Antecedentes financieros correspondientes al año 2019, aprobado por Supervisión Financiera Nacional.</t>
  </si>
  <si>
    <t>Certificado de Vigencia Folio 500341143575, otorgado el 18 de agosto del 2020, del Servicio de Registro Civil e Identificación.</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</si>
  <si>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</si>
  <si>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</si>
  <si>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</si>
  <si>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</si>
  <si>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</si>
  <si>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</si>
  <si>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</si>
  <si>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</si>
  <si>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</si>
  <si>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</si>
  <si>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</si>
  <si>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</si>
  <si>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</si>
  <si>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</si>
  <si>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</si>
  <si>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</si>
  <si>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</si>
  <si>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</si>
  <si>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</si>
  <si>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</si>
  <si>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</si>
  <si>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</si>
  <si>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</si>
  <si>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</si>
  <si>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Se acompañan antecedentes financieros del 2019, aprobados por Supervisión Financiera.</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</si>
  <si>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</si>
  <si>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</si>
  <si>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</si>
  <si>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</si>
  <si>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</si>
  <si>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</si>
  <si>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</si>
  <si>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</si>
  <si>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</si>
  <si>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Se acompaña certificado de antecedentes financieros correspondientes al año 2019, aprobados por parte de USUFI.</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</si>
  <si>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</si>
  <si>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</si>
  <si>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</si>
  <si>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</si>
  <si>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</si>
  <si>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</si>
  <si>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</si>
  <si>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</si>
  <si>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</si>
  <si>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</si>
  <si>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</si>
  <si>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</si>
  <si>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</si>
  <si>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</si>
  <si>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</si>
  <si>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</si>
  <si>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</si>
  <si>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</si>
  <si>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</si>
  <si>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</si>
  <si>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</si>
  <si>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</si>
  <si>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Se acompaña Certificado Financiero del año 2019, aprobadon por el Subdepartamento de Supervisión financiera Nacional.</t>
  </si>
  <si>
    <t xml:space="preserve"> 41-2106-850
</t>
  </si>
  <si>
    <t>Se acompaña certificado de antecedentes financieros correspondiente al año 2019, aprobados por Sub Depto. Supervisión Financiera Nacional</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</si>
  <si>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</si>
  <si>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</si>
  <si>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</si>
  <si>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Inicia el 01-09-2020</t>
  </si>
  <si>
    <t xml:space="preserve">Avenida Andrés Bello N°2867, piso 20, Comuna de Las Condes, Región Metropolitana.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</si>
  <si>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</si>
  <si>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</si>
  <si>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Ortiz de Rosas N° 395, Oficina N° 23 A, comuna de Quirihue, Provincia de Ñuble, Décimo Sexta Región.</t>
  </si>
  <si>
    <t xml:space="preserve">corpelconquistador@gmail.com
corpelconquistador@yahoo.es </t>
  </si>
  <si>
    <t>96456966-7498981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</si>
  <si>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</si>
  <si>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</si>
  <si>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</si>
  <si>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</si>
  <si>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</si>
  <si>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</si>
  <si>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</si>
  <si>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</si>
  <si>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</si>
  <si>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</si>
  <si>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</si>
  <si>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</si>
  <si>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</si>
  <si>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</si>
  <si>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</si>
  <si>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</si>
  <si>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</si>
  <si>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</si>
  <si>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</si>
  <si>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</si>
  <si>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</si>
  <si>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</si>
  <si>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</si>
  <si>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</si>
  <si>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</si>
  <si>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</si>
  <si>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</si>
  <si>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</si>
  <si>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</si>
  <si>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</si>
  <si>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</si>
  <si>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</si>
  <si>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</si>
  <si>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</si>
  <si>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</si>
  <si>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</si>
  <si>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</si>
  <si>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</si>
  <si>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</si>
  <si>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</si>
  <si>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</si>
  <si>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</si>
  <si>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</si>
  <si>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</si>
  <si>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</si>
  <si>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</si>
  <si>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</si>
  <si>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</si>
  <si>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</si>
  <si>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</si>
  <si>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</si>
  <si>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</si>
  <si>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Se acompaña Certificado financiero firmado ante notario público, correspondiente al año 2019, aprobado por el  Subdepartamento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</si>
  <si>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</si>
  <si>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</si>
  <si>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</si>
  <si>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</si>
  <si>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</si>
  <si>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</si>
  <si>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</si>
  <si>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</si>
  <si>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</si>
  <si>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</si>
  <si>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</si>
  <si>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</si>
  <si>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</si>
  <si>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</si>
  <si>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</si>
  <si>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</si>
  <si>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</si>
  <si>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</si>
  <si>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</si>
  <si>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</si>
  <si>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</si>
  <si>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</si>
  <si>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</si>
  <si>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</si>
  <si>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</si>
  <si>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</si>
  <si>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</si>
  <si>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</si>
  <si>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</si>
  <si>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</si>
  <si>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</si>
  <si>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</si>
  <si>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correspondiente al año 2019, aprobados por el Sub Departamento de Supervisión Financiera.</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</si>
  <si>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</si>
  <si>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</si>
  <si>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</si>
  <si>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</si>
  <si>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</si>
  <si>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</si>
  <si>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</si>
  <si>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</si>
  <si>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</si>
  <si>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</si>
  <si>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</si>
  <si>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</si>
  <si>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</si>
  <si>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</si>
  <si>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</si>
  <si>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</si>
  <si>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</si>
  <si>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</si>
  <si>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</si>
  <si>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</si>
  <si>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</si>
  <si>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</si>
  <si>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</si>
  <si>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</si>
  <si>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</si>
  <si>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</si>
  <si>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</si>
  <si>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</si>
  <si>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</si>
  <si>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</si>
  <si>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</si>
  <si>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</si>
  <si>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</si>
  <si>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</si>
  <si>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</si>
  <si>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</si>
  <si>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</si>
  <si>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</si>
  <si>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</si>
  <si>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</si>
  <si>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</si>
  <si>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</si>
  <si>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</si>
  <si>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 xml:space="preserve">Certificado correspondiente al año 2019 aprobados por el Sub Departamento de Supervisión Financiera.
</t>
  </si>
  <si>
    <t>Certificado de Vigencia Folio Nº 500298785768, de 21 de febrero de 2020, emitido por el Servicio de Registro Civil e Identificación.</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</si>
  <si>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</si>
  <si>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</si>
  <si>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</si>
  <si>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</si>
  <si>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</si>
  <si>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</si>
  <si>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</si>
  <si>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</si>
  <si>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</si>
  <si>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</si>
  <si>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adjunta Certificado financiero del año 2019, autorizado por el Subdepartamento de Supervisión Financiera Nacional</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</si>
  <si>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</si>
  <si>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</si>
  <si>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</si>
  <si>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</si>
  <si>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</si>
  <si>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</si>
  <si>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</si>
  <si>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</si>
  <si>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 xml:space="preserve">
Se acompaña Certificado Financiero de los antecedentes financieros del año 2019, aprobados por el Subdepartamento de Supervisión Financiera Nacional. 
</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</si>
  <si>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</si>
  <si>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</si>
  <si>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</si>
  <si>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</si>
  <si>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</si>
  <si>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</si>
  <si>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</si>
  <si>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</si>
  <si>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</si>
  <si>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</si>
  <si>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</si>
  <si>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</si>
  <si>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 xml:space="preserve">28 de marzo de 2018 al 28 de marzo del 2021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</si>
  <si>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</si>
  <si>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</si>
  <si>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</si>
  <si>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23 DE ABRIL DE 2019 A 23 DE ABRIL DE 2020   Se pidió la documentación donde conste nombramiento de Directorio vigente a la fecha.
</t>
  </si>
  <si>
    <t>Del 04.04.2019. Acompaña Ley N° 21.239, que prorroga mandatos a directores por COVI 19.</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</si>
  <si>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</si>
  <si>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</si>
  <si>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02 de julio de 2020 al 17 de septiembre de 2022</t>
  </si>
  <si>
    <t>04 de septiembre de 2020 al 04 de septiembre de 2023</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</si>
  <si>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</si>
  <si>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</si>
  <si>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</si>
  <si>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</si>
  <si>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</si>
  <si>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Se acompaña certificado financiero correspondiente al año 2019, aprobados por  Supervisión Financiera Nacional.</t>
  </si>
  <si>
    <t>Indefinida. Certificado emitido por Pbro. Silvio Jara Ramírez, Vicario General del Obispado de San Ambrosio de Linares, de noviembre de 2020.</t>
  </si>
  <si>
    <t xml:space="preserve">                         Última Elección de Directorio: 31 de marzo de 2020.
Duración: agosto 2020 a agosto de 2022.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</si>
  <si>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</si>
  <si>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</si>
  <si>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</si>
  <si>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De 17 de abril de 2020 a 17 de abril de 2023.
</t>
  </si>
  <si>
    <t xml:space="preserve"> 5 años
24 de octubre de 2019 al 24 de octubre del 2024
</t>
  </si>
  <si>
    <t>Se acompañan antecedentes financieros de la Institución correspondientes al año 2019, aprobados por el Subdepartamento de Supervisión Financiera Nacional.</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</si>
  <si>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</si>
  <si>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</si>
  <si>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</si>
  <si>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</si>
  <si>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</si>
  <si>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</si>
  <si>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</si>
  <si>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</si>
  <si>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</si>
  <si>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</si>
  <si>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</si>
  <si>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</si>
  <si>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</si>
  <si>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</si>
  <si>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</si>
  <si>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</si>
  <si>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</si>
  <si>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</si>
  <si>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</si>
  <si>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</si>
  <si>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</si>
  <si>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</si>
  <si>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</si>
  <si>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</si>
  <si>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</si>
  <si>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</si>
  <si>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</si>
  <si>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</si>
  <si>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</si>
  <si>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Celular: 941659628</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</si>
  <si>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</si>
  <si>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</si>
  <si>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</si>
  <si>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Calle Granada N° 1312, El Retiro, comuna de Quilpué, Región de Valparaíso
</t>
  </si>
  <si>
    <t>03 años (máximo 5 años)</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</si>
  <si>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</si>
  <si>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</si>
  <si>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81735100K</t>
  </si>
  <si>
    <t>70004310K</t>
  </si>
  <si>
    <t>75786200K</t>
  </si>
  <si>
    <t>72363900K</t>
  </si>
  <si>
    <t>65095565K</t>
  </si>
  <si>
    <t xml:space="preserve">709319000
</t>
  </si>
  <si>
    <t>65114762K</t>
  </si>
  <si>
    <t>65111456K</t>
  </si>
  <si>
    <t xml:space="preserve">
651387485
</t>
  </si>
  <si>
    <t>75979270K</t>
  </si>
  <si>
    <t>72499900K</t>
  </si>
  <si>
    <t>65087837K</t>
  </si>
  <si>
    <t>65951110k</t>
  </si>
  <si>
    <t>65068933K</t>
  </si>
  <si>
    <t xml:space="preserve">720513005 
</t>
  </si>
  <si>
    <t>65175495K</t>
  </si>
  <si>
    <t>72493000K</t>
  </si>
  <si>
    <t xml:space="preserve">657285609
</t>
  </si>
  <si>
    <t>75187300K</t>
  </si>
  <si>
    <t>70015680K</t>
  </si>
  <si>
    <t>70717000K</t>
  </si>
  <si>
    <t xml:space="preserve">
651564018
</t>
  </si>
  <si>
    <t>65070018K</t>
  </si>
  <si>
    <t>65160642K</t>
  </si>
  <si>
    <t>65766670K</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</si>
  <si>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</si>
  <si>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</si>
  <si>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</si>
  <si>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</si>
  <si>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</si>
  <si>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</si>
  <si>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</si>
  <si>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</si>
  <si>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</si>
  <si>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</si>
  <si>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</si>
  <si>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</si>
  <si>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</si>
  <si>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</si>
  <si>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</si>
  <si>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</si>
  <si>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</si>
  <si>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</si>
  <si>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69170100K</t>
  </si>
  <si>
    <t>69130700K</t>
  </si>
  <si>
    <t>69071700K</t>
  </si>
  <si>
    <t>69254000K</t>
  </si>
  <si>
    <t>69061300K</t>
  </si>
  <si>
    <t>69060700K</t>
  </si>
  <si>
    <t>69072300K</t>
  </si>
  <si>
    <t>69081000K</t>
  </si>
  <si>
    <t>69191500K</t>
  </si>
  <si>
    <t xml:space="preserve">654526001
</t>
  </si>
  <si>
    <t xml:space="preserve">65571720K
</t>
  </si>
  <si>
    <t>71593700K</t>
  </si>
  <si>
    <t>71877800K</t>
  </si>
  <si>
    <t>65266900K</t>
  </si>
  <si>
    <t>65469480K</t>
  </si>
  <si>
    <t>72282900K</t>
  </si>
  <si>
    <t>65160754K</t>
  </si>
  <si>
    <t>74962700K</t>
  </si>
  <si>
    <t>65009073K</t>
  </si>
  <si>
    <t>65165937K</t>
  </si>
  <si>
    <t>65076983K</t>
  </si>
  <si>
    <t xml:space="preserve">759960009
</t>
  </si>
  <si>
    <t>65069113k</t>
  </si>
  <si>
    <t>72793300K</t>
  </si>
  <si>
    <t>65223920K</t>
  </si>
  <si>
    <t xml:space="preserve">
759733800</t>
  </si>
  <si>
    <t>65114065K</t>
  </si>
  <si>
    <t xml:space="preserve">Se acompaña Certificado de Antecedentes Financieros, correspondientes al año 20010,  autorizado por el Subdepartamento de Supervisión Financiera Nacional.
</t>
  </si>
  <si>
    <t xml:space="preserve">651657121
</t>
  </si>
  <si>
    <t>70643500K</t>
  </si>
  <si>
    <t>80066523K</t>
  </si>
  <si>
    <t>70301500K</t>
  </si>
  <si>
    <t>61607900K</t>
  </si>
  <si>
    <t>73923400K</t>
  </si>
  <si>
    <t xml:space="preserve">70990700K
</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</si>
  <si>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</si>
  <si>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</si>
  <si>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</si>
  <si>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</si>
  <si>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</si>
  <si>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</si>
  <si>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</si>
  <si>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</si>
  <si>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</si>
  <si>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</si>
  <si>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</si>
  <si>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</si>
  <si>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</si>
  <si>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TRAIGUEN</t>
  </si>
  <si>
    <t>CONSTITUCION</t>
  </si>
  <si>
    <t>COQUIMBO</t>
  </si>
  <si>
    <t>LOS ANGELES</t>
  </si>
  <si>
    <t>MAULE</t>
  </si>
  <si>
    <t>BUIN</t>
  </si>
  <si>
    <t>CERRILLOS</t>
  </si>
  <si>
    <t>QUINTERO</t>
  </si>
  <si>
    <t>RANCAGUA</t>
  </si>
  <si>
    <t>TALCA</t>
  </si>
  <si>
    <t>ARICA</t>
  </si>
  <si>
    <t>CAÑETE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</si>
  <si>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</si>
  <si>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</si>
  <si>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</si>
  <si>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</si>
  <si>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</si>
  <si>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</si>
  <si>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</si>
  <si>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</si>
  <si>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</si>
  <si>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</si>
  <si>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</si>
  <si>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</si>
  <si>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</si>
  <si>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</si>
  <si>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</si>
  <si>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</si>
  <si>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</si>
  <si>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</si>
  <si>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</si>
  <si>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</si>
  <si>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</si>
  <si>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</si>
  <si>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</si>
  <si>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</si>
  <si>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</si>
  <si>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</si>
  <si>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</si>
  <si>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</si>
  <si>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</si>
  <si>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</si>
  <si>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</si>
  <si>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</si>
  <si>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</si>
  <si>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</si>
  <si>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</si>
  <si>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</si>
  <si>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</si>
  <si>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</si>
  <si>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</si>
  <si>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</si>
  <si>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</si>
  <si>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</si>
  <si>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</si>
  <si>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</si>
  <si>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</si>
  <si>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</si>
  <si>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</si>
  <si>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</si>
  <si>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</si>
  <si>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</si>
  <si>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</si>
  <si>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</si>
  <si>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</si>
  <si>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</si>
  <si>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</si>
  <si>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</si>
  <si>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</si>
  <si>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</si>
  <si>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</si>
  <si>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</si>
  <si>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</si>
  <si>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</si>
  <si>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</si>
  <si>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</si>
  <si>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</si>
  <si>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</si>
  <si>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</si>
  <si>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</si>
  <si>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</si>
  <si>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</si>
  <si>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</si>
  <si>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</si>
  <si>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</si>
  <si>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</si>
  <si>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</si>
  <si>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</si>
  <si>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</si>
  <si>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</si>
  <si>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</si>
  <si>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</si>
  <si>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</si>
  <si>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</si>
  <si>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</si>
  <si>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</si>
  <si>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</si>
  <si>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</si>
  <si>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</si>
  <si>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</si>
  <si>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</si>
  <si>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</si>
  <si>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</si>
  <si>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</si>
  <si>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</si>
  <si>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</si>
  <si>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</si>
  <si>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</si>
  <si>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</si>
  <si>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</si>
  <si>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</si>
  <si>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</si>
  <si>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</si>
  <si>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</si>
  <si>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</si>
  <si>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</si>
  <si>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</si>
  <si>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</si>
  <si>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</si>
  <si>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</si>
  <si>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</si>
  <si>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</si>
  <si>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</si>
  <si>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</si>
  <si>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</si>
  <si>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</si>
  <si>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</si>
  <si>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</si>
  <si>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</si>
  <si>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</si>
  <si>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</si>
  <si>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</si>
  <si>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</si>
  <si>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</si>
  <si>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OLMUE</t>
  </si>
  <si>
    <t>PUCHUNCAVI</t>
  </si>
  <si>
    <t>PUTAENDO</t>
  </si>
  <si>
    <t>CURACAVI</t>
  </si>
  <si>
    <t>TOME</t>
  </si>
  <si>
    <t>YUNGAY</t>
  </si>
  <si>
    <t>CARAHUE</t>
  </si>
  <si>
    <t>LAUTARO</t>
  </si>
  <si>
    <t>NUEVA IMPERIAL</t>
  </si>
  <si>
    <t>CARTAGENA</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</si>
  <si>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</si>
  <si>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</si>
  <si>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</si>
  <si>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</si>
  <si>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</si>
  <si>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</si>
  <si>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</si>
  <si>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</si>
  <si>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</si>
  <si>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</si>
  <si>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</si>
  <si>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</si>
  <si>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</si>
  <si>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</si>
  <si>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</si>
  <si>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</si>
  <si>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</si>
  <si>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</si>
  <si>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</si>
  <si>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</si>
  <si>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</si>
  <si>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</si>
  <si>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</si>
  <si>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</si>
  <si>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</si>
  <si>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</si>
  <si>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</si>
  <si>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</si>
  <si>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</si>
  <si>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</si>
  <si>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</si>
  <si>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</si>
  <si>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</si>
  <si>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</si>
  <si>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</si>
  <si>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</si>
  <si>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</si>
  <si>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</si>
  <si>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</si>
  <si>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</si>
  <si>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</si>
  <si>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</si>
  <si>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</si>
  <si>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</si>
  <si>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</si>
  <si>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</si>
  <si>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</si>
  <si>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</si>
  <si>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</si>
  <si>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</si>
  <si>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</si>
  <si>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</si>
  <si>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</si>
  <si>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</si>
  <si>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</si>
  <si>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</si>
  <si>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</si>
  <si>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</si>
  <si>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HUARA</t>
  </si>
  <si>
    <t>LAGO RANCO</t>
  </si>
  <si>
    <t>CORRAL</t>
  </si>
  <si>
    <t>PUREN</t>
  </si>
  <si>
    <t>CANELA</t>
  </si>
  <si>
    <t>CABO DE HORNOS</t>
  </si>
  <si>
    <t>CUNCO</t>
  </si>
  <si>
    <t>SANTA JUANA</t>
  </si>
  <si>
    <t>COIHUECO</t>
  </si>
  <si>
    <t>CABRERO</t>
  </si>
  <si>
    <t>ALTO DEL CARMEN</t>
  </si>
  <si>
    <t>TIERRA AMARILLA</t>
  </si>
  <si>
    <t>SAN JUAN DE LA COSTA</t>
  </si>
  <si>
    <t>CHANCO</t>
  </si>
  <si>
    <t>PALMILLA</t>
  </si>
  <si>
    <t>QUINCHAO</t>
  </si>
  <si>
    <t>PUTRE</t>
  </si>
  <si>
    <t>SANTA MARIA</t>
  </si>
  <si>
    <t>VICHUQUEN</t>
  </si>
  <si>
    <t>SAN RAFAEL</t>
  </si>
  <si>
    <t>RINCONADA</t>
  </si>
  <si>
    <t>ROMERAL</t>
  </si>
  <si>
    <t>EL TABO</t>
  </si>
  <si>
    <t>LA HIGUERA</t>
  </si>
  <si>
    <t>EL CARMEN</t>
  </si>
  <si>
    <t>Sandra Bertha Suárez Cordero</t>
  </si>
  <si>
    <t>226834204 
71 - 2215375</t>
  </si>
  <si>
    <t>ppfmicaeliano@gmail.com</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</si>
  <si>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</si>
  <si>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</si>
  <si>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</si>
  <si>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</si>
  <si>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</si>
  <si>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</si>
  <si>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</si>
  <si>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</si>
  <si>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</si>
  <si>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</si>
  <si>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</si>
  <si>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</si>
  <si>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</si>
  <si>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</si>
  <si>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</si>
  <si>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</si>
  <si>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</si>
  <si>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</si>
  <si>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</si>
  <si>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</si>
  <si>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</si>
  <si>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</si>
  <si>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</si>
  <si>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</si>
  <si>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</si>
  <si>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</si>
  <si>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</si>
  <si>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</si>
  <si>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</si>
  <si>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Certificado de Vigencia Folio Nº 500363461027, de 28 de diciembre de 2020, del Servicio de Registro Civil e Identificación.</t>
  </si>
  <si>
    <t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t>
  </si>
  <si>
    <t xml:space="preserve">652537501 - 652537502
Fax: 531101
 </t>
  </si>
  <si>
    <t xml:space="preserve">secretaria@corpocas.cl
Correo Marcelo Fuentes García (Secretario General) mfuentes@corpocas.cl 
</t>
  </si>
  <si>
    <t xml:space="preserve">Se acompaña Certificado Financiero de la Institución, correspondiente al año 2019, y aprobado por el Subdepartamento de  Supervisión Financiera Nacional. </t>
  </si>
  <si>
    <t>Certificado de Vigencia Folio Nº 500355737092, de fecha 12 de noviembre de 2020, del Servicio de Registro Civil e Identificación.</t>
  </si>
  <si>
    <t>Se acompañan antecedentes financieros correspondientes al año 2019 aprobados por el Subdepartamento de Supervisión Financiera.</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</si>
  <si>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</si>
  <si>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</si>
  <si>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</si>
  <si>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</si>
  <si>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</si>
  <si>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</si>
  <si>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</si>
  <si>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</si>
  <si>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</si>
  <si>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</si>
  <si>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</si>
  <si>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</si>
  <si>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</si>
  <si>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</si>
  <si>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</si>
  <si>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</si>
  <si>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</si>
  <si>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</si>
  <si>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</si>
  <si>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Certificado de Vigencia de Persona Jurídica sin Fines de Lucro Folio N° 500361379973, de 16 de diciembre de 2020, emitido por el Servicio de Registro Civil e Identificación.</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</si>
  <si>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</si>
  <si>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</si>
  <si>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</si>
  <si>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</si>
  <si>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 xml:space="preserve">Antecedentes financieros correspondientes al año 2019, aprobados por USUFI. </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</si>
  <si>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</si>
  <si>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</si>
  <si>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</si>
  <si>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</si>
  <si>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</si>
  <si>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</si>
  <si>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</si>
  <si>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</si>
  <si>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</si>
  <si>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</si>
  <si>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</si>
  <si>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</si>
  <si>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</si>
  <si>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</si>
  <si>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</si>
  <si>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</si>
  <si>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</si>
  <si>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</si>
  <si>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</si>
  <si>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</si>
  <si>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</si>
  <si>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</si>
  <si>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</si>
  <si>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</si>
  <si>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</si>
  <si>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</si>
  <si>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</si>
  <si>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</si>
  <si>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</si>
  <si>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</si>
  <si>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</si>
  <si>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</si>
  <si>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</si>
  <si>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</si>
  <si>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</si>
  <si>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</si>
  <si>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</si>
  <si>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</si>
  <si>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</si>
  <si>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</si>
  <si>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</si>
  <si>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</si>
  <si>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</si>
  <si>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</si>
  <si>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</si>
  <si>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</si>
  <si>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</si>
  <si>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</si>
  <si>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</si>
  <si>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</si>
  <si>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</si>
  <si>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</si>
  <si>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</si>
  <si>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</si>
  <si>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</si>
  <si>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</si>
  <si>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</si>
  <si>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</si>
  <si>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</si>
  <si>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</si>
  <si>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</si>
  <si>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</si>
  <si>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</si>
  <si>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FUNDACION REFUGIO DE CRISTO</t>
  </si>
  <si>
    <t>ILUSTRE MUNICIPALIDAD DE COMBARBALA</t>
  </si>
  <si>
    <t>ILUSTRE MUNICIPALIDAD DE COYHAIQUE</t>
  </si>
  <si>
    <t>ILUSTRE MUNICIPALIDAD DE LA FLORIDA</t>
  </si>
  <si>
    <t>OBISPADO DE ILLAPEL</t>
  </si>
  <si>
    <t>CORPORACION OBRA DON GUANELLA</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</si>
  <si>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</si>
  <si>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</si>
  <si>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</si>
  <si>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</si>
  <si>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</si>
  <si>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</si>
  <si>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</si>
  <si>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</si>
  <si>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</si>
  <si>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</si>
  <si>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</si>
  <si>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</si>
  <si>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</si>
  <si>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</si>
  <si>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</si>
  <si>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</si>
  <si>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</si>
  <si>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</si>
  <si>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</si>
  <si>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</si>
  <si>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</si>
  <si>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</si>
  <si>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INSTITUTO PARA EL DESARROLLO COMUNITARIO IDECO, MIGUEL DE PUJADAS VERGARA</t>
  </si>
  <si>
    <t>CORPORACION MUNICIPAL DE MELIPILLA PARA LA EDUCACION SALUD ATENCION DE MENORES Y DEPORTE Y RECREAC</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</si>
  <si>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</si>
  <si>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</si>
  <si>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</si>
  <si>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</si>
  <si>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</si>
  <si>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</si>
  <si>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</si>
  <si>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</si>
  <si>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</si>
  <si>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</si>
  <si>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</si>
  <si>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</si>
  <si>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</si>
  <si>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</si>
  <si>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</si>
  <si>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</si>
  <si>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</si>
  <si>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</si>
  <si>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</si>
  <si>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</si>
  <si>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</si>
  <si>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</si>
  <si>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</si>
  <si>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</si>
  <si>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</si>
  <si>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</si>
  <si>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</si>
  <si>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</si>
  <si>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</si>
  <si>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</si>
  <si>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</si>
  <si>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</si>
  <si>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</si>
  <si>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</si>
  <si>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</si>
  <si>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</si>
  <si>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</si>
  <si>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</si>
  <si>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</si>
  <si>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</si>
  <si>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</si>
  <si>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</si>
  <si>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</si>
  <si>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</si>
  <si>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</si>
  <si>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</si>
  <si>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</si>
  <si>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</si>
  <si>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</si>
  <si>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</si>
  <si>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</si>
  <si>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</si>
  <si>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</si>
  <si>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</si>
  <si>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</si>
  <si>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</si>
  <si>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</si>
  <si>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</si>
  <si>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</si>
  <si>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</si>
  <si>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</si>
  <si>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</si>
  <si>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</si>
  <si>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</si>
  <si>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</si>
  <si>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</si>
  <si>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</si>
  <si>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</si>
  <si>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</si>
  <si>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</si>
  <si>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</si>
  <si>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</si>
  <si>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</si>
  <si>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</si>
  <si>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</si>
  <si>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</si>
  <si>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</si>
  <si>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</si>
  <si>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</si>
  <si>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</si>
  <si>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</si>
  <si>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</si>
  <si>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</si>
  <si>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</si>
  <si>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</si>
  <si>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GORBEA</t>
  </si>
  <si>
    <t>ILUSTRE MUNICIPALIDAD DE OVALLE</t>
  </si>
  <si>
    <t>ILUSTRE MUNICIPALIDAD DE MAIPU</t>
  </si>
  <si>
    <t>ILUSTRE MUNICIPALIDAD DE SAN PEDRO DE ATACAMA</t>
  </si>
  <si>
    <t>ILUSTRE MUNICIPALIDAD DE CISNES</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</si>
  <si>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</si>
  <si>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</si>
  <si>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</si>
  <si>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</si>
  <si>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</si>
  <si>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</si>
  <si>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</si>
  <si>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</si>
  <si>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</si>
  <si>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</si>
  <si>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</si>
  <si>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</si>
  <si>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</si>
  <si>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</si>
  <si>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</si>
  <si>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</si>
  <si>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</si>
  <si>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</si>
  <si>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</si>
  <si>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</si>
  <si>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</si>
  <si>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</si>
  <si>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</si>
  <si>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</si>
  <si>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</si>
  <si>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</si>
  <si>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</si>
  <si>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</si>
  <si>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</si>
  <si>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</si>
  <si>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</si>
  <si>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</si>
  <si>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</si>
  <si>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</si>
  <si>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</si>
  <si>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</si>
  <si>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</si>
  <si>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</si>
  <si>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</si>
  <si>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</si>
  <si>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</si>
  <si>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</si>
  <si>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</si>
  <si>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</si>
  <si>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</si>
  <si>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</si>
  <si>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</si>
  <si>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</si>
  <si>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</si>
  <si>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</si>
  <si>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</si>
  <si>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</si>
  <si>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</si>
  <si>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</si>
  <si>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</si>
  <si>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</si>
  <si>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</si>
  <si>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</si>
  <si>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</si>
  <si>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</si>
  <si>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</si>
  <si>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</si>
  <si>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</si>
  <si>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</si>
  <si>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</si>
  <si>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</si>
  <si>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</si>
  <si>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</si>
  <si>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</si>
  <si>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</si>
  <si>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HUALQUI</t>
  </si>
  <si>
    <t>ILUSTRE MUNICIPALIDAD DE LA CALERA</t>
  </si>
  <si>
    <t>ILUSTRE MUNICIPALIDAD DE CARTAGENA</t>
  </si>
  <si>
    <t>ILUSTRE MUNICIPALIDAD DE VINA DEL MAR</t>
  </si>
  <si>
    <t>CORPORACION PRODEL</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</si>
  <si>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</si>
  <si>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</si>
  <si>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</si>
  <si>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</si>
  <si>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</si>
  <si>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</si>
  <si>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</si>
  <si>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</si>
  <si>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</si>
  <si>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</si>
  <si>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</si>
  <si>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</si>
  <si>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</si>
  <si>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</si>
  <si>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</si>
  <si>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</si>
  <si>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</si>
  <si>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</si>
  <si>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</si>
  <si>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</si>
  <si>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</si>
  <si>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</si>
  <si>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</si>
  <si>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</si>
  <si>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</si>
  <si>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</si>
  <si>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</si>
  <si>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</si>
  <si>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</si>
  <si>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</si>
  <si>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</si>
  <si>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</si>
  <si>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</si>
  <si>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</si>
  <si>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</si>
  <si>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</si>
  <si>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</si>
  <si>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</si>
  <si>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</si>
  <si>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</si>
  <si>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</si>
  <si>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</si>
  <si>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</si>
  <si>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</si>
  <si>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</si>
  <si>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</si>
  <si>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</si>
  <si>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</si>
  <si>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</si>
  <si>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</si>
  <si>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</si>
  <si>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</si>
  <si>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</si>
  <si>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</si>
  <si>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</si>
  <si>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</si>
  <si>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</si>
  <si>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</si>
  <si>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</si>
  <si>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</si>
  <si>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</si>
  <si>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</si>
  <si>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</si>
  <si>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</si>
  <si>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</si>
  <si>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</si>
  <si>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</si>
  <si>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</si>
  <si>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</si>
  <si>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</si>
  <si>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</si>
  <si>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</si>
  <si>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</si>
  <si>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</si>
  <si>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</si>
  <si>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</si>
  <si>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</si>
  <si>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</si>
  <si>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</si>
  <si>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</si>
  <si>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</si>
  <si>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</si>
  <si>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</si>
  <si>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</si>
  <si>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</si>
  <si>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</si>
  <si>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</si>
  <si>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</si>
  <si>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</si>
  <si>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</si>
  <si>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</si>
  <si>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</si>
  <si>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</si>
  <si>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</si>
  <si>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</si>
  <si>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</si>
  <si>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</si>
  <si>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</si>
  <si>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</si>
  <si>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</si>
  <si>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</si>
  <si>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</si>
  <si>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</si>
  <si>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</si>
  <si>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</si>
  <si>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</si>
  <si>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ORGANIZACION NO GUBERNAMENTAL DE DESARROLLO - ALTA TIERRA</t>
  </si>
  <si>
    <t xml:space="preserve">651920833
</t>
  </si>
  <si>
    <t>65190112K</t>
  </si>
  <si>
    <t>65192836K</t>
  </si>
  <si>
    <t>FUNDACIÓN DE BENEFICENCIA DE LOS SAGRADOS CORAZONES</t>
  </si>
  <si>
    <t>ES</t>
  </si>
  <si>
    <t>ASOCIACION DE PADRES Y AMIGOS DE LOS AUTISTAS V REGIÓN (ASPAUT)</t>
  </si>
  <si>
    <t>71.578.700-8</t>
  </si>
  <si>
    <t>ASOCIACIÓN CHILENA DE PADRES Y AMIGOS DE LOS AUTISTAS SANTIAGO</t>
  </si>
  <si>
    <t>71.086.700-3</t>
  </si>
  <si>
    <t>ILUSTRE MUNICIPALIDAD DE VALPARAISO</t>
  </si>
  <si>
    <t>ILUSTRE MUNICIPALIDAD DE TALCAHUANO</t>
  </si>
  <si>
    <t>ILUSTRE MUNICIPALIDAD DE CORONEL</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</si>
  <si>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</si>
  <si>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</si>
  <si>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</si>
  <si>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</si>
  <si>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</si>
  <si>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</si>
  <si>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</si>
  <si>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</si>
  <si>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</si>
  <si>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</si>
  <si>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</si>
  <si>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</si>
  <si>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</si>
  <si>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</si>
  <si>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</si>
  <si>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</si>
  <si>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</si>
  <si>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</si>
  <si>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</si>
  <si>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</si>
  <si>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</si>
  <si>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</si>
  <si>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</si>
  <si>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</si>
  <si>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MARIA PINTO</t>
  </si>
  <si>
    <t>SAN PABLO</t>
  </si>
  <si>
    <t>RENAICO</t>
  </si>
  <si>
    <t>LO BARNECHEA</t>
  </si>
  <si>
    <t>NOMBRE INSTITUCION</t>
  </si>
  <si>
    <t>Etiquetas de fila</t>
  </si>
  <si>
    <t>RUT</t>
  </si>
  <si>
    <t>ONG CREAPSI</t>
  </si>
  <si>
    <t>COYHAIQUE</t>
  </si>
  <si>
    <t>FUNDACION PARES</t>
  </si>
  <si>
    <t>O.N.G. DE DESARROLLO PAIHUEN</t>
  </si>
  <si>
    <t>FUNDACION PRODERE</t>
  </si>
  <si>
    <t>O.N.G. Desarrollo Familiar - CORDEFAM</t>
  </si>
  <si>
    <t>O.N.G. PARA EL DESARROLLO DE LA EDUCACIÓN CRATEDUC</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</si>
  <si>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</si>
  <si>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</si>
  <si>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</si>
  <si>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</si>
  <si>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</si>
  <si>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Silvia Andrea Quintanilla Vera, C.I N° 13.340.862-2
Juan Acuña Montero, C.I. Nº 6.869.121-4</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</si>
  <si>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</si>
  <si>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</si>
  <si>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</si>
  <si>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</si>
  <si>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</si>
  <si>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</si>
  <si>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</si>
  <si>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</si>
  <si>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</si>
  <si>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</si>
  <si>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</si>
  <si>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</si>
  <si>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</si>
  <si>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</si>
  <si>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</si>
  <si>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Informe N°504, de 2020.
Informe N°393, de 2020.
Informe N°462, de 2020.</t>
  </si>
  <si>
    <t>Informe N°511, de 2020</t>
  </si>
  <si>
    <t>Informe N°719, de 2020</t>
  </si>
  <si>
    <t xml:space="preserve">Silvia Andrea Quintanilla Vera
Juan Acuña Montero
</t>
  </si>
  <si>
    <t>Informe N°504, de 2020.</t>
  </si>
  <si>
    <t>Informe N°393, de 2020.
Informe N°833,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</si>
  <si>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</si>
  <si>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</si>
  <si>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Informe N°953 de 2018</t>
  </si>
  <si>
    <t xml:space="preserve"> Informe N° 953, 2018 </t>
  </si>
  <si>
    <t xml:space="preserve">Certificado de Vigencia de Persona Jurídica sin Fines de Lucro Folio N° 500382827673, de 14 de abril de 2021, emitido por 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</si>
  <si>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</si>
  <si>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 xml:space="preserve">desde el 07 de abril de 2021 al 07 de abril del 2023.  </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</si>
  <si>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</si>
  <si>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</si>
  <si>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</si>
  <si>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Informe N°1063 de 2019</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</si>
  <si>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</si>
  <si>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Informe N°1063 de 2019.
Informe N°833,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</si>
  <si>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</si>
  <si>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Informe N°730 de 2018
Informe N°908 de 2018
Informe N°1059 de 2018
Informe N°1063 de 2019</t>
  </si>
  <si>
    <t xml:space="preserve">Informe N° 730, 2018       Informe N° 908, 2018      Informe N° 1059, 2018        Informe N° 1063, 2019                  </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</si>
  <si>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</si>
  <si>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</si>
  <si>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Informe N°908 de 2018</t>
  </si>
  <si>
    <t>Informe N° 908, de 2018.
Informe N°741,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</si>
  <si>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</si>
  <si>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Informe N°606, de 2020.</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</si>
  <si>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</si>
  <si>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</si>
  <si>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</si>
  <si>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</si>
  <si>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</si>
  <si>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</si>
  <si>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</si>
  <si>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</si>
  <si>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</si>
  <si>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</si>
  <si>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</si>
  <si>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</si>
  <si>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</si>
  <si>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</si>
  <si>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</si>
  <si>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Informe N°511, de 2020.</t>
  </si>
  <si>
    <t>Informe N°1063 de 2019;  Informe N°456 de 2020.</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</si>
  <si>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</si>
  <si>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</si>
  <si>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Informe N°1059 de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</si>
  <si>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</si>
  <si>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</si>
  <si>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</si>
  <si>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</si>
  <si>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</si>
  <si>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</si>
  <si>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</si>
  <si>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Informe N° 643, 2020</t>
  </si>
  <si>
    <t>Informe N°730 de 2018
Informe N°820 de 2018
Informe N°1063 de 2019
Informe N°908 de 2018</t>
  </si>
  <si>
    <t>Informe N° 730, 2018         Informe N° 820, 2018                 Informe N° 1063, 2019                  Informe N° 908,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</si>
  <si>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</si>
  <si>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</si>
  <si>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</si>
  <si>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</si>
  <si>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</si>
  <si>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</si>
  <si>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</si>
  <si>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</si>
  <si>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</si>
  <si>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</si>
  <si>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</si>
  <si>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Informe N°741, de 2020.</t>
  </si>
  <si>
    <t>Informe N°719, de 2020.</t>
  </si>
  <si>
    <t xml:space="preserve">Informe N°908 de 2018
Informe N°953 de 2018
Informe N°1005 de 2018
Informe N°1059 de 2018
Informe N°1063 de 2019
</t>
  </si>
  <si>
    <t>Informe N° 908, 2018      Informe N° 953, 2018                   Informe N° 1005, 2018                Informe N° 1059, 2018                          Informe N° 1063, 2019</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</si>
  <si>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</si>
  <si>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Informe N°456, de 2020.</t>
  </si>
  <si>
    <t xml:space="preserve">De 13 de mayo de 2017 al 13 de mayo de 2021. </t>
  </si>
  <si>
    <t>Informe N°833, de 2020.</t>
  </si>
  <si>
    <t>Informe N° 908, 2018</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</si>
  <si>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</si>
  <si>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</si>
  <si>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</si>
  <si>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</si>
  <si>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Informe N°820 de 2018
Informe N°1004 de 2018</t>
  </si>
  <si>
    <t>Informe N°820, 2018       Informe N° 1004, 2018</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</si>
  <si>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</si>
  <si>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</si>
  <si>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</si>
  <si>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</si>
  <si>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</si>
  <si>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</si>
  <si>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</si>
  <si>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</si>
  <si>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Informe N°462,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</si>
  <si>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</si>
  <si>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</si>
  <si>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</si>
  <si>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</si>
  <si>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</si>
  <si>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</si>
  <si>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</si>
  <si>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Informe N°953 de 2018
Informe N°1005 de 2018</t>
  </si>
  <si>
    <t xml:space="preserve"> Informe N° 953, 2018       Informe N° 1005, 2018</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</si>
  <si>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</si>
  <si>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</si>
  <si>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</si>
  <si>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</si>
  <si>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</si>
  <si>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</si>
  <si>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</si>
  <si>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</si>
  <si>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</si>
  <si>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</si>
  <si>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</si>
  <si>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</si>
  <si>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</si>
  <si>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</si>
  <si>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
I. Municipalidad de Quintero.
</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</si>
  <si>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</si>
  <si>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</si>
  <si>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</si>
  <si>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</si>
  <si>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</si>
  <si>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</si>
  <si>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</si>
  <si>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</si>
  <si>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Directorio prorrogado por un año, a contar del 27 de febrero de 2021 al 27 de febrero de 2024.</t>
  </si>
  <si>
    <t>Julio Salazar Veloso, 
Luis Elías Jara Martínez, 
Marco Durán Roa, 
(Podrán actuar conjunta o indistintamente).</t>
  </si>
  <si>
    <t xml:space="preserve">Cousiño N°137, comuna de Coronel, Región del Biobío
</t>
  </si>
  <si>
    <t>Teléfonos:  41 2876235 – 41 2871238</t>
  </si>
  <si>
    <t>Informe N°8, de 2021.</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</si>
  <si>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</si>
  <si>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</si>
  <si>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</si>
  <si>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</si>
  <si>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</si>
  <si>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</si>
  <si>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</si>
  <si>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</si>
  <si>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</si>
  <si>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</si>
  <si>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</si>
  <si>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</si>
  <si>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</si>
  <si>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</si>
  <si>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</si>
  <si>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</si>
  <si>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</si>
  <si>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</si>
  <si>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</si>
  <si>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</si>
  <si>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</si>
  <si>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</si>
  <si>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</si>
  <si>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</si>
  <si>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</si>
  <si>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</si>
  <si>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</si>
  <si>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</si>
  <si>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 xml:space="preserve">Juan de Pineda 7580, La Florida, Santiago
</t>
  </si>
  <si>
    <t xml:space="preserve">224000227.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</si>
  <si>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</si>
  <si>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Informe N°535,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</si>
  <si>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</si>
  <si>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</si>
  <si>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</si>
  <si>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</si>
  <si>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</si>
  <si>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</si>
  <si>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</si>
  <si>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</si>
  <si>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</si>
  <si>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</si>
  <si>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</si>
  <si>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</si>
  <si>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</si>
  <si>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</si>
  <si>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</si>
  <si>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</si>
  <si>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</si>
  <si>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</si>
  <si>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</si>
  <si>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</si>
  <si>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Informe N°730 de 2018</t>
  </si>
  <si>
    <t>Informe N°393, de 2020.
Informe N°606, de 2020.</t>
  </si>
  <si>
    <t>Informe N° 730 de  2018</t>
  </si>
  <si>
    <r>
      <rPr>
        <sz val="8"/>
        <color theme="1"/>
        <rFont val="Calibri"/>
        <family val="2"/>
        <scheme val="minor"/>
      </rPr>
      <t>Certificado de vigencia, folio Nº 500356979058, de 19 de noviembre de 2020, del Servicio de Registro Civil e Identificación.</t>
    </r>
    <r>
      <rPr>
        <sz val="8"/>
        <rFont val="Calibri"/>
        <family val="2"/>
        <scheme val="minor"/>
      </rPr>
      <t xml:space="preserve">
</t>
    </r>
  </si>
  <si>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</si>
  <si>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r>
      <t xml:space="preserve">Presidente: (Alcalde) Juan Eduardo Vera Sanhueza
Secretario General: Marcelo Fuentes García
</t>
    </r>
    <r>
      <rPr>
        <sz val="8"/>
        <color rgb="FFFF0000"/>
        <rFont val="Calibri"/>
        <family val="2"/>
        <scheme val="minor"/>
      </rPr>
      <t xml:space="preserve">Según Resolución N° 193, de 10 de marzo de 2017, dictada por el Secretario General de la entidad, don Marcelo Fuentes García, lo subrogará en su cargo, don Luis Carrillo Duhalde.   </t>
    </r>
    <r>
      <rPr>
        <sz val="8"/>
        <rFont val="Calibri"/>
        <family val="2"/>
        <scheme val="minor"/>
      </rPr>
      <t xml:space="preserve">
</t>
    </r>
  </si>
  <si>
    <r>
      <rPr>
        <sz val="8"/>
        <rFont val="Calibri"/>
        <family val="2"/>
        <scheme val="minor"/>
      </rPr>
      <t xml:space="preserve">Angachilla, Km. 5, Parcela Arquenco, S/N,  Valdivia, </t>
    </r>
    <r>
      <rPr>
        <sz val="8"/>
        <color theme="1"/>
        <rFont val="Calibri"/>
        <family val="2"/>
        <scheme val="minor"/>
      </rPr>
      <t xml:space="preserve">
</t>
    </r>
  </si>
  <si>
    <r>
      <rPr>
        <sz val="8"/>
        <rFont val="Calibri"/>
        <family val="2"/>
        <scheme val="minor"/>
      </rPr>
      <t>Fono fijo: 52-2247556
Fono celular: 9-68328551</t>
    </r>
    <r>
      <rPr>
        <sz val="8"/>
        <color theme="1"/>
        <rFont val="Calibri"/>
        <family val="2"/>
        <scheme val="minor"/>
      </rPr>
      <t xml:space="preserve">
</t>
    </r>
  </si>
  <si>
    <r>
      <t>Certificado de Vigencia Folio Nº 500227187103, de fecha 14 de mayo de 2019, del Servicio de Registro Civil e Identificación.</t>
    </r>
    <r>
      <rPr>
        <sz val="8"/>
        <color rgb="FFFF0000"/>
        <rFont val="Calibri"/>
        <family val="2"/>
        <scheme val="minor"/>
      </rPr>
      <t xml:space="preserve"> 03-11-20 Se envía carta solicitando antecedentes actualizados al año 2020.</t>
    </r>
  </si>
  <si>
    <t>69181100K</t>
  </si>
  <si>
    <t>65316310 K</t>
  </si>
  <si>
    <t xml:space="preserve">Presidente: Obispo (H) Neftalí Aravena Bravo,
Poder: Superintendente Distrito Concepción: Olga Romero Sanzana, 
</t>
  </si>
  <si>
    <t>71.965.100-3</t>
  </si>
  <si>
    <t>70.996.300-7</t>
  </si>
  <si>
    <t>Se acompañan Antecedentes financieros del año 2020, aprobados por el Subdepartamento de Supervisión Financiera de la Dirección Nacional.</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</si>
  <si>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</si>
  <si>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</si>
  <si>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</si>
  <si>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</si>
  <si>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 xml:space="preserve">
I. Municipalidad de María Pinto.
</t>
  </si>
  <si>
    <t>San Ignacio</t>
  </si>
  <si>
    <t>69.140.800-0</t>
  </si>
  <si>
    <t xml:space="preserve">Instituto para el Desarrollo Comunitario IDECO Miguel de Pujadas Vergara. 
</t>
  </si>
  <si>
    <t xml:space="preserve">ANTECEDENTES CORRESPONDIENTES AL AÑO 2020, aprobado por el SUB DEPARTAMENTO DE SUPERVISIÓN FINANCIERA </t>
  </si>
  <si>
    <t>Adolfo Andrés Farías Salgado,                            Nicolás Elías Marín Machuca</t>
  </si>
  <si>
    <t>Certificado Financiero 2020, aprobado por el Subdepartamento de Supervisión financiera Nacional.</t>
  </si>
  <si>
    <r>
      <rPr>
        <b/>
        <sz val="8"/>
        <rFont val="Calibri"/>
        <family val="2"/>
        <scheme val="minor"/>
      </rPr>
      <t xml:space="preserve">Institución eclesiastica. </t>
    </r>
    <r>
      <rPr>
        <sz val="8"/>
        <rFont val="Calibri"/>
        <family val="2"/>
        <scheme val="minor"/>
      </rPr>
      <t xml:space="preserve">Erigida conforme al derecho canónico
</t>
    </r>
  </si>
  <si>
    <t>Suma de MAYO</t>
  </si>
  <si>
    <t>Suma de TOTAL</t>
  </si>
  <si>
    <t>FUNDACION FAMILIA NAZARETH</t>
  </si>
  <si>
    <t>FUNDACION TRABAJO CON SENTIDO</t>
  </si>
  <si>
    <t>CORPORACIÓN AYUDA Y PROTEGE AL NIÑO, NIÑA Y ADOLESCENTE</t>
  </si>
  <si>
    <t>APARECE EN JURIDICO</t>
  </si>
  <si>
    <t>APARECE EN SENAINFO</t>
  </si>
  <si>
    <t>INSTITUCION</t>
  </si>
  <si>
    <t>OBSERVACION</t>
  </si>
  <si>
    <t>En juridico a parece como  1700 y en senainfo 3860</t>
  </si>
  <si>
    <t xml:space="preserve"> ILUSTRE MUNICIPALIDAD DE COMBARBALA</t>
  </si>
  <si>
    <t xml:space="preserve">en el listado de juridico aparece como codigo de institucion  7476 y 6720 , ambas a parecen como municipalidad de combarbala.  Para  los codigos de proyectos vigentes 1040224-1040275 aparece como codigo de institucion 5070. </t>
  </si>
  <si>
    <t xml:space="preserve"> ILUSTRE MUNICIPALIDAD DE PICHIDEGUA</t>
  </si>
  <si>
    <t xml:space="preserve">En el listado de juridico aparece como 7524 y  el proyecto vigente 1060231 utiliza el codigo de institucion en el senainfo 6720 </t>
  </si>
  <si>
    <t>En el listado de juridico aparece en blanco el codigo de institucion</t>
  </si>
  <si>
    <t>en el listado de juridico aparece como 7171  revisando el senainfo ese codigo corresponde a ORGANIZACION COMUNITARIA FUNCIONAL CENTRO INTEGRAL INFANCIA Y FAMILIA , por tanto ese codigo no corresponde a la Municipalidad de Maria Pinto</t>
  </si>
  <si>
    <t>en el senainfo aparece como codigo de institucion 7745</t>
  </si>
  <si>
    <t>en el senainfo aparece como codigo de institucion 7729</t>
  </si>
  <si>
    <t>en el senainfo aparece como codigo de institucion 7730</t>
  </si>
  <si>
    <t>en el senainfo aparece como codigo de institucion 7727</t>
  </si>
  <si>
    <t>en el senainfo aparece como codigo de institucion 7731</t>
  </si>
  <si>
    <t xml:space="preserve"> FUNDACIÓN PARES</t>
  </si>
  <si>
    <t>en el senainfo aparece como codigo de institucion 7714</t>
  </si>
  <si>
    <t>Suma de Suma de TOTAL</t>
  </si>
  <si>
    <t>en el senainfo aparece como codigo de institucion 6871</t>
  </si>
  <si>
    <t>en el senainfo aparece como codigo de institucion 7726</t>
  </si>
  <si>
    <t>en el senainfo aparece como codigo de institucion 7708</t>
  </si>
  <si>
    <t>en el senainfo aparece como codigo de institucion 7701</t>
  </si>
  <si>
    <t>en el senainfo aparece como codigo de institucion 7700</t>
  </si>
  <si>
    <t>FUNDACION CIUDAD DEL NINO EX CONSEJO DE DEFENSA DEL NINO</t>
  </si>
  <si>
    <t>FUNDACION CIUDAD DEL NINO RICARDO ESPINOSA</t>
  </si>
  <si>
    <t>ORDEN DE LA BIENAVENTURADA VIRGEN MARIA DE LA MERCED O PROVINCIA MERCEDARIA DE CHILE</t>
  </si>
  <si>
    <t xml:space="preserve"> 
RANCAGUA</t>
  </si>
  <si>
    <t>LLAILLAY</t>
  </si>
  <si>
    <t>ORGANIZACION NO GUBERNAMENTAL DE DESARROLLO SOCIAL CREATIVA</t>
  </si>
  <si>
    <t>ILUSTRE MUNICIPALIDAD DE MACHALI</t>
  </si>
  <si>
    <t>CORPORACION SOCIAL Y EDUCACIONAL RENASCI</t>
  </si>
  <si>
    <t>TILTIL</t>
  </si>
  <si>
    <t>PAIGUANO</t>
  </si>
  <si>
    <t>GOBERNACION PROVINCIAL DE CHOAPA</t>
  </si>
  <si>
    <t>CORPORACION VIVO INCLUSION</t>
  </si>
  <si>
    <t>VINA DEL MAR</t>
  </si>
  <si>
    <t>COMPANIA DE LAS HIJAS DE LA CARIDAD DE SAN VICENTE DE PAUL</t>
  </si>
  <si>
    <t>CANETE</t>
  </si>
  <si>
    <t>PENAFLOR</t>
  </si>
  <si>
    <t>VICUNA</t>
  </si>
  <si>
    <t>NUNOA</t>
  </si>
  <si>
    <t>PENALOLEN</t>
  </si>
  <si>
    <t>FUNDACION PAULA JARAQUEMADA ALQUIZAR</t>
  </si>
  <si>
    <t>FUNDACION CENTRO REGIONAL DE ASISTENCIA TECNICA Y EMPRE.FUND.(CRATE)</t>
  </si>
  <si>
    <t>COLBUN</t>
  </si>
  <si>
    <t>CORPORACION DEMOS UNA OPORTUNIDAD AL MENOR O CREDITO AL MENOR</t>
  </si>
  <si>
    <t>CHANARAL</t>
  </si>
  <si>
    <t>ORGANIZACION NO GUBERNAMENTAL DE DESARROLLO CORPORACION DE APOYO AL DESARROLL AUTOGESTIONADO GRADA</t>
  </si>
  <si>
    <t>ILUSTRE MUNICIPALIDAD DE PENALOLEN</t>
  </si>
  <si>
    <t>CORPORACION NUESTRA AYUDA INSPIRADA EN MARIA - CURICO TAMBIEN DENOMINADA CORPORACION NAIM CURICO</t>
  </si>
  <si>
    <t>ILUSTRE MUNICIPALIDAD DE TOME</t>
  </si>
  <si>
    <t>ILUSTRE MUNICIPALIDAD DE CANETE</t>
  </si>
  <si>
    <t>ILUSTRE MUNICIPALIDAD DE TIRUA</t>
  </si>
  <si>
    <t>ORGANIZACION COMUNITARIA FUNCIONAL CENTRO CULTURAL Y SOCIAL CENTRO DE APOYO AL NINO Y LA FAMILIA</t>
  </si>
  <si>
    <t>LOS ALAMOS</t>
  </si>
  <si>
    <t>ILUSTRE MUNICIPALIDAD DE PENAFLOR</t>
  </si>
  <si>
    <t>RIO IBANEZ</t>
  </si>
  <si>
    <t>CORPORACION AMULEN PROFESIONALES</t>
  </si>
  <si>
    <t>FUNDACION GUADALUPE ACOGE</t>
  </si>
  <si>
    <t>O.N.G. PARA EL DESARROLLO DE LA EDUCACION CRATEDUC</t>
  </si>
  <si>
    <t>FUNDACION CREESER</t>
  </si>
  <si>
    <t>FUNDACION DOLMA POR LOS DERECHOS DE LA INFANCIA Y ANCIANIDAD</t>
  </si>
  <si>
    <t>CORPORACION AYUDA Y PROTEGE AL NINO, NINA Y ADOLESCENTE</t>
  </si>
  <si>
    <t>Intendencia Regional de Antofagasta</t>
  </si>
  <si>
    <t>INTENDENCIA REGIONAL DE ANTOFAGASTA</t>
  </si>
  <si>
    <t>en el senainfo aparece como codigo de institucion 7757</t>
  </si>
  <si>
    <t>Informe N°550, de 2020.</t>
  </si>
  <si>
    <t>Informe N° 908, 2018.
Informe N°550/2020.</t>
  </si>
  <si>
    <t>N</t>
  </si>
  <si>
    <t>AGOSTO</t>
  </si>
  <si>
    <t>ACUMULADO</t>
  </si>
  <si>
    <t>COIHAIQUE</t>
  </si>
  <si>
    <t>ILUSTRE MUNICIPALIDAD DE RANCAGUA</t>
  </si>
  <si>
    <t>LA ESTRELLA</t>
  </si>
  <si>
    <t>PAIHUANO</t>
  </si>
  <si>
    <t>LOS MONTOS INFORMADOS CORRESPONDEN A LOS CANCELADOS EN EL PERÍODO ENERO - AGOSTO 2021</t>
  </si>
  <si>
    <t>MONTO MES DE AGOSTO</t>
  </si>
  <si>
    <t>Asociación Comunitá Papa Giovanni XXIII</t>
  </si>
  <si>
    <t>Asociación Chilena de Naciones Unidas Región Del Biobío</t>
  </si>
  <si>
    <t>Asociación Indígena TRAYENCO</t>
  </si>
  <si>
    <t xml:space="preserve">Asociación Trascender </t>
  </si>
  <si>
    <t>Corporación Agencia Adventista de Desarrollo y Recursos Asistenciales (ADRA-CHILE)</t>
  </si>
  <si>
    <t xml:space="preserve">Certificado de Vigencia de Persona Jurídica sin Fines de Lucro, Folio N°500400878148, emitido con fecha 29 de julio de 2021, por el Servicio de Registro Civil e Identificación. </t>
  </si>
  <si>
    <t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t>
  </si>
  <si>
    <t xml:space="preserve">Presidente: 
Aldo Arely Muñoz Perrin, 
Mandato General de Administración y Facultades:
Diego Trincado Araya, 
Aarón Baruc Castillo Rodríguez, </t>
  </si>
  <si>
    <t xml:space="preserve">2) 3244 5640 
Móvil: 569-500 67 212 (Secretaría ADRA) </t>
  </si>
  <si>
    <t>Antecedentes financieros correspondientes al año 2020, aprobados por el Subdepartamento de Supervisión Financiera.</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</si>
  <si>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</si>
  <si>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</si>
  <si>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Aldeas Infantiles S.O.S.  -Concepción</t>
  </si>
  <si>
    <t>Aldea de Niños S.O.S. Puerto Varas</t>
  </si>
  <si>
    <t>Aldeas Infantiles S.O.S. Valparaíso</t>
  </si>
  <si>
    <t>Aldeas de Niños S.O.S. de Antofagasta</t>
  </si>
  <si>
    <t xml:space="preserve">Aldeas de Niños S.O.S. </t>
  </si>
  <si>
    <t>Arzobispado de Concepción</t>
  </si>
  <si>
    <t>Asociación Hogar de Niños Arturo Prat</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</si>
  <si>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</si>
  <si>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</si>
  <si>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Asociación Cristiana de Jóvenes de Antofagasta (ACJ Antofagasta)</t>
  </si>
  <si>
    <t xml:space="preserve">Certificado de Vigencia de Persona Jurídica Sin Fines de Lucro Folio N° 500396386348, emitido con fecha 01 de julio de 2021,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</si>
  <si>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</si>
  <si>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Asociación Cristiana de Jóvenes ACJ de Iquique</t>
  </si>
  <si>
    <t>Asociación Cristiana de Jóvenes de Temuco o YMCA Temuco</t>
  </si>
  <si>
    <t>Asociación Cristiana de Jóvenes de Valparaíso</t>
  </si>
  <si>
    <t>Certificado de vigencia de persona jurídica sin fines de lucro, folio N° 500400647593, emitido por el Servicio de Registro Civil e Identificación, con fecha 28 de julio de 2021.</t>
  </si>
  <si>
    <t xml:space="preserve">Ultimo Directorio que consta escritura pública: Del período 2019-2020. Vigencia Mandato General de Administración y Facultades otorgado a don Rodrigo Cárcamo Morales y don Diego Trincado Araya: 30 de julio de 2021.
</t>
  </si>
  <si>
    <t xml:space="preserve">Certificado de Antecedentes Financieros, correspondientes al año 2020, aprobados por el Subdepartamento de Supervisión Financiera Nacional.                                                                                                                                                                                                                                                                                                                                                                                                                                                                                                                                                                                                                                                                                                                                                                                                                                                                                                                                                                                                                                                                                      
</t>
  </si>
  <si>
    <t>Asociación Protectora de Menores de Arica</t>
  </si>
  <si>
    <t xml:space="preserve">Club de Leones Concepción-Hualpén </t>
  </si>
  <si>
    <t>Compañía de las Hijas de la Caridad de San Vicente de Paul</t>
  </si>
  <si>
    <t xml:space="preserve">Certificado de antecedentes financieros correspondientes al año 2020 aprobados por el Subdepartamento de Supervisión Financiera Nacional </t>
  </si>
  <si>
    <t>Comunidad de Renovación Cristiana de Laja</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</si>
  <si>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</si>
  <si>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</si>
  <si>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</si>
  <si>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 xml:space="preserve">Congregación  del Amor Misericordioso   </t>
  </si>
  <si>
    <t xml:space="preserve">Congregación  Religiosa de La Sagrada Familia de Urgel </t>
  </si>
  <si>
    <t xml:space="preserve">Congregación del Buen Pastor </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</si>
  <si>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</si>
  <si>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</si>
  <si>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 xml:space="preserve">Congregación  Hermanas Carmelitas Teresas de San José </t>
  </si>
  <si>
    <t>Congregación Hermanas de la Providencia</t>
  </si>
  <si>
    <t>Congregación Purísimo Corazón de María</t>
  </si>
  <si>
    <t xml:space="preserve">
Congregación Hermanas Franciscanas Misioneras de Jesús
</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</si>
  <si>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</si>
  <si>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</si>
  <si>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</si>
  <si>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</si>
  <si>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 xml:space="preserve">Congregación Hermanas Hospitalarias del Sacratísimo Corazón de Jesús   </t>
  </si>
  <si>
    <t>Congregación Hermanas Maestras de la  Santa Cruz</t>
  </si>
  <si>
    <t>Congregación Hermanas Terciarias Capuchinas de la Sagrada Familia</t>
  </si>
  <si>
    <t xml:space="preserve">Congregación  Instituto Hijas de María Auxiliadora    </t>
  </si>
  <si>
    <t>Congregación Hijas de San José Protectoras de la Infancia</t>
  </si>
  <si>
    <t>Antecedentes Financiero correspondientes al año 2020, aprobados por el Subdepartamento de Supervisión Financiera Nacional.</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</si>
  <si>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</si>
  <si>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</si>
  <si>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</si>
  <si>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</si>
  <si>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</si>
  <si>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XIII (sede central)</t>
  </si>
  <si>
    <t>cerrillos (sede central)</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</si>
  <si>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</si>
  <si>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</si>
  <si>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</si>
  <si>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</si>
  <si>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 xml:space="preserve">Congregación Pequeñas Hermanas Misioneras de la Caridad-Don Orione </t>
  </si>
  <si>
    <t>Hna. María Eugenia Linco Linco,
Superiora Provincial: Mónica Aurora Izquierdo Yáñez</t>
  </si>
  <si>
    <t>Se acompaña Certificado de Antecedentes Financieros correspondiente al año 2020, aprobados por el Subdepartamento de Supervisión Financiera Nacional.</t>
  </si>
  <si>
    <t xml:space="preserve">Congregación de Religiosas Adoratrices Esclavas del Santísimo Sacramento y de la Caridad. </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</si>
  <si>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</si>
  <si>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</si>
  <si>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 xml:space="preserve">Congregación de las Religiosas Franciscanas Misioneras del Sagrado Corazón  </t>
  </si>
  <si>
    <t>Congregación Religiosas Mercedarias Francesas</t>
  </si>
  <si>
    <t xml:space="preserve">Congregación Religiosas Siervas de María Dolorosa </t>
  </si>
  <si>
    <t>Congregación Religiosos Terciarios Capuchinos de Nuestra Señora de los Dolores</t>
  </si>
  <si>
    <t xml:space="preserve">Mandato General:
Esteban de Jesús González Yepes,a contar del 01 de junio de 2021.
Oficio N° 021/2021, de 04 de junio de 2021, informa que, la personería de don Fray Rubén Eduardo Gutiérrez Quiñones, se mantuvo vigente hasta el 31 de mayo de 2021. </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</si>
  <si>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</si>
  <si>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</si>
  <si>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</si>
  <si>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</si>
  <si>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Congregación  Salesiana de Chile</t>
  </si>
  <si>
    <t xml:space="preserve">Congregación Siervas de San José </t>
  </si>
  <si>
    <t>Corporación Acogida</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</si>
  <si>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</si>
  <si>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</si>
  <si>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</si>
  <si>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</si>
  <si>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Corporación Alianzas</t>
  </si>
  <si>
    <t>Corporación Amulen Profesionales</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</si>
  <si>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</si>
  <si>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</si>
  <si>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</si>
  <si>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</si>
  <si>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</si>
  <si>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</si>
  <si>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</si>
  <si>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Corporación Asociación Damas Salesianas</t>
  </si>
  <si>
    <t xml:space="preserve">
Corporación Asamblea de Dios Autónoma de Lautaro
</t>
  </si>
  <si>
    <t>Corporación Asociación Chilena de Padres y Amigos de los Autistas Santiago, que también podrá usar la sigla ASPAUT.</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</si>
  <si>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</si>
  <si>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</si>
  <si>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</si>
  <si>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</si>
  <si>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</si>
  <si>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Corporación Asociación Chilena Pro derechos de los Niños y Jóvenes PRODENI.</t>
  </si>
  <si>
    <t xml:space="preserve">Certificado de vigencia de Persona Jurídica sin fines de lucro, Folio N° 500406447929, de 31 de agosto de 2021, del Servicio de Registro Civil e Identificación.  
</t>
  </si>
  <si>
    <t xml:space="preserve">Presidente: Guido Romo Costamaillere, 
Vicepresidenta: Rocío Alorda Zelada, 
Secretaria: María Cecilia Jaramillo Becker, 
Tesorera: María Gracia Casanova Jaramillo, 
Directores: 
Pablo Andrés Cajales Loaiza, 
Patricio Vejar Mercado,                                            Alejandro Varas Barboza, </t>
  </si>
  <si>
    <t>29 de diciembre de 2020 al 29 de diciembre de 2022</t>
  </si>
  <si>
    <t xml:space="preserve">Poderes para que actúen conjunta, separada e indistintamente a nombre de a institución: 
Presidente: Guido Romo Costamaillere,  y,
Directora Ejecutiva: Francis Valverde Mosquera, 
Delegación de Poderes:
Patricia Rosa Larrea Bosshardt,  </t>
  </si>
  <si>
    <t xml:space="preserve">Se acompaña certificado financiero, correspondiente al año 2020, aprobado por el Subdepartamento de Supervisión Financiera Nacional. </t>
  </si>
  <si>
    <t>Corporación Centro Colaborativo para la Salud, Educación Pública y Derechos Sociales.</t>
  </si>
  <si>
    <t>Corporación Centro de Apoyo y Formación Integral Tarapacá CEAFIT.</t>
  </si>
  <si>
    <t>Corporación Centro de Estudios y Atención del Niño y la Mujer-CEANIM</t>
  </si>
  <si>
    <t>Corporación Centro de Iniciativa Empresarial- CIEM Villarrica.</t>
  </si>
  <si>
    <t xml:space="preserve">Certificado de Vigencia de Persona Jurídica Sin Fines de Lucro, Folio N° 500403451439, de 13 de agosto de 2021, del Servicio de Registro Civil e Identificación.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</si>
  <si>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</si>
  <si>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</si>
  <si>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</si>
  <si>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</si>
  <si>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Certificado de antecedentes financieros del año 2020, aprobados por el Subdepartamento de Supervisión Financiera Nacional.</t>
  </si>
  <si>
    <t>Corporación Centro para el Desarrollo de la Araucanía -Trafkin</t>
  </si>
  <si>
    <t>Corporación “Chile Derechos Centro de Estudios y Desarrollo Social”, CHILE DERECHOS o CHIDERE.</t>
  </si>
  <si>
    <t>Certificado de Vigencia de Persona Jurídica Sin Fines de Lucro Folio Nº 500398149755, de fecha 12 de julio de 2021, emitido por el Servicio de Registro Civil e Identificación.</t>
  </si>
  <si>
    <r>
      <t xml:space="preserve">22724279
</t>
    </r>
    <r>
      <rPr>
        <sz val="8"/>
        <rFont val="Calibri"/>
        <family val="2"/>
        <scheme val="minor"/>
      </rPr>
      <t>cel  954233521 (María Eugenia Pino</t>
    </r>
    <r>
      <rPr>
        <sz val="8"/>
        <color theme="1"/>
        <rFont val="Calibri"/>
        <family val="2"/>
        <scheme val="minor"/>
      </rPr>
      <t>)</t>
    </r>
  </si>
  <si>
    <t xml:space="preserve">chilederecho@gmail.com
direccion@chilederechos.cl .     
mepderecho@gmail.com
</t>
  </si>
  <si>
    <t>Se acompaña certificado financiero correspondiente al año 202o, aprobado por el Sub Departamento de Supervisión Financiera Nacional.</t>
  </si>
  <si>
    <t xml:space="preserve">Corporación Chilena de Niños y Adultos Extraviados  ¡Ayúdame! </t>
  </si>
  <si>
    <t>Corporación Comunidad Jesús Niño</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</si>
  <si>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</si>
  <si>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</si>
  <si>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</si>
  <si>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Corporación Comunidad Terapéutica Esperanza</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</si>
  <si>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</si>
  <si>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</si>
  <si>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</si>
  <si>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</si>
  <si>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Centro de Rehabilitación y Educación Especial de Arica “CREE”</t>
  </si>
  <si>
    <t>“Corporación de Apoyo Integral para el Adulto Mayor” y/o “Corporación Laureles”.</t>
  </si>
  <si>
    <t>Corporación de Apoyo a la Niñez y Juventud en Riesgo Social “Corporación Llequén”.</t>
  </si>
  <si>
    <t>Corporación de Artistas para la Rehabilitación y Reinserción Social a Través del Arte – CoArtRe.</t>
  </si>
  <si>
    <t>Corporación de Asistencia Judicial de la Región del Biobío.</t>
  </si>
  <si>
    <t>Corporación de Asistencia Judicial de las regiones de Arica y Parinacota, Tarapacá y Antofagasta.</t>
  </si>
  <si>
    <t>Corporación de Asistencia Judicial de la Región de Valparaíso.</t>
  </si>
  <si>
    <t>Corporación de Asistencia Judicial de la Región Metropolitana</t>
  </si>
  <si>
    <t>Corporación  de Ayuda a la Familia</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</si>
  <si>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</si>
  <si>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</si>
  <si>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</si>
  <si>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</si>
  <si>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</si>
  <si>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</si>
  <si>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Corporación de Ayuda a la Infancia Casa Montaña </t>
  </si>
  <si>
    <t xml:space="preserve">Antecedentes financieros correspondientes al año 2020, aprobados por el Subdepartamento de Supervisión Financiera Nacional. </t>
  </si>
  <si>
    <t xml:space="preserve">
 Corporación Centro de Estudios para la Educación, El Riesgo Social y el Derecho
</t>
  </si>
  <si>
    <t xml:space="preserve">Corporación de Beneficencia Andalién </t>
  </si>
  <si>
    <t>Corporación de Beneficencia María Ayuda</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</si>
  <si>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</si>
  <si>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</si>
  <si>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</si>
  <si>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Informe N° 504, de 2020;   Informe N°456, de 2020.
Informe N°833, de 2020.
Informe N°550,de 2020</t>
  </si>
  <si>
    <t>Corporación de Damas Once de Marzo CORDAMAR.</t>
  </si>
  <si>
    <t>Corporación Cultural Social y de Desarrollo SHALOM</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</si>
  <si>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</si>
  <si>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</si>
  <si>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</si>
  <si>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</si>
  <si>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</si>
  <si>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</si>
  <si>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</si>
  <si>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poración de Desarrollo Comunitario y Social CATAMIRA</t>
  </si>
  <si>
    <t>CORPORACIÓN DE DESARROLLO Y EXTENSIÓN SOCIAL CODESS</t>
  </si>
  <si>
    <t>Certificado de vigencia Folio N° 500396832540, de 05 de julio de 2021, emitido por el Servicio de Registro Civil e Identificación</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</si>
  <si>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</si>
  <si>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</si>
  <si>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</si>
  <si>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</si>
  <si>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</si>
  <si>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</si>
  <si>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 xml:space="preserve">Certificado de vigencia Folio N° 500394969520, de 322 de junio de 2021, emitido por el Servicio de Registro Civil e Identificación.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</si>
  <si>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</si>
  <si>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</si>
  <si>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 xml:space="preserve">Se acompaña certificado financiero año 2020, aprobado por el Sub Departamento de Supervisión Financiera Nacional.
</t>
  </si>
  <si>
    <t>Corporación de Desarrollo de San Pedro.</t>
  </si>
  <si>
    <t>Corporación de Desarrollo Social de la Asociación Cristiana de Jóvenes de Santiago. (ACJ de Santiago)</t>
  </si>
  <si>
    <t>Certificado de vigencia Folio Nº 500401142878, de fecha 30 de julio de 2021, emitido por el Servicio de Registro Civil e Identificación.</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</si>
  <si>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</si>
  <si>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</si>
  <si>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</si>
  <si>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 xml:space="preserve">Se acompaña certificado de antecedentes financieros, correspondiente al año 2020 aprobados por el Sub Departamento de Supervisión Financiera Nacional. </t>
  </si>
  <si>
    <t xml:space="preserve">Corporación de Desarrollo Social y Económico Indígena CODESI </t>
  </si>
  <si>
    <t>Corporación de Desarrollo Social y Educacional Leonardo Da Vinci o CORDES Da Vinci.</t>
  </si>
  <si>
    <t>Corporación de Desarrollo y Acción Social Cristiana Alborada Chile - Corporación Alborada Chile</t>
  </si>
  <si>
    <t xml:space="preserve">
“Corporación de Desarrollo y Acción Social, Cultural y Educacional Arrebol-Chile” o “Corporación Arrebol-Chile” 
</t>
  </si>
  <si>
    <t>Corporación de Desarrollo y Promoción de Niños, Jóvenes y Familias SOFINI.</t>
  </si>
  <si>
    <t xml:space="preserve">Corporación Derechos Iguales </t>
  </si>
  <si>
    <t>Corporación de Desarrollo Social Piwkeyen</t>
  </si>
  <si>
    <t>Corporación de Educación, Rehabilitación, Capacitación, Atención de Menores y Perfeccionamiento ( C.E.R.C.A.P.)</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</si>
  <si>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</si>
  <si>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</si>
  <si>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</si>
  <si>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Corporación de Educación y Desarrollo Popular “El Trampolín”</t>
  </si>
  <si>
    <t>Certificado de directorio de persona jurídica sin fines de lucro, donde consta su vigencia, folio Nº 500393971944, de fecha 16 de junio de 2021, del Servicio de Registro Civil e Identificación.</t>
  </si>
  <si>
    <t>14 de abril de 2021 al 14 de abril de 2022</t>
  </si>
  <si>
    <t xml:space="preserve">La Candelaria Nº 1998,Villa San Luis IV,  comuna de Maipú, Región Metropolitana,  </t>
  </si>
  <si>
    <t>trampolinad1@gmail.com</t>
  </si>
  <si>
    <t xml:space="preserve">Se acompaña certificado financiero, correspondiente al año 2020 y balance general año 2020, aprobado por el Sub Departamento de Supervisión Financiera Nacional. </t>
  </si>
  <si>
    <t xml:space="preserve">Corporación de Emprendimiento Social, Corporación CES.
</t>
  </si>
  <si>
    <t>Corporación de Estudio, Desarrollo y Capacitación  A Todo Sur.</t>
  </si>
  <si>
    <t>Corporación de Formación Laboral al Adolescente- CORFAL.</t>
  </si>
  <si>
    <t xml:space="preserve">Certificado de vigencia, folio Nº500396922889, de 05 de julio de 2021, del Servicio de Registro Civil e Identificación. 
</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</si>
  <si>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</si>
  <si>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</si>
  <si>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Certificado financiero firmado ante notario público correspondiente al año 2020 y balance general consolidado al 31 de diciembre de 2020 aprobados por el Subdepartamento de Supervisión Financiera Nacional.</t>
  </si>
  <si>
    <t>Corporación de Oportunidad y Acción Solidaria OPCIÓN</t>
  </si>
  <si>
    <t xml:space="preserve">Certificado de vigencia, folio Nº 50038906023, de fecha 17 de mayo de 2021, del Servicio de Registro Civil e Identificación.
</t>
  </si>
  <si>
    <t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t>
  </si>
  <si>
    <t xml:space="preserve">Directora Ejecutiva: María Consuelo Contreras Largo
Sub Directora Ejecutiva: Milagros Isabel Neghme Cristi,                                 Podrán actuar conjunta o separadamente.
Presidente: Exequiel González Balbontín, 
Poderes especiales: 
Alejandro Andrés Astorga Arancibia, 
</t>
  </si>
  <si>
    <t>Certificado Financiero, correspondiente al año 2020, arpobado por el Sub Departamento de Supervisión Financiera Nacional.</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</si>
  <si>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</si>
  <si>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</si>
  <si>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</si>
  <si>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</si>
  <si>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04 de diciembre de 2020 al 04 de diciembre de 2023.</t>
  </si>
  <si>
    <t>CORPORACIÓN DE PROFESIONALES PARA EL DESARROLLO REGIONAL IQUIQUE</t>
  </si>
  <si>
    <t>Corporación de Profesionales para la Acción y Promoción Social - CEPAS</t>
  </si>
  <si>
    <t>Corporación de Rehabilitación Club de Leones Cruz del Sur.</t>
  </si>
  <si>
    <t xml:space="preserve">Corporación de Rehabilitación Club de Leones de Coyhaique
</t>
  </si>
  <si>
    <t>Corporación de Rehabilitación de Menores Adictos Amanecer de Calama.</t>
  </si>
  <si>
    <t>Corporación Crecer Mejor (ex Corporación Demos una Oportunidad al Menor- Crédito al Menor)</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</si>
  <si>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</si>
  <si>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</si>
  <si>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</si>
  <si>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</si>
  <si>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Corporación Educacional Abate Molina de Talca.</t>
  </si>
  <si>
    <t>Certificado de vigencia, folio N° 500402248383, de 06 de agosto de 2021, emitido por el Servicio de Registro Civil e Identificación.</t>
  </si>
  <si>
    <t>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t>
  </si>
  <si>
    <t xml:space="preserve">De 31 de julio de 2020 al 31 de julio de 2022. </t>
  </si>
  <si>
    <t>Se acompaña certificado financiero correspondiente al año 2020, aprobados por el Sub Departamento de Supervisión Financiera Nacional</t>
  </si>
  <si>
    <t>Corporación Educacional Centro de Educación Inclusiva de Adultos Gladys Lazo.</t>
  </si>
  <si>
    <t>Corporación Educacional El Despertar</t>
  </si>
  <si>
    <t>Corporación Educacional Sagrada Familia.</t>
  </si>
  <si>
    <t xml:space="preserve">
Corporación Educacional y Asistencial Hellen Keller
</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</si>
  <si>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</si>
  <si>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</si>
  <si>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</si>
  <si>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Corporación Educacional y de Beneficencia Cristo Joven</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</si>
  <si>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</si>
  <si>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</si>
  <si>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</si>
  <si>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</si>
  <si>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Ejército de Salvación.</t>
  </si>
  <si>
    <t>Corporación en Busca de un Cambio</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</si>
  <si>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</si>
  <si>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</si>
  <si>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</si>
  <si>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
Corporación Familia de Linares 
</t>
  </si>
  <si>
    <t>Corporación Integral Educativa y Social para el Desarrollo de la Comunidad- (JUEGATELA)</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</si>
  <si>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</si>
  <si>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</si>
  <si>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</si>
  <si>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</si>
  <si>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 xml:space="preserve">Corporación de Investigación y Desarrollo de la Sociedad y las Migraciones Colectivo Sin Fronteras </t>
  </si>
  <si>
    <t>Corporación Futuro Humano</t>
  </si>
  <si>
    <t>Corporación Gabriela Mistral.</t>
  </si>
  <si>
    <t xml:space="preserve">Certificado de Vigencia Folio Nº 500396162528, de fecha 30 de junio de 2021, otorgado por el Servicio de Registro Civil e Identificación.
</t>
  </si>
  <si>
    <t xml:space="preserve">Se acompaña certificado financiero correspondiente al año 2020 aprobada por el  Sub Departamento de Supervisión Financiera Nacional. </t>
  </si>
  <si>
    <t xml:space="preserve">Corporación Hope For Children </t>
  </si>
  <si>
    <t>Corporación Hogar Belén.</t>
  </si>
  <si>
    <t xml:space="preserve">Certificado de vigencia, folio Nº 500394842500, de fecha 22 de junio de 2021, del Servicio de Registro Civil e Identificación.
</t>
  </si>
  <si>
    <t>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</si>
  <si>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</si>
  <si>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Se acompaña certificado financiero, correspondiente al año 2020 aprobado por el Sub Departamento de Supervisión Financiera Nacional.</t>
  </si>
  <si>
    <t>Corporación Hogar de Menores Cardenal José María Caro</t>
  </si>
  <si>
    <t>Certificado de Vigencia folio Nº 500399136862, emitido por el SRCeI, con fecha 19 de julio de 2021.</t>
  </si>
  <si>
    <t>Presidente: Pilar Larraín Undurraga, 
Secretario: Ignacio Correa Munita, 
Tesorero: René Saavedra Contreras, 
Director: Rodrigo Eduardo Medina Gómez 
Director: Luisa Angélica Yevilaf Chancaqueo,</t>
  </si>
  <si>
    <t xml:space="preserve">Se acompaña certificado financiero correspondiente al año 2020, aprobado por el Sub Departamento de Supervisión Financiera Nacional. </t>
  </si>
  <si>
    <t>Corporación u ONG HUGA</t>
  </si>
  <si>
    <t>Corporación CICART</t>
  </si>
  <si>
    <t xml:space="preserve">Corporación de Defensoría Nacional de Derechos Humanos de los Niños, Niñas y Adolescentes con base en género y familia, o Defensoría de los DD.HH. de los Niños. </t>
  </si>
  <si>
    <t>Corporación Juvenil de Atención Infanto-Juvenil La Tribu</t>
  </si>
  <si>
    <t xml:space="preserve">
CORPORACIÓN KUYEN MAPU
</t>
  </si>
  <si>
    <t>Corporación  La Casa del Padre Demetrio</t>
  </si>
  <si>
    <t>Corporación Las Asambleas de Dios de Chile</t>
  </si>
  <si>
    <t>Corporación Luz de Cristo</t>
  </si>
  <si>
    <t xml:space="preserve"> Certificado de vigencia Folio N° 500396809347, de 05 de julio de 2021, emitido por el Servicio de Registro Civil e Identificación. </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</si>
  <si>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</si>
  <si>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</si>
  <si>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943455549/989748572/973944043</t>
  </si>
  <si>
    <t>corpluzdecristo@gmail.com</t>
  </si>
  <si>
    <t>Se acompaña Certificado de antecedentes financieros año 2020,APROBADOS POR Sub Departamento de Supervisión Financiera Nacional.</t>
  </si>
  <si>
    <t>Corporación Luz del Mundo.</t>
  </si>
  <si>
    <t>Corporación Ahora (ex Corporación Menores de la Calle Ahora)</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</si>
  <si>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</si>
  <si>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</si>
  <si>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</si>
  <si>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</si>
  <si>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</si>
  <si>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</si>
  <si>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Corporación Metodista</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</si>
  <si>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</si>
  <si>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</si>
  <si>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</si>
  <si>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Corporación Misión de María</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</si>
  <si>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</si>
  <si>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</si>
  <si>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</si>
  <si>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r>
      <rPr>
        <sz val="8"/>
        <color rgb="FFFF0000"/>
        <rFont val="Calibri"/>
        <family val="2"/>
        <scheme val="minor"/>
      </rPr>
      <t xml:space="preserve">Presidente: Teresa Izquierdo Walker
</t>
    </r>
    <r>
      <rPr>
        <sz val="8"/>
        <rFont val="Calibri"/>
        <family val="2"/>
        <scheme val="minor"/>
      </rPr>
      <t xml:space="preserve">
Gerente General:  Paulina Valenzuela Miño, 
En caso de ausencia o imposibilidad de doña Paulina Valenzuela, la subrogará con iguales facultades Luz María Medina García, 
</t>
    </r>
  </si>
  <si>
    <t>222276725 – 964839708</t>
  </si>
  <si>
    <t xml:space="preserve">direccion@hogarmisiondemaria.cl
                aporte@hogarmisiondemaria.cl
</t>
  </si>
  <si>
    <t>Corporación Movimiento Anónimo por la Vida “MAV”</t>
  </si>
  <si>
    <t>Corporación Municipal de Castro para la Educación, Salud y Atención al Menor</t>
  </si>
  <si>
    <t>Corporación Municipal de Desarrollo Social de Colina</t>
  </si>
  <si>
    <t xml:space="preserve">Corporación Municipal de Conchalí  de Educación, Salud y Atención de Menores, CORESAM </t>
  </si>
  <si>
    <t>Corporación Municipal de Desarrollo Social de Lampa</t>
  </si>
  <si>
    <t>Corporación Municipal de Desarrollo Social de Cerro Navia</t>
  </si>
  <si>
    <t>Certificado de Vigencia, Folio Nº 500397453004, emitido con fecha 08 de julio de 2021, por el Servicio de Registro Civil e Identificación.</t>
  </si>
  <si>
    <t xml:space="preserve">Presidente: Mauro Elías Tamayo Rozas, 
Secretaria General Subrogante: Inrid Vanesa Soto Morales, 
</t>
  </si>
  <si>
    <t>inrid.soto@cmcerronavia.cl</t>
  </si>
  <si>
    <t>Se acompaña Certificado financiero de la Institución año 2020, aprobado por el Sub Departamento de Supervisión Financiera Nacional.</t>
  </si>
  <si>
    <t xml:space="preserve">Corporación Municipal de Educación, Salud y Atención de Menores de Puente Alto </t>
  </si>
  <si>
    <t>Corporación Municipal de Desarrollo Social de Los Muermos</t>
  </si>
  <si>
    <t>Corporación Municipal de Desarrollo Social de Pudahuel</t>
  </si>
  <si>
    <t xml:space="preserve">Corporación Municipal de Desarrollo Social de San Joaquín
</t>
  </si>
  <si>
    <t xml:space="preserve">
Corporación Municipal de Desarrollo de la comuna de San Vicente de Tagua Tagua.
</t>
  </si>
  <si>
    <t>Corporación Municipal para el Desarrollo Social de Villa Alemana</t>
  </si>
  <si>
    <t>Certificado de Vigencia Folio Nº 500402117827, de 05 de agosto de 2021, del Servicio de Registro Civil e Identificación.</t>
  </si>
  <si>
    <t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t>
  </si>
  <si>
    <t>Última renovación de Directorio: 28.11.2011.
Elección Alcalde: 29 de junio de 2021 a 06 de diciembre de 2024.</t>
  </si>
  <si>
    <t xml:space="preserve">Por estatuto, el Presidente es Alcalde: 
Javiera Toledo Muñoz,  
Secretaria General: 
Lilia Ayala Rojas, 
</t>
  </si>
  <si>
    <t>Se acompaña Certificado Financiero del año 2020, aprobados por el Subdepartamento de Supervisión Financiera Nacional.</t>
  </si>
  <si>
    <t xml:space="preserve">Corporación Municipal de Quellón para la Educación, Salud y Atención del Menor </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</si>
  <si>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</si>
  <si>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</si>
  <si>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</si>
  <si>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</si>
  <si>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Corporación Municipal de Peñalolén Para el Desarrollo Social  CORMUP</t>
  </si>
  <si>
    <t xml:space="preserve">29397000 - 222928745
</t>
  </si>
  <si>
    <t>equipopdcpenalolen@gmail.com</t>
  </si>
  <si>
    <t xml:space="preserve">Corporación Municipal de Punta Arenas para la Educación, Salud y Atención al Menor </t>
  </si>
  <si>
    <t xml:space="preserve">
Corporación Municipal de San Fernando para la Atención de Menores y las Áreas de Educación y Salud.
</t>
  </si>
  <si>
    <t>Corporación Municipal de Educación, Salud, Cultura y Recreación de La Florida-COMUDEF</t>
  </si>
  <si>
    <t>Corporación Municipal de Educación, Cultura y Atención al Menor de Quilpué</t>
  </si>
  <si>
    <t>Corporación Municipal para el Desarrollo Comunal Sol de Atacama</t>
  </si>
  <si>
    <t>Corporación de Trabajo Niño Levántate</t>
  </si>
  <si>
    <t>Corporación Nuestra Ayuda Inspirada en María, también denominada Corporación Naim.</t>
  </si>
  <si>
    <t>Corporación Nuestra Ayuda Inspirada en María-Curicó, también denominada Corporación Naim Curicó.</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</si>
  <si>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</si>
  <si>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</si>
  <si>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</si>
  <si>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</si>
  <si>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Corporación Obra Don Guanella</t>
  </si>
  <si>
    <t>Corporación Obra de María-Madre de la Misericordia</t>
  </si>
  <si>
    <t>Corporación para el Desarrollo de la Cultura y la Educación Personalizada Abierta y Comunitaria “CEPAC”</t>
  </si>
  <si>
    <t xml:space="preserve">Corporación para el Desarrollo Económico y Social </t>
  </si>
  <si>
    <t>Corporación para el Desarrollo Integral de la Provincia de Choapa “Luis Gálvez Olivares” de Illapel - CORPROCH</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</si>
  <si>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</si>
  <si>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</si>
  <si>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</si>
  <si>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Corporación para la Atención Integral del Maltrato al menor en la región del Bío-Bío CATIM</t>
  </si>
  <si>
    <t>Certificado de Vigencia Folio 500396152244, de fecha 30 de junio de 2021, emitido por el Servicio de Registro Civil e Identificación.</t>
  </si>
  <si>
    <t xml:space="preserve">jflores@catim.cl - ralburquenque@catim.cl          corporacion@catim.cl
</t>
  </si>
  <si>
    <t xml:space="preserve">Se acompañan antecedentes financieros correspondientes al año 2020, aprobados por el Sub Departamento de Supervisión Financiera Nacional. </t>
  </si>
  <si>
    <t>Corporación para la Equidad, el Derecho y la Justicia Social- CEDEJUS</t>
  </si>
  <si>
    <t>Certificado de Vigencia Folio Nº 500397151361, emitido el 06 de julio de 2021, del Servicio de Registro Civil e Identificación.</t>
  </si>
  <si>
    <t>Antecedentes financieros correspondientes al año 2020, aprobados por el Sub Depto. de Supervisión Financiera Nacional.</t>
  </si>
  <si>
    <t>Corporación para la Nutrición Infantil, CONIN</t>
  </si>
  <si>
    <t xml:space="preserve">Corporación para el Desarrollo de la Salud Mental Familiar - CODESAM </t>
  </si>
  <si>
    <t>Corporación para el Fomento del Desarrollo Comunitario, Educativo, Social y Cultural COFEDUC</t>
  </si>
  <si>
    <t>Corporación para la Orientación, Protección y Rehabilitación del Menor PROMESI</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</si>
  <si>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</si>
  <si>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</si>
  <si>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</si>
  <si>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Corporación para la Promoción, el Respeto y la Protección de los Derechos de los niños, niñas, adolescentes, familias y comunidad ANTÜ-KÜYEN</t>
  </si>
  <si>
    <t>Corporación Patagonia Renace.</t>
  </si>
  <si>
    <t>Corporación Privada de Desarrollo Social Epifanía</t>
  </si>
  <si>
    <t>Corporación Privada de Desarrollo Social IX Región, CORPRIX</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</si>
  <si>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</si>
  <si>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</si>
  <si>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</si>
  <si>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</si>
  <si>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</si>
  <si>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Corporación de Desarrollo Social Juventudes para el Desarrollo y la Producción, JUNDEP</t>
  </si>
  <si>
    <t>Corporación PRODEL</t>
  </si>
  <si>
    <t xml:space="preserve">Certificado de Vigencia folio Nº 500395076352, emitido el 23 de junio de 2021,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</si>
  <si>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t>
  </si>
  <si>
    <t>19 de marzo de 2021 al 19 de marzo 2023.</t>
  </si>
  <si>
    <t>Se acompaña certificado financiero de la Institución correspondientes al año 2020, aprobado por el Sub Departamento de Supervisión Financiera Nacional .</t>
  </si>
  <si>
    <t>Corporación Programa de Atención a Niños y Jóvenes Chasqui</t>
  </si>
  <si>
    <t>Corporación Programa Interdisciplinario de Investigaciones en Educación-PIIE</t>
  </si>
  <si>
    <t>Corporación Programa Poblacional de Servicios La Caleta</t>
  </si>
  <si>
    <t>Corporación Lafken Profesionales</t>
  </si>
  <si>
    <t xml:space="preserve">Certificado de Vigencia Folio Nº 500402075879, de fecha 05 de agosto de 2021, del Servicio de Registro Civil e Identificación
</t>
  </si>
  <si>
    <t>Presidenta: 
Andrea Higuera López
Secretario: 
César Olavarría Hueitao
Tesorero:
Jessica Fariña Gallardo. 
Se acompaña Certificado de Directorio Folio Nº500402075875, de fecha 05 de agosto de 2021, del Servicio de Registro Civil e Identificación</t>
  </si>
  <si>
    <t>De 14-04-2021 al 14-04-2023.
Según Asamblea Ordinaria N° 27, de fecha 14 de abril de 2021, reducida a escritura pública ante Notario Público Titular de Puerto Montt, don Víctor Quiñones Sobarzo, con fecha 23 de abril de 2021.</t>
  </si>
  <si>
    <t>Antecedentes Financieros del año 2020, aprobados por Supervisión Financiera.</t>
  </si>
  <si>
    <t xml:space="preserve">Corporación Kaleidos para la Promoción, Defensa y Restitución de los Derechos de la Infancia y Adolescencia </t>
  </si>
  <si>
    <t>27.06.2019</t>
  </si>
  <si>
    <t xml:space="preserve">Corporación “RENACE”.
</t>
  </si>
  <si>
    <t>Corporación Social y Educacional Renasci</t>
  </si>
  <si>
    <t>Certificado Folio Nº 500402578038, emitido por SRCeI con fecha 09 de agosto de 2021.</t>
  </si>
  <si>
    <t>Presidente: 
Carlos Mauricio Gacitúa Godoy, 
Vicepresidente: 
Sofia Macarena Baez Herrera, 
Secretario:
Rodolfo Osses Baez, 
Tesorero:
Paola Agley Pérez Zamora, 
Certificado de Directorio de fecha 24 de julio de 2021, Folio N° 500400061563, del SRCI.</t>
  </si>
  <si>
    <t>04-03-2021 al 04-03-2024.</t>
  </si>
  <si>
    <t>Corporación Servicios para el Desarrollo de los Jóvenes SEDEJ</t>
  </si>
  <si>
    <t>Corporación Servicio Paz y Justicia, SERPAJ-CHILE</t>
  </si>
  <si>
    <t>Certificado de Vigencia Folio Nº 500396542869, de fecha 02 de julio de 2021, del Servicio de Registro Civil e Identificación.</t>
  </si>
  <si>
    <t>Se acompaña certificado de antecedentes financieros, correspondiente al  año 2020 aprobados por USUFI</t>
  </si>
  <si>
    <t>Corporación Siempreviva, por los Derechos y la Diversidad</t>
  </si>
  <si>
    <t>Corporación Tour Marginal</t>
  </si>
  <si>
    <t>Corporación Asociación de Asistencia y Desarrollo de Personas Vulnerables  - UNE</t>
  </si>
  <si>
    <t>Fundación Abogados de los Niños</t>
  </si>
  <si>
    <t xml:space="preserve">
Fundación Acción para la Infancia.
</t>
  </si>
  <si>
    <t xml:space="preserve">
Fundación Aconcagua Mujer
</t>
  </si>
  <si>
    <t>Fundación Anar, Ayuda a Niños y Adolescentes en Riesgo</t>
  </si>
  <si>
    <t>Fundación Asilo de la Infancia de San Ramón Nonato</t>
  </si>
  <si>
    <t xml:space="preserve">
Presidenta: Alejandra Armijo Melis,
Vice-Presidenta: Estela De Lourdes Barraza Castro,
Secretaria: Minimol Chakkalackal Joseph, 
Tesorera: Roxana Gaete Martínez, 
Tesorera: Sor Nilda de Jesus Campos Leiva 
</t>
  </si>
  <si>
    <t xml:space="preserve">Alejandra Armijo Melis, 
Estela De Lourdes Barraza Castro,
</t>
  </si>
  <si>
    <t>Fundación Bautista para Amar</t>
  </si>
  <si>
    <t xml:space="preserve">
Fundación Beata Laura Vicuña. 
</t>
  </si>
  <si>
    <t>Certificado de Vigencia folio N° 500402796278, emitido el 10 de agosto de 2021, por el Servicio de Registro Civil e Identificación.</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</si>
  <si>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</si>
  <si>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</si>
  <si>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</si>
  <si>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</si>
  <si>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Se acompaña Certificado Financiero correspondiente al  año 2020, aprobados por el SubDepartamento de Supervisión Financiera Nacional.</t>
  </si>
  <si>
    <t>Fundación Bernarda Morín</t>
  </si>
  <si>
    <t>Fundación Betzaida</t>
  </si>
  <si>
    <t xml:space="preserve">
Fundación Camina Conmigo
</t>
  </si>
  <si>
    <t>Fundación CAPTIVA</t>
  </si>
  <si>
    <t xml:space="preserve"> Certificado de Vigencia Folio 500400630559, de 28 de julio de 2021, del SRCEI.</t>
  </si>
  <si>
    <t>Presidente: Rodrigo Armando Fernández Briones
Secretario: María Jesus Muñoz Araya
Tesorero: Claudia Vaitiare Castillo Varas
Certificado de Directorio de fecha 28 de julio de 2021, emitido por el SRCI, folio N° 500400630482.</t>
  </si>
  <si>
    <t xml:space="preserve">Se acompaña Certificado Financiero al año 2020, APROBADOS POR USUFI </t>
  </si>
  <si>
    <t>Fundación Cáritas Araucanía</t>
  </si>
  <si>
    <t>Fundación Cáritas Diocesana de Linares</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</si>
  <si>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</si>
  <si>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</si>
  <si>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</si>
  <si>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Se acompaña certificado financiero correspondiente al año 2020, aprobados por el Sub Departamento de Supervisión Financiera Nacional.</t>
  </si>
  <si>
    <t>Fundación Cáritas-Temuco</t>
  </si>
  <si>
    <t>Fundación Casa de Caridad Don Orione</t>
  </si>
  <si>
    <t>Fundación Casa Enjambre</t>
  </si>
  <si>
    <t>Fundación Casa Esperanza E.V.</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</si>
  <si>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</si>
  <si>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</si>
  <si>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Fundación Centro Comunitario Laura Vicuña-CENLAVI</t>
  </si>
  <si>
    <t>Fundación Centro de Educación y Promoción de Acción Solidaria CEPAS</t>
  </si>
  <si>
    <t>Fundación Centro de Promoción y Prevención Bonifacia Rodríguez.</t>
  </si>
  <si>
    <t xml:space="preserve">
Fundación Centro Nacional de la Familia - CENFA
</t>
  </si>
  <si>
    <t>Certificado de Vigencia de persona jurídica sin fines de lucro folio N° 500404643890, de fecha 20 de agosto de 2021,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</si>
  <si>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</si>
  <si>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Antecedentes Financieros correspondientes al año 2020, aprobados por el Sub Departamento Supervisión Financiera Nacional.</t>
  </si>
  <si>
    <t>Fundación Centro Regional de Asistencia Técnica y Empresarial o Fundación CRATE</t>
  </si>
  <si>
    <t>Certificado de Vigencia Folio Nº 500402665102, de 09-08-2021, otorgado por el Servicio de Registro Civil e Identificación.</t>
  </si>
  <si>
    <t>Se acompaña Certificado de la Institución, correspondiente a antecedentes financieros del año 2020, aprobados por USUFI</t>
  </si>
  <si>
    <t>Fundación Cerro Navia Joven</t>
  </si>
  <si>
    <t xml:space="preserve">
Fundación Chilena de la Adopción
</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</si>
  <si>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</si>
  <si>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</si>
  <si>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</si>
  <si>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</si>
  <si>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</si>
  <si>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Fundación Ciudad del Niño Ricardo Espinosa</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</si>
  <si>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</si>
  <si>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</si>
  <si>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Fundación Ciudad del Niño</t>
  </si>
  <si>
    <t xml:space="preserve">Certificado de Vigencia de persona jurídica sin fines de lucro Folio N° 500395371500, emitido con fecha 24 de junio de 2021, del Servicio de Registro Civil e Identificación. </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</si>
  <si>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t>
  </si>
  <si>
    <t xml:space="preserve">16-12-2020 hasta el 16-12-2023.
</t>
  </si>
  <si>
    <t>Presidente: José Pedro Silva Prado
Director Ejecutivo: Edmundo Crespo Pisano
Gerente/Director Administración y Finanzas: Julio Gutiérrez Campos,</t>
  </si>
  <si>
    <t xml:space="preserve">Se acompaña certificado de antecedentes financieros, correspondientes al año 2020 aprobador por el Subdepartamento de Supervisión Financiera Nacional.  </t>
  </si>
  <si>
    <t>Fundación CREA EQUIDAD</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</si>
  <si>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</si>
  <si>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Fundación Creando Futuro</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</si>
  <si>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</si>
  <si>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</si>
  <si>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Fundación Creseres</t>
  </si>
  <si>
    <t>Certificado de Vigencia Folio Nº 500402711821, de fecha 09 de agosto de 2020, del Servicio de Registro Civil e Identificación.</t>
  </si>
  <si>
    <t>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</si>
  <si>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O'higgins 416A comuna de Temuco, región de La Araucanía.</t>
  </si>
  <si>
    <t>Se acompaña certificado de antecedentes financiares año 2020  aprobado por el Departamento de Supervisión financiera</t>
  </si>
  <si>
    <t>Fundación Crispi Lago</t>
  </si>
  <si>
    <t>Fundación Cristiana de Acción Social y Educacional Funcase</t>
  </si>
  <si>
    <t>FUNDACIÓN CRISTOX</t>
  </si>
  <si>
    <t>Fundación Cruzada por Los Niños</t>
  </si>
  <si>
    <t>Fundación COANIL</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</si>
  <si>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</si>
  <si>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</si>
  <si>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</si>
  <si>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</si>
  <si>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Fundación Cuidarte Chile</t>
  </si>
  <si>
    <t xml:space="preserve">
Fundación Cultural Para La Reinserción Social ÍTACA
</t>
  </si>
  <si>
    <t>Fundación de Beneficencia Aldea de Niños Cardenal Raúl Silva Henríquez</t>
  </si>
  <si>
    <t>Certificado del Arzobispado de Santiago C/1090/2021, de fecha 10 de agosto de 2021, emitido por el Arzobispado de Santiago.</t>
  </si>
  <si>
    <t>Antecedentes Financieros correspondientes al año 2020, aprobados por el  Sub Departamento de Supervisión Financiera Nacional</t>
  </si>
  <si>
    <t>Fundación de Beneficencia Cristo Vive</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</si>
  <si>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</si>
  <si>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</si>
  <si>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</si>
  <si>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</si>
  <si>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Fundación de Beneficencia El Peregrino</t>
  </si>
  <si>
    <t>Fundación de Beneficencia Hogar de Cristo</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</si>
  <si>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</si>
  <si>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</si>
  <si>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</si>
  <si>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</si>
  <si>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</si>
  <si>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Fundación de Beneficencia Hogar de Niños San José</t>
  </si>
  <si>
    <t>Certificado de Vigencia Folio Nº 500396356941, de fecha 01 de julio de 2021, del Servicio de Registro Civil e Identificación.</t>
  </si>
  <si>
    <t xml:space="preserve">Presidente: José Esteban Raúl Ahumada Figueroa, 
Secretario: Martín Santa María Oyanadel, 
Tesorero: Ricardo Majluf Sapag, 
Consejeros:
Pablo Vicente Gonzalez Figari 
Daniel Panchot Schaefer 
Ximena Osorio Urzúa 
Paulina Soto Calisto 
</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</si>
  <si>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</si>
  <si>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</si>
  <si>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</si>
  <si>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</si>
  <si>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Antecedentes Financieros correspondientes al año 2020 aprobados por el Subdepartamento de Supervisión Financiera Nacional.</t>
  </si>
  <si>
    <t>Fundación de Beneficencia Nuestra Señora de Guadalupe</t>
  </si>
  <si>
    <t>Fundación de Beneficencia Saint Germain</t>
  </si>
  <si>
    <t xml:space="preserve">
Fundación de Beneficencia Sentidos
</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</si>
  <si>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</si>
  <si>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</si>
  <si>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</si>
  <si>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Fundación Desarrollo Social y Productivo Amautas</t>
  </si>
  <si>
    <t>Fundación de la Esperanza Joven</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</si>
  <si>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</si>
  <si>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</si>
  <si>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</si>
  <si>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</si>
  <si>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</si>
  <si>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</si>
  <si>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Fundación Educacional Buenaventura.</t>
  </si>
  <si>
    <t>Fundación Educacional de Promoción de Viviendas y de Beneficencia Rodelillo-Fundación Rodelillo</t>
  </si>
  <si>
    <t xml:space="preserve">
Fundación Educacional Paihuén.
</t>
  </si>
  <si>
    <t>Fundación Elige</t>
  </si>
  <si>
    <t>Fundación Emerson Moreira</t>
  </si>
  <si>
    <t>Fundación Esperanza</t>
  </si>
  <si>
    <t>Certificado Nº 01/2021, de fecha 03 de febrero de 2021, del Obispado de Punta Arenas.</t>
  </si>
  <si>
    <t xml:space="preserve"> Última elección (ratificación) es de fecha 17 de marzo de 2021.</t>
  </si>
  <si>
    <t xml:space="preserve">Certificado de antecedentes financieros del año 2020, aprobados por el Subdepartamento de Supervisión Financiera.
</t>
  </si>
  <si>
    <t>Fundación Estudio para un Hermano EDUCERE</t>
  </si>
  <si>
    <t>Fundación Familia Nazareth</t>
  </si>
  <si>
    <t xml:space="preserve">Fundación Gabriel &amp; Mary Mustakis </t>
  </si>
  <si>
    <t>FUNDACIÓN GENERACIÓN FORTALEZA</t>
  </si>
  <si>
    <t xml:space="preserve">Fundación Marista por la Solidaridad Gesta </t>
  </si>
  <si>
    <t>Fundación Granja Educativa Terapéutica Caracol</t>
  </si>
  <si>
    <t>Fundación Grupo Norte Chile</t>
  </si>
  <si>
    <t>Fundación Guadalupe Acoge</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</si>
  <si>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</si>
  <si>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</si>
  <si>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</si>
  <si>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Fundación Hábitos</t>
  </si>
  <si>
    <t>Fundación Hogares de Menores La Promesa</t>
  </si>
  <si>
    <t>Fundación Hogar Esperanza</t>
  </si>
  <si>
    <t>Fundacion hogar de menores de belén</t>
  </si>
  <si>
    <t xml:space="preserve">Fundación Hogar de Niñas Las Creches. </t>
  </si>
  <si>
    <t>Fundación Hogar de Niñitas María Goretti</t>
  </si>
  <si>
    <t>Fundación Hogar Infantil Club de Leones de Talca</t>
  </si>
  <si>
    <t>Fundación Hogar Luterano de Valdivia</t>
  </si>
  <si>
    <t>Fundación Hogares de Menores Verbo Divino</t>
  </si>
  <si>
    <t>Certificado de Vigencia folio Nº 500396882015, de fecha 05 de julio de 2021, del Servicio de Registro Civil e Identificación.</t>
  </si>
  <si>
    <t>Certificado financiero correspondiente al año 2020, aprobados por por el Subdepartamento de Supervisión Financiera Nacional.</t>
  </si>
  <si>
    <t>Fundación Huerquehue</t>
  </si>
  <si>
    <t>Fundación IMSA Creando Lazos</t>
  </si>
  <si>
    <t>Fundación Integral de la Familia -  FIDEF</t>
  </si>
  <si>
    <t>Fundación Integrando Niños con un Toque de Luz</t>
  </si>
  <si>
    <t xml:space="preserve">Fundación Padre Alceste Piergiovanni o Fundación Instituto Chileno de Colonias, Campamentos y Hogares de Menores*.
</t>
  </si>
  <si>
    <t>Fundación Instituto de Educación Popular IEP</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</si>
  <si>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</si>
  <si>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</si>
  <si>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</si>
  <si>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Fundación Jardín Centro Infantil Nuestra Señora de La Victoria</t>
  </si>
  <si>
    <t xml:space="preserve">
Fundación Juan Enrique Pestalozzi. 
</t>
  </si>
  <si>
    <t xml:space="preserve">Fundación Juan XXIII
</t>
  </si>
  <si>
    <t>Fundación Koinomadelfia</t>
  </si>
  <si>
    <t xml:space="preserve">Antecedentes financieros correspondientes al año 2020, aprobados por el Subdepartamento de Supervisión Financiera  </t>
  </si>
  <si>
    <t xml:space="preserve">Fundación La Familia de María </t>
  </si>
  <si>
    <t xml:space="preserve">
Fundación La Frontera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</si>
  <si>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</si>
  <si>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</si>
  <si>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</si>
  <si>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</si>
  <si>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</si>
  <si>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Fundación Laura Vicuña
</t>
  </si>
  <si>
    <t>Fundación León Bloy para la Promoción Integral de la Familia</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</si>
  <si>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</si>
  <si>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</si>
  <si>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</si>
  <si>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</si>
  <si>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Fundación Logrando la Felicidad para Rapa Nui</t>
  </si>
  <si>
    <t xml:space="preserve">
Fundación Madre Josefa Fernández Concha- Una Madre para Chile. 
</t>
  </si>
  <si>
    <t>Fundación MADRE VICTORIA</t>
  </si>
  <si>
    <t xml:space="preserve">
Fundación  María de la Luz Zañartu
</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</si>
  <si>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</si>
  <si>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</si>
  <si>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</si>
  <si>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
Fundación Maria Dignifica
</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</si>
  <si>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</si>
  <si>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</si>
  <si>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</si>
  <si>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</si>
  <si>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</si>
  <si>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</si>
  <si>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</si>
  <si>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</si>
  <si>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</si>
  <si>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 xml:space="preserve">Fundación Mi Casa </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</si>
  <si>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</si>
  <si>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</si>
  <si>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</si>
  <si>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 xml:space="preserve">Fundación Mi Hogar de Cauquenes
</t>
  </si>
  <si>
    <t>Fundación Mi Hogar- Mi Familia</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</si>
  <si>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</si>
  <si>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</si>
  <si>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 xml:space="preserve">Fundación Miguel Kast Rist </t>
  </si>
  <si>
    <t xml:space="preserve">
Fundación Mis Amigos
</t>
  </si>
  <si>
    <r>
      <t xml:space="preserve">Certificado de Vigencia, folio Nº 500396764528, de fecha 04 de julio de </t>
    </r>
    <r>
      <rPr>
        <b/>
        <sz val="8"/>
        <rFont val="Calibri"/>
        <family val="2"/>
        <scheme val="minor"/>
      </rPr>
      <t>2021,</t>
    </r>
    <r>
      <rPr>
        <sz val="8"/>
        <rFont val="Calibri"/>
        <family val="2"/>
        <scheme val="minor"/>
      </rPr>
      <t xml:space="preserve"> emitido por el Servicio de Registro Civil e Identificación.</t>
    </r>
  </si>
  <si>
    <t>Presidente: Clemente Muñiz Trigo   
Vicepdte: María Teresa Herrera Azocar
Tesorero: Félix Vergara Ruiz         
Secretaria: María Luisa Leuthner Wanner
Director: Gaspar Handgraaf Schaaper  Certificado de Directorio de fecha 24 de julio de 2021, emitido por el SRCI, Folio N° 500400028937.</t>
  </si>
  <si>
    <t>Se acompaña certificado financiero correspondiente al año 2020, aprobados por parte del Subdepartamento de Supervisión Financiera Nacional</t>
  </si>
  <si>
    <t>Fundación MOREAU o FUNDAMOR</t>
  </si>
  <si>
    <t>Fundación Nacional para la Defensa Ecológica del Menor de Edad-Fundación DEM</t>
  </si>
  <si>
    <t xml:space="preserve">Certificado de Vigencia, folio Nº 500397042278, emitido con fecha 06 de julio de 2021, por el Servicio de Registro Civil e Identificación.
</t>
  </si>
  <si>
    <t>Presidente:   
Daniela Yáñez Meneses, 
Vicepresidente:
Mirta Daniela Montti Ulloa, 
Tesorero:
Rodrigo Sepúlveda Prado
Secretaria:
Alicia Ibarra Medina,
Directoras/es:
Carlos Cifuentes Fernández
María Cristina Concha Wagenknecht
María Eliana Sandoval Díaz</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</si>
  <si>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</si>
  <si>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</si>
  <si>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</si>
  <si>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Se acompaña certificado financiero correspondiente al año 2020, aprobados por el Subdepartamento de Supervisión Financiera.</t>
  </si>
  <si>
    <t>Fundación Nacional para la Superación de la Pobreza</t>
  </si>
  <si>
    <t>Fundación Niño Dios de Malloco</t>
  </si>
  <si>
    <t>Fundación Niño y Patria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</si>
  <si>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</si>
  <si>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</si>
  <si>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</si>
  <si>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</si>
  <si>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</si>
  <si>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Fundación Niño Patrimonio</t>
  </si>
  <si>
    <t>Fundación Niños en la Huella</t>
  </si>
  <si>
    <t>Fundación Nuestra Señora de la Esperanza</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</si>
  <si>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</si>
  <si>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</si>
  <si>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</si>
  <si>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</si>
  <si>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
Fundación Educacional Súmate Padre Álvaro Lavín o Fundación Educacional Súmate
</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</si>
  <si>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</si>
  <si>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</si>
  <si>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</si>
  <si>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</si>
  <si>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Fundación Paicaví </t>
  </si>
  <si>
    <t xml:space="preserve">Certificado de Antecedentes Financieros del año 2020, aprobados por el Subdepartamento de Supervisión Nacional. </t>
  </si>
  <si>
    <t xml:space="preserve">Fundación para la Acción Social </t>
  </si>
  <si>
    <t>Fundación para la Infancia de Coquimbo</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</si>
  <si>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</si>
  <si>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</si>
  <si>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Fundación para la Infancia inclusivamente</t>
  </si>
  <si>
    <t>Fundación para la Promoción y el Cuidado de la Salud Mental, la Calidad de Vida y la Felicidad, pudiendo usar indistintamente el nombre de Fundación Vínculos.</t>
  </si>
  <si>
    <t>Fundación para el Crecimiento Humano FUCREHU.</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</si>
  <si>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</si>
  <si>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</si>
  <si>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</si>
  <si>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</si>
  <si>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</si>
  <si>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</si>
  <si>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</si>
  <si>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</si>
  <si>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</si>
  <si>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</si>
  <si>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</si>
  <si>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
Fundación Paréntesis
</t>
  </si>
  <si>
    <t>Fundación Pares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</si>
  <si>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</si>
  <si>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</si>
  <si>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</si>
  <si>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</si>
  <si>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</si>
  <si>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Fundación Paternitas</t>
  </si>
  <si>
    <t>Indefinida. Con fecha 23 de junio de 2021, se extiende un certificado  C/923/2021 emanado del Arzobispado de Santiago que describe la conformación del actual Directorio.</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</si>
  <si>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</si>
  <si>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Certificado Financiero correspondiente al año 2020, remitido al Subdepartamento de Supervisión Financiera.</t>
  </si>
  <si>
    <t>Fundación Patronato de los Sagrados Corazones de Valparaíso</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</si>
  <si>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</si>
  <si>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</si>
  <si>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</si>
  <si>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</si>
  <si>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</si>
  <si>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</si>
  <si>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Fundación Paula Jaraquemada Alquízar</t>
  </si>
  <si>
    <t>Certificado de Vigencia, folio Nº 500395081620, emitido por el SRCeI con fecha 23 de junio de 2021.</t>
  </si>
  <si>
    <t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t>
  </si>
  <si>
    <t>Se acompaña certificado financiero correspondiente al año 2020 aprobados por USUFI</t>
  </si>
  <si>
    <t>Fundación Pedro Aguirre Cerda</t>
  </si>
  <si>
    <t>Fundación por un Mundo Mejor</t>
  </si>
  <si>
    <t xml:space="preserve">Certificado de Vigencia inscripción Nº193193 de fecha 26 de febrero de 2015. Folio N° 500394911938 emitido por el Servicio de Registro Civil e Identificación, de fecha 22 de junio de 2021.
</t>
  </si>
  <si>
    <t>Nombramiento 03 de agosto de 2020 y cesación 03 de agosto de 2025.</t>
  </si>
  <si>
    <t xml:space="preserve">Antecedentes financieros correspondientes al año 2020, remitido para aprobación del Sub Depto. de Supervisión Financiera Nacional. </t>
  </si>
  <si>
    <t xml:space="preserve">
Fundación Pléyades
</t>
  </si>
  <si>
    <t>Certificado de Vigencia Folio N° 500403082311, de 11 de agosto de 2021, emitido por el Servicio de Registro Civil e Identificación.</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</si>
  <si>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</si>
  <si>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 xml:space="preserve">6 de enero de 2020 al 6 de enero de 2025
</t>
  </si>
  <si>
    <t xml:space="preserve">Presidente: 
José Eleno Lagos Ortiz,
 Poder: Catalina Berríos Carús, </t>
  </si>
  <si>
    <t>Teatinos N° 251, comuna de Santiago, Región Metropolitana</t>
  </si>
  <si>
    <t xml:space="preserve">Santiago
</t>
  </si>
  <si>
    <t>Certificado de antecedentes financieros correspondientes al año 2020 aprobados por el  Subdepartamento de Supervisión  Financiera Nacional.</t>
  </si>
  <si>
    <t>FUNDACIÓN PROACOGIDA</t>
  </si>
  <si>
    <t xml:space="preserve">
Fundación Profesionales Asociados para el Desarrollo del Norte o PRODENOR.
</t>
  </si>
  <si>
    <t>Certificado de Vigencia de Persona Jurídica sin Fines de Lucro, Folio Nº 500395474238, de fecha 25 de junio de 2021, del Servicio de Registro Civil e Identificación.</t>
  </si>
  <si>
    <t xml:space="preserve">Antecedentes financieros correspondientes al año 2020, remitidos para aprobación del Sub Departamento de Supervisión Financiera Nacional. </t>
  </si>
  <si>
    <t xml:space="preserve">
FUNDACIÓN PROYECTO B. 
</t>
  </si>
  <si>
    <t>Certificado de Vigencia folio N° 500404385794, de fecha 19-08-2021, del Servicio de Registro Civil e Identificación.</t>
  </si>
  <si>
    <t xml:space="preserve">Calle Andres de Fuenzalida N° 22, 
comuna de Providencia, Región Metropolitana..
</t>
  </si>
  <si>
    <t>562 228647320</t>
  </si>
  <si>
    <t xml:space="preserve">
Se acompaña certificado financiero correspondiente al 2020, aprobado por el Subdepartamento de Supervisión Financiera.</t>
  </si>
  <si>
    <t>Fundación Pura Vida</t>
  </si>
  <si>
    <t xml:space="preserve">Painequilla N° 5057, Valle Volcane, Puerto Montt.
</t>
  </si>
  <si>
    <t>Fundación Refugio de Cristo</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</si>
  <si>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</si>
  <si>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</si>
  <si>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Fundación Reencuadre</t>
  </si>
  <si>
    <t xml:space="preserve">Fundación Reencuentro </t>
  </si>
  <si>
    <t xml:space="preserve">
Fundación Regazo
</t>
  </si>
  <si>
    <t xml:space="preserve">Fundación Reinventarse </t>
  </si>
  <si>
    <t xml:space="preserve">PRESIDENTE: 
DARKO MICHEL LOUIT NEVISTIC
VICEPRESIDENTE 
FABIO MAGRIN 
SECRETARIO:
FRANCISCO JAVIER AGUIRRE GRAPIN
TESORERO: 
RODRIGO IZURIETA KAUSEL 
DIRECTOR:
DANIEL ALBERTO ROJAS ORELLANA 
</t>
  </si>
  <si>
    <t>Fundación Repuyen</t>
  </si>
  <si>
    <t>Fundación Ruperto Lecaros Izquierdo</t>
  </si>
  <si>
    <t>Fundación Sagrada Familia</t>
  </si>
  <si>
    <t xml:space="preserve">Fundación San Pedro Armengol </t>
  </si>
  <si>
    <t xml:space="preserve">Fundación San José para la Adopción Familiar Cristiana </t>
  </si>
  <si>
    <t>Certificado de vigencia de personalidad jurídica canónica N° C/966/2021, de 06 de julio de 2021 del Arzobispado de Santiago.</t>
  </si>
  <si>
    <t>Fundación Sentido</t>
  </si>
  <si>
    <t xml:space="preserve">
FUNDACIÓN SINERGIA SOCIAL 
</t>
  </si>
  <si>
    <t xml:space="preserve">
Fundación Sociedad San Vicente de Paul
</t>
  </si>
  <si>
    <t>Fundación Social, Educacional y Cultural CIFAN</t>
  </si>
  <si>
    <t>Fundación Social Novo Millennio</t>
  </si>
  <si>
    <t xml:space="preserve">Se acompaña Certificado Financiero, correspondiente al año 2020, remitidos para aprobación del Sub Depto. de Supervisión Financiera Nacional.
</t>
  </si>
  <si>
    <t>Fundación Sotto Il Monte</t>
  </si>
  <si>
    <t xml:space="preserve">
Fundación Tabor.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</si>
  <si>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</si>
  <si>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</si>
  <si>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</si>
  <si>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</si>
  <si>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 xml:space="preserve">
Fundación Talita Kum.
</t>
  </si>
  <si>
    <t>Certificado de Vigencia, folio 500395836985, de fecha 29 de junio de 2021,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</si>
  <si>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t>
  </si>
  <si>
    <t>20 de enero de 2021 hasta el 20 de enero de 2024.</t>
  </si>
  <si>
    <t xml:space="preserve">Certificado de antecedentes financieros correspondientes al año 2020, remitidos para aprobación del Subdepartamento de Supervisión Financiera Nacional.
</t>
  </si>
  <si>
    <t>Fundación Tierra de Esperanza</t>
  </si>
  <si>
    <t>Certificado de Vigencia inscripción Nº7421 de fecha 02 de abril de 1997. Folio N° 500394531618 emitido por el Servicio de Registro Civil e Identificación, de fecha 18 de junio de 2021.</t>
  </si>
  <si>
    <t xml:space="preserve">Presidente: 
Simona de la Barra Cruzat, 
Secretario:
Leoncio Toro Araya., 
Tesorero: 
Carlos Javier Contzen Fuentes, 
Director: 
Felipe Andrés Venegas Pozo, 
Director:
Gonzalo Sandoval Zambrano, 
</t>
  </si>
  <si>
    <t>Nombramiento 12 de diciembre de 2019 y cesación 12 de diciembre de 2022.</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</si>
  <si>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</si>
  <si>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</si>
  <si>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</si>
  <si>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</si>
  <si>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r>
      <rPr>
        <sz val="8"/>
        <color theme="1"/>
        <rFont val="Calibri"/>
        <family val="2"/>
        <scheme val="minor"/>
      </rPr>
      <t>Fundación Educacional para el Desarrollo Integral del Menor o  Fundación Integra</t>
    </r>
    <r>
      <rPr>
        <b/>
        <sz val="8"/>
        <color theme="1"/>
        <rFont val="Calibri"/>
        <family val="2"/>
        <scheme val="minor"/>
      </rPr>
      <t xml:space="preserve">.
</t>
    </r>
  </si>
  <si>
    <t xml:space="preserve">Certificado de Vigencia folio N°500396536755, de 2 de julio de 2021, emitido por el Servicio de Registro Civil e Identificación. 
</t>
  </si>
  <si>
    <t xml:space="preserve">PRESIDENTA: CECILIA MOREL MONTES 
CONSEJERO: PAMELA FRANCISCA RODRIGUEZ ACEITUNO,
CONSEJERO: JESUS HONORATO ERRAZURIZ, R
CONSEJERO: DANTE MIGUEL CASTILLO GUAJARDO, 
CONSEJERO: MARCELA ANDREA CORNEJO CANCINO, 
CONSEJERO: CAROLINA VIVIAN AROCA TOLOZA, </t>
  </si>
  <si>
    <t>14 de marzo de 2018 duración indefinida.</t>
  </si>
  <si>
    <t xml:space="preserve">DIRECTOR EJECUTIVO: JOSE MANUEL READY SALAME, </t>
  </si>
  <si>
    <t>Antecedentes financieros año 2020, remitidos a supervisión financiera para su aprobación, pero no fueron aprobados por tener balance negativo, por correo de 31 de julio de 2021 se solicita rectificación del documento.</t>
  </si>
  <si>
    <t>Fundación Vida Compartida.</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</si>
  <si>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</si>
  <si>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</si>
  <si>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</si>
  <si>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</si>
  <si>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</si>
  <si>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Gendarmería de Chile</t>
  </si>
  <si>
    <t xml:space="preserve">Delegación Presidencial Provincial de Antártica Chilena (Ex Gobernación Provincial Antártica Chilena)
</t>
  </si>
  <si>
    <t xml:space="preserve">Delegación Presidencial Provincial de Antofagasta (ex Gobernación Provincial de Antofagasta)
</t>
  </si>
  <si>
    <t xml:space="preserve">Delegación Presidencial Provincial de Arica (ex Gobernación Provincial Arica)
</t>
  </si>
  <si>
    <t xml:space="preserve">Delegación Presidencial Provincial de Aysén (ex Gobernación Provincial Aysén)
</t>
  </si>
  <si>
    <t xml:space="preserve">Delegación Presidencial Provincial de Cachapoal (ex Gobernación Provincial Cachapoal)
</t>
  </si>
  <si>
    <t xml:space="preserve">Delegación Presidencial Provincial de Capitán Prat (ex Gobernación Provincial Capitán Prat)
</t>
  </si>
  <si>
    <t xml:space="preserve">Delegación Presidencial Provincial de Choapa (ex Gobernación Provincial de Choapa)
</t>
  </si>
  <si>
    <t xml:space="preserve">Delegación Presidencial Provincial de Coyhaique (ex Gobernación Provincial de Coyhaique)
</t>
  </si>
  <si>
    <t xml:space="preserve">Delegación Presidencial Provincial de El Loa (ex Gobernación Provincial de El Loa)
</t>
  </si>
  <si>
    <t xml:space="preserve">Delegación Presidencial Provincial de Iquique (ex Gobernación Provincial Iquique)
</t>
  </si>
  <si>
    <t xml:space="preserve">Delegación Presidencial Provincial de isla de pascua (ex Gobernación Provincial de Isla de Pascua)
</t>
  </si>
  <si>
    <t>rdelapuente@interior.gob.cl
rgodoy@interior.gob.cl
trapu@interior.gob.cl</t>
  </si>
  <si>
    <t xml:space="preserve">Delegación Presidencial Provincial de Magallanes (ex Gobernación Provincial de Magallanes)
</t>
  </si>
  <si>
    <t xml:space="preserve">Delegación Presidencial Provincial de Parinacota (Ex Gobernación Provincial de Parinacota) 
</t>
  </si>
  <si>
    <t xml:space="preserve">Delegado Presidencial Provincial de Parinacota; Mario Andres Salgado Ibarra </t>
  </si>
  <si>
    <t xml:space="preserve">2 24877155 – 2 24877157
</t>
  </si>
  <si>
    <t xml:space="preserve"> partesdppparinacota@interior.gob.cl
msalgado@interior.gob.cl</t>
  </si>
  <si>
    <t xml:space="preserve">Delegación Presidencial Provincial de Marga Marga (ex Gobernación Provincial de Marga Marga)
</t>
  </si>
  <si>
    <t xml:space="preserve">Delegación Presidencial Provincial del Tamarugal (Ex Gobernación Provincial Del Tamarugal)
</t>
  </si>
  <si>
    <t xml:space="preserve">Delegación Presidencial Provincial de Tocopilla (ex Gobernación Provincial Tocopilla) 
</t>
  </si>
  <si>
    <t xml:space="preserve">Delegación Presidencial Provincial de última esperanza (ex Gobernación Provincial Última Esperanza)
</t>
  </si>
  <si>
    <t xml:space="preserve">Presidente: Odette Aguayo Cortés    </t>
  </si>
  <si>
    <t xml:space="preserve">
Hogar Indígena de Santa Bárbara
</t>
  </si>
  <si>
    <t>Hogares Evangélicos de Chile</t>
  </si>
  <si>
    <t xml:space="preserve">
I. Municipalidad de Alhué
</t>
  </si>
  <si>
    <t xml:space="preserve">Cristian Didy Olivares Iriarte, </t>
  </si>
  <si>
    <t>51 2 610328
51 2 610334
51 2 400 500</t>
  </si>
  <si>
    <t xml:space="preserve">alcaldia@munialtodelcarmen.cl 
alcalde.olivares@munialtodelcarmen.cl </t>
  </si>
  <si>
    <t>I.Municipalidad de Alto Biobío</t>
  </si>
  <si>
    <t xml:space="preserve">Jonathan Rodrigo Velasquez Ramirez </t>
  </si>
  <si>
    <t>552-887413/552-887408/ 552-887169</t>
  </si>
  <si>
    <t>Alcaldía.ima@imantof.cl
Jonathan.velasquezr@imantof.cl
Oficina.partes@imantof.cl</t>
  </si>
  <si>
    <t xml:space="preserve">Elizabeth Noemí Marican Rivas  </t>
  </si>
  <si>
    <t xml:space="preserve">
I. Municipalidad de Aysén
</t>
  </si>
  <si>
    <t xml:space="preserve">Julio Esteban Confucio Uribe Alvarado
</t>
  </si>
  <si>
    <t>67-2336500.-</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</si>
  <si>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</si>
  <si>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</si>
  <si>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</si>
  <si>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</si>
  <si>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</si>
  <si>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 xml:space="preserve">Juan Francisco Calbucoy Guerrero
</t>
  </si>
  <si>
    <t>532540088 / 532540006</t>
  </si>
  <si>
    <t>secretaria.canela@gmail.com
didecocanela@gmail.com
alcaldiacanela1@gmail.com</t>
  </si>
  <si>
    <t xml:space="preserve">
I. Municipalidad de Cañete
</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</si>
  <si>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</si>
  <si>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</si>
  <si>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</si>
  <si>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</si>
  <si>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</si>
  <si>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</si>
  <si>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</si>
  <si>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</si>
  <si>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
I. Municipalidad de Chañaral
</t>
  </si>
  <si>
    <t xml:space="preserve">Margarita Alicia Flores Salazar </t>
  </si>
  <si>
    <t xml:space="preserve">Almirante Latorre N°700, comuna de Chañaral, Región de Atacama. 
</t>
  </si>
  <si>
    <t xml:space="preserve">
I. Municipalidad de Chépica
</t>
  </si>
  <si>
    <t xml:space="preserve">Patricio Eugenio Cepeda Santibáñez-
</t>
  </si>
  <si>
    <t>(72) 817269- 817299- 817213</t>
  </si>
  <si>
    <t>opdsembrandoderechos@gmail.com</t>
  </si>
  <si>
    <t xml:space="preserve">
I. Municipalidad de Chillán
</t>
  </si>
  <si>
    <t xml:space="preserve">Camilo Benavente Jimenez </t>
  </si>
  <si>
    <t xml:space="preserve">
I. Municipalidad de Chillán Viejo
</t>
  </si>
  <si>
    <t xml:space="preserve">Jorge Andres del Pozo Pastene, 
</t>
  </si>
  <si>
    <t>Jorge Calderón Núñez</t>
  </si>
  <si>
    <t>672522115- 672522180</t>
  </si>
  <si>
    <t xml:space="preserve">Alcalde: Jorge.calderon@municochrane.cl
Dideco: carolina.lazo@municochrane.cl
Administrador Municipalidad: omar.ruiz@municochrane.cl
</t>
  </si>
  <si>
    <t>José Alejandro Flores Osorio</t>
  </si>
  <si>
    <t xml:space="preserve">Isabel Margarita Valenzuela Ahumada 
</t>
  </si>
  <si>
    <t>alcaldia@colina.cl</t>
  </si>
  <si>
    <t xml:space="preserve">Pedro Miguel Angel Castillo </t>
  </si>
  <si>
    <t xml:space="preserve">
I. Municipalidad de Concepción
</t>
  </si>
  <si>
    <t xml:space="preserve">
I. Municipalidad de Concón
</t>
  </si>
  <si>
    <t>FREDDY ANTONIO RAMIREZ VILLALOBOS, RUT: 8.526.167-3</t>
  </si>
  <si>
    <t>oficinadepartes@concon.cl       alcaldia@concon.cl</t>
  </si>
  <si>
    <t xml:space="preserve">
I. Municipalidad de Constitución
</t>
  </si>
  <si>
    <t>Carlos Arturo Leal Neira,</t>
  </si>
  <si>
    <t xml:space="preserve">
I. Municipalidad de Copiapó
</t>
  </si>
  <si>
    <t xml:space="preserve">
I. Municipalidad de Conchalí
</t>
  </si>
  <si>
    <t>Ali Manuel Manouchehri Moghadam Kashan Lobos ,</t>
  </si>
  <si>
    <t>Carlos Patricio Gatica Villegas</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</si>
  <si>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</si>
  <si>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</si>
  <si>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
I. Municipalidad de Curacautín
</t>
  </si>
  <si>
    <t xml:space="preserve">Victor Manuel Barrera Barrera </t>
  </si>
  <si>
    <t xml:space="preserve">Alejandra Burgos Bizama
</t>
  </si>
  <si>
    <t xml:space="preserve">
I. Municipalidad de Curacaví
</t>
  </si>
  <si>
    <t xml:space="preserve">
I. Municipalidad de Curicó
</t>
  </si>
  <si>
    <t xml:space="preserve">
I. Municipalidad de Doñihue
</t>
  </si>
  <si>
    <t>16-09-20014</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</si>
  <si>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</si>
  <si>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</si>
  <si>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</si>
  <si>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</si>
  <si>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</si>
  <si>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</si>
  <si>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 xml:space="preserve">
I. Municipalidad de Estación Central
</t>
  </si>
  <si>
    <t>Felipe Muñoz Vallejos</t>
  </si>
  <si>
    <t>felipemunoz@estacioncentral.cl</t>
  </si>
  <si>
    <t>569 74959304</t>
  </si>
  <si>
    <t xml:space="preserve"> alcalde@munifreirina.cl</t>
  </si>
  <si>
    <t xml:space="preserve">
I. Municipalidad de Fresia </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</si>
  <si>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</si>
  <si>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</si>
  <si>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</si>
  <si>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</si>
  <si>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</si>
  <si>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 xml:space="preserve">Jorge Andres Romero Martínez </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</si>
  <si>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</si>
  <si>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</si>
  <si>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</si>
  <si>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</si>
  <si>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</si>
  <si>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</si>
  <si>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
I. Municipalidad de Hualañé
</t>
  </si>
  <si>
    <t xml:space="preserve">
I. Municipalidad de Hualpén
</t>
  </si>
  <si>
    <t>Miguel Rivera Morales</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</si>
  <si>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</si>
  <si>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</si>
  <si>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</si>
  <si>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</si>
  <si>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</si>
  <si>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</si>
  <si>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</si>
  <si>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</si>
  <si>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</si>
  <si>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</si>
  <si>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Daniela Peñaloza Ramos</t>
  </si>
  <si>
    <t xml:space="preserve">Patricio Daniel Pallares Valenzuela, </t>
  </si>
  <si>
    <t xml:space="preserve">Fono: 51-2-206501 y Fono: 51-2-427859 </t>
  </si>
  <si>
    <t xml:space="preserve">roberto.iacob@laserena.cl
margarita.riveros@laserena.cl 
Jefa Depto. de la Familia
</t>
  </si>
  <si>
    <t xml:space="preserve">
I. Municipalidad de La Unión 
</t>
  </si>
  <si>
    <t xml:space="preserve">Lautaro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</si>
  <si>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</si>
  <si>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</si>
  <si>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
I. Municipalidad de Licantén
</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</si>
  <si>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</si>
  <si>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</si>
  <si>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</si>
  <si>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</si>
  <si>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</si>
  <si>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 xml:space="preserve">
I. Municipalidad de  Longaví
</t>
  </si>
  <si>
    <t>223887679-223887678</t>
  </si>
  <si>
    <t>alcaldiaq@loprado.cl</t>
  </si>
  <si>
    <t xml:space="preserve">
I. Municipalidad de Los Álamos.
</t>
  </si>
  <si>
    <t xml:space="preserve">
I. Municipalidad de Los Ángeles
</t>
  </si>
  <si>
    <t>Estéban Krause Salazar</t>
  </si>
  <si>
    <t>Christián Frank Gross Hidalgo</t>
  </si>
  <si>
    <t xml:space="preserve">Victor Patricio Marchant Ulloa </t>
  </si>
  <si>
    <t xml:space="preserve">
I. Municipalidad de Machalí
</t>
  </si>
  <si>
    <t xml:space="preserve">Juan Carlos Abud Parra. </t>
  </si>
  <si>
    <t xml:space="preserve">
I. Municipalidad de Maipú
</t>
  </si>
  <si>
    <t>Tomás Vodanovic Escudero,</t>
  </si>
  <si>
    <t>oficinadepartes@maipu.cl</t>
  </si>
  <si>
    <t xml:space="preserve">Luis Manuel Barra Villanueva
RUN: 7.956.842-2  </t>
  </si>
  <si>
    <t xml:space="preserve">
I. Municipalidad de Maullín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</si>
  <si>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</si>
  <si>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</si>
  <si>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</si>
  <si>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
I. Municipalidad de Mulchén
</t>
  </si>
  <si>
    <t xml:space="preserve">Carlos Roberto Toloza Soto 
Alcalde
</t>
  </si>
  <si>
    <t>César Hipólito Sepúlveda Huerta,</t>
  </si>
  <si>
    <t xml:space="preserve">
I. Municipalidad de Ñuñoa
</t>
  </si>
  <si>
    <t xml:space="preserve">Cristina Emilia Rios Saavedra </t>
  </si>
  <si>
    <t xml:space="preserve">
I. Municipalidad de Ninhué
</t>
  </si>
  <si>
    <t xml:space="preserve">
I. Municipalidad de Ñiquén
</t>
  </si>
  <si>
    <t xml:space="preserve">
I. Municipalidad de Olmué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</si>
  <si>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</si>
  <si>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</si>
  <si>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</si>
  <si>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</si>
  <si>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</si>
  <si>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</si>
  <si>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</si>
  <si>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</si>
  <si>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</si>
  <si>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</si>
  <si>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</si>
  <si>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</si>
  <si>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</si>
  <si>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 xml:space="preserve">
I. Municipalidad de Peñaflor
</t>
  </si>
  <si>
    <t>I. Municipalidad de Peñalolén</t>
  </si>
  <si>
    <t>22 486 8050 / +56 9 98888803</t>
  </si>
  <si>
    <t>alcaldesa@penalolen.cl
 nmaray@penalolen.cl
cleitao@penalolen.cl</t>
  </si>
  <si>
    <t xml:space="preserve">Luis Alejandro Sepulveda Tapia
</t>
  </si>
  <si>
    <t xml:space="preserve">Ignacio Gamalier Villalobos Henriquez
</t>
  </si>
  <si>
    <t>Calle Cuartel  Nº225, comuna de Petorca, V Región.</t>
  </si>
  <si>
    <t xml:space="preserve">CRISTIÁN POZO PARRAGUEZ
</t>
  </si>
  <si>
    <t>Ilustre Municipalidad de Pitrufquén</t>
  </si>
  <si>
    <t xml:space="preserve">Jaqueline Romero Inzunza
</t>
  </si>
  <si>
    <t>evelyn.matthei@providencia.cl
opd@providencia.cl</t>
  </si>
  <si>
    <t xml:space="preserve">
I. Municipalidad de Puchuncaví
</t>
  </si>
  <si>
    <t>Marcos Morales Ureta</t>
  </si>
  <si>
    <t xml:space="preserve">
I. Municipalidad de Pucón
</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</si>
  <si>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</si>
  <si>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</si>
  <si>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</si>
  <si>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</si>
  <si>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61-200327-200331-200325 - 2200346</t>
  </si>
  <si>
    <t>alcalde@e-puntaarenas.cl</t>
  </si>
  <si>
    <t xml:space="preserve">
I. Municipalidad de Purén
</t>
  </si>
  <si>
    <t>MAURICIO ANTONIO QUIROZ CHAMORRO</t>
  </si>
  <si>
    <t xml:space="preserve">
I. Municipalidad de Quellón  
</t>
  </si>
  <si>
    <t xml:space="preserve">Paulina Rebeca Bobadilla Navarrete
</t>
  </si>
  <si>
    <t xml:space="preserve">
I. Municipalidad de Quilpué.
</t>
  </si>
  <si>
    <t>Valeria Andrea Melipillan Figueroa</t>
  </si>
  <si>
    <t xml:space="preserve">
I. Municipalidad de Quillón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</si>
  <si>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</si>
  <si>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</si>
  <si>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</si>
  <si>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</si>
  <si>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</si>
  <si>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</si>
  <si>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</si>
  <si>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</si>
  <si>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
I. Municipalidad de Ránquil
</t>
  </si>
  <si>
    <t>Nicolás Alfonso Torres Ovalle
RUT: 16.446.232-3</t>
  </si>
  <si>
    <t xml:space="preserve">CLAUDIO NICOLAS CASTRO SALAS,   </t>
  </si>
  <si>
    <t>Andrés Maxim Roldan Grez</t>
  </si>
  <si>
    <t xml:space="preserve">Waldo Antonio Valdivia Montecinos
</t>
  </si>
  <si>
    <t xml:space="preserve">
I. Municipalidad de Rio Ibáñez
</t>
  </si>
  <si>
    <t>672-423369                        56979590865</t>
  </si>
  <si>
    <t>alcaldía@rioibanez.cl           marcelo.santana@rioibanez.cl</t>
  </si>
  <si>
    <t xml:space="preserve">
I. Municipalidad de Río Bueno
</t>
  </si>
  <si>
    <t xml:space="preserve">
I. Municipalidad de Río Negro
</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</si>
  <si>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</si>
  <si>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</si>
  <si>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</si>
  <si>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</si>
  <si>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</si>
  <si>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</si>
  <si>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</si>
  <si>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Ilustre Municipalidad de San Fabián</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</si>
  <si>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</si>
  <si>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</si>
  <si>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</si>
  <si>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</si>
  <si>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</si>
  <si>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 xml:space="preserve">
I. Municipalidad de San Joaquín. 
</t>
  </si>
  <si>
    <t xml:space="preserve">
I. Municipalidad de San José de Maipo
</t>
  </si>
  <si>
    <t xml:space="preserve">
I. Municipalidad de San Nicolás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</si>
  <si>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</si>
  <si>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</si>
  <si>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</si>
  <si>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</si>
  <si>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</si>
  <si>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</si>
  <si>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</si>
  <si>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</si>
  <si>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
I. Municipalidad de Santa Bárbara
</t>
  </si>
  <si>
    <t xml:space="preserve">Ana Alejandra Albornoz Cuevas
</t>
  </si>
  <si>
    <t>Fono: (41) 2779242-(41) 2779152- (41)2779243- 41-2778113</t>
  </si>
  <si>
    <t>aalbornoz@santajuana.cl  santajuana@santajuana.cl</t>
  </si>
  <si>
    <t xml:space="preserve">
I. Municipalidad de Santa María
</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</si>
  <si>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</si>
  <si>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</si>
  <si>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</si>
  <si>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</si>
  <si>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</si>
  <si>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</si>
  <si>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
I. Municipalidad de San Ramón
</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</si>
  <si>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</si>
  <si>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</si>
  <si>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</si>
  <si>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</si>
  <si>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</si>
  <si>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</si>
  <si>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</si>
  <si>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</si>
  <si>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</si>
  <si>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</si>
  <si>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
I. Municipalidad de Tirúa
</t>
  </si>
  <si>
    <t xml:space="preserve">José Rolando Linco Garrido
</t>
  </si>
  <si>
    <t xml:space="preserve">Ljubica Elena Kurtovic Cortés
</t>
  </si>
  <si>
    <t xml:space="preserve"> lkurtovic@imtocopilla.cl; 
jramos@imtocopilla.cl</t>
  </si>
  <si>
    <t xml:space="preserve">
I. Municipalidad de Toltén
</t>
  </si>
  <si>
    <t xml:space="preserve">
I. Municipalidad de Tomé
</t>
  </si>
  <si>
    <t xml:space="preserve">Ivonne Rivas Ortíz.
</t>
  </si>
  <si>
    <t xml:space="preserve">
I. Municipalidad de Traiguén
</t>
  </si>
  <si>
    <t>4522886731
4522885517</t>
  </si>
  <si>
    <t>I. Municipalidad de Tucapel</t>
  </si>
  <si>
    <t xml:space="preserve">Jaime Sergio Veloso Jara; </t>
  </si>
  <si>
    <t>Diego Portales N°258, comuna de Tucapel, Región del Biobío.</t>
  </si>
  <si>
    <t>Tucapel</t>
  </si>
  <si>
    <t>oficinapartes@munitucapel.cl</t>
  </si>
  <si>
    <t xml:space="preserve">Carla Andrea Amtmann Fecci
</t>
  </si>
  <si>
    <t xml:space="preserve">
I. Municipalidad de Valparaíso
</t>
  </si>
  <si>
    <t xml:space="preserve">
Ilustre Municipalidad de Vichuquén
</t>
  </si>
  <si>
    <t xml:space="preserve">
I. Municipalidad de Vicuña
</t>
  </si>
  <si>
    <t>512-670316
+56982599003</t>
  </si>
  <si>
    <t xml:space="preserve">Pablo Fuentes Vallejos
</t>
  </si>
  <si>
    <t>alcaldia@villalegre.cl
nmora@villalegre.cl</t>
  </si>
  <si>
    <t xml:space="preserve">
I. Municipalidad de Vilcún
</t>
  </si>
  <si>
    <t xml:space="preserve">KATHERINNE MIGUELES MUÑOZ.
</t>
  </si>
  <si>
    <t xml:space="preserve">
I. Municipalidad de Viña del Mar
</t>
  </si>
  <si>
    <t>Intendencia II Región Antofagasta</t>
  </si>
  <si>
    <t>Corporación Iglesia Alianza Cristiana y Misionera</t>
  </si>
  <si>
    <t xml:space="preserve">Iglesia Evangélica Luterana de Valdivia. 
</t>
  </si>
  <si>
    <t xml:space="preserve">
Iglesia Movilización Cristiana para América Latina
</t>
  </si>
  <si>
    <t xml:space="preserve">
Instituto de Educación y Desarrollo Carlos Casanueva.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</si>
  <si>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</si>
  <si>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</si>
  <si>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</si>
  <si>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</si>
  <si>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</si>
  <si>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</si>
  <si>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Instituto de la Bienaventurada Virgen María</t>
  </si>
  <si>
    <t xml:space="preserve">Instituto de la Sordera de Valparaíso. 
</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</si>
  <si>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</si>
  <si>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</si>
  <si>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Instituto de Promoción Social</t>
  </si>
  <si>
    <t xml:space="preserve">Instituto Chileno de Estudios Humanísticos ICHE 
</t>
  </si>
  <si>
    <t>Ministerio de Educación</t>
  </si>
  <si>
    <t xml:space="preserve">Misión Evangélica San Pablo de Chile
</t>
  </si>
  <si>
    <t xml:space="preserve">
Organización Comunitaria Funcional “Agrupación de Ayuda Comunitaria Sur de Esperanza”
</t>
  </si>
  <si>
    <t>Organización Comunitaria Funcional Agrupación de Monitores de Prevención de Drogas y Alcohol. (AMPAD VALDIVIA)</t>
  </si>
  <si>
    <t>Organización Comunitaria Funcional “Agrupación Deportiva de Atletas Especiales ADAES CHILE”</t>
  </si>
  <si>
    <t xml:space="preserve">Organización Comunitaria Funcional “Agrupación Nehuenche”  </t>
  </si>
  <si>
    <t>Agrupación Religiosa Marie Poussepin</t>
  </si>
  <si>
    <t>Organización Comunitaria Funcional “Renacer Atacama”</t>
  </si>
  <si>
    <t>Organización Comunitaria Funcional de Ayuda y Protección a la Infancia de San Carlos.</t>
  </si>
  <si>
    <t>Organización Comunitaria Funcional Para El Desarrollo Social Aporta</t>
  </si>
  <si>
    <t>Organización Comunitaria Funcional “Asociación Chilena para la Defensa de la Familia”- ACHIDEF.</t>
  </si>
  <si>
    <t xml:space="preserve">Organización Comunitaria Funcional Carmen Droguett de Poblete. 
</t>
  </si>
  <si>
    <t xml:space="preserve">Organización Comunitaria Funcional Casa de la Juventud 
</t>
  </si>
  <si>
    <t xml:space="preserve">Organización Comunitaria Funcional Casa Taller La Covacha. 
</t>
  </si>
  <si>
    <t xml:space="preserve">Organización Comunitaria Funcional Centro Comunitario de Educación y Cultura TAF. 
</t>
  </si>
  <si>
    <t xml:space="preserve">Organización Comunitaria Funcional Centro Cultural y Educacional Arcadia. 
</t>
  </si>
  <si>
    <t>Certificado de prórroga de vigencia N° 3663-SSMM, de 14 de julio de 2021, de la Ilustre Municipalidad de San Antonio.</t>
  </si>
  <si>
    <t xml:space="preserve"> Certificado de Antecedentes Financieros del año 2020, aprobados por el Subdepartamento de Supervisión Financiera Nacional</t>
  </si>
  <si>
    <t xml:space="preserve">Organización Comunitaria Funcional “Centro Cultural y Social Centro de Apoyo al Niño y la Familia”  </t>
  </si>
  <si>
    <t>Certificado de Vigencia, folio Nº 500397630975, de 08 de julio de 2021, del Servicio de Registro Civil e Identificación.</t>
  </si>
  <si>
    <t xml:space="preserve"> Durarán tres años en sus cargos, pudiendo ser reelegidos las veces que la asamblea estime conveniente (artículo 27 del estatuto de la OCF)</t>
  </si>
  <si>
    <t>Antecedentes financieros correspondientes al año 2020 aprobados por el Sub Departamento de Supervisión Financiera</t>
  </si>
  <si>
    <t xml:space="preserve">Centro de Desarrollo Para La Acción Social CEDPAS </t>
  </si>
  <si>
    <t xml:space="preserve">Organización Comunitaria Funcional Centro de Ayuda al Niño Bernardita Serrano. 
</t>
  </si>
  <si>
    <t>Organización Comunitaria Funcional “Centro de Desarrollo Social y Cultural Chile Futuro”</t>
  </si>
  <si>
    <t xml:space="preserve">Organización Comunitaria Funcional “Centro de Diagnóstico, Investigación y Desarrollo Social Comunitario- CEDIS”  </t>
  </si>
  <si>
    <t xml:space="preserve">O.C.F. Centro de Participación Comunitaria para el Desarrollo Social y Cultural </t>
  </si>
  <si>
    <t>Organización Comunitaria Funcional “Centro de Profesionales para la Acción y Promoción Social CEPAS”</t>
  </si>
  <si>
    <t xml:space="preserve">Organización Comunitaria Funcional Centro de Promoción Comunitaria Galerna. </t>
  </si>
  <si>
    <t>Organización Comunitaria Funcional Centro de Promoción y Desarrollo Local de La Florida</t>
  </si>
  <si>
    <t xml:space="preserve">OCF Centro de Formación, Capacitación y Servicios Comunitarios Casa de la Mujer Pobladora de Huamachuco </t>
  </si>
  <si>
    <t>Organización Comunitaria Funcional Centro de Rehabilitación Esperanza Juvenil.</t>
  </si>
  <si>
    <t>Organización Comunitaria Funcional Centro Infanto Juvenil Padre Damián</t>
  </si>
  <si>
    <t xml:space="preserve">Organización Comunitaria Funcional Centro Integral de Apoyo Psicosocial. 
</t>
  </si>
  <si>
    <t xml:space="preserve">Organización Comunitaria Funcional Centro Integral Infancia y Familia. 
</t>
  </si>
  <si>
    <t>Organización Comunitaria Funcional Centro Juvenil, Cultural y Social La Casona de Los Jóvenes.</t>
  </si>
  <si>
    <t xml:space="preserve">
Organización Comunitaria Funcional Centro Juvenil El Puerto. 
</t>
  </si>
  <si>
    <t xml:space="preserve">Organización Comunitaria Funcional Colectivo La Isla.
</t>
  </si>
  <si>
    <t xml:space="preserve">Organización Comunitaria Funcional “Centro Preventivo de Diagnóstico y Tratamiento PRONINF”  </t>
  </si>
  <si>
    <t>Organización Comunitaria Funcional Colectivo Sin Fronteras.</t>
  </si>
  <si>
    <t xml:space="preserve">Organización Comunitaria Funcional Comunidad de Trabajo en Tecnologías Apropiadas  - COTRA.
</t>
  </si>
  <si>
    <t xml:space="preserve">Organización Comunitaria Funcional Comunidad Niños Entre Calles. 
</t>
  </si>
  <si>
    <t xml:space="preserve">
Organización Comunitaria Funcional “El Umbral, Centro de Apoyo Juvenil”
</t>
  </si>
  <si>
    <t>O. C. F.   Escuela Gimnasio De Aplicación Y Experimentación De Programas De Restauración Neurológica Artesanos De La Vida.</t>
  </si>
  <si>
    <t xml:space="preserve">
Organización Comunitaria Funcional Haka Pupa o Te Nga Poki
</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</si>
  <si>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</si>
  <si>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</si>
  <si>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</si>
  <si>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</si>
  <si>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
Organización Comunitaria Funcional Hogar de Lactantes Ignazio Sibillo
</t>
  </si>
  <si>
    <t xml:space="preserve">
Organización Comunitaria Funcional Hogar Mi Familia. 
</t>
  </si>
  <si>
    <t>Organización Comunitaria Horizonte.</t>
  </si>
  <si>
    <t>OCF Organización social, cultural y deportiva “Voy por ti”</t>
  </si>
  <si>
    <t xml:space="preserve">Organización Comunitaria Funcional PRODEL Profesionales Agrupados para el Desarrollo Local. 
</t>
  </si>
  <si>
    <t>Organización Comunitaria Funcional Red VIF de Chaitén.</t>
  </si>
  <si>
    <t xml:space="preserve">
“Organización No Gubernamental de Desarrollo Social y Productivo” o  O.N.G. AMAUTAS.
</t>
  </si>
  <si>
    <t>ORGANIZACIÓN NO GUBERNAMENTAL DE APOYO, PROTECCIÓN Y PROMOCIÓN DE LOS DERECHOS DE LOS NIÑOS, NIÑAS Y ADOLESCENTES VULNERADOS EN EL EJERCICIO DE LOS MISMOS Y FAMILIA,  O.N.G RE-CONSTRUIR</t>
  </si>
  <si>
    <t xml:space="preserve">Organización No Gubernamental de Desarrollo, Acción Cultural y Comunitaria de Reivindicación de Derechos – 
O.N.G. ACCORDES.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</si>
  <si>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</si>
  <si>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</si>
  <si>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</si>
  <si>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Certificado de antecedente financiero año 2020, aprobado por el Sub Departamento de Supervisión Financiera Nacional.</t>
  </si>
  <si>
    <t xml:space="preserve">Organización No gubernamental  de Desarrollo Almendral, “Semilla de Desarrollo”
</t>
  </si>
  <si>
    <t xml:space="preserve">Organización No gubernamental  de Desarrollo Almendral, “Agrupación de Profesionales Para la Inclusión Social APIS”
</t>
  </si>
  <si>
    <t>Organización No Gubernamental de Desarrollo – ALTA TIERRA</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</si>
  <si>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</si>
  <si>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</si>
  <si>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Organización No Gubernamental de Desarrollo Alter Vía – ONG Alter Vía.</t>
  </si>
  <si>
    <t xml:space="preserve">
Corporación de Desarrollo y Gestión Calafquén u ONG Calafquén.
</t>
  </si>
  <si>
    <t xml:space="preserve">
Organización No Gubernamental de Desarrollo Cardenal del Pueblo – ONG Cardenal del Pueblo.
</t>
  </si>
  <si>
    <t>Organización No gubernamental  de Desarrollo COINCIDE</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</si>
  <si>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</si>
  <si>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</si>
  <si>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</si>
  <si>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 xml:space="preserve">Organización No gubernamental  de Desarrollo Corporación Andares Sur. 
</t>
  </si>
  <si>
    <t>ORGANIZACIÓN NO GUBERNAMENTAL DE DESARROLLO CORPORACIÓN PARA EL RECONOCIMIENTO, ESTUDIO Y APOYO DE LA PARTICIPACIÓN SOCIAL INCLUSIVA- ONG CREAPSI</t>
  </si>
  <si>
    <t>Certificado de Vigencia Folio Nº 500404676059, otorgado el 20 de agosto de 2021, del Servicio de Registro Civil e Identificación</t>
  </si>
  <si>
    <t>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t>
  </si>
  <si>
    <t xml:space="preserve">
Organización No Gubernamental de Desarrollo Centro de Promoción de Derechos Ciudadanos de Valparaíso
</t>
  </si>
  <si>
    <t xml:space="preserve">
Organización No Gubernamental de Desarrollo Chileamérica u ONG Chileamérica.
</t>
  </si>
  <si>
    <t>Organización No Gubernamental de Desarrollo EL CANELO</t>
  </si>
  <si>
    <t>Organización No Gubernamental de Desarrollo El Circo del Mundo – Chile.</t>
  </si>
  <si>
    <t>Certificado de Vigencia Folio Nº 500405779658, de  fecha 27 de agosto de 2021, del Servicio de Registro Civil e Identificación.</t>
  </si>
  <si>
    <t>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</si>
  <si>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</si>
  <si>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</si>
  <si>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</si>
  <si>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Organización No Gubernamental  de Desarrollo Grandes Pasos- ONG GRANDES PASOS</t>
  </si>
  <si>
    <t xml:space="preserve">Organización No Gubernamental de Desarrollo Social ICTHUS- ONG ICTHUS
</t>
  </si>
  <si>
    <t xml:space="preserve">
Organización No Gubernamental de Desarrollo -   Corporación de Desarrollo Integral de la Familia,       (O.N.G. CODEINFA)
</t>
  </si>
  <si>
    <t>O.N.G. de Desarrollo Integral de niños, niñas y adolescentes Aurora</t>
  </si>
  <si>
    <t>ORGANIZACIÓN NO GUBERNAMENTAL DE DESARROLLO INVOLÚCRATE U ONG INVOLÚCRATE CENTRO INTEGRAL</t>
  </si>
  <si>
    <t>Organización No Gubernamental de Desarrollo KALFUTRAY.</t>
  </si>
  <si>
    <t>Organización No Gubernamental de Desarrollo “Las Alamedas”</t>
  </si>
  <si>
    <t>Organización No Gubernamental  de Desarrollo ORIGEN- ONG CORPORACIÓN ORIGEN</t>
  </si>
  <si>
    <t xml:space="preserve">Organización No gubernamental  de Desarrollo Padre Luis Amigó.
</t>
  </si>
  <si>
    <t>Antecedentes financieros correspondientes al año 2020 aprobados por el Sub Departamento de Supervisión Financiera.</t>
  </si>
  <si>
    <t>Informe N°456, de 2020.
Informe IE N°211, de 2021.</t>
  </si>
  <si>
    <t>Organización No Gubernamental de Desarrollo para la Prevención de la Delincuencia, Reinserción y Reparación Social,  O.N.G. Forja Mundos.</t>
  </si>
  <si>
    <t>Organización No Gubernamental de Desarrollo para las Buenas Prácticas y Desarrollo Comunitario u ONG CAELIS</t>
  </si>
  <si>
    <t xml:space="preserve">
Organización No Gubernamental de Desarrollo Social y Asistencia Jurídica “ONG Remolino”
</t>
  </si>
  <si>
    <t xml:space="preserve">Organización No gubernamental  de Desarrollo Social Económico y Cultural San Damián – O.N.G. San Damian. 
</t>
  </si>
  <si>
    <t>Organización No Gibernamental de Desarrollo Recordis</t>
  </si>
  <si>
    <t>Organización No Gubernamental de Desarrollo Red de Fomento y Desarrollo Humano y Acción Social- O.N.G. Red y Acción</t>
  </si>
  <si>
    <t>Organización No Gubernamental de Desarrollo Programa de Atención para Drogadictos “Caleta Sur” o ONG Programa Caleta Sur</t>
  </si>
  <si>
    <t>Organización No Gubernamental de Desarrollo Corporación de Beneficencia Padre Patricio Espinosa Sáez - O.N.G. Corporación  Padre Patricio Espinosa.</t>
  </si>
  <si>
    <t>Organización No Gubernamental de Desarrollo Centro de Desarrollo Humano Carel- O.N.G. Carel.</t>
  </si>
  <si>
    <t xml:space="preserve">Organización No Gubernamental de Desarrollo Corporación de Desarrollo Lonko Kilapang
</t>
  </si>
  <si>
    <t xml:space="preserve">
Organización No Gubernamental de Desarrollo Ciudadanía y Progreso
</t>
  </si>
  <si>
    <t>Organización No Gubernamental de Desarrollo - COVACHA</t>
  </si>
  <si>
    <t>Certificado de Vigencia Folio Nº 500404069377, de 17 de agosto de 2021, del Servicio de Registro Civil e Identificación.</t>
  </si>
  <si>
    <t>Ultimo Directorio: 04 de noviembre de 2015 al 04 de noviembre de 2020.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</si>
  <si>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Organización No Gubernamental de Desarrollo Social, Económico y Cultural CORDEBIO</t>
  </si>
  <si>
    <t>Organización no Gubernamental de Desarrollo Soñando Futuro u O.N.G. Soñando Futuro</t>
  </si>
  <si>
    <t>12-11-208</t>
  </si>
  <si>
    <t>Organización No Gubernamental de Desarrollo,  Educación, Investigación y Cultura EKOSOL</t>
  </si>
  <si>
    <t>Organización No Gubernamental de Desarrollo Gac Los Expresos.</t>
  </si>
  <si>
    <t>O. N. G. Corporación de Desarrollo Hualaihué</t>
  </si>
  <si>
    <t>Organización No Gubernamental de Desarrollo Integral Confía Chile</t>
  </si>
  <si>
    <t xml:space="preserve">
Organización no gubernamental de desarrollo La Casona de los Jóvenes.
</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</si>
  <si>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</si>
  <si>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</si>
  <si>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</si>
  <si>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</si>
  <si>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</si>
  <si>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“Organización No Gubernamental De Desarrollo, Nuevos Comienzos” </t>
  </si>
  <si>
    <t xml:space="preserve">
Organización no Gubernamental de Desarrollo Casa de Acogida La Esperanza
</t>
  </si>
  <si>
    <t xml:space="preserve">O. N. G. Casa de Acogida para Niños y Adolescentes Restauración. </t>
  </si>
  <si>
    <t xml:space="preserve">O. N. G. CIDETS Centro de Investigación y Desarrollo Tecnológico y Social. </t>
  </si>
  <si>
    <t xml:space="preserve">Organización No Gubernamental de Desarrollo Centro de promoción y desarrollo social de personas y comunidades O.N.G. CEMPRODE
</t>
  </si>
  <si>
    <t>Organización No Gubernamental de Desarrollo Centro de Iniciativa Empresarial Aconcagua-  O.N.G. CIEM ACONCAGUA</t>
  </si>
  <si>
    <t>Corporación Carpe Diem, O.N.G. Comunidad de Tratamiento Carpe Diem.</t>
  </si>
  <si>
    <t xml:space="preserve">Organización No Gubernamental de Desarrollo Corporación Educación El Quijote O.N.G. El Quijote
</t>
  </si>
  <si>
    <t>Organización No gubernamental  de Desarrollo Good Neighbors Chile</t>
  </si>
  <si>
    <t xml:space="preserve">Organización No Gubernamental de Desarrollo Corporación Centro Ecumenico CEMURI - O.N.G. CEMURI
</t>
  </si>
  <si>
    <t xml:space="preserve">Organización No Gubernamental de Desarrollo Corporación de Educación y Desarrollo Social CIDPA, que podrá usar también el nombre “ONG Corporación de Educación y Desarrollo Social CIDPA.” 
</t>
  </si>
  <si>
    <t xml:space="preserve">Organización No Gubernamental de Desarrollo Corporación de Educación y Salud para el Síndrome de Down o también O.N.G. Edudown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</si>
  <si>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</si>
  <si>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</si>
  <si>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</si>
  <si>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Organización No Gubernamental de Desarrollo a Tiempo- ONG A Tiempo.</t>
  </si>
  <si>
    <t>Organización No Gubernamental de Desarrollo, Centro de Capacitación C.E.C.</t>
  </si>
  <si>
    <t xml:space="preserve">Organización No Gubernamental de Desarrollo Colectivo para el Desarrollo Comunitario y la Acción Solidaria  – ONG Colectivo Tremún </t>
  </si>
  <si>
    <t xml:space="preserve">Organización No Gubernamental de Desarrollo Centro Comunitario de Atención al Joven ONG C.E.C.A.S.- (CECAS)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</si>
  <si>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</si>
  <si>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</si>
  <si>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</si>
  <si>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“Organización No Gubernamental de Desarrollo Convergencia para el Desarrollo de las Personas en lo Urbano y Rural”, también denominada “O.N.G. Convergencia”</t>
  </si>
  <si>
    <t>Organización No Gubernamental de Desarrollo - Corporación de Apoyo y Promoción de la Equidad e Inclusión Social, (O.N.G. COORPORACIÓN CAPREIS)</t>
  </si>
  <si>
    <t xml:space="preserve">Organización No Gubernamental de Desarrollo Corporación Para el Desarrollo de las Comunidades y sus Territorios INCITA -  O.N.G. INCITA
</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</si>
  <si>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</si>
  <si>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</si>
  <si>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Organización No Gubernamental de Desarrollo socialcreativa -  O.N.G. SocialCreativa (ex ONG Cordillera).
</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</si>
  <si>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</si>
  <si>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</si>
  <si>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</si>
  <si>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Organización No Gubernamental de Desarrollo Corporación para el Desarrollo Humano - ONG Corpadeh</t>
  </si>
  <si>
    <t xml:space="preserve">
O.N.G. Corporación de Apoyo al Desarrollo Autogestionado Grada.
O.N.G. Grada.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</si>
  <si>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</si>
  <si>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</si>
  <si>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
Organización no Gubernamental de Desarrollo Corporación Cultural CREARTE
</t>
  </si>
  <si>
    <t xml:space="preserve">
Organización no Gubernamental de Desarrollo Corporación de Desarrollo Humano COTRA u ONG COTRA
</t>
  </si>
  <si>
    <t>Según lo establecido en Certificado de Vigencia de Persona Jurídica sin Fines de Lucro, de fecha 17 de agosto de 2021, Folio 500404030358, emitido por el SRCEI.</t>
  </si>
  <si>
    <t xml:space="preserve">
Certificado Financiero al año 2020, suscrito ante notario por doña Elsa Sara Avalos Urtubia, Representante Legal, aprobado por USUFI</t>
  </si>
  <si>
    <t xml:space="preserve">
Organización no Gubernamental de Desarrollo Esperanza y Futuro
</t>
  </si>
  <si>
    <t xml:space="preserve">Organización No gubernamental  de Desarrollo Forjadores del Futuro u O.N.G. Forjadores del Futuro.
</t>
  </si>
  <si>
    <t xml:space="preserve">
Organización no Gubernamental de Desarrollo Hogar Santa Catalina u ONG Santa Catalina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</si>
  <si>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</si>
  <si>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</si>
  <si>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</si>
  <si>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Organización No Gubernamental de Desarrollo Humano ONG Proyecta</t>
  </si>
  <si>
    <t>Certificado de Vigencia  de personas jurídicas sin fines de lucro folio Nº 500402310740, del 6 de agosto de 2021, emitido por SRCeI.</t>
  </si>
  <si>
    <t>Recepción de antecedentes financieros del año 2020, aprobados por el Subdepartamento de Supervisión Financiera Nacional.</t>
  </si>
  <si>
    <t xml:space="preserve">Organización No gubernamental  de Desarrollo Lluvia de Esperanzas
</t>
  </si>
  <si>
    <t xml:space="preserve">
Organización no gubernamental de desarrollo María Madre.
</t>
  </si>
  <si>
    <t>Certificado de Vigencia  de persona jurídica sin fines de lucro, folio Nº 500395543196, emitido el 25 de junio de 2021 por el SRCeI</t>
  </si>
  <si>
    <t>Claudia Elizabeth Marambio Valencia,  (Presidenta y Representante Legal)
Alejandra Ríos Irarrázaval,  (Vice Presidenta)
Lorena del Carmen Fonzo Cruzat,  (Secretaria)
María Verónica Preneste,  (Tesorera)
Loreto Monique Fonzo Cruzat, (Protesorera)
Carmen Gloria Marín Martínez, , (Directora)</t>
  </si>
  <si>
    <t xml:space="preserve">2 años (Desde el 03 de agosto de 2018 al 03 de agosto de 2020, de manera que el Directorio se encuentra vencido.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</si>
  <si>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</si>
  <si>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2020, aprobados por el Subbdepartamento de Supervisión Financiera.-
</t>
  </si>
  <si>
    <t>Organización No Gubernamental de Desarrollo para Personas en Situación de Vulnerabilidad Social-O.N.G. Siempre Contigo</t>
  </si>
  <si>
    <t xml:space="preserve">Organización No gubernamental  de Desarrollo Paradigma
</t>
  </si>
  <si>
    <t xml:space="preserve">Organización No Gubernamental de Desarrollo por el Ejercicio y Restitución de los Derechos Vulnerados de Niños y Jóvenes, Ceder  – ONG Ceder. </t>
  </si>
  <si>
    <t>Organización No Gubernamental de Desarrollo por los Sueños y Derechos de los Niños y Niñas Soñarte - ONG Soñarte.</t>
  </si>
  <si>
    <t>Organización No Gubernamental de Desarrollo Proyecto Medio Ambiente y Sociedad - O.N.G. PROMAS.</t>
  </si>
  <si>
    <t xml:space="preserve">Organización No Gubernamental de Desarrollo Quillagua ONG. Quillagua
</t>
  </si>
  <si>
    <t xml:space="preserve">Organización No Gubernamental de Desarrollo Andalué para la atención de personas con trastornos severos de relación y comunicación – ONG  Corporación Andalué.
</t>
  </si>
  <si>
    <t xml:space="preserve">
Organización no Gubernamental de Desarrollo Centro de Profesionales para la Acción Comunitaria u ONG CEPPAC
</t>
  </si>
  <si>
    <t>Organización No Gubernamental de Desarrollo SENDA HUMANA</t>
  </si>
  <si>
    <t>Organización No Gubernamental de Desarrollo Social y Cultural Vínculos- O.N.G. Corporación Vínculos</t>
  </si>
  <si>
    <t xml:space="preserve">Organización No gubernamental  de Desarrollo Suractiva, “Suractiva”
</t>
  </si>
  <si>
    <t xml:space="preserve">
Corporación ONG Educación y Gestión Solidaria CES
</t>
  </si>
  <si>
    <t>Organización No Gubernamental de Desarrollo Corporación de Desarrollo Social El Conquistador.</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</si>
  <si>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</si>
  <si>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</si>
  <si>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</si>
  <si>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</si>
  <si>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
Organización No Gubernamental de Desarrollo Filadelfia 
</t>
  </si>
  <si>
    <t>Organización No gubernamental u O.N.G. Fraternidad Las Viñas</t>
  </si>
  <si>
    <t>Corporación de Promoción Comunitaria Galerna, O.N.G. Galerna</t>
  </si>
  <si>
    <t xml:space="preserve">Organización No Gubernamental de Desarrollo Científica Educacional y Cultural “Bahía de Coquimbo”, o también “ONG Galileo”
</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</si>
  <si>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</si>
  <si>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</si>
  <si>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</si>
  <si>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</si>
  <si>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 xml:space="preserve">
Organización no Gubernamental de Desarrollo María Acoge o también ONG MARÍA ACOGE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</si>
  <si>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</si>
  <si>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</si>
  <si>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</si>
  <si>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</si>
  <si>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 xml:space="preserve">
Organización No Gubernamental de Desarrollo Centro de Promoción y Apoyo a la Infancia - ONG. PAICABI
</t>
  </si>
  <si>
    <t>Certificado de Vigencia de Persona Jurídica sin Fines de Lucro Nº de Folio 500396931507, de 5 de julio de 2021, del Servicio de Registro Civil e Identificación.</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</si>
  <si>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</si>
  <si>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t>
  </si>
  <si>
    <r>
      <rPr>
        <sz val="8"/>
        <color rgb="FFFF0000"/>
        <rFont val="Calibri"/>
        <family val="2"/>
        <scheme val="minor"/>
      </rPr>
      <t>Fono: (32) 2881777; 32/2683887; 32/2694140</t>
    </r>
    <r>
      <rPr>
        <sz val="8"/>
        <color theme="1"/>
        <rFont val="Calibri"/>
        <family val="2"/>
        <scheme val="minor"/>
      </rPr>
      <t xml:space="preserve">
Fono Director Ejecutivo Sr. Iván Zamora Zapata: 92401822
Fono Secretaria. Srta. Patricia Nanjari Valenzuela: 92541986
      </t>
    </r>
  </si>
  <si>
    <t xml:space="preserve">Certificado Financiero correspondiente al año 2020, aprobado por USUFI
</t>
  </si>
  <si>
    <t>Organización No gubernamental  de Desarrollo Psicólogos Voluntarios de Chile</t>
  </si>
  <si>
    <t>Organización No Gubernamental de Desarrollo Justicia Derechos y Desarrollo (O.N.G., Justicia Derechos y Desarrollo)</t>
  </si>
  <si>
    <t xml:space="preserve">
Organización No Gubernamental de Desarrollo Licanrayén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</si>
  <si>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</si>
  <si>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Certificado de Vigencia Folio N.º 500402853935, otorgado el 10 de agosto de 2021, del Servicio de Registro Civil e Identificación.</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</si>
  <si>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</si>
  <si>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</si>
  <si>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</si>
  <si>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</si>
  <si>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 xml:space="preserve">
Organización no gubernamental de Desarrollo Integral del Joven y su Familia Surcos, u ONG Surcos.
</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</si>
  <si>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</si>
  <si>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</si>
  <si>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</si>
  <si>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</si>
  <si>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</si>
  <si>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</si>
  <si>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</si>
  <si>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Orrganización No Gubernamental de Desarrollo OIKOSONG</t>
  </si>
  <si>
    <t>Organización No Gubernamental de Desarrollo y Gestión Humana GESMA</t>
  </si>
  <si>
    <t xml:space="preserve">Organización No Gubernamental de Desarrollo Pather Nostrum u ONG Pather Nostrum
</t>
  </si>
  <si>
    <t xml:space="preserve">
Organización No Gubernamental “ONG Por un Chile Responsable”
</t>
  </si>
  <si>
    <t xml:space="preserve">Organización No gubernamental  de Desarrollo Corporación Padre Chango, u O.N.G. Padre Chango.
</t>
  </si>
  <si>
    <t xml:space="preserve">Organización No Gubernamental de Desarrollo Proyecto Sur - O.N.G. DE DESARROLLO PROYECTO SUR
</t>
  </si>
  <si>
    <t xml:space="preserve">Organización No Gubernamental de Desarrollo Raíces u ONG Raíces Santiago
</t>
  </si>
  <si>
    <t xml:space="preserve">Certificado de Vigencia de Persona Jurídica sin fines de Lucro Nº de Folio 500394981077, de 22 de junio de 2021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</si>
  <si>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t>
  </si>
  <si>
    <t xml:space="preserve">
Certificado financiero correspondiente al año 2020, aprobado por el Sub Departamento de Supervisión Nacional de SENAME.
</t>
  </si>
  <si>
    <t xml:space="preserve">Organización no Gubernamental de Desarrollo Raíces - O.N.G. Raíces. </t>
  </si>
  <si>
    <t xml:space="preserve">
Organización no Gubernamental de Desarrollo Renuevo Centro Integral u ONG Renuevo
</t>
  </si>
  <si>
    <t>Certificado de Vigencia de Persona Jurídica sin fines de lucro Folio N° 500395479101, de 25 de junio de 2021, emitido por el Servicio de Registro Civil e Identificación.</t>
  </si>
  <si>
    <t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t>
  </si>
  <si>
    <t>adolfo.farias@ongrenuevo.cl/ central@ongrenuevo.cl</t>
  </si>
  <si>
    <t xml:space="preserve">
Organización No Gubernamental Taller de Aprendizaje y Formación TAF
</t>
  </si>
  <si>
    <t>Organización No Gubernamental de Desarrollo TIMOUN PITI</t>
  </si>
  <si>
    <t>Organización No Gubernamental de Desarrollo TREKAN</t>
  </si>
  <si>
    <t>Certificado de Vigencia, folio Nº 500396526221, de fecha 02 de julio del 2021, del Servicio del Registro Civil e Identificación.</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</si>
  <si>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</si>
  <si>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</si>
  <si>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Se acompaña certificado financiero, correspondiente al año 2020, aprobado por el Sub Departamento de Supervisión Financiera Nacional.
</t>
  </si>
  <si>
    <t>ORGANIZACIÓN NO GUBERNAMENTAL VIDES CHILE- ORGANIZACIÓN NO GUBERNAMENTAL ASOCIACIÓN VOLUNTARIADO INTERNACIONAL MUJER EDUCACIÓN DESARROLLO</t>
  </si>
  <si>
    <t>Obispado de Copiapó</t>
  </si>
  <si>
    <t xml:space="preserve">Luis Sigfredo Lazo Díaz </t>
  </si>
  <si>
    <t>Certificado de antecedentes financieros, correspondientes al año 2020 aprobados por el  Sub Departamento de Supervisión Nacional.</t>
  </si>
  <si>
    <t xml:space="preserve">
Obispado de San José de Melipilla  
</t>
  </si>
  <si>
    <t xml:space="preserve">Obispado de Villarrica  (antes Vicariato Apostólico de la Araucanía) </t>
  </si>
  <si>
    <t xml:space="preserve">
Orden de la Bienaventurada Virgen María de la Merced o Congregación Provincia Mercedaria de Chile.
</t>
  </si>
  <si>
    <t xml:space="preserve">Se acompaña Certificado de Antecedentes Financieros, correspondiente al año 2020, aprobado por el Subdepartamento de Supervisión Financiera.
</t>
  </si>
  <si>
    <t>Orden Siervos de María</t>
  </si>
  <si>
    <t xml:space="preserve">
Policía de Investigaciones de Chile PDI
</t>
  </si>
  <si>
    <t>Sergio Antonio Muñoz Yáñez. CI 10.671.970-5</t>
  </si>
  <si>
    <t>Pontificia Universidad Católica de Chile</t>
  </si>
  <si>
    <t>Parroquia Sagrado Corazón de Jesús de Coronel</t>
  </si>
  <si>
    <t>Se acompaña Certificado de Antecedentes Financieros, correspondiente al año 2020, aprobados por el Departamento de Administración y Finanzas.</t>
  </si>
  <si>
    <t>Parroquia Dulce Nombre de Jesús de Quirihue</t>
  </si>
  <si>
    <t xml:space="preserve">
Parroquia Los Santos Ángeles Custodios
</t>
  </si>
  <si>
    <t>Parroquia Nuestra Señora de la Merced, de Petorca</t>
  </si>
  <si>
    <t xml:space="preserve">
Parroquia Nuestra Señora del Tránsito de Queilén
</t>
  </si>
  <si>
    <t>Parroquia Sagrado Corazón de Jesús de Chincolco</t>
  </si>
  <si>
    <t>Parroquia San Agustín de Puerto Octay</t>
  </si>
  <si>
    <t>Parroquia San Enrique de Purén</t>
  </si>
  <si>
    <t xml:space="preserve">Parroquia San José de Curanilahue </t>
  </si>
  <si>
    <t>Parroquia San José Obrero de Vallenar</t>
  </si>
  <si>
    <t>Indefinida.                                Erigida de acuerdo al Derecho Canónico, por el Arzobispado de Concepción, según Certificado Prot. PDF 027/2020, de fecha 07 de julio de 2020, emanado del Arzobispado de la Santísima Concepción.</t>
  </si>
  <si>
    <t>Manuel Bulnes Nº525, Hualqui</t>
  </si>
  <si>
    <r>
      <t xml:space="preserve">41-2780417
</t>
    </r>
    <r>
      <rPr>
        <sz val="8"/>
        <color rgb="FFFF0000"/>
        <rFont val="Calibri"/>
        <family val="2"/>
        <scheme val="minor"/>
      </rPr>
      <t>44-2896820</t>
    </r>
    <r>
      <rPr>
        <sz val="8"/>
        <color theme="1"/>
        <rFont val="Calibri"/>
        <family val="2"/>
        <scheme val="minor"/>
      </rPr>
      <t xml:space="preserve">
</t>
    </r>
  </si>
  <si>
    <r>
      <t xml:space="preserve">parroquihualqui@gmail.com
</t>
    </r>
    <r>
      <rPr>
        <u/>
        <sz val="8"/>
        <color rgb="FFFF0000"/>
        <rFont val="Calibri"/>
        <family val="2"/>
        <scheme val="minor"/>
      </rPr>
      <t>pibaraucarioa@gmail.com</t>
    </r>
    <r>
      <rPr>
        <u/>
        <sz val="8"/>
        <color theme="10"/>
        <rFont val="Calibri"/>
        <family val="2"/>
        <scheme val="minor"/>
      </rPr>
      <t xml:space="preserve">
</t>
    </r>
  </si>
  <si>
    <t>Certificado de la Institución, correspondiente a antecedentes financieros del año 2020, aprobados por el Subdepartamento de Supervisión Financiera.</t>
  </si>
  <si>
    <t>Parroquia San Juan Evangelista de Viña del Mar</t>
  </si>
  <si>
    <t>Parroquia Santísima Virgen de la Merced</t>
  </si>
  <si>
    <t>Sanatorio Marítimo San Juan de Dios</t>
  </si>
  <si>
    <t>Se acompaña certificado financiero, correspondiente al año 2020,aprobado por el  Departamento de Administración y Finanzas.</t>
  </si>
  <si>
    <t>Sociedad de Asistencia y Capacitación (antes denominada Sociedad Protectora de la Infancia)</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</si>
  <si>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</si>
  <si>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</si>
  <si>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</si>
  <si>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</si>
  <si>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Sociedad de Beneficencia Hogar del Niño</t>
  </si>
  <si>
    <t>Certificado de Vigencia folio N° 500399338176, de fecha 20 de julio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</si>
  <si>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</si>
  <si>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500399338161, de fecha 20 de julio de 2020, del Servicio de Registro Civil e Identificación</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</si>
  <si>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</si>
  <si>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</si>
  <si>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</si>
  <si>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 xml:space="preserve">Sociedad Pro-Ayuda del Niño Lisiado </t>
  </si>
  <si>
    <t>Sociedad Protectora de Ciegos Santa Lucía</t>
  </si>
  <si>
    <t xml:space="preserve">Sociedad Protectora de la Infancia de Concepción 
</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</si>
  <si>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</si>
  <si>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</si>
  <si>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</si>
  <si>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</si>
  <si>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</si>
  <si>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Universidad  Católica del Norte</t>
  </si>
  <si>
    <t>indefinida. Se acompaña Certificado de Vigencia Nº 06/5627, de 23 de julio del 2021, de la Jefa de Unidad de Registro Institucional (S), Subsecretaría de Educación Superior, del Ministerio de Educación.</t>
  </si>
  <si>
    <t>Rector: 
Rodrigo Fernando Alda Varas</t>
  </si>
  <si>
    <t>Avenida Angamos Nº 0610, comuna de Antofagasta, región de Antofagasta</t>
  </si>
  <si>
    <t>Se  acompañan los antecedentes financieros correspondientes al año 2020, aprobados por el Departamento de Administración y Finanzas.</t>
  </si>
  <si>
    <t>Universidad Católica Cardenal Raúl Silva Henríquez</t>
  </si>
  <si>
    <t xml:space="preserve">
Se acompaña Certificado de Vigencia Nº 06/4855, de 23 de junio del 2021, de la Jefa de Unidad de Registro Institucional (S), Subsecretaría de Educación Superior, del Ministerio de Educación
</t>
  </si>
  <si>
    <t>P. Claudio Cartes Andrades     1/7/2019- 30/6/2021.
Marcela Allue Nualart              1/6/2019- 31/5/2021.
David Albornoz Pavisic            1/6/2020- 31/5/2022.
Beatrice Ávalos Davidson        4/5/2020- 31/5/2022.      
Sor Fanny Dobronic                4/5/2020- 31/5/2022.                     
Mauricio Besio Rollero             4/5/2020- 31/5/2022</t>
  </si>
  <si>
    <t>Se acompaña certificado financiero correspondiente al año 2020, aprobado por el Subdepartamento de Supervisión Financiera Nacional</t>
  </si>
  <si>
    <t>Se acompañan antecedentes financieros correspondientes al año 2020, aprobados por el Subdepartamento de Supervisión Nacional.</t>
  </si>
  <si>
    <t xml:space="preserve">Universidad del Bío Bío
</t>
  </si>
  <si>
    <t>Universidad de Valparaíso</t>
  </si>
  <si>
    <t>Universidad Tecnológica Metropolitana</t>
  </si>
  <si>
    <t>VICARÍA DE LA PASTORAL SOCIAL</t>
  </si>
  <si>
    <t>Rut 650975340</t>
  </si>
  <si>
    <t>Rut 650480546</t>
  </si>
  <si>
    <t>Rut 650602749</t>
  </si>
  <si>
    <t>Rut 650343484</t>
  </si>
  <si>
    <t>Rut Nº 65103955K</t>
  </si>
  <si>
    <t>Rut 650980085</t>
  </si>
  <si>
    <t>Rut 650607945</t>
  </si>
  <si>
    <t>Rut Nº 650917529</t>
  </si>
  <si>
    <t>Rut Nº 656579102</t>
  </si>
  <si>
    <t>RRR</t>
  </si>
  <si>
    <t>CORRECTO</t>
  </si>
  <si>
    <t>CORREGIR CODIGO</t>
  </si>
  <si>
    <t>Certificado de Vigencia, folio Nº 500396764528, de fecha 04 de julio de 2021, emitido por el Servicio de Registro Civil e Identificación.</t>
  </si>
  <si>
    <t xml:space="preserve">41-2780417
44-2896820
</t>
  </si>
  <si>
    <t xml:space="preserve">parroquihualqui@gmail.com
pibaraucarioa@gmail.com
</t>
  </si>
  <si>
    <t xml:space="preserve">Certificado de vigencia, folio Nº 500356979058, de 19 de noviembre de 2020, del Servicio de Registro Civil e Identificación.
</t>
  </si>
  <si>
    <t xml:space="preserve">Presidente: Teresa Izquierdo Walker
Gerente General:  Paulina Valenzuela Miño, 
En caso de ausencia o imposibilidad de doña Paulina Valenzuela, la subrogará con iguales facultades Luz María Medina García, 
</t>
  </si>
  <si>
    <t xml:space="preserve">Fono fijo: 52-2247556
Fono celular: 9-68328551
</t>
  </si>
  <si>
    <t xml:space="preserve">Fono: (32) 2881777; 32/2683887; 32/2694140
Fono Director Ejecutivo Sr. Iván Zamora Zapata: 92401822
Fono Secretaria. Srta. Patricia Nanjari Valenzuela: 92541986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</si>
  <si>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</si>
  <si>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22724279
cel  954233521 (María Eugenia Pino)</t>
  </si>
  <si>
    <t xml:space="preserve">Angachilla, Km. 5, Parcela Arquenco, S/N,  Valdivia, 
</t>
  </si>
  <si>
    <t>Certificado de Vigencia Folio Nº 500227187103, de fecha 14 de mayo de 2019, del Servicio de Registro Civil e Identificación. 03-11-20 Se envía carta solicitando antecedentes actualizados al año 2020.</t>
  </si>
  <si>
    <t>corporacion</t>
  </si>
  <si>
    <t>corporaacion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</si>
</sst>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29"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color theme="1"/>
      <name val="Calibri"/>
      <family val="2"/>
      <scheme val="minor"/>
    </font>
    <font>
      <sz val="8"/>
      <color rgb="FFFF0000"/>
      <name val="Calibri"/>
      <family val="2"/>
      <scheme val="minor"/>
    </font>
    <font>
      <sz val="8"/>
      <color indexed="8"/>
      <name val="Calibri"/>
      <family val="2"/>
      <scheme val="minor"/>
    </font>
    <font>
      <b/>
      <sz val="8"/>
      <name val="Calibri"/>
      <family val="2"/>
      <scheme val="minor"/>
    </font>
    <font>
      <u/>
      <sz val="8"/>
      <name val="Calibri"/>
      <family val="2"/>
      <scheme val="minor"/>
    </font>
    <font>
      <u/>
      <sz val="8"/>
      <color theme="10"/>
      <name val="Calibri"/>
      <family val="2"/>
      <scheme val="minor"/>
    </font>
    <font>
      <u/>
      <sz val="8"/>
      <color rgb="FFFF0000"/>
      <name val="Calibri"/>
      <family val="2"/>
      <scheme val="mino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8" tint="0.39997558519241921"/>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6" tint="0.39997558519241921"/>
        <bgColor indexed="64"/>
      </patternFill>
    </fill>
    <fill>
      <patternFill patternType="solid">
        <fgColor rgb="FF00B0F0"/>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249977111117893"/>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204">
    <xf numFmtId="0" fontId="0" fillId="0" borderId="0" xfId="0"/>
    <xf numFmtId="0" fontId="120" fillId="59" borderId="10" xfId="6642" applyFont="1" applyFill="1" applyBorder="1" applyAlignment="1">
      <alignment horizontal="center" vertical="center" wrapText="1"/>
    </xf>
    <xf numFmtId="0" fontId="121" fillId="60" borderId="10" xfId="2795" applyFont="1" applyFill="1" applyBorder="1" applyAlignment="1">
      <alignment horizontal="center" vertical="center" wrapText="1"/>
    </xf>
    <xf numFmtId="14" fontId="120" fillId="59" borderId="10" xfId="6642" applyNumberFormat="1" applyFont="1" applyFill="1" applyBorder="1" applyAlignment="1">
      <alignment horizontal="center" vertical="center" wrapText="1"/>
    </xf>
    <xf numFmtId="0" fontId="120" fillId="61" borderId="10" xfId="6642" applyFont="1" applyFill="1" applyBorder="1" applyAlignment="1">
      <alignment horizontal="center" vertical="center" wrapText="1"/>
    </xf>
    <xf numFmtId="41" fontId="120" fillId="61" borderId="10" xfId="6640" applyFont="1" applyFill="1" applyBorder="1" applyAlignment="1">
      <alignment horizontal="center" vertical="center" wrapText="1"/>
    </xf>
    <xf numFmtId="14" fontId="120" fillId="61" borderId="10" xfId="6641" applyNumberFormat="1" applyFont="1" applyFill="1" applyBorder="1" applyAlignment="1">
      <alignment horizontal="center" vertical="center" wrapText="1"/>
    </xf>
    <xf numFmtId="0" fontId="115" fillId="0" borderId="0" xfId="0" applyFont="1" applyAlignment="1">
      <alignment vertical="center" wrapText="1"/>
    </xf>
    <xf numFmtId="0" fontId="115" fillId="0" borderId="10" xfId="0" applyFont="1" applyBorder="1" applyAlignment="1">
      <alignment vertical="center" wrapText="1"/>
    </xf>
    <xf numFmtId="0" fontId="115" fillId="0" borderId="0" xfId="0" applyFont="1" applyBorder="1" applyAlignment="1">
      <alignment vertical="center" wrapText="1"/>
    </xf>
    <xf numFmtId="0" fontId="115" fillId="57" borderId="0" xfId="0" applyFont="1" applyFill="1" applyBorder="1" applyAlignment="1">
      <alignment vertical="center" wrapText="1"/>
    </xf>
    <xf numFmtId="0" fontId="115" fillId="0" borderId="10" xfId="0" applyFont="1" applyFill="1" applyBorder="1" applyAlignment="1">
      <alignment vertical="center" wrapText="1"/>
    </xf>
    <xf numFmtId="0" fontId="124" fillId="0" borderId="10" xfId="2796" applyFont="1" applyFill="1" applyBorder="1" applyAlignment="1">
      <alignment vertical="center" wrapText="1"/>
    </xf>
    <xf numFmtId="0" fontId="122" fillId="0" borderId="10" xfId="0" applyFont="1" applyFill="1" applyBorder="1" applyAlignment="1">
      <alignment vertical="center" wrapText="1"/>
    </xf>
    <xf numFmtId="0" fontId="115" fillId="0" borderId="0" xfId="0" applyFont="1" applyFill="1" applyBorder="1" applyAlignment="1">
      <alignment vertical="center" wrapText="1"/>
    </xf>
    <xf numFmtId="0" fontId="125" fillId="55" borderId="10" xfId="0" applyFont="1" applyFill="1" applyBorder="1" applyAlignment="1">
      <alignment horizontal="center" vertical="center" wrapText="1"/>
    </xf>
    <xf numFmtId="0" fontId="121" fillId="63" borderId="21" xfId="2795" applyFont="1" applyFill="1" applyBorder="1" applyAlignment="1">
      <alignment horizontal="center" vertical="center" wrapText="1"/>
    </xf>
    <xf numFmtId="0" fontId="125" fillId="63" borderId="21" xfId="2795" applyFont="1" applyFill="1" applyBorder="1" applyAlignment="1">
      <alignment horizontal="center" vertical="center" wrapText="1"/>
    </xf>
    <xf numFmtId="0" fontId="121" fillId="64" borderId="21" xfId="2795" applyFont="1" applyFill="1" applyBorder="1" applyAlignment="1">
      <alignment horizontal="center" vertical="center" wrapText="1"/>
    </xf>
    <xf numFmtId="0" fontId="125" fillId="56" borderId="21" xfId="0" applyFont="1" applyFill="1" applyBorder="1" applyAlignment="1">
      <alignment vertical="center" wrapText="1"/>
    </xf>
    <xf numFmtId="0" fontId="121" fillId="65" borderId="21" xfId="2795" applyFont="1" applyFill="1" applyBorder="1" applyAlignment="1">
      <alignment horizontal="center" vertical="center" wrapText="1"/>
    </xf>
    <xf numFmtId="0" fontId="115" fillId="0" borderId="10" xfId="0" applyFont="1" applyFill="1" applyBorder="1" applyAlignment="1">
      <alignment horizontal="justify" vertical="center" wrapText="1"/>
    </xf>
    <xf numFmtId="0" fontId="122" fillId="0" borderId="10" xfId="0" applyFont="1" applyFill="1" applyBorder="1" applyAlignment="1">
      <alignment horizontal="center" vertical="center" wrapText="1"/>
    </xf>
    <xf numFmtId="0" fontId="115" fillId="0" borderId="10" xfId="0" applyFont="1" applyFill="1" applyBorder="1" applyAlignment="1">
      <alignment horizontal="center" vertical="center" wrapText="1"/>
    </xf>
    <xf numFmtId="14" fontId="122" fillId="0" borderId="10" xfId="0" applyNumberFormat="1" applyFont="1" applyFill="1" applyBorder="1" applyAlignment="1">
      <alignment horizontal="center" vertical="center" wrapText="1"/>
    </xf>
    <xf numFmtId="0" fontId="124" fillId="56" borderId="22" xfId="2796" applyFont="1" applyFill="1" applyBorder="1" applyAlignment="1">
      <alignment vertical="center" wrapText="1"/>
    </xf>
    <xf numFmtId="0" fontId="122" fillId="56" borderId="22" xfId="0" applyFont="1" applyFill="1" applyBorder="1" applyAlignment="1">
      <alignment vertical="center" wrapText="1"/>
    </xf>
    <xf numFmtId="0" fontId="115" fillId="56" borderId="10" xfId="0" applyFont="1" applyFill="1" applyBorder="1" applyAlignment="1">
      <alignment vertical="center" wrapText="1"/>
    </xf>
    <xf numFmtId="14" fontId="115" fillId="0" borderId="10" xfId="0" applyNumberFormat="1" applyFont="1" applyFill="1" applyBorder="1" applyAlignment="1">
      <alignment horizontal="center" vertical="center" wrapText="1"/>
    </xf>
    <xf numFmtId="0" fontId="115" fillId="57" borderId="22" xfId="2796" applyFont="1" applyFill="1" applyBorder="1" applyAlignment="1">
      <alignment vertical="center" wrapText="1"/>
    </xf>
    <xf numFmtId="0" fontId="115" fillId="57" borderId="22"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0" applyFont="1" applyFill="1" applyBorder="1" applyAlignment="1">
      <alignment vertical="center" wrapText="1"/>
    </xf>
    <xf numFmtId="14" fontId="115" fillId="0" borderId="10" xfId="0" applyNumberFormat="1" applyFont="1" applyFill="1" applyBorder="1" applyAlignment="1">
      <alignment vertical="center" wrapText="1"/>
    </xf>
    <xf numFmtId="0" fontId="115" fillId="0" borderId="0" xfId="0" applyFont="1" applyFill="1" applyBorder="1" applyAlignment="1">
      <alignment horizontal="justify" vertical="center"/>
    </xf>
    <xf numFmtId="41" fontId="115" fillId="0" borderId="10" xfId="6640" applyFont="1" applyFill="1" applyBorder="1" applyAlignment="1">
      <alignment vertical="center" wrapText="1"/>
    </xf>
    <xf numFmtId="0" fontId="124" fillId="56" borderId="10" xfId="2796" applyFont="1" applyFill="1" applyBorder="1" applyAlignment="1">
      <alignment vertical="center" wrapText="1"/>
    </xf>
    <xf numFmtId="0" fontId="122" fillId="56" borderId="10" xfId="0" applyFont="1" applyFill="1" applyBorder="1" applyAlignment="1">
      <alignment vertical="center" wrapText="1"/>
    </xf>
    <xf numFmtId="0" fontId="115" fillId="0" borderId="0" xfId="0" applyFont="1" applyFill="1" applyBorder="1"/>
    <xf numFmtId="0" fontId="115" fillId="55" borderId="10" xfId="0" applyFont="1" applyFill="1" applyBorder="1" applyAlignment="1">
      <alignment vertical="center" wrapText="1"/>
    </xf>
    <xf numFmtId="0" fontId="127" fillId="0" borderId="10" xfId="6639" applyFont="1" applyFill="1" applyBorder="1" applyAlignment="1">
      <alignment horizontal="center" vertical="center" wrapText="1"/>
    </xf>
    <xf numFmtId="0" fontId="115" fillId="0" borderId="10" xfId="0" applyFont="1" applyFill="1" applyBorder="1" applyAlignment="1">
      <alignment vertical="center"/>
    </xf>
    <xf numFmtId="0" fontId="115" fillId="56" borderId="10" xfId="0" applyFont="1" applyFill="1" applyBorder="1" applyAlignment="1">
      <alignment vertical="center"/>
    </xf>
    <xf numFmtId="0" fontId="115" fillId="0" borderId="0" xfId="0" applyFont="1" applyFill="1" applyBorder="1" applyAlignment="1">
      <alignment horizontal="center" vertical="center" wrapText="1"/>
    </xf>
    <xf numFmtId="0" fontId="115" fillId="0" borderId="10" xfId="0" applyFont="1" applyFill="1" applyBorder="1" applyAlignment="1">
      <alignment horizontal="right" vertical="center" wrapText="1"/>
    </xf>
    <xf numFmtId="0" fontId="122" fillId="0" borderId="10" xfId="0" applyFont="1" applyFill="1" applyBorder="1" applyAlignment="1">
      <alignment horizontal="justify" vertical="center" wrapText="1"/>
    </xf>
    <xf numFmtId="0" fontId="115" fillId="0" borderId="10" xfId="0" applyFont="1" applyFill="1" applyBorder="1" applyAlignment="1">
      <alignment horizontal="left" wrapText="1"/>
    </xf>
    <xf numFmtId="0" fontId="115" fillId="0" borderId="0" xfId="0" applyFont="1" applyFill="1" applyAlignment="1">
      <alignment vertical="center"/>
    </xf>
    <xf numFmtId="0" fontId="115" fillId="0" borderId="0" xfId="0" applyFont="1" applyFill="1" applyBorder="1" applyAlignment="1">
      <alignment horizontal="justify" vertical="center" wrapText="1"/>
    </xf>
    <xf numFmtId="0" fontId="115" fillId="0" borderId="20" xfId="0" applyFont="1" applyFill="1" applyBorder="1" applyAlignment="1">
      <alignment horizontal="justify" vertical="center" wrapText="1"/>
    </xf>
    <xf numFmtId="0" fontId="115" fillId="0" borderId="10" xfId="0" applyFont="1" applyFill="1" applyBorder="1" applyAlignment="1">
      <alignment horizontal="left" vertical="center" wrapText="1"/>
    </xf>
    <xf numFmtId="0" fontId="126" fillId="0" borderId="0" xfId="6639" applyFont="1" applyFill="1" applyBorder="1" applyAlignment="1">
      <alignment vertical="center" wrapText="1"/>
    </xf>
    <xf numFmtId="0" fontId="115" fillId="0" borderId="10" xfId="2796" applyFont="1" applyFill="1" applyBorder="1" applyAlignment="1">
      <alignment vertical="center" wrapText="1"/>
    </xf>
    <xf numFmtId="0" fontId="127" fillId="0" borderId="0" xfId="6639" applyFont="1" applyFill="1" applyBorder="1" applyAlignment="1">
      <alignment vertical="center"/>
    </xf>
    <xf numFmtId="0" fontId="123" fillId="0" borderId="0" xfId="0" applyFont="1" applyFill="1" applyBorder="1" applyAlignment="1">
      <alignment horizontal="justify" vertical="center"/>
    </xf>
    <xf numFmtId="0" fontId="115" fillId="0" borderId="10" xfId="0" applyFont="1" applyFill="1" applyBorder="1" applyAlignment="1">
      <alignment horizontal="justify" vertical="center"/>
    </xf>
    <xf numFmtId="0" fontId="127" fillId="0" borderId="10" xfId="6639" applyFont="1" applyFill="1" applyBorder="1" applyAlignment="1">
      <alignment horizontal="justify" vertical="center"/>
    </xf>
    <xf numFmtId="0" fontId="115" fillId="0" borderId="10" xfId="0" applyFont="1" applyFill="1" applyBorder="1"/>
    <xf numFmtId="0" fontId="115" fillId="0" borderId="10" xfId="0" applyFont="1" applyFill="1" applyBorder="1" applyAlignment="1">
      <alignment wrapText="1"/>
    </xf>
    <xf numFmtId="0" fontId="115" fillId="0" borderId="0" xfId="0" applyFont="1" applyFill="1" applyBorder="1" applyAlignment="1">
      <alignment wrapText="1"/>
    </xf>
    <xf numFmtId="0" fontId="122" fillId="0" borderId="10" xfId="0" applyNumberFormat="1" applyFont="1" applyFill="1" applyBorder="1" applyAlignment="1">
      <alignment horizontal="center" vertical="center" wrapText="1"/>
    </xf>
    <xf numFmtId="0" fontId="115" fillId="0" borderId="10" xfId="0" applyFont="1" applyFill="1" applyBorder="1" applyAlignment="1">
      <alignment vertical="top" wrapText="1"/>
    </xf>
    <xf numFmtId="41" fontId="115" fillId="0" borderId="10" xfId="6640" applyFont="1" applyFill="1" applyBorder="1" applyAlignment="1">
      <alignment horizontal="center" vertical="center" wrapText="1"/>
    </xf>
    <xf numFmtId="0" fontId="127" fillId="0" borderId="0" xfId="6639" applyFont="1" applyFill="1" applyBorder="1" applyAlignment="1">
      <alignment horizontal="justify" vertical="center"/>
    </xf>
    <xf numFmtId="0" fontId="127" fillId="0" borderId="0" xfId="6639" applyFont="1" applyFill="1" applyBorder="1"/>
    <xf numFmtId="0" fontId="115" fillId="0" borderId="10" xfId="0" applyFont="1" applyBorder="1" applyAlignment="1">
      <alignment horizontal="justify" vertical="center" wrapText="1"/>
    </xf>
    <xf numFmtId="0" fontId="115" fillId="0" borderId="10" xfId="0" applyFont="1" applyBorder="1" applyAlignment="1">
      <alignment horizontal="center" vertical="center" wrapText="1"/>
    </xf>
    <xf numFmtId="0" fontId="115" fillId="0" borderId="0" xfId="0" applyFont="1" applyAlignment="1">
      <alignment horizontal="center" vertical="center" wrapText="1"/>
    </xf>
    <xf numFmtId="0" fontId="115" fillId="58" borderId="10" xfId="0" applyFont="1" applyFill="1" applyBorder="1" applyAlignment="1">
      <alignment vertical="center" wrapText="1"/>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41" fontId="0" fillId="0" borderId="0" xfId="6640" applyFont="1" applyAlignment="1">
      <alignment vertical="center"/>
    </xf>
    <xf numFmtId="14" fontId="0" fillId="0" borderId="0" xfId="0" applyNumberFormat="1" applyAlignment="1">
      <alignment horizontal="center" vertical="center"/>
    </xf>
    <xf numFmtId="0" fontId="0" fillId="0" borderId="0" xfId="0" applyAlignment="1">
      <alignment vertical="center" wrapText="1"/>
    </xf>
    <xf numFmtId="1" fontId="0" fillId="0" borderId="0" xfId="0" applyNumberFormat="1" applyAlignment="1">
      <alignment horizontal="center" vertical="center"/>
    </xf>
    <xf numFmtId="1" fontId="0" fillId="0" borderId="0" xfId="0" applyNumberFormat="1" applyAlignment="1">
      <alignment horizontal="right" vertical="center"/>
    </xf>
    <xf numFmtId="14" fontId="0" fillId="0" borderId="0" xfId="0" applyNumberFormat="1" applyAlignment="1">
      <alignment vertical="center" wrapText="1"/>
    </xf>
    <xf numFmtId="0" fontId="115" fillId="0" borderId="10" xfId="0" applyFont="1" applyBorder="1" applyAlignment="1">
      <alignment vertical="center"/>
    </xf>
    <xf numFmtId="0" fontId="115" fillId="0" borderId="0" xfId="0" applyFont="1" applyAlignment="1">
      <alignment vertical="center"/>
    </xf>
    <xf numFmtId="0" fontId="115" fillId="58" borderId="10" xfId="0" applyFont="1" applyFill="1" applyBorder="1" applyAlignment="1">
      <alignment horizontal="center" vertical="center"/>
    </xf>
    <xf numFmtId="1" fontId="120" fillId="59" borderId="10" xfId="6642" applyNumberFormat="1" applyFont="1" applyFill="1" applyBorder="1" applyAlignment="1">
      <alignment horizontal="right" vertical="center" wrapText="1"/>
    </xf>
    <xf numFmtId="41" fontId="0" fillId="0" borderId="0" xfId="6640" applyFont="1"/>
    <xf numFmtId="0" fontId="125" fillId="0" borderId="10" xfId="0" applyFont="1" applyFill="1" applyBorder="1" applyAlignment="1">
      <alignment vertical="center" wrapText="1"/>
    </xf>
    <xf numFmtId="0" fontId="125" fillId="0" borderId="10" xfId="0" applyFont="1" applyFill="1" applyBorder="1" applyAlignment="1">
      <alignment horizontal="center" vertical="center" wrapText="1"/>
    </xf>
    <xf numFmtId="0" fontId="125" fillId="0" borderId="10" xfId="0" applyFont="1" applyFill="1" applyBorder="1" applyAlignment="1">
      <alignment horizontal="justify" vertical="center" wrapText="1"/>
    </xf>
    <xf numFmtId="0" fontId="125" fillId="0" borderId="0" xfId="0" applyFont="1" applyFill="1" applyBorder="1" applyAlignment="1">
      <alignment wrapText="1"/>
    </xf>
    <xf numFmtId="0" fontId="125" fillId="0" borderId="0" xfId="0" applyFont="1" applyFill="1" applyAlignment="1">
      <alignment wrapText="1"/>
    </xf>
    <xf numFmtId="0" fontId="125" fillId="0" borderId="0" xfId="0" applyFont="1" applyFill="1" applyBorder="1"/>
    <xf numFmtId="0" fontId="125" fillId="0" borderId="10" xfId="0" applyFont="1" applyFill="1" applyBorder="1" applyAlignment="1">
      <alignment wrapText="1"/>
    </xf>
    <xf numFmtId="14" fontId="120" fillId="0" borderId="10" xfId="0" applyNumberFormat="1" applyFont="1" applyFill="1" applyBorder="1" applyAlignment="1">
      <alignment horizontal="center" vertical="center" wrapText="1"/>
    </xf>
    <xf numFmtId="0" fontId="115" fillId="55" borderId="10" xfId="0" applyFont="1" applyFill="1" applyBorder="1" applyAlignment="1">
      <alignment horizontal="center" vertical="center" wrapText="1"/>
    </xf>
    <xf numFmtId="0" fontId="120" fillId="0" borderId="10" xfId="0" applyFont="1" applyFill="1" applyBorder="1" applyAlignment="1">
      <alignment horizontal="left" vertical="center" wrapText="1"/>
    </xf>
    <xf numFmtId="0" fontId="125" fillId="0" borderId="20" xfId="0" applyFont="1" applyFill="1" applyBorder="1" applyAlignment="1">
      <alignment vertical="center" wrapText="1"/>
    </xf>
    <xf numFmtId="0" fontId="115" fillId="61" borderId="10" xfId="0" applyFont="1" applyFill="1" applyBorder="1"/>
    <xf numFmtId="41" fontId="115" fillId="61" borderId="10" xfId="6640" applyFont="1" applyFill="1" applyBorder="1"/>
    <xf numFmtId="0" fontId="115" fillId="0" borderId="0" xfId="0" applyFont="1"/>
    <xf numFmtId="1" fontId="121" fillId="63" borderId="21" xfId="2795" applyNumberFormat="1" applyFont="1" applyFill="1" applyBorder="1" applyAlignment="1">
      <alignment horizontal="center" vertical="center" wrapText="1"/>
    </xf>
    <xf numFmtId="1" fontId="115" fillId="0" borderId="10" xfId="0" applyNumberFormat="1" applyFont="1" applyFill="1" applyBorder="1" applyAlignment="1">
      <alignment vertical="center" wrapText="1"/>
    </xf>
    <xf numFmtId="1" fontId="115" fillId="0" borderId="10" xfId="0" applyNumberFormat="1" applyFont="1" applyBorder="1" applyAlignment="1">
      <alignment vertical="center" wrapText="1"/>
    </xf>
    <xf numFmtId="0" fontId="115" fillId="62" borderId="0" xfId="0" applyFont="1" applyFill="1" applyAlignment="1">
      <alignment vertical="center"/>
    </xf>
    <xf numFmtId="0" fontId="124" fillId="63" borderId="21" xfId="2795" applyFont="1" applyFill="1" applyBorder="1" applyAlignment="1">
      <alignment horizontal="center" vertical="center" wrapText="1"/>
    </xf>
    <xf numFmtId="1" fontId="124" fillId="63" borderId="21" xfId="2795" applyNumberFormat="1" applyFont="1" applyFill="1" applyBorder="1" applyAlignment="1">
      <alignment horizontal="center" vertical="center" wrapText="1"/>
    </xf>
    <xf numFmtId="0" fontId="115" fillId="63" borderId="21" xfId="2795" applyFont="1" applyFill="1" applyBorder="1" applyAlignment="1">
      <alignment horizontal="center" vertical="center" wrapText="1"/>
    </xf>
    <xf numFmtId="0" fontId="0" fillId="0" borderId="0" xfId="0" applyFont="1"/>
    <xf numFmtId="0" fontId="0" fillId="0" borderId="0" xfId="0" applyFont="1" applyAlignment="1">
      <alignment vertical="center"/>
    </xf>
    <xf numFmtId="0" fontId="120" fillId="66" borderId="10" xfId="0" applyFont="1" applyFill="1" applyBorder="1" applyAlignment="1">
      <alignment horizontal="center" vertical="center" wrapText="1"/>
    </xf>
    <xf numFmtId="1" fontId="120" fillId="66" borderId="10" xfId="0" applyNumberFormat="1" applyFont="1" applyFill="1" applyBorder="1" applyAlignment="1">
      <alignment horizontal="center" vertical="center" wrapText="1"/>
    </xf>
    <xf numFmtId="0" fontId="115" fillId="0" borderId="10" xfId="0" applyFont="1" applyBorder="1" applyAlignment="1">
      <alignment horizontal="center" vertical="center"/>
    </xf>
    <xf numFmtId="1" fontId="115" fillId="0" borderId="10" xfId="0" applyNumberFormat="1" applyFont="1" applyBorder="1" applyAlignment="1">
      <alignment vertical="center"/>
    </xf>
    <xf numFmtId="0" fontId="122" fillId="58" borderId="10" xfId="0" applyFont="1" applyFill="1" applyBorder="1" applyAlignment="1">
      <alignment horizontal="center" vertical="center" wrapText="1"/>
    </xf>
    <xf numFmtId="0" fontId="122" fillId="58" borderId="10" xfId="0" applyFont="1" applyFill="1" applyBorder="1" applyAlignment="1">
      <alignment vertical="center" wrapText="1"/>
    </xf>
    <xf numFmtId="1" fontId="115" fillId="58" borderId="10" xfId="0" applyNumberFormat="1" applyFont="1" applyFill="1" applyBorder="1" applyAlignment="1">
      <alignment horizontal="right" vertical="center" wrapText="1"/>
    </xf>
    <xf numFmtId="0" fontId="115" fillId="61" borderId="10" xfId="0" applyFont="1" applyFill="1" applyBorder="1" applyAlignment="1">
      <alignment vertical="center" wrapText="1"/>
    </xf>
    <xf numFmtId="0" fontId="122" fillId="61" borderId="10" xfId="0" applyFont="1" applyFill="1" applyBorder="1" applyAlignment="1">
      <alignment horizontal="center" vertical="center" wrapText="1"/>
    </xf>
    <xf numFmtId="0" fontId="115" fillId="67" borderId="10" xfId="0" applyFont="1" applyFill="1" applyBorder="1" applyAlignment="1">
      <alignment vertical="center" wrapText="1"/>
    </xf>
    <xf numFmtId="1" fontId="115" fillId="58" borderId="10" xfId="0" applyNumberFormat="1" applyFont="1" applyFill="1" applyBorder="1" applyAlignment="1">
      <alignment vertical="center"/>
    </xf>
    <xf numFmtId="0" fontId="115" fillId="0" borderId="0" xfId="0" pivotButton="1" applyFont="1"/>
    <xf numFmtId="0" fontId="115" fillId="0" borderId="0" xfId="0" applyNumberFormat="1" applyFont="1"/>
    <xf numFmtId="41" fontId="115" fillId="63" borderId="21" xfId="6640" applyFont="1" applyFill="1" applyBorder="1" applyAlignment="1">
      <alignment horizontal="center" vertical="center" wrapText="1"/>
    </xf>
    <xf numFmtId="41" fontId="127" fillId="0" borderId="10" xfId="6640" applyFont="1" applyFill="1" applyBorder="1" applyAlignment="1">
      <alignment horizontal="center" vertical="center" wrapText="1"/>
    </xf>
    <xf numFmtId="0" fontId="0" fillId="55" borderId="0" xfId="0" applyFill="1" applyAlignment="1">
      <alignment vertical="center"/>
    </xf>
    <xf numFmtId="1" fontId="115" fillId="61" borderId="10" xfId="0" applyNumberFormat="1" applyFont="1" applyFill="1" applyBorder="1" applyAlignment="1">
      <alignment horizontal="center" vertical="center" wrapText="1"/>
    </xf>
    <xf numFmtId="0" fontId="122" fillId="67" borderId="10" xfId="0" applyFont="1" applyFill="1" applyBorder="1" applyAlignment="1">
      <alignment horizontal="center" vertical="center" wrapText="1"/>
    </xf>
    <xf numFmtId="1" fontId="115" fillId="67" borderId="10" xfId="0" applyNumberFormat="1" applyFont="1" applyFill="1" applyBorder="1" applyAlignment="1">
      <alignment horizontal="center" vertical="center" wrapText="1"/>
    </xf>
    <xf numFmtId="1" fontId="115" fillId="0" borderId="10" xfId="0" applyNumberFormat="1" applyFont="1" applyFill="1" applyBorder="1" applyAlignment="1">
      <alignment horizontal="center" vertical="center" wrapText="1"/>
    </xf>
    <xf numFmtId="0" fontId="0" fillId="0" borderId="0" xfId="0" applyFont="1" applyAlignment="1">
      <alignment horizontal="center" vertical="center"/>
    </xf>
    <xf numFmtId="0" fontId="115" fillId="61" borderId="10" xfId="0" applyFont="1" applyFill="1" applyBorder="1" applyAlignment="1">
      <alignment horizontal="center"/>
    </xf>
    <xf numFmtId="41" fontId="119" fillId="0" borderId="0" xfId="6640" applyFont="1"/>
    <xf numFmtId="41" fontId="119" fillId="0" borderId="0" xfId="6640" applyFont="1" applyAlignment="1">
      <alignment vertical="center"/>
    </xf>
    <xf numFmtId="0" fontId="122" fillId="66" borderId="10" xfId="0" applyFont="1" applyFill="1" applyBorder="1" applyAlignment="1">
      <alignment horizontal="center" vertical="center" wrapText="1"/>
    </xf>
    <xf numFmtId="1" fontId="122" fillId="66" borderId="10" xfId="0" applyNumberFormat="1" applyFont="1" applyFill="1" applyBorder="1" applyAlignment="1">
      <alignment horizontal="center" vertical="center" wrapText="1"/>
    </xf>
    <xf numFmtId="0" fontId="115" fillId="58" borderId="10" xfId="0" applyFont="1" applyFill="1" applyBorder="1" applyAlignment="1">
      <alignment horizontal="center" vertical="center" wrapText="1"/>
    </xf>
    <xf numFmtId="0" fontId="0" fillId="0" borderId="10" xfId="0" applyFont="1" applyBorder="1" applyAlignment="1">
      <alignment horizontal="center" vertical="center" wrapText="1"/>
    </xf>
    <xf numFmtId="0" fontId="115" fillId="68" borderId="0" xfId="0" applyFont="1" applyFill="1"/>
    <xf numFmtId="41" fontId="115" fillId="68" borderId="0" xfId="6640" applyFont="1" applyFill="1"/>
    <xf numFmtId="1" fontId="115" fillId="68" borderId="0" xfId="0" applyNumberFormat="1" applyFont="1" applyFill="1" applyAlignment="1">
      <alignment horizontal="left"/>
    </xf>
    <xf numFmtId="0" fontId="115" fillId="68" borderId="0" xfId="0" applyFont="1" applyFill="1" applyAlignment="1">
      <alignment horizontal="left"/>
    </xf>
    <xf numFmtId="0" fontId="126" fillId="0" borderId="10" xfId="6639" applyFont="1" applyFill="1" applyBorder="1" applyAlignment="1">
      <alignment horizontal="center" vertical="center" wrapText="1"/>
    </xf>
    <xf numFmtId="0" fontId="115" fillId="0" borderId="0" xfId="0" applyFont="1" applyFill="1" applyAlignment="1">
      <alignment vertical="center" wrapText="1"/>
    </xf>
    <xf numFmtId="0" fontId="115" fillId="0" borderId="0" xfId="0" applyFont="1" applyFill="1" applyAlignment="1">
      <alignment horizontal="justify" vertical="center"/>
    </xf>
    <xf numFmtId="0" fontId="122" fillId="56" borderId="10" xfId="2796" applyFont="1" applyFill="1" applyBorder="1" applyAlignment="1">
      <alignment vertical="center" wrapText="1"/>
    </xf>
    <xf numFmtId="0" fontId="124" fillId="69" borderId="10" xfId="2796" applyFont="1" applyFill="1" applyBorder="1" applyAlignment="1">
      <alignment vertical="center" wrapText="1"/>
    </xf>
    <xf numFmtId="0" fontId="122" fillId="69" borderId="10" xfId="0" applyFont="1" applyFill="1" applyBorder="1" applyAlignment="1">
      <alignment vertical="center" wrapText="1"/>
    </xf>
    <xf numFmtId="0" fontId="115" fillId="69" borderId="10" xfId="0" applyFont="1" applyFill="1" applyBorder="1" applyAlignment="1">
      <alignment vertical="center" wrapText="1"/>
    </xf>
    <xf numFmtId="0" fontId="124" fillId="70" borderId="10" xfId="2796" applyFont="1" applyFill="1" applyBorder="1" applyAlignment="1">
      <alignment vertical="center" wrapText="1"/>
    </xf>
    <xf numFmtId="0" fontId="122" fillId="70" borderId="10" xfId="0" applyFont="1" applyFill="1" applyBorder="1" applyAlignment="1">
      <alignment vertical="center" wrapText="1"/>
    </xf>
    <xf numFmtId="0" fontId="115" fillId="70" borderId="10" xfId="0" applyFont="1" applyFill="1" applyBorder="1" applyAlignment="1">
      <alignment vertical="center" wrapText="1"/>
    </xf>
    <xf numFmtId="0" fontId="115" fillId="58" borderId="0" xfId="0" applyFont="1" applyFill="1" applyAlignment="1">
      <alignment vertical="center" wrapText="1"/>
    </xf>
    <xf numFmtId="0" fontId="127" fillId="0" borderId="0" xfId="6639" applyFont="1" applyFill="1" applyBorder="1" applyAlignment="1">
      <alignment vertical="center" wrapText="1"/>
    </xf>
    <xf numFmtId="0" fontId="115" fillId="0" borderId="0" xfId="0" applyFont="1" applyFill="1"/>
    <xf numFmtId="0" fontId="115" fillId="56" borderId="0" xfId="0" applyFont="1" applyFill="1" applyBorder="1" applyAlignment="1">
      <alignment vertical="center" wrapText="1"/>
    </xf>
    <xf numFmtId="0" fontId="120" fillId="0" borderId="23" xfId="0" applyFont="1" applyFill="1" applyBorder="1" applyAlignment="1">
      <alignment vertical="center" wrapText="1"/>
    </xf>
    <xf numFmtId="0" fontId="115" fillId="0" borderId="23" xfId="0" applyFont="1" applyFill="1" applyBorder="1" applyAlignment="1">
      <alignment vertical="center" wrapText="1"/>
    </xf>
    <xf numFmtId="0" fontId="115" fillId="0" borderId="23" xfId="0" applyFont="1" applyFill="1" applyBorder="1" applyAlignment="1">
      <alignment horizontal="justify" vertical="center" wrapText="1"/>
    </xf>
    <xf numFmtId="0" fontId="122" fillId="0" borderId="23" xfId="0" applyFont="1" applyFill="1" applyBorder="1" applyAlignment="1">
      <alignment vertical="center" wrapText="1"/>
    </xf>
    <xf numFmtId="0" fontId="122" fillId="0" borderId="23" xfId="0" applyFont="1" applyFill="1" applyBorder="1" applyAlignment="1">
      <alignment horizontal="center" vertical="center" wrapText="1"/>
    </xf>
    <xf numFmtId="0" fontId="115" fillId="0" borderId="23" xfId="0" applyFont="1" applyFill="1" applyBorder="1" applyAlignment="1">
      <alignment horizontal="center" vertical="center" wrapText="1"/>
    </xf>
    <xf numFmtId="14" fontId="122" fillId="0" borderId="23" xfId="0" applyNumberFormat="1" applyFont="1" applyFill="1" applyBorder="1" applyAlignment="1">
      <alignment horizontal="center" vertical="center" wrapText="1"/>
    </xf>
    <xf numFmtId="0" fontId="124" fillId="0" borderId="23" xfId="2796" applyFont="1" applyFill="1" applyBorder="1" applyAlignment="1">
      <alignment vertical="center" wrapText="1"/>
    </xf>
    <xf numFmtId="0" fontId="115" fillId="0" borderId="0" xfId="0" applyFont="1" applyFill="1" applyAlignment="1">
      <alignment wrapText="1"/>
    </xf>
    <xf numFmtId="0" fontId="121" fillId="63" borderId="21" xfId="2795" applyFont="1" applyFill="1" applyBorder="1" applyAlignment="1">
      <alignment horizontal="right" vertical="center" wrapText="1"/>
    </xf>
    <xf numFmtId="0" fontId="115" fillId="0" borderId="0" xfId="0" applyFont="1" applyFill="1" applyBorder="1" applyAlignment="1">
      <alignment horizontal="right"/>
    </xf>
    <xf numFmtId="0" fontId="122" fillId="0" borderId="10" xfId="0" applyFont="1" applyFill="1" applyBorder="1" applyAlignment="1">
      <alignment horizontal="right" vertical="center" wrapText="1"/>
    </xf>
    <xf numFmtId="0" fontId="125" fillId="0" borderId="0" xfId="0" applyFont="1" applyFill="1" applyBorder="1" applyAlignment="1">
      <alignment horizontal="right"/>
    </xf>
    <xf numFmtId="0" fontId="125" fillId="0" borderId="10" xfId="0" applyFont="1" applyFill="1" applyBorder="1" applyAlignment="1">
      <alignment horizontal="right"/>
    </xf>
    <xf numFmtId="0" fontId="115" fillId="0" borderId="0" xfId="0" applyFont="1" applyFill="1" applyBorder="1" applyAlignment="1">
      <alignment horizontal="right" vertical="center" wrapText="1"/>
    </xf>
    <xf numFmtId="0" fontId="115" fillId="0" borderId="23" xfId="0" applyFont="1" applyFill="1" applyBorder="1" applyAlignment="1">
      <alignment horizontal="right" vertical="center" wrapText="1"/>
    </xf>
    <xf numFmtId="0" fontId="115" fillId="0" borderId="10" xfId="0" applyFont="1" applyBorder="1" applyAlignment="1">
      <alignment horizontal="right" vertical="center" wrapText="1"/>
    </xf>
    <xf numFmtId="0" fontId="115" fillId="0" borderId="0" xfId="0" applyFont="1" applyAlignment="1">
      <alignment horizontal="right" vertical="center" wrapText="1"/>
    </xf>
    <xf numFmtId="0" fontId="115" fillId="55" borderId="10" xfId="0" applyFont="1" applyFill="1" applyBorder="1" applyAlignment="1">
      <alignment vertical="center"/>
    </xf>
    <xf numFmtId="1" fontId="115" fillId="55" borderId="10" xfId="0" applyNumberFormat="1" applyFont="1" applyFill="1" applyBorder="1" applyAlignment="1">
      <alignment horizontal="right" vertical="center"/>
    </xf>
    <xf numFmtId="14" fontId="115" fillId="55" borderId="10" xfId="0" applyNumberFormat="1" applyFont="1" applyFill="1" applyBorder="1" applyAlignment="1">
      <alignment vertical="center"/>
    </xf>
    <xf numFmtId="0" fontId="115" fillId="55" borderId="10" xfId="0" applyFont="1" applyFill="1" applyBorder="1" applyAlignment="1">
      <alignment horizontal="center" vertical="center"/>
    </xf>
    <xf numFmtId="41" fontId="115" fillId="55" borderId="10" xfId="6640" applyFont="1" applyFill="1" applyBorder="1" applyAlignment="1">
      <alignment vertical="center"/>
    </xf>
    <xf numFmtId="14" fontId="115" fillId="55" borderId="10" xfId="0" applyNumberFormat="1" applyFont="1" applyFill="1" applyBorder="1" applyAlignment="1">
      <alignment horizontal="center" vertical="center"/>
    </xf>
    <xf numFmtId="0" fontId="115" fillId="67" borderId="10" xfId="0" applyFont="1" applyFill="1" applyBorder="1" applyAlignment="1">
      <alignment horizontal="center" vertical="center"/>
    </xf>
    <xf numFmtId="1" fontId="115" fillId="67" borderId="10" xfId="0" applyNumberFormat="1" applyFont="1" applyFill="1" applyBorder="1" applyAlignment="1">
      <alignment horizontal="left"/>
    </xf>
    <xf numFmtId="0" fontId="0" fillId="67" borderId="10" xfId="0" applyFill="1" applyBorder="1" applyAlignment="1">
      <alignment vertical="center" wrapText="1"/>
    </xf>
    <xf numFmtId="41" fontId="115" fillId="67" borderId="10" xfId="6640" applyFont="1" applyFill="1" applyBorder="1"/>
    <xf numFmtId="14" fontId="0" fillId="67" borderId="10" xfId="0" applyNumberFormat="1" applyFill="1" applyBorder="1" applyAlignment="1">
      <alignment horizontal="center" vertical="center"/>
    </xf>
    <xf numFmtId="0" fontId="115" fillId="67" borderId="10" xfId="0" applyFont="1" applyFill="1" applyBorder="1" applyAlignment="1">
      <alignment horizontal="left"/>
    </xf>
    <xf numFmtId="0" fontId="115" fillId="67" borderId="10" xfId="0" applyFont="1" applyFill="1" applyBorder="1"/>
    <xf numFmtId="14" fontId="0" fillId="67" borderId="10" xfId="0" applyNumberFormat="1" applyFill="1" applyBorder="1" applyAlignment="1">
      <alignment vertical="center" wrapText="1"/>
    </xf>
    <xf numFmtId="1" fontId="122" fillId="0" borderId="10" xfId="0" applyNumberFormat="1" applyFont="1" applyFill="1" applyBorder="1" applyAlignment="1">
      <alignment horizontal="center" vertical="center" wrapText="1"/>
    </xf>
    <xf numFmtId="0" fontId="122" fillId="71" borderId="10" xfId="0" applyFont="1" applyFill="1" applyBorder="1" applyAlignment="1">
      <alignment horizontal="center" vertical="center" wrapText="1"/>
    </xf>
    <xf numFmtId="0" fontId="122" fillId="71" borderId="10" xfId="0" applyFont="1" applyFill="1" applyBorder="1" applyAlignment="1">
      <alignment vertical="center" wrapText="1"/>
    </xf>
    <xf numFmtId="0" fontId="115" fillId="55" borderId="0" xfId="0" applyFont="1" applyFill="1"/>
    <xf numFmtId="0" fontId="0" fillId="58" borderId="0" xfId="0" applyFill="1" applyAlignment="1">
      <alignment vertical="center"/>
    </xf>
    <xf numFmtId="0" fontId="0" fillId="58" borderId="10" xfId="0" applyFill="1" applyBorder="1" applyAlignment="1">
      <alignment vertical="center" wrapText="1"/>
    </xf>
    <xf numFmtId="14" fontId="0" fillId="58" borderId="10" xfId="0" applyNumberFormat="1" applyFill="1" applyBorder="1" applyAlignment="1">
      <alignment vertical="center" wrapText="1"/>
    </xf>
    <xf numFmtId="1" fontId="115" fillId="58" borderId="10" xfId="0" applyNumberFormat="1" applyFont="1" applyFill="1" applyBorder="1" applyAlignment="1">
      <alignment horizontal="left"/>
    </xf>
    <xf numFmtId="14" fontId="0" fillId="58" borderId="10" xfId="0" applyNumberFormat="1" applyFill="1" applyBorder="1" applyAlignment="1">
      <alignment horizontal="center" vertical="center"/>
    </xf>
    <xf numFmtId="0" fontId="115" fillId="58" borderId="10" xfId="0" applyFont="1" applyFill="1" applyBorder="1" applyAlignment="1">
      <alignment horizontal="left"/>
    </xf>
    <xf numFmtId="0" fontId="115" fillId="58" borderId="10" xfId="0" applyFont="1" applyFill="1" applyBorder="1"/>
    <xf numFmtId="168" fontId="0" fillId="0" borderId="0" xfId="6640" applyNumberFormat="1" applyFont="1" applyAlignment="1">
      <alignment vertical="center"/>
    </xf>
    <xf numFmtId="168" fontId="120" fillId="61" borderId="10" xfId="6640" applyNumberFormat="1" applyFont="1" applyFill="1" applyBorder="1" applyAlignment="1">
      <alignment horizontal="center" vertical="center" wrapText="1"/>
    </xf>
    <xf numFmtId="168" fontId="115" fillId="58" borderId="10" xfId="6640" applyNumberFormat="1" applyFont="1" applyFill="1" applyBorder="1"/>
    <xf numFmtId="0" fontId="118" fillId="58" borderId="0" xfId="0" applyFont="1" applyFill="1" applyAlignment="1">
      <alignment horizontal="center" vertical="center" wrapText="1"/>
    </xf>
    <xf numFmtId="0" fontId="118" fillId="58" borderId="0" xfId="0" applyFont="1" applyFill="1" applyAlignment="1">
      <alignment horizontal="right" vertical="center" wrapText="1"/>
    </xf>
    <xf numFmtId="0" fontId="118" fillId="58" borderId="0" xfId="0" quotePrefix="1" applyNumberFormat="1" applyFont="1" applyFill="1" applyBorder="1" applyAlignment="1">
      <alignment horizontal="center" vertical="center" wrapText="1"/>
    </xf>
    <xf numFmtId="0" fontId="118" fillId="58" borderId="0" xfId="0" quotePrefix="1" applyNumberFormat="1" applyFont="1" applyFill="1" applyBorder="1" applyAlignment="1">
      <alignment horizontal="right" vertical="center" wrapText="1"/>
    </xf>
    <xf numFmtId="0" fontId="118" fillId="58" borderId="0" xfId="0" applyFont="1" applyFill="1" applyBorder="1" applyAlignment="1">
      <alignment horizontal="center" vertical="center" wrapText="1"/>
    </xf>
    <xf numFmtId="0" fontId="118" fillId="58" borderId="0" xfId="0" applyFont="1" applyFill="1" applyBorder="1" applyAlignment="1">
      <alignment horizontal="right" vertical="center" wrapText="1"/>
    </xf>
  </cellXfs>
  <cellStyles count="6643">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4"/>
    <cellStyle name="20% - Énfasis1 12" xfId="7"/>
    <cellStyle name="20% - Énfasis1 12 2" xfId="3155"/>
    <cellStyle name="20% - Énfasis1 12 2 2" xfId="5828"/>
    <cellStyle name="20% - Énfasis1 12 2 3" xfId="6267"/>
    <cellStyle name="20% - Énfasis1 12 3" xfId="4734"/>
    <cellStyle name="20% - Énfasis1 13" xfId="8"/>
    <cellStyle name="20% - Énfasis1 13 2" xfId="3156"/>
    <cellStyle name="20% - Énfasis1 13 2 2" xfId="5829"/>
    <cellStyle name="20% - Énfasis1 13 2 3" xfId="6268"/>
    <cellStyle name="20% - Énfasis1 13 3" xfId="4735"/>
    <cellStyle name="20% - Énfasis1 14" xfId="9"/>
    <cellStyle name="20% - Énfasis1 14 2" xfId="3157"/>
    <cellStyle name="20% - Énfasis1 14 2 2" xfId="5830"/>
    <cellStyle name="20% - Énfasis1 14 2 3" xfId="6269"/>
    <cellStyle name="20% - Énfasis1 14 3" xfId="4736"/>
    <cellStyle name="20% - Énfasis1 15" xfId="10"/>
    <cellStyle name="20% - Énfasis1 15 2" xfId="3158"/>
    <cellStyle name="20% - Énfasis1 15 2 2" xfId="5831"/>
    <cellStyle name="20% - Énfasis1 15 2 3" xfId="6270"/>
    <cellStyle name="20% - Énfasis1 16" xfId="11"/>
    <cellStyle name="20% - Énfasis1 16 2" xfId="3159"/>
    <cellStyle name="20% - Énfasis1 16 2 2" xfId="5832"/>
    <cellStyle name="20% - Énfasis1 16 2 3" xfId="6271"/>
    <cellStyle name="20% - Énfasis1 17" xfId="12"/>
    <cellStyle name="20% - Énfasis1 17 2" xfId="3160"/>
    <cellStyle name="20% - Énfasis1 17 2 2" xfId="5833"/>
    <cellStyle name="20% - Énfasis1 17 2 3" xfId="6272"/>
    <cellStyle name="20% - Énfasis1 18" xfId="3153"/>
    <cellStyle name="20% - Énfasis1 18 2" xfId="5827"/>
    <cellStyle name="20% - Énfasis1 18 3" xfId="6266"/>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1"/>
    <cellStyle name="20% - Énfasis1 2 3 2" xfId="21"/>
    <cellStyle name="20% - Énfasis1 2 3 3" xfId="22"/>
    <cellStyle name="20% - Énfasis1 2 3 4" xfId="23"/>
    <cellStyle name="20% - Énfasis1 2 3 5" xfId="24"/>
    <cellStyle name="20% - Énfasis1 2 3 5 2" xfId="25"/>
    <cellStyle name="20% - Énfasis1 2 3 5 2 2" xfId="3163"/>
    <cellStyle name="20% - Énfasis1 2 3 5 2 3" xfId="4737"/>
    <cellStyle name="20% - Énfasis1 2 3 5 3" xfId="26"/>
    <cellStyle name="20% - Énfasis1 2 3 5 4" xfId="27"/>
    <cellStyle name="20% - Énfasis1 2 3 5 4 2" xfId="3164"/>
    <cellStyle name="20% - Énfasis1 2 3 5 4 3" xfId="4738"/>
    <cellStyle name="20% - Énfasis1 2 3 5 5" xfId="28"/>
    <cellStyle name="20% - Énfasis1 2 3 5 5 2" xfId="3165"/>
    <cellStyle name="20% - Énfasis1 2 3 5 6" xfId="3162"/>
    <cellStyle name="20% - Énfasis1 2 3 5_INST $" xfId="29"/>
    <cellStyle name="20% - Énfasis1 2 3 6" xfId="30"/>
    <cellStyle name="20% - Énfasis1 2 3 6 2" xfId="31"/>
    <cellStyle name="20% - Énfasis1 2 3 6 2 2" xfId="3167"/>
    <cellStyle name="20% - Énfasis1 2 3 6 2 3" xfId="4739"/>
    <cellStyle name="20% - Énfasis1 2 3 6 3" xfId="32"/>
    <cellStyle name="20% - Énfasis1 2 3 6 4" xfId="33"/>
    <cellStyle name="20% - Énfasis1 2 3 6 4 2" xfId="3168"/>
    <cellStyle name="20% - Énfasis1 2 3 6 4 3" xfId="4740"/>
    <cellStyle name="20% - Énfasis1 2 3 6 5" xfId="34"/>
    <cellStyle name="20% - Énfasis1 2 3 6 5 2" xfId="3169"/>
    <cellStyle name="20% - Énfasis1 2 3 6 6" xfId="3166"/>
    <cellStyle name="20% - Énfasis1 2 3 6_INST $" xfId="35"/>
    <cellStyle name="20% - Énfasis1 2 3 7" xfId="36"/>
    <cellStyle name="20% - Énfasis1 2 3 7 2" xfId="3170"/>
    <cellStyle name="20% - Énfasis1 2 3 7 3" xfId="4741"/>
    <cellStyle name="20% - Énfasis1 2 3 8" xfId="37"/>
    <cellStyle name="20% - Énfasis1 2 3 8 2" xfId="3171"/>
    <cellStyle name="20% - Énfasis1 2 3 8 3" xfId="4742"/>
    <cellStyle name="20% - Énfasis1 2 3 9" xfId="38"/>
    <cellStyle name="20% - Énfasis1 2 3 9 2" xfId="3172"/>
    <cellStyle name="20% - Énfasis1 2 3_AVANCE PROTECCIÓN" xfId="39"/>
    <cellStyle name="20% - Énfasis1 2 4" xfId="40"/>
    <cellStyle name="20% - Énfasis1 2 4 2" xfId="41"/>
    <cellStyle name="20% - Énfasis1 2 4_Listado_web" xfId="42"/>
    <cellStyle name="20% - Énfasis1 2 5" xfId="43"/>
    <cellStyle name="20% - Énfasis1 2 5 2" xfId="3173"/>
    <cellStyle name="20% - Énfasis1 2 6" xfId="44"/>
    <cellStyle name="20% - Énfasis1 2 6 2" xfId="3174"/>
    <cellStyle name="20% - Énfasis1 2 6 2 2" xfId="5834"/>
    <cellStyle name="20% - Énfasis1 2 6 2 3" xfId="6273"/>
    <cellStyle name="20% - Énfasis1 2 6 3" xfId="4743"/>
    <cellStyle name="20% - Énfasis1 2 7" xfId="45"/>
    <cellStyle name="20% - Énfasis1 2 7 2" xfId="3175"/>
    <cellStyle name="20% - Énfasis1 2 7 2 2" xfId="5835"/>
    <cellStyle name="20% - Énfasis1 2 7 2 3" xfId="6274"/>
    <cellStyle name="20% - Énfasis1 2 7 3" xfId="4744"/>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7"/>
    <cellStyle name="20% - Énfasis2 12" xfId="78"/>
    <cellStyle name="20% - Énfasis2 12 2" xfId="3178"/>
    <cellStyle name="20% - Énfasis2 12 2 2" xfId="5837"/>
    <cellStyle name="20% - Énfasis2 12 2 3" xfId="6276"/>
    <cellStyle name="20% - Énfasis2 12 3" xfId="4745"/>
    <cellStyle name="20% - Énfasis2 13" xfId="79"/>
    <cellStyle name="20% - Énfasis2 13 2" xfId="3179"/>
    <cellStyle name="20% - Énfasis2 13 2 2" xfId="5838"/>
    <cellStyle name="20% - Énfasis2 13 2 3" xfId="6277"/>
    <cellStyle name="20% - Énfasis2 13 3" xfId="4746"/>
    <cellStyle name="20% - Énfasis2 14" xfId="80"/>
    <cellStyle name="20% - Énfasis2 14 2" xfId="3180"/>
    <cellStyle name="20% - Énfasis2 14 2 2" xfId="5839"/>
    <cellStyle name="20% - Énfasis2 14 2 3" xfId="6278"/>
    <cellStyle name="20% - Énfasis2 14 3" xfId="4747"/>
    <cellStyle name="20% - Énfasis2 15" xfId="81"/>
    <cellStyle name="20% - Énfasis2 15 2" xfId="3181"/>
    <cellStyle name="20% - Énfasis2 15 2 2" xfId="5840"/>
    <cellStyle name="20% - Énfasis2 15 2 3" xfId="6279"/>
    <cellStyle name="20% - Énfasis2 16" xfId="82"/>
    <cellStyle name="20% - Énfasis2 16 2" xfId="3182"/>
    <cellStyle name="20% - Énfasis2 16 2 2" xfId="5841"/>
    <cellStyle name="20% - Énfasis2 16 2 3" xfId="6280"/>
    <cellStyle name="20% - Énfasis2 17" xfId="83"/>
    <cellStyle name="20% - Énfasis2 17 2" xfId="3183"/>
    <cellStyle name="20% - Énfasis2 17 2 2" xfId="5842"/>
    <cellStyle name="20% - Énfasis2 17 2 3" xfId="6281"/>
    <cellStyle name="20% - Énfasis2 18" xfId="3176"/>
    <cellStyle name="20% - Énfasis2 18 2" xfId="5836"/>
    <cellStyle name="20% - Énfasis2 18 3" xfId="6275"/>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4"/>
    <cellStyle name="20% - Énfasis2 2 3 2" xfId="92"/>
    <cellStyle name="20% - Énfasis2 2 3 3" xfId="93"/>
    <cellStyle name="20% - Énfasis2 2 3 4" xfId="94"/>
    <cellStyle name="20% - Énfasis2 2 3 5" xfId="95"/>
    <cellStyle name="20% - Énfasis2 2 3 5 2" xfId="96"/>
    <cellStyle name="20% - Énfasis2 2 3 5 2 2" xfId="3186"/>
    <cellStyle name="20% - Énfasis2 2 3 5 2 3" xfId="4748"/>
    <cellStyle name="20% - Énfasis2 2 3 5 3" xfId="97"/>
    <cellStyle name="20% - Énfasis2 2 3 5 4" xfId="98"/>
    <cellStyle name="20% - Énfasis2 2 3 5 4 2" xfId="3187"/>
    <cellStyle name="20% - Énfasis2 2 3 5 4 3" xfId="4749"/>
    <cellStyle name="20% - Énfasis2 2 3 5 5" xfId="99"/>
    <cellStyle name="20% - Énfasis2 2 3 5 5 2" xfId="3188"/>
    <cellStyle name="20% - Énfasis2 2 3 5 6" xfId="3185"/>
    <cellStyle name="20% - Énfasis2 2 3 5_INST $" xfId="100"/>
    <cellStyle name="20% - Énfasis2 2 3 6" xfId="101"/>
    <cellStyle name="20% - Énfasis2 2 3 6 2" xfId="102"/>
    <cellStyle name="20% - Énfasis2 2 3 6 2 2" xfId="3190"/>
    <cellStyle name="20% - Énfasis2 2 3 6 2 3" xfId="4750"/>
    <cellStyle name="20% - Énfasis2 2 3 6 3" xfId="103"/>
    <cellStyle name="20% - Énfasis2 2 3 6 4" xfId="104"/>
    <cellStyle name="20% - Énfasis2 2 3 6 4 2" xfId="3191"/>
    <cellStyle name="20% - Énfasis2 2 3 6 4 3" xfId="4751"/>
    <cellStyle name="20% - Énfasis2 2 3 6 5" xfId="105"/>
    <cellStyle name="20% - Énfasis2 2 3 6 5 2" xfId="3192"/>
    <cellStyle name="20% - Énfasis2 2 3 6 6" xfId="3189"/>
    <cellStyle name="20% - Énfasis2 2 3 6_INST $" xfId="106"/>
    <cellStyle name="20% - Énfasis2 2 3 7" xfId="107"/>
    <cellStyle name="20% - Énfasis2 2 3 7 2" xfId="3193"/>
    <cellStyle name="20% - Énfasis2 2 3 7 3" xfId="4753"/>
    <cellStyle name="20% - Énfasis2 2 3 8" xfId="108"/>
    <cellStyle name="20% - Énfasis2 2 3 8 2" xfId="3194"/>
    <cellStyle name="20% - Énfasis2 2 3 8 3" xfId="4754"/>
    <cellStyle name="20% - Énfasis2 2 3 9" xfId="109"/>
    <cellStyle name="20% - Énfasis2 2 3 9 2" xfId="3195"/>
    <cellStyle name="20% - Énfasis2 2 3_AVANCE PROTECCIÓN" xfId="110"/>
    <cellStyle name="20% - Énfasis2 2 4" xfId="111"/>
    <cellStyle name="20% - Énfasis2 2 4 2" xfId="112"/>
    <cellStyle name="20% - Énfasis2 2 4_Listado_web" xfId="113"/>
    <cellStyle name="20% - Énfasis2 2 5" xfId="114"/>
    <cellStyle name="20% - Énfasis2 2 5 2" xfId="3196"/>
    <cellStyle name="20% - Énfasis2 2 6" xfId="115"/>
    <cellStyle name="20% - Énfasis2 2 6 2" xfId="3197"/>
    <cellStyle name="20% - Énfasis2 2 6 2 2" xfId="5844"/>
    <cellStyle name="20% - Énfasis2 2 6 2 3" xfId="6282"/>
    <cellStyle name="20% - Énfasis2 2 6 3" xfId="4755"/>
    <cellStyle name="20% - Énfasis2 2 7" xfId="116"/>
    <cellStyle name="20% - Énfasis2 2 7 2" xfId="3198"/>
    <cellStyle name="20% - Énfasis2 2 7 2 2" xfId="5845"/>
    <cellStyle name="20% - Énfasis2 2 7 2 3" xfId="6283"/>
    <cellStyle name="20% - Énfasis2 2 7 3" xfId="4756"/>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200"/>
    <cellStyle name="20% - Énfasis3 12" xfId="149"/>
    <cellStyle name="20% - Énfasis3 12 2" xfId="3201"/>
    <cellStyle name="20% - Énfasis3 12 2 2" xfId="5847"/>
    <cellStyle name="20% - Énfasis3 12 2 3" xfId="6285"/>
    <cellStyle name="20% - Énfasis3 12 3" xfId="4757"/>
    <cellStyle name="20% - Énfasis3 13" xfId="150"/>
    <cellStyle name="20% - Énfasis3 13 2" xfId="3202"/>
    <cellStyle name="20% - Énfasis3 13 2 2" xfId="5848"/>
    <cellStyle name="20% - Énfasis3 13 2 3" xfId="6286"/>
    <cellStyle name="20% - Énfasis3 13 3" xfId="4758"/>
    <cellStyle name="20% - Énfasis3 14" xfId="151"/>
    <cellStyle name="20% - Énfasis3 14 2" xfId="3203"/>
    <cellStyle name="20% - Énfasis3 14 2 2" xfId="5849"/>
    <cellStyle name="20% - Énfasis3 14 2 3" xfId="6287"/>
    <cellStyle name="20% - Énfasis3 14 3" xfId="4759"/>
    <cellStyle name="20% - Énfasis3 15" xfId="152"/>
    <cellStyle name="20% - Énfasis3 15 2" xfId="3204"/>
    <cellStyle name="20% - Énfasis3 15 2 2" xfId="5850"/>
    <cellStyle name="20% - Énfasis3 15 2 3" xfId="6288"/>
    <cellStyle name="20% - Énfasis3 16" xfId="153"/>
    <cellStyle name="20% - Énfasis3 16 2" xfId="3205"/>
    <cellStyle name="20% - Énfasis3 16 2 2" xfId="5851"/>
    <cellStyle name="20% - Énfasis3 16 2 3" xfId="6289"/>
    <cellStyle name="20% - Énfasis3 17" xfId="154"/>
    <cellStyle name="20% - Énfasis3 17 2" xfId="3206"/>
    <cellStyle name="20% - Énfasis3 17 2 2" xfId="5852"/>
    <cellStyle name="20% - Énfasis3 17 2 3" xfId="6290"/>
    <cellStyle name="20% - Énfasis3 18" xfId="3199"/>
    <cellStyle name="20% - Énfasis3 18 2" xfId="5846"/>
    <cellStyle name="20% - Énfasis3 18 3" xfId="6284"/>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7"/>
    <cellStyle name="20% - Énfasis3 2 3 2" xfId="163"/>
    <cellStyle name="20% - Énfasis3 2 3 3" xfId="164"/>
    <cellStyle name="20% - Énfasis3 2 3 4" xfId="165"/>
    <cellStyle name="20% - Énfasis3 2 3 5" xfId="166"/>
    <cellStyle name="20% - Énfasis3 2 3 5 2" xfId="167"/>
    <cellStyle name="20% - Énfasis3 2 3 5 2 2" xfId="3209"/>
    <cellStyle name="20% - Énfasis3 2 3 5 2 3" xfId="4760"/>
    <cellStyle name="20% - Énfasis3 2 3 5 3" xfId="168"/>
    <cellStyle name="20% - Énfasis3 2 3 5 4" xfId="169"/>
    <cellStyle name="20% - Énfasis3 2 3 5 4 2" xfId="3210"/>
    <cellStyle name="20% - Énfasis3 2 3 5 4 3" xfId="4761"/>
    <cellStyle name="20% - Énfasis3 2 3 5 5" xfId="170"/>
    <cellStyle name="20% - Énfasis3 2 3 5 5 2" xfId="3211"/>
    <cellStyle name="20% - Énfasis3 2 3 5 6" xfId="3208"/>
    <cellStyle name="20% - Énfasis3 2 3 5_INST $" xfId="171"/>
    <cellStyle name="20% - Énfasis3 2 3 6" xfId="172"/>
    <cellStyle name="20% - Énfasis3 2 3 6 2" xfId="173"/>
    <cellStyle name="20% - Énfasis3 2 3 6 2 2" xfId="3213"/>
    <cellStyle name="20% - Énfasis3 2 3 6 2 3" xfId="4762"/>
    <cellStyle name="20% - Énfasis3 2 3 6 3" xfId="174"/>
    <cellStyle name="20% - Énfasis3 2 3 6 4" xfId="175"/>
    <cellStyle name="20% - Énfasis3 2 3 6 4 2" xfId="3214"/>
    <cellStyle name="20% - Énfasis3 2 3 6 4 3" xfId="4763"/>
    <cellStyle name="20% - Énfasis3 2 3 6 5" xfId="176"/>
    <cellStyle name="20% - Énfasis3 2 3 6 5 2" xfId="3215"/>
    <cellStyle name="20% - Énfasis3 2 3 6 6" xfId="3212"/>
    <cellStyle name="20% - Énfasis3 2 3 6_INST $" xfId="177"/>
    <cellStyle name="20% - Énfasis3 2 3 7" xfId="178"/>
    <cellStyle name="20% - Énfasis3 2 3 7 2" xfId="3216"/>
    <cellStyle name="20% - Énfasis3 2 3 7 3" xfId="4764"/>
    <cellStyle name="20% - Énfasis3 2 3 8" xfId="179"/>
    <cellStyle name="20% - Énfasis3 2 3 8 2" xfId="3217"/>
    <cellStyle name="20% - Énfasis3 2 3 8 3" xfId="4765"/>
    <cellStyle name="20% - Énfasis3 2 3 9" xfId="180"/>
    <cellStyle name="20% - Énfasis3 2 3 9 2" xfId="3218"/>
    <cellStyle name="20% - Énfasis3 2 3_AVANCE PROTECCIÓN" xfId="181"/>
    <cellStyle name="20% - Énfasis3 2 4" xfId="182"/>
    <cellStyle name="20% - Énfasis3 2 4 2" xfId="183"/>
    <cellStyle name="20% - Énfasis3 2 4_Listado_web" xfId="184"/>
    <cellStyle name="20% - Énfasis3 2 5" xfId="185"/>
    <cellStyle name="20% - Énfasis3 2 5 2" xfId="3219"/>
    <cellStyle name="20% - Énfasis3 2 6" xfId="186"/>
    <cellStyle name="20% - Énfasis3 2 6 2" xfId="3220"/>
    <cellStyle name="20% - Énfasis3 2 6 2 2" xfId="5854"/>
    <cellStyle name="20% - Énfasis3 2 6 2 3" xfId="6291"/>
    <cellStyle name="20% - Énfasis3 2 6 3" xfId="4766"/>
    <cellStyle name="20% - Énfasis3 2 7" xfId="187"/>
    <cellStyle name="20% - Énfasis3 2 7 2" xfId="3221"/>
    <cellStyle name="20% - Énfasis3 2 7 2 2" xfId="5855"/>
    <cellStyle name="20% - Énfasis3 2 7 2 3" xfId="6292"/>
    <cellStyle name="20% - Énfasis3 2 7 3" xfId="4767"/>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3"/>
    <cellStyle name="20% - Énfasis4 12" xfId="220"/>
    <cellStyle name="20% - Énfasis4 12 2" xfId="3224"/>
    <cellStyle name="20% - Énfasis4 12 2 2" xfId="5857"/>
    <cellStyle name="20% - Énfasis4 12 2 3" xfId="6294"/>
    <cellStyle name="20% - Énfasis4 12 3" xfId="4768"/>
    <cellStyle name="20% - Énfasis4 13" xfId="221"/>
    <cellStyle name="20% - Énfasis4 13 2" xfId="3225"/>
    <cellStyle name="20% - Énfasis4 13 2 2" xfId="5858"/>
    <cellStyle name="20% - Énfasis4 13 2 3" xfId="6295"/>
    <cellStyle name="20% - Énfasis4 13 3" xfId="4769"/>
    <cellStyle name="20% - Énfasis4 14" xfId="222"/>
    <cellStyle name="20% - Énfasis4 14 2" xfId="3226"/>
    <cellStyle name="20% - Énfasis4 14 2 2" xfId="5859"/>
    <cellStyle name="20% - Énfasis4 14 2 3" xfId="6296"/>
    <cellStyle name="20% - Énfasis4 14 3" xfId="4770"/>
    <cellStyle name="20% - Énfasis4 15" xfId="223"/>
    <cellStyle name="20% - Énfasis4 15 2" xfId="3227"/>
    <cellStyle name="20% - Énfasis4 15 2 2" xfId="5860"/>
    <cellStyle name="20% - Énfasis4 15 2 3" xfId="6297"/>
    <cellStyle name="20% - Énfasis4 16" xfId="224"/>
    <cellStyle name="20% - Énfasis4 16 2" xfId="3228"/>
    <cellStyle name="20% - Énfasis4 16 2 2" xfId="5861"/>
    <cellStyle name="20% - Énfasis4 16 2 3" xfId="6298"/>
    <cellStyle name="20% - Énfasis4 17" xfId="225"/>
    <cellStyle name="20% - Énfasis4 17 2" xfId="3229"/>
    <cellStyle name="20% - Énfasis4 17 2 2" xfId="5862"/>
    <cellStyle name="20% - Énfasis4 17 2 3" xfId="6299"/>
    <cellStyle name="20% - Énfasis4 18" xfId="3222"/>
    <cellStyle name="20% - Énfasis4 18 2" xfId="5856"/>
    <cellStyle name="20% - Énfasis4 18 3" xfId="6293"/>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30"/>
    <cellStyle name="20% - Énfasis4 2 3 2" xfId="234"/>
    <cellStyle name="20% - Énfasis4 2 3 3" xfId="235"/>
    <cellStyle name="20% - Énfasis4 2 3 4" xfId="236"/>
    <cellStyle name="20% - Énfasis4 2 3 5" xfId="237"/>
    <cellStyle name="20% - Énfasis4 2 3 5 2" xfId="238"/>
    <cellStyle name="20% - Énfasis4 2 3 5 2 2" xfId="3232"/>
    <cellStyle name="20% - Énfasis4 2 3 5 2 3" xfId="4771"/>
    <cellStyle name="20% - Énfasis4 2 3 5 3" xfId="239"/>
    <cellStyle name="20% - Énfasis4 2 3 5 4" xfId="240"/>
    <cellStyle name="20% - Énfasis4 2 3 5 4 2" xfId="3233"/>
    <cellStyle name="20% - Énfasis4 2 3 5 4 3" xfId="4772"/>
    <cellStyle name="20% - Énfasis4 2 3 5 5" xfId="241"/>
    <cellStyle name="20% - Énfasis4 2 3 5 5 2" xfId="3234"/>
    <cellStyle name="20% - Énfasis4 2 3 5 6" xfId="3231"/>
    <cellStyle name="20% - Énfasis4 2 3 5_INST $" xfId="242"/>
    <cellStyle name="20% - Énfasis4 2 3 6" xfId="243"/>
    <cellStyle name="20% - Énfasis4 2 3 6 2" xfId="244"/>
    <cellStyle name="20% - Énfasis4 2 3 6 2 2" xfId="3236"/>
    <cellStyle name="20% - Énfasis4 2 3 6 2 3" xfId="4773"/>
    <cellStyle name="20% - Énfasis4 2 3 6 3" xfId="245"/>
    <cellStyle name="20% - Énfasis4 2 3 6 4" xfId="246"/>
    <cellStyle name="20% - Énfasis4 2 3 6 4 2" xfId="3237"/>
    <cellStyle name="20% - Énfasis4 2 3 6 4 3" xfId="4774"/>
    <cellStyle name="20% - Énfasis4 2 3 6 5" xfId="247"/>
    <cellStyle name="20% - Énfasis4 2 3 6 5 2" xfId="3238"/>
    <cellStyle name="20% - Énfasis4 2 3 6 6" xfId="3235"/>
    <cellStyle name="20% - Énfasis4 2 3 6_INST $" xfId="248"/>
    <cellStyle name="20% - Énfasis4 2 3 7" xfId="249"/>
    <cellStyle name="20% - Énfasis4 2 3 7 2" xfId="3239"/>
    <cellStyle name="20% - Énfasis4 2 3 7 3" xfId="4775"/>
    <cellStyle name="20% - Énfasis4 2 3 8" xfId="250"/>
    <cellStyle name="20% - Énfasis4 2 3 8 2" xfId="3240"/>
    <cellStyle name="20% - Énfasis4 2 3 8 3" xfId="4776"/>
    <cellStyle name="20% - Énfasis4 2 3 9" xfId="251"/>
    <cellStyle name="20% - Énfasis4 2 3 9 2" xfId="3241"/>
    <cellStyle name="20% - Énfasis4 2 3_AVANCE PROTECCIÓN" xfId="252"/>
    <cellStyle name="20% - Énfasis4 2 4" xfId="253"/>
    <cellStyle name="20% - Énfasis4 2 4 2" xfId="254"/>
    <cellStyle name="20% - Énfasis4 2 4_Listado_web" xfId="255"/>
    <cellStyle name="20% - Énfasis4 2 5" xfId="256"/>
    <cellStyle name="20% - Énfasis4 2 5 2" xfId="3242"/>
    <cellStyle name="20% - Énfasis4 2 6" xfId="257"/>
    <cellStyle name="20% - Énfasis4 2 6 2" xfId="3243"/>
    <cellStyle name="20% - Énfasis4 2 6 2 2" xfId="5863"/>
    <cellStyle name="20% - Énfasis4 2 6 2 3" xfId="6300"/>
    <cellStyle name="20% - Énfasis4 2 6 3" xfId="4777"/>
    <cellStyle name="20% - Énfasis4 2 7" xfId="258"/>
    <cellStyle name="20% - Énfasis4 2 7 2" xfId="3244"/>
    <cellStyle name="20% - Énfasis4 2 7 2 2" xfId="5864"/>
    <cellStyle name="20% - Énfasis4 2 7 2 3" xfId="6301"/>
    <cellStyle name="20% - Énfasis4 2 7 3" xfId="4778"/>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6"/>
    <cellStyle name="20% - Énfasis5 12" xfId="3245"/>
    <cellStyle name="20% - Énfasis5 12 2" xfId="5865"/>
    <cellStyle name="20% - Énfasis5 12 3" xfId="6302"/>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7"/>
    <cellStyle name="20% - Énfasis5 2 3 2" xfId="299"/>
    <cellStyle name="20% - Énfasis5 2 3 3" xfId="300"/>
    <cellStyle name="20% - Énfasis5 2 3 4" xfId="301"/>
    <cellStyle name="20% - Énfasis5 2 3 5" xfId="302"/>
    <cellStyle name="20% - Énfasis5 2 3 5 2" xfId="303"/>
    <cellStyle name="20% - Énfasis5 2 3 5 2 2" xfId="3249"/>
    <cellStyle name="20% - Énfasis5 2 3 5 2 3" xfId="4779"/>
    <cellStyle name="20% - Énfasis5 2 3 5 3" xfId="304"/>
    <cellStyle name="20% - Énfasis5 2 3 5 4" xfId="305"/>
    <cellStyle name="20% - Énfasis5 2 3 5 4 2" xfId="3250"/>
    <cellStyle name="20% - Énfasis5 2 3 5 4 3" xfId="4780"/>
    <cellStyle name="20% - Énfasis5 2 3 5 5" xfId="306"/>
    <cellStyle name="20% - Énfasis5 2 3 5 5 2" xfId="3251"/>
    <cellStyle name="20% - Énfasis5 2 3 5 6" xfId="3248"/>
    <cellStyle name="20% - Énfasis5 2 3 5_INST $" xfId="307"/>
    <cellStyle name="20% - Énfasis5 2 3 6" xfId="308"/>
    <cellStyle name="20% - Énfasis5 2 3 6 2" xfId="309"/>
    <cellStyle name="20% - Énfasis5 2 3 6 2 2" xfId="3253"/>
    <cellStyle name="20% - Énfasis5 2 3 6 2 3" xfId="4781"/>
    <cellStyle name="20% - Énfasis5 2 3 6 3" xfId="310"/>
    <cellStyle name="20% - Énfasis5 2 3 6 4" xfId="311"/>
    <cellStyle name="20% - Énfasis5 2 3 6 4 2" xfId="3254"/>
    <cellStyle name="20% - Énfasis5 2 3 6 4 3" xfId="4782"/>
    <cellStyle name="20% - Énfasis5 2 3 6 5" xfId="312"/>
    <cellStyle name="20% - Énfasis5 2 3 6 5 2" xfId="3255"/>
    <cellStyle name="20% - Énfasis5 2 3 6 6" xfId="3252"/>
    <cellStyle name="20% - Énfasis5 2 3 6_INST $" xfId="313"/>
    <cellStyle name="20% - Énfasis5 2 3 7" xfId="314"/>
    <cellStyle name="20% - Énfasis5 2 3 7 2" xfId="3256"/>
    <cellStyle name="20% - Énfasis5 2 3 7 3" xfId="4783"/>
    <cellStyle name="20% - Énfasis5 2 3 8" xfId="315"/>
    <cellStyle name="20% - Énfasis5 2 3 8 2" xfId="3257"/>
    <cellStyle name="20% - Énfasis5 2 3 8 3" xfId="4784"/>
    <cellStyle name="20% - Énfasis5 2 3 9" xfId="316"/>
    <cellStyle name="20% - Énfasis5 2 3 9 2" xfId="3258"/>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60"/>
    <cellStyle name="20% - Énfasis6 12" xfId="3259"/>
    <cellStyle name="20% - Énfasis6 12 2" xfId="5867"/>
    <cellStyle name="20% - Énfasis6 12 3" xfId="6303"/>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1"/>
    <cellStyle name="20% - Énfasis6 2 3 2" xfId="357"/>
    <cellStyle name="20% - Énfasis6 2 3 3" xfId="358"/>
    <cellStyle name="20% - Énfasis6 2 3 4" xfId="359"/>
    <cellStyle name="20% - Énfasis6 2 3 5" xfId="360"/>
    <cellStyle name="20% - Énfasis6 2 3 5 2" xfId="361"/>
    <cellStyle name="20% - Énfasis6 2 3 5 2 2" xfId="3263"/>
    <cellStyle name="20% - Énfasis6 2 3 5 2 3" xfId="4786"/>
    <cellStyle name="20% - Énfasis6 2 3 5 3" xfId="362"/>
    <cellStyle name="20% - Énfasis6 2 3 5 4" xfId="363"/>
    <cellStyle name="20% - Énfasis6 2 3 5 4 2" xfId="3264"/>
    <cellStyle name="20% - Énfasis6 2 3 5 4 3" xfId="4787"/>
    <cellStyle name="20% - Énfasis6 2 3 5 5" xfId="364"/>
    <cellStyle name="20% - Énfasis6 2 3 5 5 2" xfId="3265"/>
    <cellStyle name="20% - Énfasis6 2 3 5 6" xfId="3262"/>
    <cellStyle name="20% - Énfasis6 2 3 5_INST $" xfId="365"/>
    <cellStyle name="20% - Énfasis6 2 3 6" xfId="366"/>
    <cellStyle name="20% - Énfasis6 2 3 6 2" xfId="367"/>
    <cellStyle name="20% - Énfasis6 2 3 6 2 2" xfId="3267"/>
    <cellStyle name="20% - Énfasis6 2 3 6 2 3" xfId="4788"/>
    <cellStyle name="20% - Énfasis6 2 3 6 3" xfId="368"/>
    <cellStyle name="20% - Énfasis6 2 3 6 4" xfId="369"/>
    <cellStyle name="20% - Énfasis6 2 3 6 4 2" xfId="3268"/>
    <cellStyle name="20% - Énfasis6 2 3 6 4 3" xfId="4789"/>
    <cellStyle name="20% - Énfasis6 2 3 6 5" xfId="370"/>
    <cellStyle name="20% - Énfasis6 2 3 6 5 2" xfId="3269"/>
    <cellStyle name="20% - Énfasis6 2 3 6 6" xfId="3266"/>
    <cellStyle name="20% - Énfasis6 2 3 6_INST $" xfId="371"/>
    <cellStyle name="20% - Énfasis6 2 3 7" xfId="372"/>
    <cellStyle name="20% - Énfasis6 2 3 7 2" xfId="3270"/>
    <cellStyle name="20% - Énfasis6 2 3 7 3" xfId="4790"/>
    <cellStyle name="20% - Énfasis6 2 3 8" xfId="373"/>
    <cellStyle name="20% - Énfasis6 2 3 8 2" xfId="3271"/>
    <cellStyle name="20% - Énfasis6 2 3 8 3" xfId="4791"/>
    <cellStyle name="20% - Énfasis6 2 3 9" xfId="374"/>
    <cellStyle name="20% - Énfasis6 2 3 9 2" xfId="3272"/>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4"/>
    <cellStyle name="40% - Énfasis1 12" xfId="3273"/>
    <cellStyle name="40% - Énfasis1 12 2" xfId="5868"/>
    <cellStyle name="40% - Énfasis1 12 3" xfId="6304"/>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5"/>
    <cellStyle name="40% - Énfasis1 2 3 2" xfId="415"/>
    <cellStyle name="40% - Énfasis1 2 3 3" xfId="416"/>
    <cellStyle name="40% - Énfasis1 2 3 4" xfId="417"/>
    <cellStyle name="40% - Énfasis1 2 3 5" xfId="418"/>
    <cellStyle name="40% - Énfasis1 2 3 5 2" xfId="419"/>
    <cellStyle name="40% - Énfasis1 2 3 5 2 2" xfId="3277"/>
    <cellStyle name="40% - Énfasis1 2 3 5 2 3" xfId="4795"/>
    <cellStyle name="40% - Énfasis1 2 3 5 3" xfId="420"/>
    <cellStyle name="40% - Énfasis1 2 3 5 4" xfId="421"/>
    <cellStyle name="40% - Énfasis1 2 3 5 4 2" xfId="3278"/>
    <cellStyle name="40% - Énfasis1 2 3 5 4 3" xfId="4796"/>
    <cellStyle name="40% - Énfasis1 2 3 5 5" xfId="422"/>
    <cellStyle name="40% - Énfasis1 2 3 5 5 2" xfId="3279"/>
    <cellStyle name="40% - Énfasis1 2 3 5 6" xfId="3276"/>
    <cellStyle name="40% - Énfasis1 2 3 5_INST $" xfId="423"/>
    <cellStyle name="40% - Énfasis1 2 3 6" xfId="424"/>
    <cellStyle name="40% - Énfasis1 2 3 6 2" xfId="425"/>
    <cellStyle name="40% - Énfasis1 2 3 6 2 2" xfId="3281"/>
    <cellStyle name="40% - Énfasis1 2 3 6 2 3" xfId="4797"/>
    <cellStyle name="40% - Énfasis1 2 3 6 3" xfId="426"/>
    <cellStyle name="40% - Énfasis1 2 3 6 4" xfId="427"/>
    <cellStyle name="40% - Énfasis1 2 3 6 4 2" xfId="3282"/>
    <cellStyle name="40% - Énfasis1 2 3 6 4 3" xfId="4798"/>
    <cellStyle name="40% - Énfasis1 2 3 6 5" xfId="428"/>
    <cellStyle name="40% - Énfasis1 2 3 6 5 2" xfId="3283"/>
    <cellStyle name="40% - Énfasis1 2 3 6 6" xfId="3280"/>
    <cellStyle name="40% - Énfasis1 2 3 6_INST $" xfId="429"/>
    <cellStyle name="40% - Énfasis1 2 3 7" xfId="430"/>
    <cellStyle name="40% - Énfasis1 2 3 7 2" xfId="3284"/>
    <cellStyle name="40% - Énfasis1 2 3 7 3" xfId="4799"/>
    <cellStyle name="40% - Énfasis1 2 3 8" xfId="431"/>
    <cellStyle name="40% - Énfasis1 2 3 8 2" xfId="3285"/>
    <cellStyle name="40% - Énfasis1 2 3 8 3" xfId="4800"/>
    <cellStyle name="40% - Énfasis1 2 3 9" xfId="432"/>
    <cellStyle name="40% - Énfasis1 2 3 9 2" xfId="3286"/>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8"/>
    <cellStyle name="40% - Énfasis2 12" xfId="3287"/>
    <cellStyle name="40% - Énfasis2 12 2" xfId="5869"/>
    <cellStyle name="40% - Énfasis2 12 3" xfId="6305"/>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9"/>
    <cellStyle name="40% - Énfasis2 2 3 2" xfId="473"/>
    <cellStyle name="40% - Énfasis2 2 3 3" xfId="474"/>
    <cellStyle name="40% - Énfasis2 2 3 4" xfId="475"/>
    <cellStyle name="40% - Énfasis2 2 3 5" xfId="476"/>
    <cellStyle name="40% - Énfasis2 2 3 5 2" xfId="477"/>
    <cellStyle name="40% - Énfasis2 2 3 5 2 2" xfId="3291"/>
    <cellStyle name="40% - Énfasis2 2 3 5 2 3" xfId="4801"/>
    <cellStyle name="40% - Énfasis2 2 3 5 3" xfId="478"/>
    <cellStyle name="40% - Énfasis2 2 3 5 4" xfId="479"/>
    <cellStyle name="40% - Énfasis2 2 3 5 4 2" xfId="3292"/>
    <cellStyle name="40% - Énfasis2 2 3 5 4 3" xfId="4802"/>
    <cellStyle name="40% - Énfasis2 2 3 5 5" xfId="480"/>
    <cellStyle name="40% - Énfasis2 2 3 5 5 2" xfId="3293"/>
    <cellStyle name="40% - Énfasis2 2 3 5 6" xfId="3290"/>
    <cellStyle name="40% - Énfasis2 2 3 5_INST $" xfId="481"/>
    <cellStyle name="40% - Énfasis2 2 3 6" xfId="482"/>
    <cellStyle name="40% - Énfasis2 2 3 6 2" xfId="483"/>
    <cellStyle name="40% - Énfasis2 2 3 6 2 2" xfId="3295"/>
    <cellStyle name="40% - Énfasis2 2 3 6 2 3" xfId="4803"/>
    <cellStyle name="40% - Énfasis2 2 3 6 3" xfId="484"/>
    <cellStyle name="40% - Énfasis2 2 3 6 4" xfId="485"/>
    <cellStyle name="40% - Énfasis2 2 3 6 4 2" xfId="3296"/>
    <cellStyle name="40% - Énfasis2 2 3 6 4 3" xfId="4804"/>
    <cellStyle name="40% - Énfasis2 2 3 6 5" xfId="486"/>
    <cellStyle name="40% - Énfasis2 2 3 6 5 2" xfId="3297"/>
    <cellStyle name="40% - Énfasis2 2 3 6 6" xfId="3294"/>
    <cellStyle name="40% - Énfasis2 2 3 6_INST $" xfId="487"/>
    <cellStyle name="40% - Énfasis2 2 3 7" xfId="488"/>
    <cellStyle name="40% - Énfasis2 2 3 7 2" xfId="3298"/>
    <cellStyle name="40% - Énfasis2 2 3 7 3" xfId="4805"/>
    <cellStyle name="40% - Énfasis2 2 3 8" xfId="489"/>
    <cellStyle name="40% - Énfasis2 2 3 8 2" xfId="3299"/>
    <cellStyle name="40% - Énfasis2 2 3 8 3" xfId="4806"/>
    <cellStyle name="40% - Énfasis2 2 3 9" xfId="490"/>
    <cellStyle name="40% - Énfasis2 2 3 9 2" xfId="3300"/>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2"/>
    <cellStyle name="40% - Énfasis3 12" xfId="523"/>
    <cellStyle name="40% - Énfasis3 12 2" xfId="3303"/>
    <cellStyle name="40% - Énfasis3 12 2 2" xfId="5871"/>
    <cellStyle name="40% - Énfasis3 12 2 3" xfId="6307"/>
    <cellStyle name="40% - Énfasis3 12 3" xfId="4807"/>
    <cellStyle name="40% - Énfasis3 13" xfId="524"/>
    <cellStyle name="40% - Énfasis3 13 2" xfId="3304"/>
    <cellStyle name="40% - Énfasis3 13 2 2" xfId="5872"/>
    <cellStyle name="40% - Énfasis3 13 2 3" xfId="6308"/>
    <cellStyle name="40% - Énfasis3 13 3" xfId="4808"/>
    <cellStyle name="40% - Énfasis3 14" xfId="525"/>
    <cellStyle name="40% - Énfasis3 14 2" xfId="3305"/>
    <cellStyle name="40% - Énfasis3 14 2 2" xfId="5873"/>
    <cellStyle name="40% - Énfasis3 14 2 3" xfId="6309"/>
    <cellStyle name="40% - Énfasis3 14 3" xfId="4809"/>
    <cellStyle name="40% - Énfasis3 15" xfId="526"/>
    <cellStyle name="40% - Énfasis3 15 2" xfId="3306"/>
    <cellStyle name="40% - Énfasis3 15 2 2" xfId="5874"/>
    <cellStyle name="40% - Énfasis3 15 2 3" xfId="6310"/>
    <cellStyle name="40% - Énfasis3 16" xfId="527"/>
    <cellStyle name="40% - Énfasis3 16 2" xfId="3307"/>
    <cellStyle name="40% - Énfasis3 16 2 2" xfId="5875"/>
    <cellStyle name="40% - Énfasis3 16 2 3" xfId="6311"/>
    <cellStyle name="40% - Énfasis3 17" xfId="528"/>
    <cellStyle name="40% - Énfasis3 17 2" xfId="3308"/>
    <cellStyle name="40% - Énfasis3 17 2 2" xfId="5876"/>
    <cellStyle name="40% - Énfasis3 17 2 3" xfId="6312"/>
    <cellStyle name="40% - Énfasis3 18" xfId="3301"/>
    <cellStyle name="40% - Énfasis3 18 2" xfId="5870"/>
    <cellStyle name="40% - Énfasis3 18 3" xfId="6306"/>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9"/>
    <cellStyle name="40% - Énfasis3 2 3 2" xfId="537"/>
    <cellStyle name="40% - Énfasis3 2 3 3" xfId="538"/>
    <cellStyle name="40% - Énfasis3 2 3 4" xfId="539"/>
    <cellStyle name="40% - Énfasis3 2 3 5" xfId="540"/>
    <cellStyle name="40% - Énfasis3 2 3 5 2" xfId="541"/>
    <cellStyle name="40% - Énfasis3 2 3 5 2 2" xfId="3311"/>
    <cellStyle name="40% - Énfasis3 2 3 5 2 3" xfId="4811"/>
    <cellStyle name="40% - Énfasis3 2 3 5 3" xfId="542"/>
    <cellStyle name="40% - Énfasis3 2 3 5 4" xfId="543"/>
    <cellStyle name="40% - Énfasis3 2 3 5 4 2" xfId="3312"/>
    <cellStyle name="40% - Énfasis3 2 3 5 4 3" xfId="4812"/>
    <cellStyle name="40% - Énfasis3 2 3 5 5" xfId="544"/>
    <cellStyle name="40% - Énfasis3 2 3 5 5 2" xfId="3313"/>
    <cellStyle name="40% - Énfasis3 2 3 5 6" xfId="3310"/>
    <cellStyle name="40% - Énfasis3 2 3 5_INST $" xfId="545"/>
    <cellStyle name="40% - Énfasis3 2 3 6" xfId="546"/>
    <cellStyle name="40% - Énfasis3 2 3 6 2" xfId="547"/>
    <cellStyle name="40% - Énfasis3 2 3 6 2 2" xfId="3315"/>
    <cellStyle name="40% - Énfasis3 2 3 6 2 3" xfId="4813"/>
    <cellStyle name="40% - Énfasis3 2 3 6 3" xfId="548"/>
    <cellStyle name="40% - Énfasis3 2 3 6 4" xfId="549"/>
    <cellStyle name="40% - Énfasis3 2 3 6 4 2" xfId="3316"/>
    <cellStyle name="40% - Énfasis3 2 3 6 4 3" xfId="4814"/>
    <cellStyle name="40% - Énfasis3 2 3 6 5" xfId="550"/>
    <cellStyle name="40% - Énfasis3 2 3 6 5 2" xfId="3317"/>
    <cellStyle name="40% - Énfasis3 2 3 6 6" xfId="3314"/>
    <cellStyle name="40% - Énfasis3 2 3 6_INST $" xfId="551"/>
    <cellStyle name="40% - Énfasis3 2 3 7" xfId="552"/>
    <cellStyle name="40% - Énfasis3 2 3 7 2" xfId="3318"/>
    <cellStyle name="40% - Énfasis3 2 3 7 3" xfId="4815"/>
    <cellStyle name="40% - Énfasis3 2 3 8" xfId="553"/>
    <cellStyle name="40% - Énfasis3 2 3 8 2" xfId="3319"/>
    <cellStyle name="40% - Énfasis3 2 3 8 3" xfId="4816"/>
    <cellStyle name="40% - Énfasis3 2 3 9" xfId="554"/>
    <cellStyle name="40% - Énfasis3 2 3 9 2" xfId="3320"/>
    <cellStyle name="40% - Énfasis3 2 3_AVANCE PROTECCIÓN" xfId="555"/>
    <cellStyle name="40% - Énfasis3 2 4" xfId="556"/>
    <cellStyle name="40% - Énfasis3 2 4 2" xfId="557"/>
    <cellStyle name="40% - Énfasis3 2 4_Listado_web" xfId="558"/>
    <cellStyle name="40% - Énfasis3 2 5" xfId="559"/>
    <cellStyle name="40% - Énfasis3 2 5 2" xfId="3321"/>
    <cellStyle name="40% - Énfasis3 2 6" xfId="560"/>
    <cellStyle name="40% - Énfasis3 2 6 2" xfId="3322"/>
    <cellStyle name="40% - Énfasis3 2 6 2 2" xfId="5877"/>
    <cellStyle name="40% - Énfasis3 2 6 2 3" xfId="6313"/>
    <cellStyle name="40% - Énfasis3 2 6 3" xfId="4817"/>
    <cellStyle name="40% - Énfasis3 2 7" xfId="561"/>
    <cellStyle name="40% - Énfasis3 2 7 2" xfId="3323"/>
    <cellStyle name="40% - Énfasis3 2 7 2 2" xfId="5878"/>
    <cellStyle name="40% - Énfasis3 2 7 2 3" xfId="6314"/>
    <cellStyle name="40% - Énfasis3 2 7 3" xfId="4818"/>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5"/>
    <cellStyle name="40% - Énfasis4 12" xfId="3324"/>
    <cellStyle name="40% - Énfasis4 12 2" xfId="5879"/>
    <cellStyle name="40% - Énfasis4 12 3" xfId="6315"/>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6"/>
    <cellStyle name="40% - Énfasis4 2 3 2" xfId="602"/>
    <cellStyle name="40% - Énfasis4 2 3 3" xfId="603"/>
    <cellStyle name="40% - Énfasis4 2 3 4" xfId="604"/>
    <cellStyle name="40% - Énfasis4 2 3 5" xfId="605"/>
    <cellStyle name="40% - Énfasis4 2 3 5 2" xfId="606"/>
    <cellStyle name="40% - Énfasis4 2 3 5 2 2" xfId="3328"/>
    <cellStyle name="40% - Énfasis4 2 3 5 2 3" xfId="4819"/>
    <cellStyle name="40% - Énfasis4 2 3 5 3" xfId="607"/>
    <cellStyle name="40% - Énfasis4 2 3 5 4" xfId="608"/>
    <cellStyle name="40% - Énfasis4 2 3 5 4 2" xfId="3329"/>
    <cellStyle name="40% - Énfasis4 2 3 5 4 3" xfId="4821"/>
    <cellStyle name="40% - Énfasis4 2 3 5 5" xfId="609"/>
    <cellStyle name="40% - Énfasis4 2 3 5 5 2" xfId="3330"/>
    <cellStyle name="40% - Énfasis4 2 3 5 6" xfId="3327"/>
    <cellStyle name="40% - Énfasis4 2 3 5_INST $" xfId="610"/>
    <cellStyle name="40% - Énfasis4 2 3 6" xfId="611"/>
    <cellStyle name="40% - Énfasis4 2 3 6 2" xfId="612"/>
    <cellStyle name="40% - Énfasis4 2 3 6 2 2" xfId="3332"/>
    <cellStyle name="40% - Énfasis4 2 3 6 2 3" xfId="4822"/>
    <cellStyle name="40% - Énfasis4 2 3 6 3" xfId="613"/>
    <cellStyle name="40% - Énfasis4 2 3 6 4" xfId="614"/>
    <cellStyle name="40% - Énfasis4 2 3 6 4 2" xfId="3333"/>
    <cellStyle name="40% - Énfasis4 2 3 6 4 3" xfId="4823"/>
    <cellStyle name="40% - Énfasis4 2 3 6 5" xfId="615"/>
    <cellStyle name="40% - Énfasis4 2 3 6 5 2" xfId="3334"/>
    <cellStyle name="40% - Énfasis4 2 3 6 6" xfId="3331"/>
    <cellStyle name="40% - Énfasis4 2 3 6_INST $" xfId="616"/>
    <cellStyle name="40% - Énfasis4 2 3 7" xfId="617"/>
    <cellStyle name="40% - Énfasis4 2 3 7 2" xfId="3335"/>
    <cellStyle name="40% - Énfasis4 2 3 7 3" xfId="4824"/>
    <cellStyle name="40% - Énfasis4 2 3 8" xfId="618"/>
    <cellStyle name="40% - Énfasis4 2 3 8 2" xfId="3336"/>
    <cellStyle name="40% - Énfasis4 2 3 8 3" xfId="4825"/>
    <cellStyle name="40% - Énfasis4 2 3 9" xfId="619"/>
    <cellStyle name="40% - Énfasis4 2 3 9 2" xfId="3337"/>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9"/>
    <cellStyle name="40% - Énfasis5 12" xfId="3338"/>
    <cellStyle name="40% - Énfasis5 12 2" xfId="5880"/>
    <cellStyle name="40% - Énfasis5 12 3" xfId="6316"/>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40"/>
    <cellStyle name="40% - Énfasis5 2 3 2" xfId="660"/>
    <cellStyle name="40% - Énfasis5 2 3 3" xfId="661"/>
    <cellStyle name="40% - Énfasis5 2 3 4" xfId="662"/>
    <cellStyle name="40% - Énfasis5 2 3 5" xfId="663"/>
    <cellStyle name="40% - Énfasis5 2 3 5 2" xfId="664"/>
    <cellStyle name="40% - Énfasis5 2 3 5 2 2" xfId="3342"/>
    <cellStyle name="40% - Énfasis5 2 3 5 2 3" xfId="4829"/>
    <cellStyle name="40% - Énfasis5 2 3 5 3" xfId="665"/>
    <cellStyle name="40% - Énfasis5 2 3 5 4" xfId="666"/>
    <cellStyle name="40% - Énfasis5 2 3 5 4 2" xfId="3343"/>
    <cellStyle name="40% - Énfasis5 2 3 5 4 3" xfId="4830"/>
    <cellStyle name="40% - Énfasis5 2 3 5 5" xfId="667"/>
    <cellStyle name="40% - Énfasis5 2 3 5 5 2" xfId="3344"/>
    <cellStyle name="40% - Énfasis5 2 3 5 6" xfId="3341"/>
    <cellStyle name="40% - Énfasis5 2 3 5_INST $" xfId="668"/>
    <cellStyle name="40% - Énfasis5 2 3 6" xfId="669"/>
    <cellStyle name="40% - Énfasis5 2 3 6 2" xfId="670"/>
    <cellStyle name="40% - Énfasis5 2 3 6 2 2" xfId="3346"/>
    <cellStyle name="40% - Énfasis5 2 3 6 2 3" xfId="4831"/>
    <cellStyle name="40% - Énfasis5 2 3 6 3" xfId="671"/>
    <cellStyle name="40% - Énfasis5 2 3 6 4" xfId="672"/>
    <cellStyle name="40% - Énfasis5 2 3 6 4 2" xfId="3347"/>
    <cellStyle name="40% - Énfasis5 2 3 6 4 3" xfId="4832"/>
    <cellStyle name="40% - Énfasis5 2 3 6 5" xfId="673"/>
    <cellStyle name="40% - Énfasis5 2 3 6 5 2" xfId="3348"/>
    <cellStyle name="40% - Énfasis5 2 3 6 6" xfId="3345"/>
    <cellStyle name="40% - Énfasis5 2 3 6_INST $" xfId="674"/>
    <cellStyle name="40% - Énfasis5 2 3 7" xfId="675"/>
    <cellStyle name="40% - Énfasis5 2 3 7 2" xfId="3349"/>
    <cellStyle name="40% - Énfasis5 2 3 7 3" xfId="4833"/>
    <cellStyle name="40% - Énfasis5 2 3 8" xfId="676"/>
    <cellStyle name="40% - Énfasis5 2 3 8 2" xfId="3350"/>
    <cellStyle name="40% - Énfasis5 2 3 8 3" xfId="4834"/>
    <cellStyle name="40% - Énfasis5 2 3 9" xfId="677"/>
    <cellStyle name="40% - Énfasis5 2 3 9 2" xfId="3351"/>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3"/>
    <cellStyle name="40% - Énfasis6 12" xfId="3352"/>
    <cellStyle name="40% - Énfasis6 12 2" xfId="5881"/>
    <cellStyle name="40% - Énfasis6 12 3" xfId="6317"/>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4"/>
    <cellStyle name="40% - Énfasis6 2 3 2" xfId="718"/>
    <cellStyle name="40% - Énfasis6 2 3 3" xfId="719"/>
    <cellStyle name="40% - Énfasis6 2 3 4" xfId="720"/>
    <cellStyle name="40% - Énfasis6 2 3 5" xfId="721"/>
    <cellStyle name="40% - Énfasis6 2 3 5 2" xfId="722"/>
    <cellStyle name="40% - Énfasis6 2 3 5 2 2" xfId="3356"/>
    <cellStyle name="40% - Énfasis6 2 3 5 2 3" xfId="4836"/>
    <cellStyle name="40% - Énfasis6 2 3 5 3" xfId="723"/>
    <cellStyle name="40% - Énfasis6 2 3 5 4" xfId="724"/>
    <cellStyle name="40% - Énfasis6 2 3 5 4 2" xfId="3357"/>
    <cellStyle name="40% - Énfasis6 2 3 5 4 3" xfId="4837"/>
    <cellStyle name="40% - Énfasis6 2 3 5 5" xfId="725"/>
    <cellStyle name="40% - Énfasis6 2 3 5 5 2" xfId="3358"/>
    <cellStyle name="40% - Énfasis6 2 3 5 6" xfId="3355"/>
    <cellStyle name="40% - Énfasis6 2 3 5_INST $" xfId="726"/>
    <cellStyle name="40% - Énfasis6 2 3 6" xfId="727"/>
    <cellStyle name="40% - Énfasis6 2 3 6 2" xfId="728"/>
    <cellStyle name="40% - Énfasis6 2 3 6 2 2" xfId="3360"/>
    <cellStyle name="40% - Énfasis6 2 3 6 2 3" xfId="4838"/>
    <cellStyle name="40% - Énfasis6 2 3 6 3" xfId="729"/>
    <cellStyle name="40% - Énfasis6 2 3 6 4" xfId="730"/>
    <cellStyle name="40% - Énfasis6 2 3 6 4 2" xfId="3361"/>
    <cellStyle name="40% - Énfasis6 2 3 6 4 3" xfId="4839"/>
    <cellStyle name="40% - Énfasis6 2 3 6 5" xfId="731"/>
    <cellStyle name="40% - Énfasis6 2 3 6 5 2" xfId="3362"/>
    <cellStyle name="40% - Énfasis6 2 3 6 6" xfId="3359"/>
    <cellStyle name="40% - Énfasis6 2 3 6_INST $" xfId="732"/>
    <cellStyle name="40% - Énfasis6 2 3 7" xfId="733"/>
    <cellStyle name="40% - Énfasis6 2 3 7 2" xfId="3363"/>
    <cellStyle name="40% - Énfasis6 2 3 7 3" xfId="4840"/>
    <cellStyle name="40% - Énfasis6 2 3 8" xfId="734"/>
    <cellStyle name="40% - Énfasis6 2 3 8 2" xfId="3364"/>
    <cellStyle name="40% - Énfasis6 2 3 8 3" xfId="4841"/>
    <cellStyle name="40% - Énfasis6 2 3 9" xfId="735"/>
    <cellStyle name="40% - Énfasis6 2 3 9 2" xfId="3365"/>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7"/>
    <cellStyle name="60% - Énfasis1 11" xfId="765"/>
    <cellStyle name="60% - Énfasis1 11 2" xfId="3368"/>
    <cellStyle name="60% - Énfasis1 12" xfId="3366"/>
    <cellStyle name="60% - Énfasis1 2" xfId="766"/>
    <cellStyle name="60% - Énfasis1 2 2" xfId="767"/>
    <cellStyle name="60% - Énfasis1 2 2 2" xfId="3370"/>
    <cellStyle name="60% - Énfasis1 2 3" xfId="768"/>
    <cellStyle name="60% - Énfasis1 2 3 10" xfId="3371"/>
    <cellStyle name="60% - Énfasis1 2 3 2" xfId="769"/>
    <cellStyle name="60% - Énfasis1 2 3 3" xfId="770"/>
    <cellStyle name="60% - Énfasis1 2 3 4" xfId="771"/>
    <cellStyle name="60% - Énfasis1 2 3 5" xfId="772"/>
    <cellStyle name="60% - Énfasis1 2 3 5 2" xfId="773"/>
    <cellStyle name="60% - Énfasis1 2 3 5 2 2" xfId="3373"/>
    <cellStyle name="60% - Énfasis1 2 3 5 2 3" xfId="4842"/>
    <cellStyle name="60% - Énfasis1 2 3 5 3" xfId="774"/>
    <cellStyle name="60% - Énfasis1 2 3 5 4" xfId="775"/>
    <cellStyle name="60% - Énfasis1 2 3 5 4 2" xfId="3374"/>
    <cellStyle name="60% - Énfasis1 2 3 5 4 3" xfId="4843"/>
    <cellStyle name="60% - Énfasis1 2 3 5 5" xfId="776"/>
    <cellStyle name="60% - Énfasis1 2 3 5 5 2" xfId="3375"/>
    <cellStyle name="60% - Énfasis1 2 3 5 6" xfId="3372"/>
    <cellStyle name="60% - Énfasis1 2 3 5_INST $" xfId="777"/>
    <cellStyle name="60% - Énfasis1 2 3 6" xfId="778"/>
    <cellStyle name="60% - Énfasis1 2 3 6 2" xfId="779"/>
    <cellStyle name="60% - Énfasis1 2 3 6 2 2" xfId="3377"/>
    <cellStyle name="60% - Énfasis1 2 3 6 2 3" xfId="4844"/>
    <cellStyle name="60% - Énfasis1 2 3 6 3" xfId="780"/>
    <cellStyle name="60% - Énfasis1 2 3 6 4" xfId="781"/>
    <cellStyle name="60% - Énfasis1 2 3 6 4 2" xfId="3378"/>
    <cellStyle name="60% - Énfasis1 2 3 6 4 3" xfId="4845"/>
    <cellStyle name="60% - Énfasis1 2 3 6 5" xfId="782"/>
    <cellStyle name="60% - Énfasis1 2 3 6 5 2" xfId="3379"/>
    <cellStyle name="60% - Énfasis1 2 3 6 6" xfId="3376"/>
    <cellStyle name="60% - Énfasis1 2 3 6_INST $" xfId="783"/>
    <cellStyle name="60% - Énfasis1 2 3 7" xfId="784"/>
    <cellStyle name="60% - Énfasis1 2 3 7 2" xfId="3380"/>
    <cellStyle name="60% - Énfasis1 2 3 7 3" xfId="4846"/>
    <cellStyle name="60% - Énfasis1 2 3 8" xfId="785"/>
    <cellStyle name="60% - Énfasis1 2 3 8 2" xfId="3381"/>
    <cellStyle name="60% - Énfasis1 2 3 8 3" xfId="4847"/>
    <cellStyle name="60% - Énfasis1 2 3 9" xfId="786"/>
    <cellStyle name="60% - Énfasis1 2 3 9 2" xfId="3382"/>
    <cellStyle name="60% - Énfasis1 2 3_AVANCE PROTECCIÓN" xfId="787"/>
    <cellStyle name="60% - Énfasis1 2 4" xfId="3369"/>
    <cellStyle name="60% - Énfasis1 2_Listado_web" xfId="788"/>
    <cellStyle name="60% - Énfasis1 3" xfId="789"/>
    <cellStyle name="60% - Énfasis1 3 2" xfId="3383"/>
    <cellStyle name="60% - Énfasis1 4" xfId="790"/>
    <cellStyle name="60% - Énfasis1 4 2" xfId="3384"/>
    <cellStyle name="60% - Énfasis1 5" xfId="791"/>
    <cellStyle name="60% - Énfasis1 5 2" xfId="3385"/>
    <cellStyle name="60% - Énfasis1 6" xfId="792"/>
    <cellStyle name="60% - Énfasis1 6 2" xfId="3386"/>
    <cellStyle name="60% - Énfasis1 7" xfId="793"/>
    <cellStyle name="60% - Énfasis1 7 2" xfId="3387"/>
    <cellStyle name="60% - Énfasis1 8" xfId="794"/>
    <cellStyle name="60% - Énfasis1 8 2" xfId="3388"/>
    <cellStyle name="60% - Énfasis1 9" xfId="795"/>
    <cellStyle name="60% - Énfasis1 9 2" xfId="3389"/>
    <cellStyle name="60% - Énfasis2" xfId="796" builtinId="36" customBuiltin="1"/>
    <cellStyle name="60% - Énfasis2 10" xfId="797"/>
    <cellStyle name="60% - Énfasis2 10 2" xfId="3391"/>
    <cellStyle name="60% - Énfasis2 11" xfId="798"/>
    <cellStyle name="60% - Énfasis2 11 2" xfId="3392"/>
    <cellStyle name="60% - Énfasis2 12" xfId="3390"/>
    <cellStyle name="60% - Énfasis2 2" xfId="799"/>
    <cellStyle name="60% - Énfasis2 2 2" xfId="800"/>
    <cellStyle name="60% - Énfasis2 2 2 2" xfId="3394"/>
    <cellStyle name="60% - Énfasis2 2 3" xfId="801"/>
    <cellStyle name="60% - Énfasis2 2 3 10" xfId="3395"/>
    <cellStyle name="60% - Énfasis2 2 3 2" xfId="802"/>
    <cellStyle name="60% - Énfasis2 2 3 3" xfId="803"/>
    <cellStyle name="60% - Énfasis2 2 3 4" xfId="804"/>
    <cellStyle name="60% - Énfasis2 2 3 5" xfId="805"/>
    <cellStyle name="60% - Énfasis2 2 3 5 2" xfId="806"/>
    <cellStyle name="60% - Énfasis2 2 3 5 2 2" xfId="3397"/>
    <cellStyle name="60% - Énfasis2 2 3 5 2 3" xfId="4849"/>
    <cellStyle name="60% - Énfasis2 2 3 5 3" xfId="807"/>
    <cellStyle name="60% - Énfasis2 2 3 5 4" xfId="808"/>
    <cellStyle name="60% - Énfasis2 2 3 5 4 2" xfId="3398"/>
    <cellStyle name="60% - Énfasis2 2 3 5 4 3" xfId="4850"/>
    <cellStyle name="60% - Énfasis2 2 3 5 5" xfId="809"/>
    <cellStyle name="60% - Énfasis2 2 3 5 5 2" xfId="3399"/>
    <cellStyle name="60% - Énfasis2 2 3 5 6" xfId="3396"/>
    <cellStyle name="60% - Énfasis2 2 3 5_INST $" xfId="810"/>
    <cellStyle name="60% - Énfasis2 2 3 6" xfId="811"/>
    <cellStyle name="60% - Énfasis2 2 3 6 2" xfId="812"/>
    <cellStyle name="60% - Énfasis2 2 3 6 2 2" xfId="3401"/>
    <cellStyle name="60% - Énfasis2 2 3 6 2 3" xfId="4851"/>
    <cellStyle name="60% - Énfasis2 2 3 6 3" xfId="813"/>
    <cellStyle name="60% - Énfasis2 2 3 6 4" xfId="814"/>
    <cellStyle name="60% - Énfasis2 2 3 6 4 2" xfId="3402"/>
    <cellStyle name="60% - Énfasis2 2 3 6 4 3" xfId="4852"/>
    <cellStyle name="60% - Énfasis2 2 3 6 5" xfId="815"/>
    <cellStyle name="60% - Énfasis2 2 3 6 5 2" xfId="3403"/>
    <cellStyle name="60% - Énfasis2 2 3 6 6" xfId="3400"/>
    <cellStyle name="60% - Énfasis2 2 3 6_INST $" xfId="816"/>
    <cellStyle name="60% - Énfasis2 2 3 7" xfId="817"/>
    <cellStyle name="60% - Énfasis2 2 3 7 2" xfId="3404"/>
    <cellStyle name="60% - Énfasis2 2 3 7 3" xfId="4853"/>
    <cellStyle name="60% - Énfasis2 2 3 8" xfId="818"/>
    <cellStyle name="60% - Énfasis2 2 3 8 2" xfId="3405"/>
    <cellStyle name="60% - Énfasis2 2 3 8 3" xfId="4854"/>
    <cellStyle name="60% - Énfasis2 2 3 9" xfId="819"/>
    <cellStyle name="60% - Énfasis2 2 3 9 2" xfId="3406"/>
    <cellStyle name="60% - Énfasis2 2 3_AVANCE PROTECCIÓN" xfId="820"/>
    <cellStyle name="60% - Énfasis2 2 4" xfId="3393"/>
    <cellStyle name="60% - Énfasis2 2_Listado_web" xfId="821"/>
    <cellStyle name="60% - Énfasis2 3" xfId="822"/>
    <cellStyle name="60% - Énfasis2 3 2" xfId="3407"/>
    <cellStyle name="60% - Énfasis2 4" xfId="823"/>
    <cellStyle name="60% - Énfasis2 4 2" xfId="3408"/>
    <cellStyle name="60% - Énfasis2 5" xfId="824"/>
    <cellStyle name="60% - Énfasis2 5 2" xfId="3409"/>
    <cellStyle name="60% - Énfasis2 6" xfId="825"/>
    <cellStyle name="60% - Énfasis2 6 2" xfId="3410"/>
    <cellStyle name="60% - Énfasis2 7" xfId="826"/>
    <cellStyle name="60% - Énfasis2 7 2" xfId="3411"/>
    <cellStyle name="60% - Énfasis2 8" xfId="827"/>
    <cellStyle name="60% - Énfasis2 8 2" xfId="3412"/>
    <cellStyle name="60% - Énfasis2 9" xfId="828"/>
    <cellStyle name="60% - Énfasis2 9 2" xfId="3413"/>
    <cellStyle name="60% - Énfasis3" xfId="829" builtinId="40" customBuiltin="1"/>
    <cellStyle name="60% - Énfasis3 10" xfId="830"/>
    <cellStyle name="60% - Énfasis3 10 2" xfId="3415"/>
    <cellStyle name="60% - Énfasis3 11" xfId="831"/>
    <cellStyle name="60% - Énfasis3 11 2" xfId="3416"/>
    <cellStyle name="60% - Énfasis3 12" xfId="832"/>
    <cellStyle name="60% - Énfasis3 12 2" xfId="3417"/>
    <cellStyle name="60% - Énfasis3 13" xfId="833"/>
    <cellStyle name="60% - Énfasis3 13 2" xfId="3418"/>
    <cellStyle name="60% - Énfasis3 14" xfId="834"/>
    <cellStyle name="60% - Énfasis3 14 2" xfId="3419"/>
    <cellStyle name="60% - Énfasis3 15" xfId="835"/>
    <cellStyle name="60% - Énfasis3 15 2" xfId="3420"/>
    <cellStyle name="60% - Énfasis3 16" xfId="836"/>
    <cellStyle name="60% - Énfasis3 16 2" xfId="3421"/>
    <cellStyle name="60% - Énfasis3 17" xfId="837"/>
    <cellStyle name="60% - Énfasis3 17 2" xfId="3422"/>
    <cellStyle name="60% - Énfasis3 18" xfId="3414"/>
    <cellStyle name="60% - Énfasis3 2" xfId="838"/>
    <cellStyle name="60% - Énfasis3 2 2" xfId="839"/>
    <cellStyle name="60% - Énfasis3 2 2 2" xfId="3424"/>
    <cellStyle name="60% - Énfasis3 2 3" xfId="840"/>
    <cellStyle name="60% - Énfasis3 2 3 10" xfId="3425"/>
    <cellStyle name="60% - Énfasis3 2 3 2" xfId="841"/>
    <cellStyle name="60% - Énfasis3 2 3 3" xfId="842"/>
    <cellStyle name="60% - Énfasis3 2 3 4" xfId="843"/>
    <cellStyle name="60% - Énfasis3 2 3 5" xfId="844"/>
    <cellStyle name="60% - Énfasis3 2 3 5 2" xfId="845"/>
    <cellStyle name="60% - Énfasis3 2 3 5 2 2" xfId="3427"/>
    <cellStyle name="60% - Énfasis3 2 3 5 2 3" xfId="4855"/>
    <cellStyle name="60% - Énfasis3 2 3 5 3" xfId="846"/>
    <cellStyle name="60% - Énfasis3 2 3 5 4" xfId="847"/>
    <cellStyle name="60% - Énfasis3 2 3 5 4 2" xfId="3428"/>
    <cellStyle name="60% - Énfasis3 2 3 5 4 3" xfId="4856"/>
    <cellStyle name="60% - Énfasis3 2 3 5 5" xfId="848"/>
    <cellStyle name="60% - Énfasis3 2 3 5 5 2" xfId="3429"/>
    <cellStyle name="60% - Énfasis3 2 3 5 6" xfId="3426"/>
    <cellStyle name="60% - Énfasis3 2 3 5_INST $" xfId="849"/>
    <cellStyle name="60% - Énfasis3 2 3 6" xfId="850"/>
    <cellStyle name="60% - Énfasis3 2 3 6 2" xfId="851"/>
    <cellStyle name="60% - Énfasis3 2 3 6 2 2" xfId="3431"/>
    <cellStyle name="60% - Énfasis3 2 3 6 2 3" xfId="4857"/>
    <cellStyle name="60% - Énfasis3 2 3 6 3" xfId="852"/>
    <cellStyle name="60% - Énfasis3 2 3 6 4" xfId="853"/>
    <cellStyle name="60% - Énfasis3 2 3 6 4 2" xfId="3432"/>
    <cellStyle name="60% - Énfasis3 2 3 6 4 3" xfId="4858"/>
    <cellStyle name="60% - Énfasis3 2 3 6 5" xfId="854"/>
    <cellStyle name="60% - Énfasis3 2 3 6 5 2" xfId="3433"/>
    <cellStyle name="60% - Énfasis3 2 3 6 6" xfId="3430"/>
    <cellStyle name="60% - Énfasis3 2 3 6_INST $" xfId="855"/>
    <cellStyle name="60% - Énfasis3 2 3 7" xfId="856"/>
    <cellStyle name="60% - Énfasis3 2 3 7 2" xfId="3434"/>
    <cellStyle name="60% - Énfasis3 2 3 7 3" xfId="4859"/>
    <cellStyle name="60% - Énfasis3 2 3 8" xfId="857"/>
    <cellStyle name="60% - Énfasis3 2 3 8 2" xfId="3435"/>
    <cellStyle name="60% - Énfasis3 2 3 8 3" xfId="4860"/>
    <cellStyle name="60% - Énfasis3 2 3 9" xfId="858"/>
    <cellStyle name="60% - Énfasis3 2 3 9 2" xfId="3436"/>
    <cellStyle name="60% - Énfasis3 2 3_AVANCE PROTECCIÓN" xfId="859"/>
    <cellStyle name="60% - Énfasis3 2 4" xfId="860"/>
    <cellStyle name="60% - Énfasis3 2 4 2" xfId="3437"/>
    <cellStyle name="60% - Énfasis3 2 5" xfId="861"/>
    <cellStyle name="60% - Énfasis3 2 5 2" xfId="3438"/>
    <cellStyle name="60% - Énfasis3 2 6" xfId="862"/>
    <cellStyle name="60% - Énfasis3 2 6 2" xfId="3439"/>
    <cellStyle name="60% - Énfasis3 2 7" xfId="3423"/>
    <cellStyle name="60% - Énfasis3 2_Listado_web" xfId="863"/>
    <cellStyle name="60% - Énfasis3 3" xfId="864"/>
    <cellStyle name="60% - Énfasis3 3 2" xfId="3440"/>
    <cellStyle name="60% - Énfasis3 4" xfId="865"/>
    <cellStyle name="60% - Énfasis3 4 2" xfId="3441"/>
    <cellStyle name="60% - Énfasis3 5" xfId="866"/>
    <cellStyle name="60% - Énfasis3 5 2" xfId="3442"/>
    <cellStyle name="60% - Énfasis3 6" xfId="867"/>
    <cellStyle name="60% - Énfasis3 6 2" xfId="3443"/>
    <cellStyle name="60% - Énfasis3 7" xfId="868"/>
    <cellStyle name="60% - Énfasis3 7 2" xfId="3444"/>
    <cellStyle name="60% - Énfasis3 8" xfId="869"/>
    <cellStyle name="60% - Énfasis3 8 2" xfId="3445"/>
    <cellStyle name="60% - Énfasis3 9" xfId="870"/>
    <cellStyle name="60% - Énfasis3 9 2" xfId="3446"/>
    <cellStyle name="60% - Énfasis4" xfId="871" builtinId="44" customBuiltin="1"/>
    <cellStyle name="60% - Énfasis4 10" xfId="872"/>
    <cellStyle name="60% - Énfasis4 10 2" xfId="3448"/>
    <cellStyle name="60% - Énfasis4 11" xfId="873"/>
    <cellStyle name="60% - Énfasis4 11 2" xfId="3449"/>
    <cellStyle name="60% - Énfasis4 12" xfId="874"/>
    <cellStyle name="60% - Énfasis4 12 2" xfId="3450"/>
    <cellStyle name="60% - Énfasis4 13" xfId="875"/>
    <cellStyle name="60% - Énfasis4 13 2" xfId="3451"/>
    <cellStyle name="60% - Énfasis4 14" xfId="876"/>
    <cellStyle name="60% - Énfasis4 14 2" xfId="3452"/>
    <cellStyle name="60% - Énfasis4 15" xfId="877"/>
    <cellStyle name="60% - Énfasis4 15 2" xfId="3453"/>
    <cellStyle name="60% - Énfasis4 16" xfId="878"/>
    <cellStyle name="60% - Énfasis4 16 2" xfId="3454"/>
    <cellStyle name="60% - Énfasis4 17" xfId="879"/>
    <cellStyle name="60% - Énfasis4 17 2" xfId="3455"/>
    <cellStyle name="60% - Énfasis4 18" xfId="3447"/>
    <cellStyle name="60% - Énfasis4 2" xfId="880"/>
    <cellStyle name="60% - Énfasis4 2 2" xfId="881"/>
    <cellStyle name="60% - Énfasis4 2 2 2" xfId="3457"/>
    <cellStyle name="60% - Énfasis4 2 3" xfId="882"/>
    <cellStyle name="60% - Énfasis4 2 3 10" xfId="3458"/>
    <cellStyle name="60% - Énfasis4 2 3 2" xfId="883"/>
    <cellStyle name="60% - Énfasis4 2 3 3" xfId="884"/>
    <cellStyle name="60% - Énfasis4 2 3 4" xfId="885"/>
    <cellStyle name="60% - Énfasis4 2 3 5" xfId="886"/>
    <cellStyle name="60% - Énfasis4 2 3 5 2" xfId="887"/>
    <cellStyle name="60% - Énfasis4 2 3 5 2 2" xfId="3460"/>
    <cellStyle name="60% - Énfasis4 2 3 5 2 3" xfId="4862"/>
    <cellStyle name="60% - Énfasis4 2 3 5 3" xfId="888"/>
    <cellStyle name="60% - Énfasis4 2 3 5 4" xfId="889"/>
    <cellStyle name="60% - Énfasis4 2 3 5 4 2" xfId="3461"/>
    <cellStyle name="60% - Énfasis4 2 3 5 4 3" xfId="4863"/>
    <cellStyle name="60% - Énfasis4 2 3 5 5" xfId="890"/>
    <cellStyle name="60% - Énfasis4 2 3 5 5 2" xfId="3462"/>
    <cellStyle name="60% - Énfasis4 2 3 5 6" xfId="3459"/>
    <cellStyle name="60% - Énfasis4 2 3 5_INST $" xfId="891"/>
    <cellStyle name="60% - Énfasis4 2 3 6" xfId="892"/>
    <cellStyle name="60% - Énfasis4 2 3 6 2" xfId="893"/>
    <cellStyle name="60% - Énfasis4 2 3 6 2 2" xfId="3464"/>
    <cellStyle name="60% - Énfasis4 2 3 6 2 3" xfId="4864"/>
    <cellStyle name="60% - Énfasis4 2 3 6 3" xfId="894"/>
    <cellStyle name="60% - Énfasis4 2 3 6 4" xfId="895"/>
    <cellStyle name="60% - Énfasis4 2 3 6 4 2" xfId="3465"/>
    <cellStyle name="60% - Énfasis4 2 3 6 4 3" xfId="4865"/>
    <cellStyle name="60% - Énfasis4 2 3 6 5" xfId="896"/>
    <cellStyle name="60% - Énfasis4 2 3 6 5 2" xfId="3466"/>
    <cellStyle name="60% - Énfasis4 2 3 6 6" xfId="3463"/>
    <cellStyle name="60% - Énfasis4 2 3 6_INST $" xfId="897"/>
    <cellStyle name="60% - Énfasis4 2 3 7" xfId="898"/>
    <cellStyle name="60% - Énfasis4 2 3 7 2" xfId="3467"/>
    <cellStyle name="60% - Énfasis4 2 3 7 3" xfId="4866"/>
    <cellStyle name="60% - Énfasis4 2 3 8" xfId="899"/>
    <cellStyle name="60% - Énfasis4 2 3 8 2" xfId="3468"/>
    <cellStyle name="60% - Énfasis4 2 3 8 3" xfId="4867"/>
    <cellStyle name="60% - Énfasis4 2 3 9" xfId="900"/>
    <cellStyle name="60% - Énfasis4 2 3 9 2" xfId="3469"/>
    <cellStyle name="60% - Énfasis4 2 3_AVANCE PROTECCIÓN" xfId="901"/>
    <cellStyle name="60% - Énfasis4 2 4" xfId="902"/>
    <cellStyle name="60% - Énfasis4 2 4 2" xfId="3470"/>
    <cellStyle name="60% - Énfasis4 2 5" xfId="903"/>
    <cellStyle name="60% - Énfasis4 2 5 2" xfId="3471"/>
    <cellStyle name="60% - Énfasis4 2 6" xfId="904"/>
    <cellStyle name="60% - Énfasis4 2 6 2" xfId="3472"/>
    <cellStyle name="60% - Énfasis4 2 7" xfId="3456"/>
    <cellStyle name="60% - Énfasis4 2_Listado_web" xfId="905"/>
    <cellStyle name="60% - Énfasis4 3" xfId="906"/>
    <cellStyle name="60% - Énfasis4 3 2" xfId="3473"/>
    <cellStyle name="60% - Énfasis4 4" xfId="907"/>
    <cellStyle name="60% - Énfasis4 4 2" xfId="3474"/>
    <cellStyle name="60% - Énfasis4 5" xfId="908"/>
    <cellStyle name="60% - Énfasis4 5 2" xfId="3475"/>
    <cellStyle name="60% - Énfasis4 6" xfId="909"/>
    <cellStyle name="60% - Énfasis4 6 2" xfId="3476"/>
    <cellStyle name="60% - Énfasis4 7" xfId="910"/>
    <cellStyle name="60% - Énfasis4 7 2" xfId="3477"/>
    <cellStyle name="60% - Énfasis4 8" xfId="911"/>
    <cellStyle name="60% - Énfasis4 8 2" xfId="3478"/>
    <cellStyle name="60% - Énfasis4 9" xfId="912"/>
    <cellStyle name="60% - Énfasis4 9 2" xfId="3479"/>
    <cellStyle name="60% - Énfasis5" xfId="913" builtinId="48" customBuiltin="1"/>
    <cellStyle name="60% - Énfasis5 10" xfId="914"/>
    <cellStyle name="60% - Énfasis5 10 2" xfId="3481"/>
    <cellStyle name="60% - Énfasis5 11" xfId="915"/>
    <cellStyle name="60% - Énfasis5 11 2" xfId="3482"/>
    <cellStyle name="60% - Énfasis5 12" xfId="3480"/>
    <cellStyle name="60% - Énfasis5 2" xfId="916"/>
    <cellStyle name="60% - Énfasis5 2 2" xfId="917"/>
    <cellStyle name="60% - Énfasis5 2 2 2" xfId="3484"/>
    <cellStyle name="60% - Énfasis5 2 3" xfId="918"/>
    <cellStyle name="60% - Énfasis5 2 3 10" xfId="3485"/>
    <cellStyle name="60% - Énfasis5 2 3 2" xfId="919"/>
    <cellStyle name="60% - Énfasis5 2 3 3" xfId="920"/>
    <cellStyle name="60% - Énfasis5 2 3 4" xfId="921"/>
    <cellStyle name="60% - Énfasis5 2 3 5" xfId="922"/>
    <cellStyle name="60% - Énfasis5 2 3 5 2" xfId="923"/>
    <cellStyle name="60% - Énfasis5 2 3 5 2 2" xfId="3487"/>
    <cellStyle name="60% - Énfasis5 2 3 5 2 3" xfId="4868"/>
    <cellStyle name="60% - Énfasis5 2 3 5 3" xfId="924"/>
    <cellStyle name="60% - Énfasis5 2 3 5 4" xfId="925"/>
    <cellStyle name="60% - Énfasis5 2 3 5 4 2" xfId="3488"/>
    <cellStyle name="60% - Énfasis5 2 3 5 4 3" xfId="4869"/>
    <cellStyle name="60% - Énfasis5 2 3 5 5" xfId="926"/>
    <cellStyle name="60% - Énfasis5 2 3 5 5 2" xfId="3489"/>
    <cellStyle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 - Énfasis5 2 3 6 3" xfId="930"/>
    <cellStyle name="60% - Énfasis5 2 3 6 4" xfId="931"/>
    <cellStyle name="60% - Énfasis5 2 3 6 4 2" xfId="3492"/>
    <cellStyle name="60% - Énfasis5 2 3 6 4 3" xfId="4871"/>
    <cellStyle name="60% - Énfasis5 2 3 6 5" xfId="932"/>
    <cellStyle name="60% - Énfasis5 2 3 6 5 2" xfId="3493"/>
    <cellStyle name="60% - Énfasis5 2 3 6 6" xfId="3490"/>
    <cellStyle name="60% - Énfasis5 2 3 6_INST $" xfId="933"/>
    <cellStyle name="60% - Énfasis5 2 3 7" xfId="934"/>
    <cellStyle name="60% - Énfasis5 2 3 7 2" xfId="3494"/>
    <cellStyle name="60% - Énfasis5 2 3 7 3" xfId="4872"/>
    <cellStyle name="60% - Énfasis5 2 3 8" xfId="935"/>
    <cellStyle name="60% - Énfasis5 2 3 8 2" xfId="3495"/>
    <cellStyle name="60% - Énfasis5 2 3 8 3" xfId="4873"/>
    <cellStyle name="60% - Énfasis5 2 3 9" xfId="936"/>
    <cellStyle name="60% - Énfasis5 2 3 9 2" xfId="3496"/>
    <cellStyle name="60% - Énfasis5 2 3_AVANCE PROTECCIÓN" xfId="937"/>
    <cellStyle name="60% - Énfasis5 2 4" xfId="3483"/>
    <cellStyle name="60% - Énfasis5 2_Listado_web" xfId="938"/>
    <cellStyle name="60% - Énfasis5 3" xfId="939"/>
    <cellStyle name="60% - Énfasis5 3 2" xfId="3497"/>
    <cellStyle name="60% - Énfasis5 4" xfId="940"/>
    <cellStyle name="60% - Énfasis5 4 2" xfId="3498"/>
    <cellStyle name="60% - Énfasis5 5" xfId="941"/>
    <cellStyle name="60% - Énfasis5 5 2" xfId="3499"/>
    <cellStyle name="60% - Énfasis5 6" xfId="942"/>
    <cellStyle name="60% - Énfasis5 6 2" xfId="3500"/>
    <cellStyle name="60% - Énfasis5 7" xfId="943"/>
    <cellStyle name="60% - Énfasis5 7 2" xfId="3501"/>
    <cellStyle name="60% - Énfasis5 8" xfId="944"/>
    <cellStyle name="60% - Énfasis5 8 2" xfId="3502"/>
    <cellStyle name="60% - Énfasis5 9" xfId="945"/>
    <cellStyle name="60% - Énfasis5 9 2" xfId="3503"/>
    <cellStyle name="60% - Énfasis6" xfId="946" builtinId="52" customBuiltin="1"/>
    <cellStyle name="60% - Énfasis6 10" xfId="947"/>
    <cellStyle name="60% - Énfasis6 10 2" xfId="3505"/>
    <cellStyle name="60% - Énfasis6 11" xfId="948"/>
    <cellStyle name="60% - Énfasis6 11 2" xfId="3506"/>
    <cellStyle name="60% - Énfasis6 12" xfId="949"/>
    <cellStyle name="60% - Énfasis6 12 2" xfId="3507"/>
    <cellStyle name="60% - Énfasis6 13" xfId="950"/>
    <cellStyle name="60% - Énfasis6 13 2" xfId="3508"/>
    <cellStyle name="60% - Énfasis6 14" xfId="951"/>
    <cellStyle name="60% - Énfasis6 14 2" xfId="3509"/>
    <cellStyle name="60% - Énfasis6 15" xfId="952"/>
    <cellStyle name="60% - Énfasis6 15 2" xfId="3510"/>
    <cellStyle name="60% - Énfasis6 16" xfId="953"/>
    <cellStyle name="60% - Énfasis6 16 2" xfId="3511"/>
    <cellStyle name="60% - Énfasis6 17" xfId="954"/>
    <cellStyle name="60% - Énfasis6 17 2" xfId="3512"/>
    <cellStyle name="60% - Énfasis6 18" xfId="3504"/>
    <cellStyle name="60% - Énfasis6 2" xfId="955"/>
    <cellStyle name="60% - Énfasis6 2 2" xfId="956"/>
    <cellStyle name="60% - Énfasis6 2 2 2" xfId="3514"/>
    <cellStyle name="60% - Énfasis6 2 3" xfId="957"/>
    <cellStyle name="60% - Énfasis6 2 3 10" xfId="3515"/>
    <cellStyle name="60% - Énfasis6 2 3 2" xfId="958"/>
    <cellStyle name="60% - Énfasis6 2 3 3" xfId="959"/>
    <cellStyle name="60% - Énfasis6 2 3 4" xfId="960"/>
    <cellStyle name="60% - Énfasis6 2 3 5" xfId="961"/>
    <cellStyle name="60% - Énfasis6 2 3 5 2" xfId="962"/>
    <cellStyle name="60% - Énfasis6 2 3 5 2 2" xfId="3517"/>
    <cellStyle name="60% - Énfasis6 2 3 5 2 3" xfId="4874"/>
    <cellStyle name="60% - Énfasis6 2 3 5 3" xfId="963"/>
    <cellStyle name="60% - Énfasis6 2 3 5 4" xfId="964"/>
    <cellStyle name="60% - Énfasis6 2 3 5 4 2" xfId="3518"/>
    <cellStyle name="60% - Énfasis6 2 3 5 4 3" xfId="4875"/>
    <cellStyle name="60% - Énfasis6 2 3 5 5" xfId="965"/>
    <cellStyle name="60% - Énfasis6 2 3 5 5 2" xfId="3519"/>
    <cellStyle name="60% - Énfasis6 2 3 5 6" xfId="3516"/>
    <cellStyle name="60% - Énfasis6 2 3 5_INST $" xfId="966"/>
    <cellStyle name="60% - Énfasis6 2 3 6" xfId="967"/>
    <cellStyle name="60% - Énfasis6 2 3 6 2" xfId="968"/>
    <cellStyle name="60% - Énfasis6 2 3 6 2 2" xfId="3521"/>
    <cellStyle name="60% - Énfasis6 2 3 6 2 3" xfId="4876"/>
    <cellStyle name="60% - Énfasis6 2 3 6 3" xfId="969"/>
    <cellStyle name="60% - Énfasis6 2 3 6 4" xfId="970"/>
    <cellStyle name="60% - Énfasis6 2 3 6 4 2" xfId="3522"/>
    <cellStyle name="60% - Énfasis6 2 3 6 4 3" xfId="4877"/>
    <cellStyle name="60% - Énfasis6 2 3 6 5" xfId="971"/>
    <cellStyle name="60% - Énfasis6 2 3 6 5 2" xfId="3523"/>
    <cellStyle name="60% - Énfasis6 2 3 6 6" xfId="3520"/>
    <cellStyle name="60% - Énfasis6 2 3 6_INST $" xfId="972"/>
    <cellStyle name="60% - Énfasis6 2 3 7" xfId="973"/>
    <cellStyle name="60% - Énfasis6 2 3 7 2" xfId="3524"/>
    <cellStyle name="60% - Énfasis6 2 3 7 3" xfId="4878"/>
    <cellStyle name="60% - Énfasis6 2 3 8" xfId="974"/>
    <cellStyle name="60% - Énfasis6 2 3 8 2" xfId="3525"/>
    <cellStyle name="60% - Énfasis6 2 3 8 3" xfId="4879"/>
    <cellStyle name="60% - Énfasis6 2 3 9" xfId="975"/>
    <cellStyle name="60% - Énfasis6 2 3 9 2" xfId="3526"/>
    <cellStyle name="60% - Énfasis6 2 3_AVANCE PROTECCIÓN" xfId="976"/>
    <cellStyle name="60% - Énfasis6 2 4" xfId="977"/>
    <cellStyle name="60% - Énfasis6 2 4 2" xfId="3527"/>
    <cellStyle name="60% - Énfasis6 2 5" xfId="978"/>
    <cellStyle name="60% - Énfasis6 2 5 2" xfId="3528"/>
    <cellStyle name="60% - Énfasis6 2 6" xfId="979"/>
    <cellStyle name="60% - Énfasis6 2 6 2" xfId="3529"/>
    <cellStyle name="60% - Énfasis6 2 7" xfId="3513"/>
    <cellStyle name="60% - Énfasis6 2_Listado_web" xfId="980"/>
    <cellStyle name="60% - Énfasis6 3" xfId="981"/>
    <cellStyle name="60% - Énfasis6 3 2" xfId="3530"/>
    <cellStyle name="60% - Énfasis6 4" xfId="982"/>
    <cellStyle name="60% - Énfasis6 4 2" xfId="3531"/>
    <cellStyle name="60% - Énfasis6 5" xfId="983"/>
    <cellStyle name="60% - Énfasis6 5 2" xfId="3532"/>
    <cellStyle name="60% - Énfasis6 6" xfId="984"/>
    <cellStyle name="60% - Énfasis6 6 2" xfId="3533"/>
    <cellStyle name="60% - Énfasis6 7" xfId="985"/>
    <cellStyle name="60% - Énfasis6 7 2" xfId="3534"/>
    <cellStyle name="60% - Énfasis6 8" xfId="986"/>
    <cellStyle name="60% - Énfasis6 8 2" xfId="3535"/>
    <cellStyle name="60% - Énfasis6 9" xfId="987"/>
    <cellStyle name="60% - Énfasis6 9 2" xfId="3536"/>
    <cellStyle name="Buena 10" xfId="989"/>
    <cellStyle name="Buena 11" xfId="990"/>
    <cellStyle name="Buena 12" xfId="3537"/>
    <cellStyle name="Buena 2" xfId="991"/>
    <cellStyle name="Buena 2 2" xfId="992"/>
    <cellStyle name="Buena 2 3" xfId="993"/>
    <cellStyle name="Buena 2 3 10" xfId="3538"/>
    <cellStyle name="Buena 2 3 2" xfId="994"/>
    <cellStyle name="Buena 2 3 3" xfId="995"/>
    <cellStyle name="Buena 2 3 4" xfId="996"/>
    <cellStyle name="Buena 2 3 5" xfId="997"/>
    <cellStyle name="Buena 2 3 5 2" xfId="998"/>
    <cellStyle name="Buena 2 3 5 2 2" xfId="3540"/>
    <cellStyle name="Buena 2 3 5 2 3" xfId="4881"/>
    <cellStyle name="Buena 2 3 5 3" xfId="999"/>
    <cellStyle name="Buena 2 3 5 4" xfId="1000"/>
    <cellStyle name="Buena 2 3 5 4 2" xfId="3541"/>
    <cellStyle name="Buena 2 3 5 4 3" xfId="4882"/>
    <cellStyle name="Buena 2 3 5 5" xfId="1001"/>
    <cellStyle name="Buena 2 3 5 5 2" xfId="3542"/>
    <cellStyle name="Buena 2 3 5 6" xfId="3539"/>
    <cellStyle name="Buena 2 3 5_INST $" xfId="1002"/>
    <cellStyle name="Buena 2 3 6" xfId="1003"/>
    <cellStyle name="Buena 2 3 6 2" xfId="1004"/>
    <cellStyle name="Buena 2 3 6 2 2" xfId="3544"/>
    <cellStyle name="Buena 2 3 6 2 3" xfId="4883"/>
    <cellStyle name="Buena 2 3 6 3" xfId="1005"/>
    <cellStyle name="Buena 2 3 6 4" xfId="1006"/>
    <cellStyle name="Buena 2 3 6 4 2" xfId="3545"/>
    <cellStyle name="Buena 2 3 6 4 3" xfId="4884"/>
    <cellStyle name="Buena 2 3 6 5" xfId="1007"/>
    <cellStyle name="Buena 2 3 6 5 2" xfId="3546"/>
    <cellStyle name="Buena 2 3 6 6" xfId="3543"/>
    <cellStyle name="Buena 2 3 6_INST $" xfId="1008"/>
    <cellStyle name="Buena 2 3 7" xfId="1009"/>
    <cellStyle name="Buena 2 3 7 2" xfId="3547"/>
    <cellStyle name="Buena 2 3 7 3" xfId="4885"/>
    <cellStyle name="Buena 2 3 8" xfId="1010"/>
    <cellStyle name="Buena 2 3 8 2" xfId="3548"/>
    <cellStyle name="Buena 2 3 8 3" xfId="4886"/>
    <cellStyle name="Buena 2 3 9" xfId="1011"/>
    <cellStyle name="Buena 2 3 9 2" xfId="3549"/>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80"/>
    <cellStyle name="Cálculo" xfId="1020" builtinId="22" customBuiltin="1"/>
    <cellStyle name="Cálculo 10" xfId="1021"/>
    <cellStyle name="Cálculo 10 2" xfId="3551"/>
    <cellStyle name="Cálculo 11" xfId="1022"/>
    <cellStyle name="Cálculo 11 2" xfId="3552"/>
    <cellStyle name="Cálculo 12" xfId="3550"/>
    <cellStyle name="Cálculo 2" xfId="1023"/>
    <cellStyle name="Cálculo 2 2" xfId="1024"/>
    <cellStyle name="Cálculo 2 2 2" xfId="3554"/>
    <cellStyle name="Cálculo 2 3" xfId="1025"/>
    <cellStyle name="Cálculo 2 3 10" xfId="3555"/>
    <cellStyle name="Cálculo 2 3 2" xfId="1026"/>
    <cellStyle name="Cálculo 2 3 3" xfId="1027"/>
    <cellStyle name="Cálculo 2 3 4" xfId="1028"/>
    <cellStyle name="Cálculo 2 3 5" xfId="1029"/>
    <cellStyle name="Cálculo 2 3 5 2" xfId="1030"/>
    <cellStyle name="Cálculo 2 3 5 2 2" xfId="3557"/>
    <cellStyle name="Cálculo 2 3 5 2 3" xfId="4887"/>
    <cellStyle name="Cálculo 2 3 5 3" xfId="1031"/>
    <cellStyle name="Cálculo 2 3 5 4" xfId="1032"/>
    <cellStyle name="Cálculo 2 3 5 4 2" xfId="3558"/>
    <cellStyle name="Cálculo 2 3 5 4 3" xfId="4888"/>
    <cellStyle name="Cálculo 2 3 5 5" xfId="1033"/>
    <cellStyle name="Cálculo 2 3 5 5 2" xfId="3559"/>
    <cellStyle name="Cálculo 2 3 5 6" xfId="3556"/>
    <cellStyle name="Cálculo 2 3 5_INST $" xfId="1034"/>
    <cellStyle name="Cálculo 2 3 6" xfId="1035"/>
    <cellStyle name="Cálculo 2 3 6 2" xfId="1036"/>
    <cellStyle name="Cálculo 2 3 6 2 2" xfId="3561"/>
    <cellStyle name="Cálculo 2 3 6 2 3" xfId="4889"/>
    <cellStyle name="Cálculo 2 3 6 3" xfId="1037"/>
    <cellStyle name="Cálculo 2 3 6 4" xfId="1038"/>
    <cellStyle name="Cálculo 2 3 6 4 2" xfId="3562"/>
    <cellStyle name="Cálculo 2 3 6 4 3" xfId="4890"/>
    <cellStyle name="Cálculo 2 3 6 5" xfId="1039"/>
    <cellStyle name="Cálculo 2 3 6 5 2" xfId="3563"/>
    <cellStyle name="Cálculo 2 3 6 6" xfId="3560"/>
    <cellStyle name="Cálculo 2 3 6_INST $" xfId="1040"/>
    <cellStyle name="Cálculo 2 3 7" xfId="1041"/>
    <cellStyle name="Cálculo 2 3 7 2" xfId="3564"/>
    <cellStyle name="Cálculo 2 3 7 3" xfId="4891"/>
    <cellStyle name="Cálculo 2 3 8" xfId="1042"/>
    <cellStyle name="Cálculo 2 3 8 2" xfId="3565"/>
    <cellStyle name="Cálculo 2 3 8 3" xfId="4892"/>
    <cellStyle name="Cálculo 2 3 9" xfId="1043"/>
    <cellStyle name="Cálculo 2 3 9 2" xfId="3566"/>
    <cellStyle name="Cálculo 2 3_AVANCE PROTECCIÓN" xfId="1044"/>
    <cellStyle name="Cálculo 2 4" xfId="3553"/>
    <cellStyle name="Cálculo 2_Listado_web" xfId="1045"/>
    <cellStyle name="Cálculo 3" xfId="1046"/>
    <cellStyle name="Cálculo 3 2" xfId="3567"/>
    <cellStyle name="Cálculo 4" xfId="1047"/>
    <cellStyle name="Cálculo 4 2" xfId="3568"/>
    <cellStyle name="Cálculo 5" xfId="1048"/>
    <cellStyle name="Cálculo 5 2" xfId="3569"/>
    <cellStyle name="Cálculo 6" xfId="1049"/>
    <cellStyle name="Cálculo 6 2" xfId="3570"/>
    <cellStyle name="Cálculo 7" xfId="1050"/>
    <cellStyle name="Cálculo 7 2" xfId="3571"/>
    <cellStyle name="Cálculo 8" xfId="1051"/>
    <cellStyle name="Cálculo 8 2" xfId="3572"/>
    <cellStyle name="Cálculo 9" xfId="1052"/>
    <cellStyle name="Cálculo 9 2" xfId="3573"/>
    <cellStyle name="Celda de comprobación" xfId="1053" builtinId="23" customBuiltin="1"/>
    <cellStyle name="Celda de comprobación 10" xfId="1054"/>
    <cellStyle name="Celda de comprobación 10 2" xfId="3575"/>
    <cellStyle name="Celda de comprobación 11" xfId="1055"/>
    <cellStyle name="Celda de comprobación 11 2" xfId="3576"/>
    <cellStyle name="Celda de comprobación 12" xfId="3574"/>
    <cellStyle name="Celda de comprobación 2" xfId="1056"/>
    <cellStyle name="Celda de comprobación 2 2" xfId="1057"/>
    <cellStyle name="Celda de comprobación 2 2 2" xfId="3578"/>
    <cellStyle name="Celda de comprobación 2 3" xfId="1058"/>
    <cellStyle name="Celda de comprobación 2 3 10" xfId="3579"/>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1"/>
    <cellStyle name="Celda de comprobación 2 3 5 2 3" xfId="4893"/>
    <cellStyle name="Celda de comprobación 2 3 5 3" xfId="1064"/>
    <cellStyle name="Celda de comprobación 2 3 5 4" xfId="1065"/>
    <cellStyle name="Celda de comprobación 2 3 5 4 2" xfId="3582"/>
    <cellStyle name="Celda de comprobación 2 3 5 4 3" xfId="4894"/>
    <cellStyle name="Celda de comprobación 2 3 5 5" xfId="1066"/>
    <cellStyle name="Celda de comprobación 2 3 5 5 2" xfId="3583"/>
    <cellStyle name="Celda de comprobación 2 3 5 6" xfId="3580"/>
    <cellStyle name="Celda de comprobación 2 3 5_INST $" xfId="1067"/>
    <cellStyle name="Celda de comprobación 2 3 6" xfId="1068"/>
    <cellStyle name="Celda de comprobación 2 3 6 2" xfId="1069"/>
    <cellStyle name="Celda de comprobación 2 3 6 2 2" xfId="3585"/>
    <cellStyle name="Celda de comprobación 2 3 6 2 3" xfId="4895"/>
    <cellStyle name="Celda de comprobación 2 3 6 3" xfId="1070"/>
    <cellStyle name="Celda de comprobación 2 3 6 4" xfId="1071"/>
    <cellStyle name="Celda de comprobación 2 3 6 4 2" xfId="3586"/>
    <cellStyle name="Celda de comprobación 2 3 6 4 3" xfId="4896"/>
    <cellStyle name="Celda de comprobación 2 3 6 5" xfId="1072"/>
    <cellStyle name="Celda de comprobación 2 3 6 5 2" xfId="3587"/>
    <cellStyle name="Celda de comprobación 2 3 6 6" xfId="3584"/>
    <cellStyle name="Celda de comprobación 2 3 6_INST $" xfId="1073"/>
    <cellStyle name="Celda de comprobación 2 3 7" xfId="1074"/>
    <cellStyle name="Celda de comprobación 2 3 7 2" xfId="3588"/>
    <cellStyle name="Celda de comprobación 2 3 7 3" xfId="4897"/>
    <cellStyle name="Celda de comprobación 2 3 8" xfId="1075"/>
    <cellStyle name="Celda de comprobación 2 3 8 2" xfId="3589"/>
    <cellStyle name="Celda de comprobación 2 3 8 3" xfId="4898"/>
    <cellStyle name="Celda de comprobación 2 3 9" xfId="1076"/>
    <cellStyle name="Celda de comprobación 2 3 9 2" xfId="3590"/>
    <cellStyle name="Celda de comprobación 2 3_AVANCE PROTECCIÓN" xfId="1077"/>
    <cellStyle name="Celda de comprobación 2 4" xfId="3577"/>
    <cellStyle name="Celda de comprobación 2_Listado_web" xfId="1078"/>
    <cellStyle name="Celda de comprobación 3" xfId="1079"/>
    <cellStyle name="Celda de comprobación 3 2" xfId="3591"/>
    <cellStyle name="Celda de comprobación 4" xfId="1080"/>
    <cellStyle name="Celda de comprobación 4 2" xfId="3592"/>
    <cellStyle name="Celda de comprobación 5" xfId="1081"/>
    <cellStyle name="Celda de comprobación 5 2" xfId="3593"/>
    <cellStyle name="Celda de comprobación 6" xfId="1082"/>
    <cellStyle name="Celda de comprobación 6 2" xfId="3594"/>
    <cellStyle name="Celda de comprobación 7" xfId="1083"/>
    <cellStyle name="Celda de comprobación 7 2" xfId="3595"/>
    <cellStyle name="Celda de comprobación 8" xfId="1084"/>
    <cellStyle name="Celda de comprobación 8 2" xfId="3596"/>
    <cellStyle name="Celda de comprobación 9" xfId="1085"/>
    <cellStyle name="Celda de comprobación 9 2" xfId="3597"/>
    <cellStyle name="Celda vinculada" xfId="1086" builtinId="24" customBuiltin="1"/>
    <cellStyle name="Celda vinculada 10" xfId="1087"/>
    <cellStyle name="Celda vinculada 10 2" xfId="3599"/>
    <cellStyle name="Celda vinculada 11" xfId="1088"/>
    <cellStyle name="Celda vinculada 11 2" xfId="3600"/>
    <cellStyle name="Celda vinculada 12" xfId="3598"/>
    <cellStyle name="Celda vinculada 2" xfId="1089"/>
    <cellStyle name="Celda vinculada 2 2" xfId="1090"/>
    <cellStyle name="Celda vinculada 2 2 2" xfId="3602"/>
    <cellStyle name="Celda vinculada 2 3" xfId="1091"/>
    <cellStyle name="Celda vinculada 2 3 10" xfId="3603"/>
    <cellStyle name="Celda vinculada 2 3 2" xfId="1092"/>
    <cellStyle name="Celda vinculada 2 3 3" xfId="1093"/>
    <cellStyle name="Celda vinculada 2 3 4" xfId="1094"/>
    <cellStyle name="Celda vinculada 2 3 5" xfId="1095"/>
    <cellStyle name="Celda vinculada 2 3 5 2" xfId="1096"/>
    <cellStyle name="Celda vinculada 2 3 5 2 2" xfId="3605"/>
    <cellStyle name="Celda vinculada 2 3 5 2 3" xfId="4899"/>
    <cellStyle name="Celda vinculada 2 3 5 3" xfId="1097"/>
    <cellStyle name="Celda vinculada 2 3 5 4" xfId="1098"/>
    <cellStyle name="Celda vinculada 2 3 5 4 2" xfId="3606"/>
    <cellStyle name="Celda vinculada 2 3 5 4 3" xfId="4900"/>
    <cellStyle name="Celda vinculada 2 3 5 5" xfId="1099"/>
    <cellStyle name="Celda vinculada 2 3 5 5 2" xfId="3607"/>
    <cellStyle name="Celda vinculada 2 3 5 6" xfId="3604"/>
    <cellStyle name="Celda vinculada 2 3 5_INST $" xfId="1100"/>
    <cellStyle name="Celda vinculada 2 3 6" xfId="1101"/>
    <cellStyle name="Celda vinculada 2 3 6 2" xfId="1102"/>
    <cellStyle name="Celda vinculada 2 3 6 2 2" xfId="3609"/>
    <cellStyle name="Celda vinculada 2 3 6 2 3" xfId="4901"/>
    <cellStyle name="Celda vinculada 2 3 6 3" xfId="1103"/>
    <cellStyle name="Celda vinculada 2 3 6 4" xfId="1104"/>
    <cellStyle name="Celda vinculada 2 3 6 4 2" xfId="3610"/>
    <cellStyle name="Celda vinculada 2 3 6 4 3" xfId="4902"/>
    <cellStyle name="Celda vinculada 2 3 6 5" xfId="1105"/>
    <cellStyle name="Celda vinculada 2 3 6 5 2" xfId="3611"/>
    <cellStyle name="Celda vinculada 2 3 6 6" xfId="3608"/>
    <cellStyle name="Celda vinculada 2 3 6_INST $" xfId="1106"/>
    <cellStyle name="Celda vinculada 2 3 7" xfId="1107"/>
    <cellStyle name="Celda vinculada 2 3 7 2" xfId="3612"/>
    <cellStyle name="Celda vinculada 2 3 7 3" xfId="4903"/>
    <cellStyle name="Celda vinculada 2 3 8" xfId="1108"/>
    <cellStyle name="Celda vinculada 2 3 8 2" xfId="3613"/>
    <cellStyle name="Celda vinculada 2 3 8 3" xfId="4904"/>
    <cellStyle name="Celda vinculada 2 3 9" xfId="1109"/>
    <cellStyle name="Celda vinculada 2 3 9 2" xfId="3614"/>
    <cellStyle name="Celda vinculada 2 3_AVANCE PROTECCIÓN" xfId="1110"/>
    <cellStyle name="Celda vinculada 2 4" xfId="3601"/>
    <cellStyle name="Celda vinculada 2_Listado_web" xfId="1111"/>
    <cellStyle name="Celda vinculada 3" xfId="1112"/>
    <cellStyle name="Celda vinculada 3 2" xfId="3615"/>
    <cellStyle name="Celda vinculada 4" xfId="1113"/>
    <cellStyle name="Celda vinculada 4 2" xfId="3616"/>
    <cellStyle name="Celda vinculada 5" xfId="1114"/>
    <cellStyle name="Celda vinculada 5 2" xfId="3617"/>
    <cellStyle name="Celda vinculada 6" xfId="1115"/>
    <cellStyle name="Celda vinculada 6 2" xfId="3618"/>
    <cellStyle name="Celda vinculada 7" xfId="1116"/>
    <cellStyle name="Celda vinculada 7 2" xfId="3619"/>
    <cellStyle name="Celda vinculada 8" xfId="1117"/>
    <cellStyle name="Celda vinculada 8 2" xfId="3620"/>
    <cellStyle name="Celda vinculada 9" xfId="1118"/>
    <cellStyle name="Celda vinculada 9 2" xfId="3621"/>
    <cellStyle name="Diseño" xfId="1119"/>
    <cellStyle name="Diseño 2" xfId="4906"/>
    <cellStyle name="Encabezado 1" xfId="3013" builtinId="16" customBuiltin="1"/>
    <cellStyle name="Encabezado 1 2" xfId="5794"/>
    <cellStyle name="Encabezado 4" xfId="1120" builtinId="19" customBuiltin="1"/>
    <cellStyle name="Encabezado 4 10" xfId="1121"/>
    <cellStyle name="Encabezado 4 10 2" xfId="3623"/>
    <cellStyle name="Encabezado 4 11" xfId="1122"/>
    <cellStyle name="Encabezado 4 11 2" xfId="3624"/>
    <cellStyle name="Encabezado 4 12" xfId="3622"/>
    <cellStyle name="Encabezado 4 2" xfId="1123"/>
    <cellStyle name="Encabezado 4 2 2" xfId="1124"/>
    <cellStyle name="Encabezado 4 2 2 2" xfId="3626"/>
    <cellStyle name="Encabezado 4 2 3" xfId="1125"/>
    <cellStyle name="Encabezado 4 2 3 10" xfId="3627"/>
    <cellStyle name="Encabezado 4 2 3 2" xfId="1126"/>
    <cellStyle name="Encabezado 4 2 3 3" xfId="1127"/>
    <cellStyle name="Encabezado 4 2 3 4" xfId="1128"/>
    <cellStyle name="Encabezado 4 2 3 5" xfId="1129"/>
    <cellStyle name="Encabezado 4 2 3 5 2" xfId="1130"/>
    <cellStyle name="Encabezado 4 2 3 5 2 2" xfId="3629"/>
    <cellStyle name="Encabezado 4 2 3 5 2 3" xfId="4907"/>
    <cellStyle name="Encabezado 4 2 3 5 3" xfId="1131"/>
    <cellStyle name="Encabezado 4 2 3 5 4" xfId="1132"/>
    <cellStyle name="Encabezado 4 2 3 5 4 2" xfId="3630"/>
    <cellStyle name="Encabezado 4 2 3 5 4 3" xfId="4908"/>
    <cellStyle name="Encabezado 4 2 3 5 5" xfId="1133"/>
    <cellStyle name="Encabezado 4 2 3 5 5 2" xfId="3631"/>
    <cellStyle name="Encabezado 4 2 3 5 6" xfId="3628"/>
    <cellStyle name="Encabezado 4 2 3 5_INST $" xfId="1134"/>
    <cellStyle name="Encabezado 4 2 3 6" xfId="1135"/>
    <cellStyle name="Encabezado 4 2 3 6 2" xfId="1136"/>
    <cellStyle name="Encabezado 4 2 3 6 2 2" xfId="3633"/>
    <cellStyle name="Encabezado 4 2 3 6 2 3" xfId="4909"/>
    <cellStyle name="Encabezado 4 2 3 6 3" xfId="1137"/>
    <cellStyle name="Encabezado 4 2 3 6 4" xfId="1138"/>
    <cellStyle name="Encabezado 4 2 3 6 4 2" xfId="3634"/>
    <cellStyle name="Encabezado 4 2 3 6 4 3" xfId="4910"/>
    <cellStyle name="Encabezado 4 2 3 6 5" xfId="1139"/>
    <cellStyle name="Encabezado 4 2 3 6 5 2" xfId="3635"/>
    <cellStyle name="Encabezado 4 2 3 6 6" xfId="3632"/>
    <cellStyle name="Encabezado 4 2 3 6_INST $" xfId="1140"/>
    <cellStyle name="Encabezado 4 2 3 7" xfId="1141"/>
    <cellStyle name="Encabezado 4 2 3 7 2" xfId="3636"/>
    <cellStyle name="Encabezado 4 2 3 7 3" xfId="4911"/>
    <cellStyle name="Encabezado 4 2 3 8" xfId="1142"/>
    <cellStyle name="Encabezado 4 2 3 8 2" xfId="3637"/>
    <cellStyle name="Encabezado 4 2 3 8 3" xfId="4912"/>
    <cellStyle name="Encabezado 4 2 3 9" xfId="1143"/>
    <cellStyle name="Encabezado 4 2 3 9 2" xfId="3638"/>
    <cellStyle name="Encabezado 4 2 3_AVANCE PROTECCIÓN" xfId="1144"/>
    <cellStyle name="Encabezado 4 2 4" xfId="3625"/>
    <cellStyle name="Encabezado 4 2_Listado_web" xfId="1145"/>
    <cellStyle name="Encabezado 4 3" xfId="1146"/>
    <cellStyle name="Encabezado 4 3 2" xfId="3639"/>
    <cellStyle name="Encabezado 4 4" xfId="1147"/>
    <cellStyle name="Encabezado 4 4 2" xfId="3640"/>
    <cellStyle name="Encabezado 4 5" xfId="1148"/>
    <cellStyle name="Encabezado 4 5 2" xfId="3641"/>
    <cellStyle name="Encabezado 4 6" xfId="1149"/>
    <cellStyle name="Encabezado 4 6 2" xfId="3642"/>
    <cellStyle name="Encabezado 4 7" xfId="1150"/>
    <cellStyle name="Encabezado 4 7 2" xfId="3643"/>
    <cellStyle name="Encabezado 4 8" xfId="1151"/>
    <cellStyle name="Encabezado 4 8 2" xfId="3644"/>
    <cellStyle name="Encabezado 4 9" xfId="1152"/>
    <cellStyle name="Encabezado 4 9 2" xfId="3645"/>
    <cellStyle name="Énfasis1" xfId="1153" builtinId="29" customBuiltin="1"/>
    <cellStyle name="Énfasis1 10" xfId="1154"/>
    <cellStyle name="Énfasis1 10 2" xfId="3647"/>
    <cellStyle name="Énfasis1 11" xfId="1155"/>
    <cellStyle name="Énfasis1 11 2" xfId="3648"/>
    <cellStyle name="Énfasis1 12" xfId="3646"/>
    <cellStyle name="Énfasis1 2" xfId="1156"/>
    <cellStyle name="Énfasis1 2 2" xfId="1157"/>
    <cellStyle name="Énfasis1 2 2 2" xfId="3650"/>
    <cellStyle name="Énfasis1 2 3" xfId="1158"/>
    <cellStyle name="Énfasis1 2 3 10" xfId="3651"/>
    <cellStyle name="Énfasis1 2 3 2" xfId="1159"/>
    <cellStyle name="Énfasis1 2 3 3" xfId="1160"/>
    <cellStyle name="Énfasis1 2 3 4" xfId="1161"/>
    <cellStyle name="Énfasis1 2 3 5" xfId="1162"/>
    <cellStyle name="Énfasis1 2 3 5 2" xfId="1163"/>
    <cellStyle name="Énfasis1 2 3 5 2 2" xfId="3653"/>
    <cellStyle name="Énfasis1 2 3 5 2 3" xfId="4913"/>
    <cellStyle name="Énfasis1 2 3 5 3" xfId="1164"/>
    <cellStyle name="Énfasis1 2 3 5 4" xfId="1165"/>
    <cellStyle name="Énfasis1 2 3 5 4 2" xfId="3654"/>
    <cellStyle name="Énfasis1 2 3 5 4 3" xfId="4914"/>
    <cellStyle name="Énfasis1 2 3 5 5" xfId="1166"/>
    <cellStyle name="Énfasis1 2 3 5 5 2" xfId="3655"/>
    <cellStyle name="Énfasis1 2 3 5 6" xfId="3652"/>
    <cellStyle name="Énfasis1 2 3 5_INST $" xfId="1167"/>
    <cellStyle name="Énfasis1 2 3 6" xfId="1168"/>
    <cellStyle name="Énfasis1 2 3 6 2" xfId="1169"/>
    <cellStyle name="Énfasis1 2 3 6 2 2" xfId="3657"/>
    <cellStyle name="Énfasis1 2 3 6 2 3" xfId="4915"/>
    <cellStyle name="Énfasis1 2 3 6 3" xfId="1170"/>
    <cellStyle name="Énfasis1 2 3 6 4" xfId="1171"/>
    <cellStyle name="Énfasis1 2 3 6 4 2" xfId="3658"/>
    <cellStyle name="Énfasis1 2 3 6 4 3" xfId="4916"/>
    <cellStyle name="Énfasis1 2 3 6 5" xfId="1172"/>
    <cellStyle name="Énfasis1 2 3 6 5 2" xfId="3659"/>
    <cellStyle name="Énfasis1 2 3 6 6" xfId="3656"/>
    <cellStyle name="Énfasis1 2 3 6_INST $" xfId="1173"/>
    <cellStyle name="Énfasis1 2 3 7" xfId="1174"/>
    <cellStyle name="Énfasis1 2 3 7 2" xfId="3660"/>
    <cellStyle name="Énfasis1 2 3 7 3" xfId="4917"/>
    <cellStyle name="Énfasis1 2 3 8" xfId="1175"/>
    <cellStyle name="Énfasis1 2 3 8 2" xfId="3661"/>
    <cellStyle name="Énfasis1 2 3 8 3" xfId="4918"/>
    <cellStyle name="Énfasis1 2 3 9" xfId="1176"/>
    <cellStyle name="Énfasis1 2 3 9 2" xfId="3662"/>
    <cellStyle name="Énfasis1 2 3_AVANCE PROTECCIÓN" xfId="1177"/>
    <cellStyle name="Énfasis1 2 4" xfId="3649"/>
    <cellStyle name="Énfasis1 2_Listado_web" xfId="1178"/>
    <cellStyle name="Énfasis1 3" xfId="1179"/>
    <cellStyle name="Énfasis1 3 2" xfId="3663"/>
    <cellStyle name="Énfasis1 4" xfId="1180"/>
    <cellStyle name="Énfasis1 4 2" xfId="3664"/>
    <cellStyle name="Énfasis1 5" xfId="1181"/>
    <cellStyle name="Énfasis1 5 2" xfId="3665"/>
    <cellStyle name="Énfasis1 6" xfId="1182"/>
    <cellStyle name="Énfasis1 6 2" xfId="3666"/>
    <cellStyle name="Énfasis1 7" xfId="1183"/>
    <cellStyle name="Énfasis1 7 2" xfId="3667"/>
    <cellStyle name="Énfasis1 8" xfId="1184"/>
    <cellStyle name="Énfasis1 8 2" xfId="3668"/>
    <cellStyle name="Énfasis1 9" xfId="1185"/>
    <cellStyle name="Énfasis1 9 2" xfId="3669"/>
    <cellStyle name="Énfasis2" xfId="1186" builtinId="33" customBuiltin="1"/>
    <cellStyle name="Énfasis2 10" xfId="1187"/>
    <cellStyle name="Énfasis2 10 2" xfId="3671"/>
    <cellStyle name="Énfasis2 11" xfId="1188"/>
    <cellStyle name="Énfasis2 11 2" xfId="3672"/>
    <cellStyle name="Énfasis2 12" xfId="3670"/>
    <cellStyle name="Énfasis2 2" xfId="1189"/>
    <cellStyle name="Énfasis2 2 2" xfId="1190"/>
    <cellStyle name="Énfasis2 2 2 2" xfId="3674"/>
    <cellStyle name="Énfasis2 2 3" xfId="1191"/>
    <cellStyle name="Énfasis2 2 3 10" xfId="3675"/>
    <cellStyle name="Énfasis2 2 3 2" xfId="1192"/>
    <cellStyle name="Énfasis2 2 3 3" xfId="1193"/>
    <cellStyle name="Énfasis2 2 3 4" xfId="1194"/>
    <cellStyle name="Énfasis2 2 3 5" xfId="1195"/>
    <cellStyle name="Énfasis2 2 3 5 2" xfId="1196"/>
    <cellStyle name="Énfasis2 2 3 5 2 2" xfId="3677"/>
    <cellStyle name="Énfasis2 2 3 5 2 3" xfId="4920"/>
    <cellStyle name="Énfasis2 2 3 5 3" xfId="1197"/>
    <cellStyle name="Énfasis2 2 3 5 4" xfId="1198"/>
    <cellStyle name="Énfasis2 2 3 5 4 2" xfId="3678"/>
    <cellStyle name="Énfasis2 2 3 5 4 3" xfId="4921"/>
    <cellStyle name="Énfasis2 2 3 5 5" xfId="1199"/>
    <cellStyle name="Énfasis2 2 3 5 5 2" xfId="3679"/>
    <cellStyle name="Énfasis2 2 3 5 6" xfId="3676"/>
    <cellStyle name="Énfasis2 2 3 5_INST $" xfId="1200"/>
    <cellStyle name="Énfasis2 2 3 6" xfId="1201"/>
    <cellStyle name="Énfasis2 2 3 6 2" xfId="1202"/>
    <cellStyle name="Énfasis2 2 3 6 2 2" xfId="3681"/>
    <cellStyle name="Énfasis2 2 3 6 2 3" xfId="4922"/>
    <cellStyle name="Énfasis2 2 3 6 3" xfId="1203"/>
    <cellStyle name="Énfasis2 2 3 6 4" xfId="1204"/>
    <cellStyle name="Énfasis2 2 3 6 4 2" xfId="3682"/>
    <cellStyle name="Énfasis2 2 3 6 4 3" xfId="4923"/>
    <cellStyle name="Énfasis2 2 3 6 5" xfId="1205"/>
    <cellStyle name="Énfasis2 2 3 6 5 2" xfId="3683"/>
    <cellStyle name="Énfasis2 2 3 6 6" xfId="3680"/>
    <cellStyle name="Énfasis2 2 3 6_INST $" xfId="1206"/>
    <cellStyle name="Énfasis2 2 3 7" xfId="1207"/>
    <cellStyle name="Énfasis2 2 3 7 2" xfId="3684"/>
    <cellStyle name="Énfasis2 2 3 7 3" xfId="4924"/>
    <cellStyle name="Énfasis2 2 3 8" xfId="1208"/>
    <cellStyle name="Énfasis2 2 3 8 2" xfId="3685"/>
    <cellStyle name="Énfasis2 2 3 8 3" xfId="4925"/>
    <cellStyle name="Énfasis2 2 3 9" xfId="1209"/>
    <cellStyle name="Énfasis2 2 3 9 2" xfId="3686"/>
    <cellStyle name="Énfasis2 2 3_AVANCE PROTECCIÓN" xfId="1210"/>
    <cellStyle name="Énfasis2 2 4" xfId="3673"/>
    <cellStyle name="Énfasis2 2_Listado_web" xfId="1211"/>
    <cellStyle name="Énfasis2 3" xfId="1212"/>
    <cellStyle name="Énfasis2 3 2" xfId="3687"/>
    <cellStyle name="Énfasis2 4" xfId="1213"/>
    <cellStyle name="Énfasis2 4 2" xfId="3688"/>
    <cellStyle name="Énfasis2 5" xfId="1214"/>
    <cellStyle name="Énfasis2 5 2" xfId="3689"/>
    <cellStyle name="Énfasis2 6" xfId="1215"/>
    <cellStyle name="Énfasis2 6 2" xfId="3690"/>
    <cellStyle name="Énfasis2 7" xfId="1216"/>
    <cellStyle name="Énfasis2 7 2" xfId="3691"/>
    <cellStyle name="Énfasis2 8" xfId="1217"/>
    <cellStyle name="Énfasis2 8 2" xfId="3692"/>
    <cellStyle name="Énfasis2 9" xfId="1218"/>
    <cellStyle name="Énfasis2 9 2" xfId="3693"/>
    <cellStyle name="Énfasis3" xfId="1219" builtinId="37" customBuiltin="1"/>
    <cellStyle name="Énfasis3 10" xfId="1220"/>
    <cellStyle name="Énfasis3 10 2" xfId="3695"/>
    <cellStyle name="Énfasis3 11" xfId="1221"/>
    <cellStyle name="Énfasis3 11 2" xfId="3696"/>
    <cellStyle name="Énfasis3 12" xfId="3694"/>
    <cellStyle name="Énfasis3 2" xfId="1222"/>
    <cellStyle name="Énfasis3 2 2" xfId="1223"/>
    <cellStyle name="Énfasis3 2 2 2" xfId="3698"/>
    <cellStyle name="Énfasis3 2 3" xfId="1224"/>
    <cellStyle name="Énfasis3 2 3 10" xfId="3699"/>
    <cellStyle name="Énfasis3 2 3 2" xfId="1225"/>
    <cellStyle name="Énfasis3 2 3 3" xfId="1226"/>
    <cellStyle name="Énfasis3 2 3 4" xfId="1227"/>
    <cellStyle name="Énfasis3 2 3 5" xfId="1228"/>
    <cellStyle name="Énfasis3 2 3 5 2" xfId="1229"/>
    <cellStyle name="Énfasis3 2 3 5 2 2" xfId="3701"/>
    <cellStyle name="Énfasis3 2 3 5 2 3" xfId="4926"/>
    <cellStyle name="Énfasis3 2 3 5 3" xfId="1230"/>
    <cellStyle name="Énfasis3 2 3 5 4" xfId="1231"/>
    <cellStyle name="Énfasis3 2 3 5 4 2" xfId="3702"/>
    <cellStyle name="Énfasis3 2 3 5 4 3" xfId="4927"/>
    <cellStyle name="Énfasis3 2 3 5 5" xfId="1232"/>
    <cellStyle name="Énfasis3 2 3 5 5 2" xfId="3703"/>
    <cellStyle name="Énfasis3 2 3 5 6" xfId="3700"/>
    <cellStyle name="Énfasis3 2 3 5_INST $" xfId="1233"/>
    <cellStyle name="Énfasis3 2 3 6" xfId="1234"/>
    <cellStyle name="Énfasis3 2 3 6 2" xfId="1235"/>
    <cellStyle name="Énfasis3 2 3 6 2 2" xfId="3705"/>
    <cellStyle name="Énfasis3 2 3 6 2 3" xfId="4928"/>
    <cellStyle name="Énfasis3 2 3 6 3" xfId="1236"/>
    <cellStyle name="Énfasis3 2 3 6 4" xfId="1237"/>
    <cellStyle name="Énfasis3 2 3 6 4 2" xfId="3706"/>
    <cellStyle name="Énfasis3 2 3 6 4 3" xfId="4929"/>
    <cellStyle name="Énfasis3 2 3 6 5" xfId="1238"/>
    <cellStyle name="Énfasis3 2 3 6 5 2" xfId="3707"/>
    <cellStyle name="Énfasis3 2 3 6 6" xfId="3704"/>
    <cellStyle name="Énfasis3 2 3 6_INST $" xfId="1239"/>
    <cellStyle name="Énfasis3 2 3 7" xfId="1240"/>
    <cellStyle name="Énfasis3 2 3 7 2" xfId="3708"/>
    <cellStyle name="Énfasis3 2 3 7 3" xfId="4930"/>
    <cellStyle name="Énfasis3 2 3 8" xfId="1241"/>
    <cellStyle name="Énfasis3 2 3 8 2" xfId="3709"/>
    <cellStyle name="Énfasis3 2 3 8 3" xfId="4931"/>
    <cellStyle name="Énfasis3 2 3 9" xfId="1242"/>
    <cellStyle name="Énfasis3 2 3 9 2" xfId="3710"/>
    <cellStyle name="Énfasis3 2 3_AVANCE PROTECCIÓN" xfId="1243"/>
    <cellStyle name="Énfasis3 2 4" xfId="3697"/>
    <cellStyle name="Énfasis3 2_Listado_web" xfId="1244"/>
    <cellStyle name="Énfasis3 3" xfId="1245"/>
    <cellStyle name="Énfasis3 3 2" xfId="3711"/>
    <cellStyle name="Énfasis3 4" xfId="1246"/>
    <cellStyle name="Énfasis3 4 2" xfId="3712"/>
    <cellStyle name="Énfasis3 5" xfId="1247"/>
    <cellStyle name="Énfasis3 5 2" xfId="3713"/>
    <cellStyle name="Énfasis3 6" xfId="1248"/>
    <cellStyle name="Énfasis3 6 2" xfId="3714"/>
    <cellStyle name="Énfasis3 7" xfId="1249"/>
    <cellStyle name="Énfasis3 7 2" xfId="3715"/>
    <cellStyle name="Énfasis3 8" xfId="1250"/>
    <cellStyle name="Énfasis3 8 2" xfId="3716"/>
    <cellStyle name="Énfasis3 9" xfId="1251"/>
    <cellStyle name="Énfasis3 9 2" xfId="3717"/>
    <cellStyle name="Énfasis4" xfId="1252" builtinId="41" customBuiltin="1"/>
    <cellStyle name="Énfasis4 10" xfId="1253"/>
    <cellStyle name="Énfasis4 10 2" xfId="3719"/>
    <cellStyle name="Énfasis4 11" xfId="1254"/>
    <cellStyle name="Énfasis4 11 2" xfId="3720"/>
    <cellStyle name="Énfasis4 12" xfId="3718"/>
    <cellStyle name="Énfasis4 2" xfId="1255"/>
    <cellStyle name="Énfasis4 2 2" xfId="1256"/>
    <cellStyle name="Énfasis4 2 2 2" xfId="3722"/>
    <cellStyle name="Énfasis4 2 3" xfId="1257"/>
    <cellStyle name="Énfasis4 2 3 10" xfId="3723"/>
    <cellStyle name="Énfasis4 2 3 2" xfId="1258"/>
    <cellStyle name="Énfasis4 2 3 3" xfId="1259"/>
    <cellStyle name="Énfasis4 2 3 4" xfId="1260"/>
    <cellStyle name="Énfasis4 2 3 5" xfId="1261"/>
    <cellStyle name="Énfasis4 2 3 5 2" xfId="1262"/>
    <cellStyle name="Énfasis4 2 3 5 2 2" xfId="3725"/>
    <cellStyle name="Énfasis4 2 3 5 2 3" xfId="4933"/>
    <cellStyle name="Énfasis4 2 3 5 3" xfId="1263"/>
    <cellStyle name="Énfasis4 2 3 5 4" xfId="1264"/>
    <cellStyle name="Énfasis4 2 3 5 4 2" xfId="3726"/>
    <cellStyle name="Énfasis4 2 3 5 4 3" xfId="4934"/>
    <cellStyle name="Énfasis4 2 3 5 5" xfId="1265"/>
    <cellStyle name="Énfasis4 2 3 5 5 2" xfId="3727"/>
    <cellStyle name="Énfasis4 2 3 5 6" xfId="3724"/>
    <cellStyle name="Énfasis4 2 3 5_INST $" xfId="1266"/>
    <cellStyle name="Énfasis4 2 3 6" xfId="1267"/>
    <cellStyle name="Énfasis4 2 3 6 2" xfId="1268"/>
    <cellStyle name="Énfasis4 2 3 6 2 2" xfId="3729"/>
    <cellStyle name="Énfasis4 2 3 6 2 3" xfId="4935"/>
    <cellStyle name="Énfasis4 2 3 6 3" xfId="1269"/>
    <cellStyle name="Énfasis4 2 3 6 4" xfId="1270"/>
    <cellStyle name="Énfasis4 2 3 6 4 2" xfId="3730"/>
    <cellStyle name="Énfasis4 2 3 6 4 3" xfId="4936"/>
    <cellStyle name="Énfasis4 2 3 6 5" xfId="1271"/>
    <cellStyle name="Énfasis4 2 3 6 5 2" xfId="3731"/>
    <cellStyle name="Énfasis4 2 3 6 6" xfId="3728"/>
    <cellStyle name="Énfasis4 2 3 6_INST $" xfId="1272"/>
    <cellStyle name="Énfasis4 2 3 7" xfId="1273"/>
    <cellStyle name="Énfasis4 2 3 7 2" xfId="3732"/>
    <cellStyle name="Énfasis4 2 3 7 3" xfId="4937"/>
    <cellStyle name="Énfasis4 2 3 8" xfId="1274"/>
    <cellStyle name="Énfasis4 2 3 8 2" xfId="3733"/>
    <cellStyle name="Énfasis4 2 3 8 3" xfId="4938"/>
    <cellStyle name="Énfasis4 2 3 9" xfId="1275"/>
    <cellStyle name="Énfasis4 2 3 9 2" xfId="3734"/>
    <cellStyle name="Énfasis4 2 3_AVANCE PROTECCIÓN" xfId="1276"/>
    <cellStyle name="Énfasis4 2 4" xfId="3721"/>
    <cellStyle name="Énfasis4 2_Listado_web" xfId="1277"/>
    <cellStyle name="Énfasis4 3" xfId="1278"/>
    <cellStyle name="Énfasis4 3 2" xfId="3735"/>
    <cellStyle name="Énfasis4 4" xfId="1279"/>
    <cellStyle name="Énfasis4 4 2" xfId="3736"/>
    <cellStyle name="Énfasis4 5" xfId="1280"/>
    <cellStyle name="Énfasis4 5 2" xfId="3737"/>
    <cellStyle name="Énfasis4 6" xfId="1281"/>
    <cellStyle name="Énfasis4 6 2" xfId="3738"/>
    <cellStyle name="Énfasis4 7" xfId="1282"/>
    <cellStyle name="Énfasis4 7 2" xfId="3739"/>
    <cellStyle name="Énfasis4 8" xfId="1283"/>
    <cellStyle name="Énfasis4 8 2" xfId="3740"/>
    <cellStyle name="Énfasis4 9" xfId="1284"/>
    <cellStyle name="Énfasis4 9 2" xfId="3741"/>
    <cellStyle name="Énfasis5" xfId="1285" builtinId="45" customBuiltin="1"/>
    <cellStyle name="Énfasis5 10" xfId="1286"/>
    <cellStyle name="Énfasis5 10 2" xfId="3743"/>
    <cellStyle name="Énfasis5 11" xfId="1287"/>
    <cellStyle name="Énfasis5 11 2" xfId="3744"/>
    <cellStyle name="Énfasis5 12" xfId="3742"/>
    <cellStyle name="Énfasis5 2" xfId="1288"/>
    <cellStyle name="Énfasis5 2 2" xfId="1289"/>
    <cellStyle name="Énfasis5 2 2 2" xfId="3746"/>
    <cellStyle name="Énfasis5 2 3" xfId="1290"/>
    <cellStyle name="Énfasis5 2 3 10" xfId="3747"/>
    <cellStyle name="Énfasis5 2 3 2" xfId="1291"/>
    <cellStyle name="Énfasis5 2 3 3" xfId="1292"/>
    <cellStyle name="Énfasis5 2 3 4" xfId="1293"/>
    <cellStyle name="Énfasis5 2 3 5" xfId="1294"/>
    <cellStyle name="Énfasis5 2 3 5 2" xfId="1295"/>
    <cellStyle name="Énfasis5 2 3 5 2 2" xfId="3749"/>
    <cellStyle name="Énfasis5 2 3 5 2 3" xfId="4939"/>
    <cellStyle name="Énfasis5 2 3 5 3" xfId="1296"/>
    <cellStyle name="Énfasis5 2 3 5 4" xfId="1297"/>
    <cellStyle name="Énfasis5 2 3 5 4 2" xfId="3750"/>
    <cellStyle name="Énfasis5 2 3 5 4 3" xfId="4940"/>
    <cellStyle name="Énfasis5 2 3 5 5" xfId="1298"/>
    <cellStyle name="Énfasis5 2 3 5 5 2" xfId="3751"/>
    <cellStyle name="Énfasis5 2 3 5 6" xfId="3748"/>
    <cellStyle name="Énfasis5 2 3 5_INST $" xfId="1299"/>
    <cellStyle name="Énfasis5 2 3 6" xfId="1300"/>
    <cellStyle name="Énfasis5 2 3 6 2" xfId="1301"/>
    <cellStyle name="Énfasis5 2 3 6 2 2" xfId="3753"/>
    <cellStyle name="Énfasis5 2 3 6 2 3" xfId="4941"/>
    <cellStyle name="Énfasis5 2 3 6 3" xfId="1302"/>
    <cellStyle name="Énfasis5 2 3 6 4" xfId="1303"/>
    <cellStyle name="Énfasis5 2 3 6 4 2" xfId="3754"/>
    <cellStyle name="Énfasis5 2 3 6 4 3" xfId="4942"/>
    <cellStyle name="Énfasis5 2 3 6 5" xfId="1304"/>
    <cellStyle name="Énfasis5 2 3 6 5 2" xfId="3755"/>
    <cellStyle name="Énfasis5 2 3 6 6" xfId="3752"/>
    <cellStyle name="Énfasis5 2 3 6_INST $" xfId="1305"/>
    <cellStyle name="Énfasis5 2 3 7" xfId="1306"/>
    <cellStyle name="Énfasis5 2 3 7 2" xfId="3756"/>
    <cellStyle name="Énfasis5 2 3 7 3" xfId="4943"/>
    <cellStyle name="Énfasis5 2 3 8" xfId="1307"/>
    <cellStyle name="Énfasis5 2 3 8 2" xfId="3757"/>
    <cellStyle name="Énfasis5 2 3 8 3" xfId="4944"/>
    <cellStyle name="Énfasis5 2 3 9" xfId="1308"/>
    <cellStyle name="Énfasis5 2 3 9 2" xfId="3758"/>
    <cellStyle name="Énfasis5 2 3_AVANCE PROTECCIÓN" xfId="1309"/>
    <cellStyle name="Énfasis5 2 4" xfId="3745"/>
    <cellStyle name="Énfasis5 2_Listado_web" xfId="1310"/>
    <cellStyle name="Énfasis5 3" xfId="1311"/>
    <cellStyle name="Énfasis5 3 2" xfId="3759"/>
    <cellStyle name="Énfasis5 4" xfId="1312"/>
    <cellStyle name="Énfasis5 4 2" xfId="3760"/>
    <cellStyle name="Énfasis5 5" xfId="1313"/>
    <cellStyle name="Énfasis5 5 2" xfId="3761"/>
    <cellStyle name="Énfasis5 6" xfId="1314"/>
    <cellStyle name="Énfasis5 6 2" xfId="3762"/>
    <cellStyle name="Énfasis5 7" xfId="1315"/>
    <cellStyle name="Énfasis5 7 2" xfId="3763"/>
    <cellStyle name="Énfasis5 8" xfId="1316"/>
    <cellStyle name="Énfasis5 8 2" xfId="3764"/>
    <cellStyle name="Énfasis5 9" xfId="1317"/>
    <cellStyle name="Énfasis5 9 2" xfId="3765"/>
    <cellStyle name="Énfasis6" xfId="1318" builtinId="49" customBuiltin="1"/>
    <cellStyle name="Énfasis6 10" xfId="1319"/>
    <cellStyle name="Énfasis6 10 2" xfId="3767"/>
    <cellStyle name="Énfasis6 11" xfId="1320"/>
    <cellStyle name="Énfasis6 11 2" xfId="3768"/>
    <cellStyle name="Énfasis6 12" xfId="3766"/>
    <cellStyle name="Énfasis6 2" xfId="1321"/>
    <cellStyle name="Énfasis6 2 2" xfId="1322"/>
    <cellStyle name="Énfasis6 2 2 2" xfId="3770"/>
    <cellStyle name="Énfasis6 2 3" xfId="1323"/>
    <cellStyle name="Énfasis6 2 3 10" xfId="3771"/>
    <cellStyle name="Énfasis6 2 3 2" xfId="1324"/>
    <cellStyle name="Énfasis6 2 3 3" xfId="1325"/>
    <cellStyle name="Énfasis6 2 3 4" xfId="1326"/>
    <cellStyle name="Énfasis6 2 3 5" xfId="1327"/>
    <cellStyle name="Énfasis6 2 3 5 2" xfId="1328"/>
    <cellStyle name="Énfasis6 2 3 5 2 2" xfId="3773"/>
    <cellStyle name="Énfasis6 2 3 5 2 3" xfId="4946"/>
    <cellStyle name="Énfasis6 2 3 5 3" xfId="1329"/>
    <cellStyle name="Énfasis6 2 3 5 4" xfId="1330"/>
    <cellStyle name="Énfasis6 2 3 5 4 2" xfId="3774"/>
    <cellStyle name="Énfasis6 2 3 5 4 3" xfId="4947"/>
    <cellStyle name="Énfasis6 2 3 5 5" xfId="1331"/>
    <cellStyle name="Énfasis6 2 3 5 5 2" xfId="3775"/>
    <cellStyle name="Énfasis6 2 3 5 6" xfId="3772"/>
    <cellStyle name="Énfasis6 2 3 5_INST $" xfId="1332"/>
    <cellStyle name="Énfasis6 2 3 6" xfId="1333"/>
    <cellStyle name="Énfasis6 2 3 6 2" xfId="1334"/>
    <cellStyle name="Énfasis6 2 3 6 2 2" xfId="3777"/>
    <cellStyle name="Énfasis6 2 3 6 2 3" xfId="4948"/>
    <cellStyle name="Énfasis6 2 3 6 3" xfId="1335"/>
    <cellStyle name="Énfasis6 2 3 6 4" xfId="1336"/>
    <cellStyle name="Énfasis6 2 3 6 4 2" xfId="3778"/>
    <cellStyle name="Énfasis6 2 3 6 4 3" xfId="4949"/>
    <cellStyle name="Énfasis6 2 3 6 5" xfId="1337"/>
    <cellStyle name="Énfasis6 2 3 6 5 2" xfId="3779"/>
    <cellStyle name="Énfasis6 2 3 6 6" xfId="3776"/>
    <cellStyle name="Énfasis6 2 3 6_INST $" xfId="1338"/>
    <cellStyle name="Énfasis6 2 3 7" xfId="1339"/>
    <cellStyle name="Énfasis6 2 3 7 2" xfId="3780"/>
    <cellStyle name="Énfasis6 2 3 7 3" xfId="4950"/>
    <cellStyle name="Énfasis6 2 3 8" xfId="1340"/>
    <cellStyle name="Énfasis6 2 3 8 2" xfId="3781"/>
    <cellStyle name="Énfasis6 2 3 8 3" xfId="4951"/>
    <cellStyle name="Énfasis6 2 3 9" xfId="1341"/>
    <cellStyle name="Énfasis6 2 3 9 2" xfId="3782"/>
    <cellStyle name="Énfasis6 2 3_AVANCE PROTECCIÓN" xfId="1342"/>
    <cellStyle name="Énfasis6 2 4" xfId="3769"/>
    <cellStyle name="Énfasis6 2_Listado_web" xfId="1343"/>
    <cellStyle name="Énfasis6 3" xfId="1344"/>
    <cellStyle name="Énfasis6 3 2" xfId="3783"/>
    <cellStyle name="Énfasis6 4" xfId="1345"/>
    <cellStyle name="Énfasis6 4 2" xfId="3784"/>
    <cellStyle name="Énfasis6 5" xfId="1346"/>
    <cellStyle name="Énfasis6 5 2" xfId="3785"/>
    <cellStyle name="Énfasis6 6" xfId="1347"/>
    <cellStyle name="Énfasis6 6 2" xfId="3786"/>
    <cellStyle name="Énfasis6 7" xfId="1348"/>
    <cellStyle name="Énfasis6 7 2" xfId="3787"/>
    <cellStyle name="Énfasis6 8" xfId="1349"/>
    <cellStyle name="Énfasis6 8 2" xfId="3788"/>
    <cellStyle name="Énfasis6 9" xfId="1350"/>
    <cellStyle name="Énfasis6 9 2" xfId="3789"/>
    <cellStyle name="Entrada" xfId="1351" builtinId="20" customBuiltin="1"/>
    <cellStyle name="Entrada 10" xfId="1352"/>
    <cellStyle name="Entrada 10 2" xfId="3791"/>
    <cellStyle name="Entrada 11" xfId="1353"/>
    <cellStyle name="Entrada 11 2" xfId="3792"/>
    <cellStyle name="Entrada 12" xfId="3790"/>
    <cellStyle name="Entrada 2" xfId="1354"/>
    <cellStyle name="Entrada 2 2" xfId="1355"/>
    <cellStyle name="Entrada 2 2 2" xfId="3794"/>
    <cellStyle name="Entrada 2 3" xfId="1356"/>
    <cellStyle name="Entrada 2 3 10" xfId="3795"/>
    <cellStyle name="Entrada 2 3 2" xfId="1357"/>
    <cellStyle name="Entrada 2 3 3" xfId="1358"/>
    <cellStyle name="Entrada 2 3 4" xfId="1359"/>
    <cellStyle name="Entrada 2 3 5" xfId="1360"/>
    <cellStyle name="Entrada 2 3 5 2" xfId="1361"/>
    <cellStyle name="Entrada 2 3 5 2 2" xfId="3797"/>
    <cellStyle name="Entrada 2 3 5 2 3" xfId="4952"/>
    <cellStyle name="Entrada 2 3 5 3" xfId="1362"/>
    <cellStyle name="Entrada 2 3 5 4" xfId="1363"/>
    <cellStyle name="Entrada 2 3 5 4 2" xfId="3798"/>
    <cellStyle name="Entrada 2 3 5 4 3" xfId="4953"/>
    <cellStyle name="Entrada 2 3 5 5" xfId="1364"/>
    <cellStyle name="Entrada 2 3 5 5 2" xfId="3799"/>
    <cellStyle name="Entrada 2 3 5 6" xfId="3796"/>
    <cellStyle name="Entrada 2 3 5_INST $" xfId="1365"/>
    <cellStyle name="Entrada 2 3 6" xfId="1366"/>
    <cellStyle name="Entrada 2 3 6 2" xfId="1367"/>
    <cellStyle name="Entrada 2 3 6 2 2" xfId="3801"/>
    <cellStyle name="Entrada 2 3 6 2 3" xfId="4954"/>
    <cellStyle name="Entrada 2 3 6 3" xfId="1368"/>
    <cellStyle name="Entrada 2 3 6 4" xfId="1369"/>
    <cellStyle name="Entrada 2 3 6 4 2" xfId="3802"/>
    <cellStyle name="Entrada 2 3 6 4 3" xfId="4955"/>
    <cellStyle name="Entrada 2 3 6 5" xfId="1370"/>
    <cellStyle name="Entrada 2 3 6 5 2" xfId="3803"/>
    <cellStyle name="Entrada 2 3 6 6" xfId="3800"/>
    <cellStyle name="Entrada 2 3 6_INST $" xfId="1371"/>
    <cellStyle name="Entrada 2 3 7" xfId="1372"/>
    <cellStyle name="Entrada 2 3 7 2" xfId="3804"/>
    <cellStyle name="Entrada 2 3 7 3" xfId="4956"/>
    <cellStyle name="Entrada 2 3 8" xfId="1373"/>
    <cellStyle name="Entrada 2 3 8 2" xfId="3805"/>
    <cellStyle name="Entrada 2 3 8 3" xfId="4957"/>
    <cellStyle name="Entrada 2 3 9" xfId="1374"/>
    <cellStyle name="Entrada 2 3 9 2" xfId="3806"/>
    <cellStyle name="Entrada 2 3_AVANCE PROTECCIÓN" xfId="1375"/>
    <cellStyle name="Entrada 2 4" xfId="3793"/>
    <cellStyle name="Entrada 2_Listado_web" xfId="1376"/>
    <cellStyle name="Entrada 3" xfId="1377"/>
    <cellStyle name="Entrada 3 2" xfId="3807"/>
    <cellStyle name="Entrada 4" xfId="1378"/>
    <cellStyle name="Entrada 4 2" xfId="3808"/>
    <cellStyle name="Entrada 5" xfId="1379"/>
    <cellStyle name="Entrada 5 2" xfId="3809"/>
    <cellStyle name="Entrada 6" xfId="1380"/>
    <cellStyle name="Entrada 6 2" xfId="3810"/>
    <cellStyle name="Entrada 7" xfId="1381"/>
    <cellStyle name="Entrada 7 2" xfId="3811"/>
    <cellStyle name="Entrada 8" xfId="1382"/>
    <cellStyle name="Entrada 8 2" xfId="3812"/>
    <cellStyle name="Entrada 9" xfId="1383"/>
    <cellStyle name="Entrada 9 2" xfId="3813"/>
    <cellStyle name="Hipervínculo" xfId="6639" builtinId="8"/>
    <cellStyle name="Incorrecto" xfId="1384" builtinId="27" customBuiltin="1"/>
    <cellStyle name="Incorrecto 10" xfId="1385"/>
    <cellStyle name="Incorrecto 10 2" xfId="3815"/>
    <cellStyle name="Incorrecto 11" xfId="1386"/>
    <cellStyle name="Incorrecto 11 2" xfId="3816"/>
    <cellStyle name="Incorrecto 12" xfId="3814"/>
    <cellStyle name="Incorrecto 2" xfId="1387"/>
    <cellStyle name="Incorrecto 2 2" xfId="1388"/>
    <cellStyle name="Incorrecto 2 2 2" xfId="3818"/>
    <cellStyle name="Incorrecto 2 3" xfId="1389"/>
    <cellStyle name="Incorrecto 2 3 10" xfId="3819"/>
    <cellStyle name="Incorrecto 2 3 2" xfId="1390"/>
    <cellStyle name="Incorrecto 2 3 3" xfId="1391"/>
    <cellStyle name="Incorrecto 2 3 4" xfId="1392"/>
    <cellStyle name="Incorrecto 2 3 5" xfId="1393"/>
    <cellStyle name="Incorrecto 2 3 5 2" xfId="1394"/>
    <cellStyle name="Incorrecto 2 3 5 2 2" xfId="3821"/>
    <cellStyle name="Incorrecto 2 3 5 2 3" xfId="4958"/>
    <cellStyle name="Incorrecto 2 3 5 3" xfId="1395"/>
    <cellStyle name="Incorrecto 2 3 5 4" xfId="1396"/>
    <cellStyle name="Incorrecto 2 3 5 4 2" xfId="3822"/>
    <cellStyle name="Incorrecto 2 3 5 4 3" xfId="4959"/>
    <cellStyle name="Incorrecto 2 3 5 5" xfId="1397"/>
    <cellStyle name="Incorrecto 2 3 5 5 2" xfId="3823"/>
    <cellStyle name="Incorrecto 2 3 5 6" xfId="3820"/>
    <cellStyle name="Incorrecto 2 3 5_INST $" xfId="1398"/>
    <cellStyle name="Incorrecto 2 3 6" xfId="1399"/>
    <cellStyle name="Incorrecto 2 3 6 2" xfId="1400"/>
    <cellStyle name="Incorrecto 2 3 6 2 2" xfId="3825"/>
    <cellStyle name="Incorrecto 2 3 6 2 3" xfId="4960"/>
    <cellStyle name="Incorrecto 2 3 6 3" xfId="1401"/>
    <cellStyle name="Incorrecto 2 3 6 4" xfId="1402"/>
    <cellStyle name="Incorrecto 2 3 6 4 2" xfId="3826"/>
    <cellStyle name="Incorrecto 2 3 6 4 3" xfId="4961"/>
    <cellStyle name="Incorrecto 2 3 6 5" xfId="1403"/>
    <cellStyle name="Incorrecto 2 3 6 5 2" xfId="3827"/>
    <cellStyle name="Incorrecto 2 3 6 6" xfId="3824"/>
    <cellStyle name="Incorrecto 2 3 6_INST $" xfId="1404"/>
    <cellStyle name="Incorrecto 2 3 7" xfId="1405"/>
    <cellStyle name="Incorrecto 2 3 7 2" xfId="3828"/>
    <cellStyle name="Incorrecto 2 3 7 3" xfId="4962"/>
    <cellStyle name="Incorrecto 2 3 8" xfId="1406"/>
    <cellStyle name="Incorrecto 2 3 8 2" xfId="3829"/>
    <cellStyle name="Incorrecto 2 3 8 3" xfId="4963"/>
    <cellStyle name="Incorrecto 2 3 9" xfId="1407"/>
    <cellStyle name="Incorrecto 2 3 9 2" xfId="3830"/>
    <cellStyle name="Incorrecto 2 3_AVANCE PROTECCIÓN" xfId="1408"/>
    <cellStyle name="Incorrecto 2 4" xfId="3817"/>
    <cellStyle name="Incorrecto 2_Listado_web" xfId="1409"/>
    <cellStyle name="Incorrecto 3" xfId="1410"/>
    <cellStyle name="Incorrecto 3 2" xfId="3831"/>
    <cellStyle name="Incorrecto 4" xfId="1411"/>
    <cellStyle name="Incorrecto 4 2" xfId="3832"/>
    <cellStyle name="Incorrecto 5" xfId="1412"/>
    <cellStyle name="Incorrecto 5 2" xfId="3833"/>
    <cellStyle name="Incorrecto 6" xfId="1413"/>
    <cellStyle name="Incorrecto 6 2" xfId="3834"/>
    <cellStyle name="Incorrecto 7" xfId="1414"/>
    <cellStyle name="Incorrecto 7 2" xfId="3835"/>
    <cellStyle name="Incorrecto 8" xfId="1415"/>
    <cellStyle name="Incorrecto 8 2" xfId="3836"/>
    <cellStyle name="Incorrecto 9" xfId="1416"/>
    <cellStyle name="Incorrecto 9 2" xfId="3837"/>
    <cellStyle name="Millares" xfId="6641" builtinId="3"/>
    <cellStyle name="Millares [0]" xfId="6640" builtinId="6"/>
    <cellStyle name="Millares 10" xfId="1417"/>
    <cellStyle name="Millares 10 2" xfId="1418"/>
    <cellStyle name="Millares 10 2 2" xfId="1419"/>
    <cellStyle name="Millares 10 2 2 2" xfId="4966"/>
    <cellStyle name="Millares 10 2 3" xfId="4965"/>
    <cellStyle name="Millares 10 3" xfId="1420"/>
    <cellStyle name="Millares 10 3 2" xfId="1421"/>
    <cellStyle name="Millares 10 3 2 2" xfId="1422"/>
    <cellStyle name="Millares 10 3 2 2 2" xfId="4969"/>
    <cellStyle name="Millares 10 3 2 3" xfId="4968"/>
    <cellStyle name="Millares 10 3 3" xfId="1423"/>
    <cellStyle name="Millares 10 3 3 2" xfId="4970"/>
    <cellStyle name="Millares 10 3 4" xfId="4967"/>
    <cellStyle name="Millares 10 4" xfId="1424"/>
    <cellStyle name="Millares 10 4 2" xfId="4971"/>
    <cellStyle name="Millares 10 5" xfId="4964"/>
    <cellStyle name="Millares 11" xfId="1425"/>
    <cellStyle name="Millares 11 2" xfId="1426"/>
    <cellStyle name="Millares 11 2 2" xfId="4973"/>
    <cellStyle name="Millares 11 3" xfId="4972"/>
    <cellStyle name="Millares 12" xfId="1427"/>
    <cellStyle name="Millares 12 10" xfId="1428"/>
    <cellStyle name="Millares 12 10 2" xfId="4974"/>
    <cellStyle name="Millares 12 2" xfId="1429"/>
    <cellStyle name="Millares 12 2 2" xfId="1430"/>
    <cellStyle name="Millares 12 2 2 2" xfId="4976"/>
    <cellStyle name="Millares 12 2 3" xfId="4975"/>
    <cellStyle name="Millares 12 3" xfId="1431"/>
    <cellStyle name="Millares 12 3 2" xfId="1432"/>
    <cellStyle name="Millares 12 3 2 2" xfId="4978"/>
    <cellStyle name="Millares 12 3 3" xfId="4977"/>
    <cellStyle name="Millares 12 4" xfId="1433"/>
    <cellStyle name="Millares 12 4 2" xfId="4979"/>
    <cellStyle name="Millares 12 5" xfId="1434"/>
    <cellStyle name="Millares 12 5 2" xfId="4980"/>
    <cellStyle name="Millares 12 6" xfId="1435"/>
    <cellStyle name="Millares 12 6 2" xfId="4981"/>
    <cellStyle name="Millares 12 7" xfId="1436"/>
    <cellStyle name="Millares 12 7 2" xfId="1437"/>
    <cellStyle name="Millares 12 7 2 2" xfId="4983"/>
    <cellStyle name="Millares 12 7 3" xfId="4982"/>
    <cellStyle name="Millares 12 8" xfId="1438"/>
    <cellStyle name="Millares 12 8 2" xfId="1439"/>
    <cellStyle name="Millares 12 8 2 2" xfId="4985"/>
    <cellStyle name="Millares 12 8 3" xfId="1440"/>
    <cellStyle name="Millares 12 8 3 2" xfId="1441"/>
    <cellStyle name="Millares 12 8 3 2 2" xfId="4987"/>
    <cellStyle name="Millares 12 8 3 3" xfId="4986"/>
    <cellStyle name="Millares 12 8 4" xfId="1442"/>
    <cellStyle name="Millares 12 8 4 2" xfId="4988"/>
    <cellStyle name="Millares 12 8 5" xfId="4984"/>
    <cellStyle name="Millares 12 9" xfId="1443"/>
    <cellStyle name="Millares 12 9 2" xfId="4989"/>
    <cellStyle name="Millares 13" xfId="1444"/>
    <cellStyle name="Millares 13 2" xfId="1445"/>
    <cellStyle name="Millares 13 2 2" xfId="1446"/>
    <cellStyle name="Millares 13 2 2 2" xfId="4992"/>
    <cellStyle name="Millares 13 2 3" xfId="4991"/>
    <cellStyle name="Millares 13 3" xfId="1447"/>
    <cellStyle name="Millares 13 3 2" xfId="1448"/>
    <cellStyle name="Millares 13 3 2 2" xfId="4994"/>
    <cellStyle name="Millares 13 3 3" xfId="4993"/>
    <cellStyle name="Millares 13 4" xfId="1449"/>
    <cellStyle name="Millares 13 4 2" xfId="4995"/>
    <cellStyle name="Millares 13 5" xfId="4990"/>
    <cellStyle name="Millares 14" xfId="1450"/>
    <cellStyle name="Millares 14 10" xfId="1451"/>
    <cellStyle name="Millares 14 10 2" xfId="4996"/>
    <cellStyle name="Millares 14 2" xfId="1452"/>
    <cellStyle name="Millares 14 2 2" xfId="1453"/>
    <cellStyle name="Millares 14 2 2 2" xfId="4998"/>
    <cellStyle name="Millares 14 2 3" xfId="4997"/>
    <cellStyle name="Millares 14 3" xfId="1454"/>
    <cellStyle name="Millares 14 3 2" xfId="1455"/>
    <cellStyle name="Millares 14 3 2 2" xfId="5000"/>
    <cellStyle name="Millares 14 3 3" xfId="4999"/>
    <cellStyle name="Millares 14 4" xfId="1456"/>
    <cellStyle name="Millares 14 4 2" xfId="5001"/>
    <cellStyle name="Millares 14 5" xfId="1457"/>
    <cellStyle name="Millares 14 5 2" xfId="5002"/>
    <cellStyle name="Millares 14 6" xfId="1458"/>
    <cellStyle name="Millares 14 6 2" xfId="5003"/>
    <cellStyle name="Millares 14 7" xfId="1459"/>
    <cellStyle name="Millares 14 7 2" xfId="1460"/>
    <cellStyle name="Millares 14 7 2 2" xfId="5005"/>
    <cellStyle name="Millares 14 7 3" xfId="5004"/>
    <cellStyle name="Millares 14 8" xfId="1461"/>
    <cellStyle name="Millares 14 8 2" xfId="1462"/>
    <cellStyle name="Millares 14 8 2 2" xfId="5007"/>
    <cellStyle name="Millares 14 8 3" xfId="1463"/>
    <cellStyle name="Millares 14 8 3 2" xfId="1464"/>
    <cellStyle name="Millares 14 8 3 2 2" xfId="5009"/>
    <cellStyle name="Millares 14 8 3 3" xfId="5008"/>
    <cellStyle name="Millares 14 8 4" xfId="1465"/>
    <cellStyle name="Millares 14 8 4 2" xfId="5010"/>
    <cellStyle name="Millares 14 8 5" xfId="5006"/>
    <cellStyle name="Millares 14 9" xfId="1466"/>
    <cellStyle name="Millares 14 9 2" xfId="5011"/>
    <cellStyle name="Millares 15" xfId="1467"/>
    <cellStyle name="Millares 15 2" xfId="1468"/>
    <cellStyle name="Millares 15 2 2" xfId="5013"/>
    <cellStyle name="Millares 15 3" xfId="5012"/>
    <cellStyle name="Millares 16" xfId="1469"/>
    <cellStyle name="Millares 16 2" xfId="1470"/>
    <cellStyle name="Millares 16 2 2" xfId="5015"/>
    <cellStyle name="Millares 16 3" xfId="5014"/>
    <cellStyle name="Millares 17" xfId="1471"/>
    <cellStyle name="Millares 17 2" xfId="5016"/>
    <cellStyle name="Millares 18" xfId="1472"/>
    <cellStyle name="Millares 18 2" xfId="1473"/>
    <cellStyle name="Millares 18 2 2" xfId="5018"/>
    <cellStyle name="Millares 18 3" xfId="5017"/>
    <cellStyle name="Millares 19" xfId="1474"/>
    <cellStyle name="Millares 19 2" xfId="1475"/>
    <cellStyle name="Millares 19 2 2" xfId="1476"/>
    <cellStyle name="Millares 19 2 2 2" xfId="5021"/>
    <cellStyle name="Millares 19 2 3" xfId="1477"/>
    <cellStyle name="Millares 19 2 4" xfId="5020"/>
    <cellStyle name="Millares 19 3" xfId="1478"/>
    <cellStyle name="Millares 19 3 2" xfId="1479"/>
    <cellStyle name="Millares 19 4" xfId="1480"/>
    <cellStyle name="Millares 19 4 2" xfId="5023"/>
    <cellStyle name="Millares 19 5" xfId="5019"/>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6"/>
    <cellStyle name="Millares 2 5 2 3" xfId="5025"/>
    <cellStyle name="Millares 2 5 3" xfId="1502"/>
    <cellStyle name="Millares 2 5 3 2" xfId="1503"/>
    <cellStyle name="Millares 2 5 3 2 2" xfId="5028"/>
    <cellStyle name="Millares 2 5 3 3" xfId="5027"/>
    <cellStyle name="Millares 2 5 4" xfId="1504"/>
    <cellStyle name="Millares 2 5 4 2" xfId="5029"/>
    <cellStyle name="Millares 2 5 5" xfId="5024"/>
    <cellStyle name="Millares 2 6" xfId="1505"/>
    <cellStyle name="Millares 2 6 2" xfId="1506"/>
    <cellStyle name="Millares 2 7" xfId="1507"/>
    <cellStyle name="Millares 2 7 2" xfId="3838"/>
    <cellStyle name="Millares 2 8" xfId="1508"/>
    <cellStyle name="Millares 2 8 2" xfId="5030"/>
    <cellStyle name="Millares 2 9" xfId="1509"/>
    <cellStyle name="Millares 2_Hoja1" xfId="1510"/>
    <cellStyle name="Millares 20" xfId="1511"/>
    <cellStyle name="Millares 20 2" xfId="5031"/>
    <cellStyle name="Millares 21" xfId="1512"/>
    <cellStyle name="Millares 21 2" xfId="5032"/>
    <cellStyle name="Millares 22" xfId="1513"/>
    <cellStyle name="Millares 22 2" xfId="1514"/>
    <cellStyle name="Millares 22 2 2" xfId="5034"/>
    <cellStyle name="Millares 22 3" xfId="5033"/>
    <cellStyle name="Millares 23" xfId="1515"/>
    <cellStyle name="Millares 23 2" xfId="5035"/>
    <cellStyle name="Millares 24" xfId="1516"/>
    <cellStyle name="Millares 24 2" xfId="1517"/>
    <cellStyle name="Millares 24 2 2" xfId="5037"/>
    <cellStyle name="Millares 24 3" xfId="1518"/>
    <cellStyle name="Millares 24 3 2" xfId="1519"/>
    <cellStyle name="Millares 24 3 2 2" xfId="5039"/>
    <cellStyle name="Millares 24 3 3" xfId="5038"/>
    <cellStyle name="Millares 24 4" xfId="1520"/>
    <cellStyle name="Millares 24 4 2" xfId="5040"/>
    <cellStyle name="Millares 24 5" xfId="5036"/>
    <cellStyle name="Millares 25" xfId="1521"/>
    <cellStyle name="Millares 25 2" xfId="3839"/>
    <cellStyle name="Millares 26" xfId="1522"/>
    <cellStyle name="Millares 26 2" xfId="1523"/>
    <cellStyle name="Millares 26 2 2" xfId="3840"/>
    <cellStyle name="Millares 26 3" xfId="1524"/>
    <cellStyle name="Millares 26 3 2" xfId="5042"/>
    <cellStyle name="Millares 26 4" xfId="5041"/>
    <cellStyle name="Millares 27" xfId="1525"/>
    <cellStyle name="Millares 27 2" xfId="1526"/>
    <cellStyle name="Millares 27 2 2" xfId="3842"/>
    <cellStyle name="Millares 27 3" xfId="3841"/>
    <cellStyle name="Millares 28" xfId="1527"/>
    <cellStyle name="Millares 28 2" xfId="1528"/>
    <cellStyle name="Millares 28 2 2" xfId="3844"/>
    <cellStyle name="Millares 28 3" xfId="3843"/>
    <cellStyle name="Millares 29" xfId="1529"/>
    <cellStyle name="Millares 29 2" xfId="1530"/>
    <cellStyle name="Millares 29 2 2" xfId="3846"/>
    <cellStyle name="Millares 29 3" xfId="3845"/>
    <cellStyle name="Millares 3" xfId="1531"/>
    <cellStyle name="Millares 3 10" xfId="5043"/>
    <cellStyle name="Millares 3 2" xfId="1532"/>
    <cellStyle name="Millares 3 2 2" xfId="1533"/>
    <cellStyle name="Millares 3 2 2 2" xfId="5045"/>
    <cellStyle name="Millares 3 2 3" xfId="5044"/>
    <cellStyle name="Millares 3 3" xfId="1534"/>
    <cellStyle name="Millares 3 3 2" xfId="1535"/>
    <cellStyle name="Millares 3 3 2 2" xfId="1536"/>
    <cellStyle name="Millares 3 3 3" xfId="1537"/>
    <cellStyle name="Millares 3 4" xfId="1538"/>
    <cellStyle name="Millares 3 4 2" xfId="1539"/>
    <cellStyle name="Millares 3 4 2 2" xfId="5047"/>
    <cellStyle name="Millares 3 4 3" xfId="5046"/>
    <cellStyle name="Millares 3 5" xfId="1540"/>
    <cellStyle name="Millares 3 5 2" xfId="5048"/>
    <cellStyle name="Millares 3 6" xfId="1541"/>
    <cellStyle name="Millares 3 6 2" xfId="5049"/>
    <cellStyle name="Millares 3 7" xfId="1542"/>
    <cellStyle name="Millares 3 7 2" xfId="5050"/>
    <cellStyle name="Millares 3 8" xfId="1543"/>
    <cellStyle name="Millares 3 8 2" xfId="5051"/>
    <cellStyle name="Millares 3 9" xfId="1544"/>
    <cellStyle name="Millares 3 9 2" xfId="5052"/>
    <cellStyle name="Millares 3_Hoja1" xfId="1545"/>
    <cellStyle name="Millares 30" xfId="1546"/>
    <cellStyle name="Millares 30 2" xfId="5053"/>
    <cellStyle name="Millares 31" xfId="1547"/>
    <cellStyle name="Millares 31 2" xfId="5054"/>
    <cellStyle name="Millares 32" xfId="1548"/>
    <cellStyle name="Millares 32 2" xfId="1549"/>
    <cellStyle name="Millares 33" xfId="1550"/>
    <cellStyle name="Millares 33 2" xfId="3847"/>
    <cellStyle name="Millares 34" xfId="1551"/>
    <cellStyle name="Millares 34 2" xfId="1552"/>
    <cellStyle name="Millares 35" xfId="1553"/>
    <cellStyle name="Millares 35 2" xfId="1554"/>
    <cellStyle name="Millares 36" xfId="1555"/>
    <cellStyle name="Millares 36 2" xfId="5055"/>
    <cellStyle name="Millares 37" xfId="1556"/>
    <cellStyle name="Millares 37 2" xfId="1557"/>
    <cellStyle name="Millares 38" xfId="1558"/>
    <cellStyle name="Millares 38 2" xfId="5056"/>
    <cellStyle name="Millares 39" xfId="1559"/>
    <cellStyle name="Millares 4" xfId="1560"/>
    <cellStyle name="Millares 4 2" xfId="1561"/>
    <cellStyle name="Millares 4 2 2" xfId="1562"/>
    <cellStyle name="Millares 4 2 2 2" xfId="5059"/>
    <cellStyle name="Millares 4 2 3" xfId="5058"/>
    <cellStyle name="Millares 4 3" xfId="1563"/>
    <cellStyle name="Millares 4 3 2" xfId="5060"/>
    <cellStyle name="Millares 4 4" xfId="5057"/>
    <cellStyle name="Millares 40" xfId="1564"/>
    <cellStyle name="Millares 40 2" xfId="5061"/>
    <cellStyle name="Millares 5" xfId="1565"/>
    <cellStyle name="Millares 5 2" xfId="1566"/>
    <cellStyle name="Millares 5 2 2" xfId="5063"/>
    <cellStyle name="Millares 5 3" xfId="5062"/>
    <cellStyle name="Millares 6" xfId="1567"/>
    <cellStyle name="Millares 6 2" xfId="1568"/>
    <cellStyle name="Millares 6 2 2" xfId="1569"/>
    <cellStyle name="Millares 6 2 2 2" xfId="5066"/>
    <cellStyle name="Millares 6 2 3" xfId="5065"/>
    <cellStyle name="Millares 6 3" xfId="1570"/>
    <cellStyle name="Millares 6 3 2" xfId="1571"/>
    <cellStyle name="Millares 6 3 2 2" xfId="5068"/>
    <cellStyle name="Millares 6 3 3" xfId="5067"/>
    <cellStyle name="Millares 6 4" xfId="1572"/>
    <cellStyle name="Millares 6 4 2" xfId="1573"/>
    <cellStyle name="Millares 6 4 2 2" xfId="1574"/>
    <cellStyle name="Millares 6 4 2 2 2" xfId="5071"/>
    <cellStyle name="Millares 6 4 2 3" xfId="5070"/>
    <cellStyle name="Millares 6 4 3" xfId="1575"/>
    <cellStyle name="Millares 6 4 3 2" xfId="5072"/>
    <cellStyle name="Millares 6 4 4" xfId="5069"/>
    <cellStyle name="Millares 6 5" xfId="1576"/>
    <cellStyle name="Millares 6 5 2" xfId="5073"/>
    <cellStyle name="Millares 6 6" xfId="5064"/>
    <cellStyle name="Millares 7" xfId="1577"/>
    <cellStyle name="Millares 7 2" xfId="1578"/>
    <cellStyle name="Millares 7 2 2" xfId="1579"/>
    <cellStyle name="Millares 7 2 2 2" xfId="5076"/>
    <cellStyle name="Millares 7 2 3" xfId="5075"/>
    <cellStyle name="Millares 7 3" xfId="1580"/>
    <cellStyle name="Millares 7 3 2" xfId="1581"/>
    <cellStyle name="Millares 7 3 2 2" xfId="5078"/>
    <cellStyle name="Millares 7 3 3" xfId="5077"/>
    <cellStyle name="Millares 7 4" xfId="1582"/>
    <cellStyle name="Millares 7 4 2" xfId="1583"/>
    <cellStyle name="Millares 7 4 2 2" xfId="1584"/>
    <cellStyle name="Millares 7 4 2 2 2" xfId="5081"/>
    <cellStyle name="Millares 7 4 2 3" xfId="5080"/>
    <cellStyle name="Millares 7 4 3" xfId="1585"/>
    <cellStyle name="Millares 7 4 3 2" xfId="5082"/>
    <cellStyle name="Millares 7 4 4" xfId="5079"/>
    <cellStyle name="Millares 7 5" xfId="1586"/>
    <cellStyle name="Millares 7 5 2" xfId="5083"/>
    <cellStyle name="Millares 7 6" xfId="5074"/>
    <cellStyle name="Millares 8" xfId="1587"/>
    <cellStyle name="Millares 8 2" xfId="1588"/>
    <cellStyle name="Millares 8 2 2" xfId="1589"/>
    <cellStyle name="Millares 8 2 2 2" xfId="5086"/>
    <cellStyle name="Millares 8 2 3" xfId="5085"/>
    <cellStyle name="Millares 8 3" xfId="1590"/>
    <cellStyle name="Millares 8 3 2" xfId="1591"/>
    <cellStyle name="Millares 8 3 2 2" xfId="5088"/>
    <cellStyle name="Millares 8 3 3" xfId="5087"/>
    <cellStyle name="Millares 8 4" xfId="1592"/>
    <cellStyle name="Millares 8 4 2" xfId="1593"/>
    <cellStyle name="Millares 8 4 2 2" xfId="1594"/>
    <cellStyle name="Millares 8 4 2 2 2" xfId="5091"/>
    <cellStyle name="Millares 8 4 2 3" xfId="5090"/>
    <cellStyle name="Millares 8 4 3" xfId="1595"/>
    <cellStyle name="Millares 8 4 3 2" xfId="5092"/>
    <cellStyle name="Millares 8 4 4" xfId="5089"/>
    <cellStyle name="Millares 8 5" xfId="1596"/>
    <cellStyle name="Millares 8 5 2" xfId="5093"/>
    <cellStyle name="Millares 8 6" xfId="5084"/>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4"/>
    <cellStyle name="Moneda 11" xfId="1604"/>
    <cellStyle name="Moneda 11 2" xfId="1605"/>
    <cellStyle name="Moneda 11 2 2" xfId="5096"/>
    <cellStyle name="Moneda 11 3" xfId="1606"/>
    <cellStyle name="Moneda 11 3 2" xfId="1607"/>
    <cellStyle name="Moneda 11 3 2 2" xfId="3849"/>
    <cellStyle name="Moneda 11 3 3" xfId="3848"/>
    <cellStyle name="Moneda 11 4" xfId="1608"/>
    <cellStyle name="Moneda 11 4 2" xfId="5097"/>
    <cellStyle name="Moneda 11 5" xfId="5095"/>
    <cellStyle name="Moneda 12" xfId="1609"/>
    <cellStyle name="Moneda 12 2" xfId="5098"/>
    <cellStyle name="Moneda 13" xfId="1610"/>
    <cellStyle name="Moneda 13 2" xfId="5099"/>
    <cellStyle name="Moneda 14" xfId="1611"/>
    <cellStyle name="Moneda 14 2" xfId="5100"/>
    <cellStyle name="Moneda 15" xfId="1612"/>
    <cellStyle name="Moneda 15 2" xfId="1613"/>
    <cellStyle name="Moneda 15 2 2" xfId="5102"/>
    <cellStyle name="Moneda 15 3" xfId="5101"/>
    <cellStyle name="Moneda 16" xfId="1614"/>
    <cellStyle name="Moneda 16 2" xfId="5103"/>
    <cellStyle name="Moneda 17" xfId="1615"/>
    <cellStyle name="Moneda 17 2" xfId="1616"/>
    <cellStyle name="Moneda 17 2 2" xfId="5105"/>
    <cellStyle name="Moneda 17 3" xfId="1617"/>
    <cellStyle name="Moneda 17 3 2" xfId="1618"/>
    <cellStyle name="Moneda 17 3 2 2" xfId="5107"/>
    <cellStyle name="Moneda 17 3 3" xfId="5106"/>
    <cellStyle name="Moneda 17 4" xfId="1619"/>
    <cellStyle name="Moneda 17 4 2" xfId="5108"/>
    <cellStyle name="Moneda 17 5" xfId="5104"/>
    <cellStyle name="Moneda 18" xfId="1620"/>
    <cellStyle name="Moneda 18 2" xfId="1621"/>
    <cellStyle name="Moneda 18 2 2" xfId="3850"/>
    <cellStyle name="Moneda 18 3" xfId="1622"/>
    <cellStyle name="Moneda 18 3 2" xfId="5110"/>
    <cellStyle name="Moneda 18 4" xfId="5109"/>
    <cellStyle name="Moneda 19" xfId="1623"/>
    <cellStyle name="Moneda 19 2" xfId="5111"/>
    <cellStyle name="Moneda 2" xfId="1624"/>
    <cellStyle name="Moneda 2 10" xfId="1625"/>
    <cellStyle name="Moneda 2 10 2" xfId="1626"/>
    <cellStyle name="Moneda 2 11" xfId="1627"/>
    <cellStyle name="Moneda 2 11 2" xfId="1628"/>
    <cellStyle name="Moneda 2 11 2 2" xfId="5113"/>
    <cellStyle name="Moneda 2 11 3" xfId="5112"/>
    <cellStyle name="Moneda 2 12" xfId="1629"/>
    <cellStyle name="Moneda 2 12 2" xfId="5114"/>
    <cellStyle name="Moneda 2 13" xfId="1630"/>
    <cellStyle name="Moneda 2 13 2" xfId="5115"/>
    <cellStyle name="Moneda 2 14" xfId="1631"/>
    <cellStyle name="Moneda 2 14 2" xfId="5116"/>
    <cellStyle name="Moneda 2 15" xfId="1632"/>
    <cellStyle name="Moneda 2 15 2" xfId="5117"/>
    <cellStyle name="Moneda 2 16" xfId="1633"/>
    <cellStyle name="Moneda 2 16 2" xfId="1634"/>
    <cellStyle name="Moneda 2 16 2 2" xfId="5119"/>
    <cellStyle name="Moneda 2 16 3" xfId="5118"/>
    <cellStyle name="Moneda 2 17" xfId="1635"/>
    <cellStyle name="Moneda 2 17 2" xfId="1636"/>
    <cellStyle name="Moneda 2 17 2 2" xfId="5121"/>
    <cellStyle name="Moneda 2 17 3" xfId="1637"/>
    <cellStyle name="Moneda 2 17 3 2" xfId="1638"/>
    <cellStyle name="Moneda 2 17 3 2 2" xfId="5123"/>
    <cellStyle name="Moneda 2 17 3 3" xfId="5122"/>
    <cellStyle name="Moneda 2 17 4" xfId="1639"/>
    <cellStyle name="Moneda 2 17 4 2" xfId="5124"/>
    <cellStyle name="Moneda 2 17 5" xfId="5120"/>
    <cellStyle name="Moneda 2 18" xfId="1640"/>
    <cellStyle name="Moneda 2 18 2" xfId="5125"/>
    <cellStyle name="Moneda 2 19" xfId="1641"/>
    <cellStyle name="Moneda 2 19 2" xfId="3851"/>
    <cellStyle name="Moneda 2 19 2 2" xfId="5890"/>
    <cellStyle name="Moneda 2 2" xfId="1642"/>
    <cellStyle name="Moneda 2 2 2" xfId="1643"/>
    <cellStyle name="Moneda 2 2 2 2" xfId="1644"/>
    <cellStyle name="Moneda 2 2 2 2 2" xfId="5128"/>
    <cellStyle name="Moneda 2 2 2 3" xfId="5127"/>
    <cellStyle name="Moneda 2 2 3" xfId="1645"/>
    <cellStyle name="Moneda 2 2 3 2" xfId="5129"/>
    <cellStyle name="Moneda 2 2 4" xfId="5126"/>
    <cellStyle name="Moneda 2 3" xfId="1646"/>
    <cellStyle name="Moneda 2 3 2" xfId="1647"/>
    <cellStyle name="Moneda 2 3 2 2" xfId="5131"/>
    <cellStyle name="Moneda 2 3 3" xfId="5130"/>
    <cellStyle name="Moneda 2 4" xfId="1648"/>
    <cellStyle name="Moneda 2 4 2" xfId="1649"/>
    <cellStyle name="Moneda 2 4 2 2" xfId="1650"/>
    <cellStyle name="Moneda 2 4 2 2 2" xfId="5134"/>
    <cellStyle name="Moneda 2 4 2 3" xfId="5133"/>
    <cellStyle name="Moneda 2 4 3" xfId="1651"/>
    <cellStyle name="Moneda 2 4 3 2" xfId="5135"/>
    <cellStyle name="Moneda 2 4 4" xfId="5132"/>
    <cellStyle name="Moneda 2 5" xfId="1652"/>
    <cellStyle name="Moneda 2 5 2" xfId="1653"/>
    <cellStyle name="Moneda 2 5 2 2" xfId="1654"/>
    <cellStyle name="Moneda 2 5 2 2 2" xfId="5138"/>
    <cellStyle name="Moneda 2 5 2 3" xfId="5137"/>
    <cellStyle name="Moneda 2 5 3" xfId="1655"/>
    <cellStyle name="Moneda 2 5 3 2" xfId="1656"/>
    <cellStyle name="Moneda 2 5 3 2 2" xfId="5140"/>
    <cellStyle name="Moneda 2 5 3 3" xfId="5139"/>
    <cellStyle name="Moneda 2 5 4" xfId="1657"/>
    <cellStyle name="Moneda 2 5 4 2" xfId="5141"/>
    <cellStyle name="Moneda 2 5 5" xfId="5136"/>
    <cellStyle name="Moneda 2 6" xfId="1658"/>
    <cellStyle name="Moneda 2 6 2" xfId="1659"/>
    <cellStyle name="Moneda 2 6 2 2" xfId="5143"/>
    <cellStyle name="Moneda 2 6 3" xfId="5142"/>
    <cellStyle name="Moneda 2 7" xfId="1660"/>
    <cellStyle name="Moneda 2 7 2" xfId="1661"/>
    <cellStyle name="Moneda 2 7 2 2" xfId="1662"/>
    <cellStyle name="Moneda 2 7 3" xfId="1663"/>
    <cellStyle name="Moneda 2 8" xfId="1664"/>
    <cellStyle name="Moneda 2 8 2" xfId="1665"/>
    <cellStyle name="Moneda 2 8 2 2" xfId="5145"/>
    <cellStyle name="Moneda 2 8 3" xfId="5144"/>
    <cellStyle name="Moneda 2 9" xfId="1666"/>
    <cellStyle name="Moneda 2 9 2" xfId="5146"/>
    <cellStyle name="Moneda 2_Hoja1" xfId="1667"/>
    <cellStyle name="Moneda 20" xfId="1668"/>
    <cellStyle name="Moneda 20 2" xfId="5147"/>
    <cellStyle name="Moneda 21" xfId="1669"/>
    <cellStyle name="Moneda 21 2" xfId="3852"/>
    <cellStyle name="Moneda 21 2 2" xfId="5891"/>
    <cellStyle name="Moneda 22" xfId="1670"/>
    <cellStyle name="Moneda 22 2" xfId="5148"/>
    <cellStyle name="Moneda 23" xfId="1671"/>
    <cellStyle name="Moneda 24" xfId="1672"/>
    <cellStyle name="Moneda 24 2" xfId="5149"/>
    <cellStyle name="Moneda 3" xfId="1673"/>
    <cellStyle name="Moneda 3 2" xfId="1674"/>
    <cellStyle name="Moneda 3 2 2" xfId="5151"/>
    <cellStyle name="Moneda 3 3" xfId="1675"/>
    <cellStyle name="Moneda 3 3 2" xfId="5152"/>
    <cellStyle name="Moneda 3 4" xfId="1676"/>
    <cellStyle name="Moneda 3 5" xfId="5150"/>
    <cellStyle name="Moneda 4" xfId="1677"/>
    <cellStyle name="Moneda 4 2" xfId="1678"/>
    <cellStyle name="Moneda 4 2 2" xfId="1679"/>
    <cellStyle name="Moneda 4 2 2 2" xfId="5155"/>
    <cellStyle name="Moneda 4 2 3" xfId="5154"/>
    <cellStyle name="Moneda 4 3" xfId="1680"/>
    <cellStyle name="Moneda 4 3 2" xfId="1681"/>
    <cellStyle name="Moneda 4 3 2 2" xfId="5157"/>
    <cellStyle name="Moneda 4 3 3" xfId="5156"/>
    <cellStyle name="Moneda 4 4" xfId="1682"/>
    <cellStyle name="Moneda 4 4 2" xfId="1683"/>
    <cellStyle name="Moneda 4 4 2 2" xfId="1684"/>
    <cellStyle name="Moneda 4 4 2 2 2" xfId="5160"/>
    <cellStyle name="Moneda 4 4 2 3" xfId="5159"/>
    <cellStyle name="Moneda 4 4 3" xfId="1685"/>
    <cellStyle name="Moneda 4 4 3 2" xfId="5161"/>
    <cellStyle name="Moneda 4 4 4" xfId="5158"/>
    <cellStyle name="Moneda 4 5" xfId="1686"/>
    <cellStyle name="Moneda 4 5 2" xfId="5162"/>
    <cellStyle name="Moneda 4 6" xfId="5153"/>
    <cellStyle name="Moneda 5" xfId="1687"/>
    <cellStyle name="Moneda 5 10" xfId="1688"/>
    <cellStyle name="Moneda 5 10 2" xfId="5163"/>
    <cellStyle name="Moneda 5 2" xfId="1689"/>
    <cellStyle name="Moneda 5 2 2" xfId="1690"/>
    <cellStyle name="Moneda 5 2 2 2" xfId="5165"/>
    <cellStyle name="Moneda 5 2 3" xfId="5164"/>
    <cellStyle name="Moneda 5 3" xfId="1691"/>
    <cellStyle name="Moneda 5 3 2" xfId="1692"/>
    <cellStyle name="Moneda 5 3 2 2" xfId="5167"/>
    <cellStyle name="Moneda 5 3 3" xfId="5166"/>
    <cellStyle name="Moneda 5 4" xfId="1693"/>
    <cellStyle name="Moneda 5 4 2" xfId="5168"/>
    <cellStyle name="Moneda 5 5" xfId="1694"/>
    <cellStyle name="Moneda 5 5 2" xfId="5169"/>
    <cellStyle name="Moneda 5 6" xfId="1695"/>
    <cellStyle name="Moneda 5 6 2" xfId="5170"/>
    <cellStyle name="Moneda 5 7" xfId="1696"/>
    <cellStyle name="Moneda 5 7 2" xfId="1697"/>
    <cellStyle name="Moneda 5 7 2 2" xfId="5172"/>
    <cellStyle name="Moneda 5 7 3" xfId="5171"/>
    <cellStyle name="Moneda 5 8" xfId="1698"/>
    <cellStyle name="Moneda 5 8 2" xfId="1699"/>
    <cellStyle name="Moneda 5 8 2 2" xfId="5174"/>
    <cellStyle name="Moneda 5 8 3" xfId="1700"/>
    <cellStyle name="Moneda 5 8 3 2" xfId="1701"/>
    <cellStyle name="Moneda 5 8 3 2 2" xfId="5176"/>
    <cellStyle name="Moneda 5 8 3 3" xfId="5175"/>
    <cellStyle name="Moneda 5 8 4" xfId="1702"/>
    <cellStyle name="Moneda 5 8 4 2" xfId="5177"/>
    <cellStyle name="Moneda 5 8 5" xfId="5173"/>
    <cellStyle name="Moneda 5 9" xfId="1703"/>
    <cellStyle name="Moneda 5 9 2" xfId="5178"/>
    <cellStyle name="Moneda 6" xfId="1704"/>
    <cellStyle name="Moneda 6 2" xfId="1705"/>
    <cellStyle name="Moneda 6 2 2" xfId="1706"/>
    <cellStyle name="Moneda 6 2 2 2" xfId="5181"/>
    <cellStyle name="Moneda 6 2 3" xfId="5180"/>
    <cellStyle name="Moneda 6 3" xfId="1707"/>
    <cellStyle name="Moneda 6 3 2" xfId="1708"/>
    <cellStyle name="Moneda 6 3 2 2" xfId="5183"/>
    <cellStyle name="Moneda 6 3 3" xfId="5182"/>
    <cellStyle name="Moneda 6 4" xfId="1709"/>
    <cellStyle name="Moneda 6 4 2" xfId="5184"/>
    <cellStyle name="Moneda 6 5" xfId="5179"/>
    <cellStyle name="Moneda 7" xfId="1710"/>
    <cellStyle name="Moneda 7 10" xfId="1711"/>
    <cellStyle name="Moneda 7 10 2" xfId="5185"/>
    <cellStyle name="Moneda 7 2" xfId="1712"/>
    <cellStyle name="Moneda 7 2 2" xfId="1713"/>
    <cellStyle name="Moneda 7 2 2 2" xfId="5187"/>
    <cellStyle name="Moneda 7 2 3" xfId="5186"/>
    <cellStyle name="Moneda 7 3" xfId="1714"/>
    <cellStyle name="Moneda 7 3 2" xfId="1715"/>
    <cellStyle name="Moneda 7 3 2 2" xfId="5189"/>
    <cellStyle name="Moneda 7 3 3" xfId="5188"/>
    <cellStyle name="Moneda 7 4" xfId="1716"/>
    <cellStyle name="Moneda 7 4 2" xfId="5190"/>
    <cellStyle name="Moneda 7 5" xfId="1717"/>
    <cellStyle name="Moneda 7 5 2" xfId="5191"/>
    <cellStyle name="Moneda 7 6" xfId="1718"/>
    <cellStyle name="Moneda 7 6 2" xfId="5192"/>
    <cellStyle name="Moneda 7 7" xfId="1719"/>
    <cellStyle name="Moneda 7 7 2" xfId="1720"/>
    <cellStyle name="Moneda 7 7 2 2" xfId="5194"/>
    <cellStyle name="Moneda 7 7 3" xfId="5193"/>
    <cellStyle name="Moneda 7 8" xfId="1721"/>
    <cellStyle name="Moneda 7 8 2" xfId="1722"/>
    <cellStyle name="Moneda 7 8 2 2" xfId="5196"/>
    <cellStyle name="Moneda 7 8 3" xfId="1723"/>
    <cellStyle name="Moneda 7 8 3 2" xfId="1724"/>
    <cellStyle name="Moneda 7 8 3 2 2" xfId="5198"/>
    <cellStyle name="Moneda 7 8 3 3" xfId="5197"/>
    <cellStyle name="Moneda 7 8 4" xfId="1725"/>
    <cellStyle name="Moneda 7 8 4 2" xfId="5199"/>
    <cellStyle name="Moneda 7 8 5" xfId="5195"/>
    <cellStyle name="Moneda 7 9" xfId="1726"/>
    <cellStyle name="Moneda 7 9 2" xfId="5200"/>
    <cellStyle name="Moneda 8" xfId="1727"/>
    <cellStyle name="Moneda 8 2" xfId="1728"/>
    <cellStyle name="Moneda 8 2 2" xfId="5202"/>
    <cellStyle name="Moneda 8 3" xfId="5201"/>
    <cellStyle name="Moneda 9" xfId="1729"/>
    <cellStyle name="Moneda 9 2" xfId="1730"/>
    <cellStyle name="Moneda 9 2 2" xfId="5204"/>
    <cellStyle name="Moneda 9 3" xfId="5203"/>
    <cellStyle name="Neutral" xfId="1731" builtinId="28" customBuiltin="1"/>
    <cellStyle name="Neutral 10" xfId="1732"/>
    <cellStyle name="Neutral 10 2" xfId="3854"/>
    <cellStyle name="Neutral 11" xfId="1733"/>
    <cellStyle name="Neutral 11 2" xfId="3855"/>
    <cellStyle name="Neutral 12" xfId="3853"/>
    <cellStyle name="Neutral 2" xfId="1734"/>
    <cellStyle name="Neutral 2 2" xfId="1735"/>
    <cellStyle name="Neutral 2 2 2" xfId="3857"/>
    <cellStyle name="Neutral 2 3" xfId="1736"/>
    <cellStyle name="Neutral 2 3 10" xfId="3858"/>
    <cellStyle name="Neutral 2 3 2" xfId="1737"/>
    <cellStyle name="Neutral 2 3 3" xfId="1738"/>
    <cellStyle name="Neutral 2 3 4" xfId="1739"/>
    <cellStyle name="Neutral 2 3 5" xfId="1740"/>
    <cellStyle name="Neutral 2 3 5 2" xfId="1741"/>
    <cellStyle name="Neutral 2 3 5 2 2" xfId="3860"/>
    <cellStyle name="Neutral 2 3 5 2 3" xfId="5205"/>
    <cellStyle name="Neutral 2 3 5 3" xfId="1742"/>
    <cellStyle name="Neutral 2 3 5 4" xfId="1743"/>
    <cellStyle name="Neutral 2 3 5 4 2" xfId="3861"/>
    <cellStyle name="Neutral 2 3 5 4 3" xfId="5206"/>
    <cellStyle name="Neutral 2 3 5 5" xfId="1744"/>
    <cellStyle name="Neutral 2 3 5 5 2" xfId="3862"/>
    <cellStyle name="Neutral 2 3 5 6" xfId="3859"/>
    <cellStyle name="Neutral 2 3 5_INST $" xfId="1745"/>
    <cellStyle name="Neutral 2 3 6" xfId="1746"/>
    <cellStyle name="Neutral 2 3 6 2" xfId="1747"/>
    <cellStyle name="Neutral 2 3 6 2 2" xfId="3864"/>
    <cellStyle name="Neutral 2 3 6 2 3" xfId="5207"/>
    <cellStyle name="Neutral 2 3 6 3" xfId="1748"/>
    <cellStyle name="Neutral 2 3 6 4" xfId="1749"/>
    <cellStyle name="Neutral 2 3 6 4 2" xfId="3865"/>
    <cellStyle name="Neutral 2 3 6 4 3" xfId="5208"/>
    <cellStyle name="Neutral 2 3 6 5" xfId="1750"/>
    <cellStyle name="Neutral 2 3 6 5 2" xfId="3866"/>
    <cellStyle name="Neutral 2 3 6 6" xfId="3863"/>
    <cellStyle name="Neutral 2 3 6_INST $" xfId="1751"/>
    <cellStyle name="Neutral 2 3 7" xfId="1752"/>
    <cellStyle name="Neutral 2 3 7 2" xfId="3867"/>
    <cellStyle name="Neutral 2 3 7 3" xfId="5209"/>
    <cellStyle name="Neutral 2 3 8" xfId="1753"/>
    <cellStyle name="Neutral 2 3 8 2" xfId="3868"/>
    <cellStyle name="Neutral 2 3 8 3" xfId="5210"/>
    <cellStyle name="Neutral 2 3 9" xfId="1754"/>
    <cellStyle name="Neutral 2 3 9 2" xfId="3869"/>
    <cellStyle name="Neutral 2 3_AVANCE PROTECCIÓN" xfId="1755"/>
    <cellStyle name="Neutral 2 4" xfId="3856"/>
    <cellStyle name="Neutral 2_Listado_web" xfId="1756"/>
    <cellStyle name="Neutral 3" xfId="1757"/>
    <cellStyle name="Neutral 3 2" xfId="3870"/>
    <cellStyle name="Neutral 4" xfId="1758"/>
    <cellStyle name="Neutral 4 2" xfId="3871"/>
    <cellStyle name="Neutral 5" xfId="1759"/>
    <cellStyle name="Neutral 5 2" xfId="3872"/>
    <cellStyle name="Neutral 6" xfId="1760"/>
    <cellStyle name="Neutral 6 2" xfId="3873"/>
    <cellStyle name="Neutral 7" xfId="1761"/>
    <cellStyle name="Neutral 7 2" xfId="3874"/>
    <cellStyle name="Neutral 8" xfId="1762"/>
    <cellStyle name="Neutral 8 2" xfId="3875"/>
    <cellStyle name="Neutral 9" xfId="1763"/>
    <cellStyle name="Neutral 9 2" xfId="3876"/>
    <cellStyle name="Normal" xfId="0" builtinId="0"/>
    <cellStyle name="Normal 10" xfId="1764"/>
    <cellStyle name="Normal 10 10" xfId="6250"/>
    <cellStyle name="Normal 10 2" xfId="1765"/>
    <cellStyle name="Normal 10 2 10" xfId="5853"/>
    <cellStyle name="Normal 10 2 2" xfId="1766"/>
    <cellStyle name="Normal 10 2 2 2" xfId="1767"/>
    <cellStyle name="Normal 10 2 2 2 2" xfId="3878"/>
    <cellStyle name="Normal 10 2 2 2 2 2" xfId="5894"/>
    <cellStyle name="Normal 10 2 2 2 2 3" xfId="6320"/>
    <cellStyle name="Normal 10 2 2 3" xfId="1768"/>
    <cellStyle name="Normal 10 2 2 4" xfId="3877"/>
    <cellStyle name="Normal 10 2 2 4 2" xfId="5893"/>
    <cellStyle name="Normal 10 2 2 4 3" xfId="6319"/>
    <cellStyle name="Normal 10 2 2_INST $" xfId="1769"/>
    <cellStyle name="Normal 10 2 3" xfId="5212"/>
    <cellStyle name="Normal 10 2 4" xfId="5886"/>
    <cellStyle name="Normal 10 2 5" xfId="5883"/>
    <cellStyle name="Normal 10 2 6" xfId="6249"/>
    <cellStyle name="Normal 10 2 7" xfId="6251"/>
    <cellStyle name="Normal 10 2 8" xfId="6245"/>
    <cellStyle name="Normal 10 2 9" xfId="6253"/>
    <cellStyle name="Normal 10 3" xfId="1770"/>
    <cellStyle name="Normal 10 3 2" xfId="5213"/>
    <cellStyle name="Normal 10 4" xfId="5211"/>
    <cellStyle name="Normal 10 5" xfId="4905"/>
    <cellStyle name="Normal 10 6" xfId="4861"/>
    <cellStyle name="Normal 10 7" xfId="5885"/>
    <cellStyle name="Normal 10 8" xfId="5658"/>
    <cellStyle name="Normal 10 9" xfId="5022"/>
    <cellStyle name="Normal 100" xfId="1771"/>
    <cellStyle name="Normal 100 2" xfId="1772"/>
    <cellStyle name="Normal 100 2 2" xfId="3880"/>
    <cellStyle name="Normal 100 2 2 2" xfId="5896"/>
    <cellStyle name="Normal 100 2 2 3" xfId="6322"/>
    <cellStyle name="Normal 100 2 3" xfId="5214"/>
    <cellStyle name="Normal 100 3" xfId="1773"/>
    <cellStyle name="Normal 100 3 2" xfId="3881"/>
    <cellStyle name="Normal 100 4" xfId="1774"/>
    <cellStyle name="Normal 100 4 2" xfId="3882"/>
    <cellStyle name="Normal 100 4 2 2" xfId="5897"/>
    <cellStyle name="Normal 100 4 2 3" xfId="6323"/>
    <cellStyle name="Normal 100 4 3" xfId="5215"/>
    <cellStyle name="Normal 100 5" xfId="1775"/>
    <cellStyle name="Normal 100 5 2" xfId="3883"/>
    <cellStyle name="Normal 100 5 2 2" xfId="5898"/>
    <cellStyle name="Normal 100 5 2 3" xfId="6324"/>
    <cellStyle name="Normal 100 6" xfId="3879"/>
    <cellStyle name="Normal 100 6 2" xfId="5895"/>
    <cellStyle name="Normal 100 6 3" xfId="6321"/>
    <cellStyle name="Normal 100_INST $" xfId="1776"/>
    <cellStyle name="Normal 101" xfId="1777"/>
    <cellStyle name="Normal 101 2" xfId="1778"/>
    <cellStyle name="Normal 101 2 2" xfId="5217"/>
    <cellStyle name="Normal 101 3" xfId="5216"/>
    <cellStyle name="Normal 101_INST $" xfId="1779"/>
    <cellStyle name="Normal 102" xfId="1780"/>
    <cellStyle name="Normal 102 2" xfId="5218"/>
    <cellStyle name="Normal 103" xfId="1781"/>
    <cellStyle name="Normal 103 2" xfId="5219"/>
    <cellStyle name="Normal 104" xfId="1782"/>
    <cellStyle name="Normal 104 2" xfId="1783"/>
    <cellStyle name="Normal 104 2 2" xfId="3884"/>
    <cellStyle name="Normal 104 3" xfId="5220"/>
    <cellStyle name="Normal 105" xfId="1784"/>
    <cellStyle name="Normal 105 2" xfId="3885"/>
    <cellStyle name="Normal 105 2 2" xfId="5899"/>
    <cellStyle name="Normal 106" xfId="1785"/>
    <cellStyle name="Normal 106 2" xfId="3886"/>
    <cellStyle name="Normal 106 2 2" xfId="5900"/>
    <cellStyle name="Normal 106 3" xfId="5221"/>
    <cellStyle name="Normal 107" xfId="1786"/>
    <cellStyle name="Normal 107 2" xfId="3887"/>
    <cellStyle name="Normal 107 2 2" xfId="5901"/>
    <cellStyle name="Normal 107 3" xfId="5222"/>
    <cellStyle name="Normal 108" xfId="1787"/>
    <cellStyle name="Normal 108 2" xfId="5223"/>
    <cellStyle name="Normal 109" xfId="1788"/>
    <cellStyle name="Normal 109 2" xfId="5224"/>
    <cellStyle name="Normal 11" xfId="1789"/>
    <cellStyle name="Normal 11 2" xfId="1790"/>
    <cellStyle name="Normal 11 2 10" xfId="1791"/>
    <cellStyle name="Normal 11 2 10 2" xfId="1792"/>
    <cellStyle name="Normal 11 2 10 2 2" xfId="5226"/>
    <cellStyle name="Normal 11 2 10 3" xfId="5225"/>
    <cellStyle name="Normal 11 2 10_AVANCE TOTAL" xfId="1793"/>
    <cellStyle name="Normal 11 2 11" xfId="1794"/>
    <cellStyle name="Normal 11 2 11 2" xfId="5227"/>
    <cellStyle name="Normal 11 2 12" xfId="1795"/>
    <cellStyle name="Normal 11 2 12 2" xfId="5228"/>
    <cellStyle name="Normal 11 2 13" xfId="1796"/>
    <cellStyle name="Normal 11 2 13 2" xfId="5229"/>
    <cellStyle name="Normal 11 2 14" xfId="1797"/>
    <cellStyle name="Normal 11 2 14 2" xfId="1798"/>
    <cellStyle name="Normal 11 2 14 2 2" xfId="5231"/>
    <cellStyle name="Normal 11 2 14 3" xfId="5230"/>
    <cellStyle name="Normal 11 2 14_AVANCE TOTAL" xfId="1799"/>
    <cellStyle name="Normal 11 2 15" xfId="1800"/>
    <cellStyle name="Normal 11 2 15 2" xfId="1801"/>
    <cellStyle name="Normal 11 2 15 2 2" xfId="5233"/>
    <cellStyle name="Normal 11 2 15 3" xfId="1802"/>
    <cellStyle name="Normal 11 2 15 3 2" xfId="1803"/>
    <cellStyle name="Normal 11 2 15 3 2 2" xfId="5235"/>
    <cellStyle name="Normal 11 2 15 3 3" xfId="5234"/>
    <cellStyle name="Normal 11 2 15 3_INST $" xfId="1804"/>
    <cellStyle name="Normal 11 2 15 4" xfId="1805"/>
    <cellStyle name="Normal 11 2 15 4 2" xfId="5236"/>
    <cellStyle name="Normal 11 2 15 5" xfId="5232"/>
    <cellStyle name="Normal 11 2 15_INST $" xfId="1806"/>
    <cellStyle name="Normal 11 2 16" xfId="1807"/>
    <cellStyle name="Normal 11 2 16 2" xfId="1808"/>
    <cellStyle name="Normal 11 2 16 2 2" xfId="5238"/>
    <cellStyle name="Normal 11 2 16 3" xfId="5237"/>
    <cellStyle name="Normal 11 2 16_INST $" xfId="1809"/>
    <cellStyle name="Normal 11 2 17" xfId="1810"/>
    <cellStyle name="Normal 11 2 17 2" xfId="5239"/>
    <cellStyle name="Normal 11 2 18" xfId="1811"/>
    <cellStyle name="Normal 11 2 18 2" xfId="5240"/>
    <cellStyle name="Normal 11 2 19" xfId="1812"/>
    <cellStyle name="Normal 11 2 19 2" xfId="5241"/>
    <cellStyle name="Normal 11 2 2" xfId="1813"/>
    <cellStyle name="Normal 11 2 2 2" xfId="1814"/>
    <cellStyle name="Normal 11 2 2 2 2" xfId="5243"/>
    <cellStyle name="Normal 11 2 2 3" xfId="1815"/>
    <cellStyle name="Normal 11 2 2 3 2" xfId="3888"/>
    <cellStyle name="Normal 11 2 2 3 2 2" xfId="5902"/>
    <cellStyle name="Normal 11 2 2 3 2 3" xfId="6325"/>
    <cellStyle name="Normal 11 2 2 3 3" xfId="5244"/>
    <cellStyle name="Normal 11 2 2 4" xfId="1816"/>
    <cellStyle name="Normal 11 2 2 4 2" xfId="5245"/>
    <cellStyle name="Normal 11 2 2 5" xfId="1817"/>
    <cellStyle name="Normal 11 2 2 5 2" xfId="5246"/>
    <cellStyle name="Normal 11 2 2 6" xfId="1818"/>
    <cellStyle name="Normal 11 2 2 7" xfId="5242"/>
    <cellStyle name="Normal 11 2 3" xfId="1819"/>
    <cellStyle name="Normal 11 2 3 2" xfId="1820"/>
    <cellStyle name="Normal 11 2 3 2 2" xfId="1821"/>
    <cellStyle name="Normal 11 2 3 2 2 2" xfId="5249"/>
    <cellStyle name="Normal 11 2 3 2 3" xfId="5248"/>
    <cellStyle name="Normal 11 2 3 3" xfId="1822"/>
    <cellStyle name="Normal 11 2 3 3 2" xfId="5250"/>
    <cellStyle name="Normal 11 2 3 4" xfId="5247"/>
    <cellStyle name="Normal 11 2 3_AVANCE PROTECCIÓN" xfId="1823"/>
    <cellStyle name="Normal 11 2 4" xfId="1824"/>
    <cellStyle name="Normal 11 2 4 2" xfId="1825"/>
    <cellStyle name="Normal 11 2 4 2 2" xfId="1826"/>
    <cellStyle name="Normal 11 2 4 2 2 2" xfId="5253"/>
    <cellStyle name="Normal 11 2 4 2 3" xfId="5252"/>
    <cellStyle name="Normal 11 2 4 3" xfId="1827"/>
    <cellStyle name="Normal 11 2 4 3 2" xfId="1828"/>
    <cellStyle name="Normal 11 2 4 3 2 2" xfId="5255"/>
    <cellStyle name="Normal 11 2 4 3 3" xfId="5254"/>
    <cellStyle name="Normal 11 2 4 4" xfId="1829"/>
    <cellStyle name="Normal 11 2 4 4 2" xfId="5256"/>
    <cellStyle name="Normal 11 2 4 5" xfId="5251"/>
    <cellStyle name="Normal 11 2 4_AVANCE TOTAL" xfId="1830"/>
    <cellStyle name="Normal 11 2 5" xfId="1831"/>
    <cellStyle name="Normal 11 2 5 2" xfId="1832"/>
    <cellStyle name="Normal 11 2 5 2 2" xfId="5258"/>
    <cellStyle name="Normal 11 2 5 3" xfId="5257"/>
    <cellStyle name="Normal 11 2 6" xfId="1833"/>
    <cellStyle name="Normal 11 2 6 2" xfId="1834"/>
    <cellStyle name="Normal 11 2 6 2 2" xfId="5260"/>
    <cellStyle name="Normal 11 2 6 3" xfId="5259"/>
    <cellStyle name="Normal 11 2 7" xfId="1835"/>
    <cellStyle name="Normal 11 2 7 2" xfId="1836"/>
    <cellStyle name="Normal 11 2 7 2 2" xfId="5262"/>
    <cellStyle name="Normal 11 2 7 3" xfId="5261"/>
    <cellStyle name="Normal 11 2 8" xfId="1837"/>
    <cellStyle name="Normal 11 2 8 2" xfId="1838"/>
    <cellStyle name="Normal 11 2 8 2 2" xfId="5264"/>
    <cellStyle name="Normal 11 2 8 3" xfId="5263"/>
    <cellStyle name="Normal 11 2 9" xfId="1839"/>
    <cellStyle name="Normal 11 2 9 2" xfId="5265"/>
    <cellStyle name="Normal 11 2_AVANCE PROTECCIÓN" xfId="1840"/>
    <cellStyle name="Normal 11_cuadratura" xfId="1841"/>
    <cellStyle name="Normal 110" xfId="1842"/>
    <cellStyle name="Normal 110 2" xfId="5266"/>
    <cellStyle name="Normal 111" xfId="3152"/>
    <cellStyle name="Normal 116 2" xfId="6642"/>
    <cellStyle name="Normal 12" xfId="1843"/>
    <cellStyle name="Normal 12 10" xfId="1844"/>
    <cellStyle name="Normal 12 2" xfId="1845"/>
    <cellStyle name="Normal 12 2 2" xfId="1846"/>
    <cellStyle name="Normal 12 2 2 2" xfId="5268"/>
    <cellStyle name="Normal 12 2 3" xfId="1847"/>
    <cellStyle name="Normal 12 2 3 2" xfId="3889"/>
    <cellStyle name="Normal 12 2 3 2 2" xfId="5903"/>
    <cellStyle name="Normal 12 2 3 2 3" xfId="6326"/>
    <cellStyle name="Normal 12 2 3 3" xfId="5269"/>
    <cellStyle name="Normal 12 2 4" xfId="1848"/>
    <cellStyle name="Normal 12 2 4 2" xfId="5270"/>
    <cellStyle name="Normal 12 2 5" xfId="1849"/>
    <cellStyle name="Normal 12 2 5 2" xfId="5271"/>
    <cellStyle name="Normal 12 2 6" xfId="1850"/>
    <cellStyle name="Normal 12 2 7" xfId="5267"/>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90"/>
    <cellStyle name="Normal 12 8" xfId="1870"/>
    <cellStyle name="Normal 12 8 2" xfId="3891"/>
    <cellStyle name="Normal 12 9" xfId="1871"/>
    <cellStyle name="Normal 12_AVANCE JUSTICIA JUVENIL" xfId="1872"/>
    <cellStyle name="Normal 13" xfId="1873"/>
    <cellStyle name="Normal 13 10" xfId="1874"/>
    <cellStyle name="Normal 13 10 2" xfId="5272"/>
    <cellStyle name="Normal 13 11" xfId="1875"/>
    <cellStyle name="Normal 13 11 2" xfId="3892"/>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3"/>
    <cellStyle name="Normal 13 2 4" xfId="1883"/>
    <cellStyle name="Normal 13 2 4 2" xfId="3894"/>
    <cellStyle name="Normal 13 2 4 2 2" xfId="5904"/>
    <cellStyle name="Normal 13 2 4 2 3" xfId="6327"/>
    <cellStyle name="Normal 13 2 4 3" xfId="5273"/>
    <cellStyle name="Normal 13 2 5" xfId="1884"/>
    <cellStyle name="Normal 13 2 6" xfId="1885"/>
    <cellStyle name="Normal 13 2_Hoja2" xfId="1886"/>
    <cellStyle name="Normal 13 3" xfId="1887"/>
    <cellStyle name="Normal 13 3 2" xfId="1888"/>
    <cellStyle name="Normal 13 3 2 2" xfId="5275"/>
    <cellStyle name="Normal 13 3 3" xfId="5274"/>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5"/>
    <cellStyle name="Normal 13 7" xfId="1896"/>
    <cellStyle name="Normal 13 7 2" xfId="5276"/>
    <cellStyle name="Normal 13 8" xfId="1897"/>
    <cellStyle name="Normal 13 8 2" xfId="5277"/>
    <cellStyle name="Normal 13 9" xfId="1898"/>
    <cellStyle name="Normal 13 9 2" xfId="5278"/>
    <cellStyle name="Normal 13_AVANCE TOTAL" xfId="1899"/>
    <cellStyle name="Normal 14" xfId="1900"/>
    <cellStyle name="Normal 14 2" xfId="1901"/>
    <cellStyle name="Normal 14 2 2" xfId="1902"/>
    <cellStyle name="Normal 14 2 2 2" xfId="5281"/>
    <cellStyle name="Normal 14 2 3" xfId="5280"/>
    <cellStyle name="Normal 14 3" xfId="1903"/>
    <cellStyle name="Normal 14 3 2" xfId="1904"/>
    <cellStyle name="Normal 14 3 2 2" xfId="5283"/>
    <cellStyle name="Normal 14 3 3" xfId="5282"/>
    <cellStyle name="Normal 14 4" xfId="1905"/>
    <cellStyle name="Normal 14 4 2" xfId="1906"/>
    <cellStyle name="Normal 14 4 2 2" xfId="1907"/>
    <cellStyle name="Normal 14 4 2 2 2" xfId="5286"/>
    <cellStyle name="Normal 14 4 2 3" xfId="5285"/>
    <cellStyle name="Normal 14 4 3" xfId="1908"/>
    <cellStyle name="Normal 14 4 3 2" xfId="5287"/>
    <cellStyle name="Normal 14 4 4" xfId="5284"/>
    <cellStyle name="Normal 14 4_AVANCE PROTECCIÓN" xfId="1909"/>
    <cellStyle name="Normal 14 5" xfId="1910"/>
    <cellStyle name="Normal 14 5 2" xfId="5288"/>
    <cellStyle name="Normal 14 6" xfId="5279"/>
    <cellStyle name="Normal 14_DET I REG" xfId="1911"/>
    <cellStyle name="Normal 15" xfId="1912"/>
    <cellStyle name="Normal 15 10" xfId="1913"/>
    <cellStyle name="Normal 15 10 2" xfId="5290"/>
    <cellStyle name="Normal 15 11" xfId="1914"/>
    <cellStyle name="Normal 15 11 2" xfId="5291"/>
    <cellStyle name="Normal 15 12" xfId="5289"/>
    <cellStyle name="Normal 15 2" xfId="1915"/>
    <cellStyle name="Normal 15 2 2" xfId="1916"/>
    <cellStyle name="Normal 15 2 2 2" xfId="5293"/>
    <cellStyle name="Normal 15 2 3" xfId="5292"/>
    <cellStyle name="Normal 15 3" xfId="1917"/>
    <cellStyle name="Normal 15 3 2" xfId="1918"/>
    <cellStyle name="Normal 15 3 2 2" xfId="5295"/>
    <cellStyle name="Normal 15 3 3" xfId="5294"/>
    <cellStyle name="Normal 15 4" xfId="1919"/>
    <cellStyle name="Normal 15 4 2" xfId="1920"/>
    <cellStyle name="Normal 15 4 2 2" xfId="1921"/>
    <cellStyle name="Normal 15 4 2 2 2" xfId="5298"/>
    <cellStyle name="Normal 15 4 2 3" xfId="5297"/>
    <cellStyle name="Normal 15 4 3" xfId="1922"/>
    <cellStyle name="Normal 15 4 3 2" xfId="5299"/>
    <cellStyle name="Normal 15 4 4" xfId="5296"/>
    <cellStyle name="Normal 15 4_AVANCE PROTECCIÓN" xfId="1923"/>
    <cellStyle name="Normal 15 5" xfId="1924"/>
    <cellStyle name="Normal 15 5 2" xfId="5300"/>
    <cellStyle name="Normal 15 6" xfId="1925"/>
    <cellStyle name="Normal 15 6 2" xfId="5301"/>
    <cellStyle name="Normal 15 7" xfId="1926"/>
    <cellStyle name="Normal 15 7 2" xfId="5302"/>
    <cellStyle name="Normal 15 8" xfId="1927"/>
    <cellStyle name="Normal 15 8 2" xfId="5303"/>
    <cellStyle name="Normal 15 9" xfId="1928"/>
    <cellStyle name="Normal 15 9 2" xfId="5304"/>
    <cellStyle name="Normal 15_DET I REG" xfId="1929"/>
    <cellStyle name="Normal 16" xfId="1930"/>
    <cellStyle name="Normal 16 10" xfId="1931"/>
    <cellStyle name="Normal 16 10 2" xfId="5306"/>
    <cellStyle name="Normal 16 11" xfId="1932"/>
    <cellStyle name="Normal 16 11 2" xfId="5307"/>
    <cellStyle name="Normal 16 12" xfId="1933"/>
    <cellStyle name="Normal 16 12 2" xfId="5308"/>
    <cellStyle name="Normal 16 13" xfId="1934"/>
    <cellStyle name="Normal 16 14" xfId="5305"/>
    <cellStyle name="Normal 16 2" xfId="1935"/>
    <cellStyle name="Normal 16 2 2" xfId="1936"/>
    <cellStyle name="Normal 16 2 2 2" xfId="5310"/>
    <cellStyle name="Normal 16 2 3" xfId="5309"/>
    <cellStyle name="Normal 16 3" xfId="1937"/>
    <cellStyle name="Normal 16 3 2" xfId="1938"/>
    <cellStyle name="Normal 16 3 2 2" xfId="5312"/>
    <cellStyle name="Normal 16 3 3" xfId="5311"/>
    <cellStyle name="Normal 16 4" xfId="1939"/>
    <cellStyle name="Normal 16 4 2" xfId="1940"/>
    <cellStyle name="Normal 16 4 2 2" xfId="1941"/>
    <cellStyle name="Normal 16 4 2 2 2" xfId="5315"/>
    <cellStyle name="Normal 16 4 2 3" xfId="5314"/>
    <cellStyle name="Normal 16 4 3" xfId="1942"/>
    <cellStyle name="Normal 16 4 3 2" xfId="5316"/>
    <cellStyle name="Normal 16 4 4" xfId="5313"/>
    <cellStyle name="Normal 16 4_AVANCE PROTECCIÓN" xfId="1943"/>
    <cellStyle name="Normal 16 5" xfId="1944"/>
    <cellStyle name="Normal 16 5 2" xfId="5317"/>
    <cellStyle name="Normal 16 6" xfId="1945"/>
    <cellStyle name="Normal 16 6 2" xfId="5318"/>
    <cellStyle name="Normal 16 7" xfId="1946"/>
    <cellStyle name="Normal 16 7 2" xfId="5319"/>
    <cellStyle name="Normal 16 8" xfId="1947"/>
    <cellStyle name="Normal 16 8 2" xfId="3896"/>
    <cellStyle name="Normal 16 8 2 2" xfId="5905"/>
    <cellStyle name="Normal 16 8 2 3" xfId="6328"/>
    <cellStyle name="Normal 16 8 3" xfId="5320"/>
    <cellStyle name="Normal 16 9" xfId="1948"/>
    <cellStyle name="Normal 16 9 2" xfId="3897"/>
    <cellStyle name="Normal 16 9 2 2" xfId="5906"/>
    <cellStyle name="Normal 16 9 2 3" xfId="6329"/>
    <cellStyle name="Normal 16 9 3" xfId="5321"/>
    <cellStyle name="Normal 16_DET I REG" xfId="1949"/>
    <cellStyle name="Normal 17" xfId="1950"/>
    <cellStyle name="Normal 17 10" xfId="5322"/>
    <cellStyle name="Normal 17 2" xfId="1951"/>
    <cellStyle name="Normal 17 2 2" xfId="1952"/>
    <cellStyle name="Normal 17 2 2 2" xfId="5324"/>
    <cellStyle name="Normal 17 2 3" xfId="5323"/>
    <cellStyle name="Normal 17 3" xfId="1953"/>
    <cellStyle name="Normal 17 3 2" xfId="1954"/>
    <cellStyle name="Normal 17 3 2 2" xfId="1955"/>
    <cellStyle name="Normal 17 3 2 2 2" xfId="5327"/>
    <cellStyle name="Normal 17 3 2 3" xfId="5326"/>
    <cellStyle name="Normal 17 3 3" xfId="1956"/>
    <cellStyle name="Normal 17 3 3 2" xfId="5328"/>
    <cellStyle name="Normal 17 3 4" xfId="5325"/>
    <cellStyle name="Normal 17 3_AVANCE PROTECCIÓN" xfId="1957"/>
    <cellStyle name="Normal 17 4" xfId="1958"/>
    <cellStyle name="Normal 17 4 2" xfId="5329"/>
    <cellStyle name="Normal 17 5" xfId="1959"/>
    <cellStyle name="Normal 17 5 2" xfId="3898"/>
    <cellStyle name="Normal 17 5 2 2" xfId="5907"/>
    <cellStyle name="Normal 17 5 2 3" xfId="6330"/>
    <cellStyle name="Normal 17 5 3" xfId="5330"/>
    <cellStyle name="Normal 17 6" xfId="1960"/>
    <cellStyle name="Normal 17 6 2" xfId="3899"/>
    <cellStyle name="Normal 17 6 2 2" xfId="5908"/>
    <cellStyle name="Normal 17 6 2 3" xfId="6331"/>
    <cellStyle name="Normal 17 6 3" xfId="5331"/>
    <cellStyle name="Normal 17 7" xfId="1961"/>
    <cellStyle name="Normal 17 7 2" xfId="5332"/>
    <cellStyle name="Normal 17 8" xfId="1962"/>
    <cellStyle name="Normal 17 8 2" xfId="5333"/>
    <cellStyle name="Normal 17 9" xfId="1963"/>
    <cellStyle name="Normal 17_DET I REG" xfId="1964"/>
    <cellStyle name="Normal 18" xfId="1965"/>
    <cellStyle name="Normal 18 2" xfId="1966"/>
    <cellStyle name="Normal 18 2 2" xfId="1967"/>
    <cellStyle name="Normal 18 2 2 2" xfId="1968"/>
    <cellStyle name="Normal 18 2 2 2 2" xfId="5337"/>
    <cellStyle name="Normal 18 2 2 3" xfId="5336"/>
    <cellStyle name="Normal 18 2 3" xfId="1969"/>
    <cellStyle name="Normal 18 2 3 2" xfId="5338"/>
    <cellStyle name="Normal 18 2 4" xfId="5335"/>
    <cellStyle name="Normal 18 2_AVANCE PROTECCIÓN" xfId="1970"/>
    <cellStyle name="Normal 18 3" xfId="1971"/>
    <cellStyle name="Normal 18 3 2" xfId="5339"/>
    <cellStyle name="Normal 18 4" xfId="1972"/>
    <cellStyle name="Normal 18 4 2" xfId="3900"/>
    <cellStyle name="Normal 18 4 2 2" xfId="5909"/>
    <cellStyle name="Normal 18 4 2 3" xfId="6332"/>
    <cellStyle name="Normal 18 4 3" xfId="5340"/>
    <cellStyle name="Normal 18 5" xfId="1973"/>
    <cellStyle name="Normal 18 5 2" xfId="3901"/>
    <cellStyle name="Normal 18 5 2 2" xfId="5910"/>
    <cellStyle name="Normal 18 5 2 3" xfId="6333"/>
    <cellStyle name="Normal 18 5 3" xfId="5341"/>
    <cellStyle name="Normal 18 6" xfId="1974"/>
    <cellStyle name="Normal 18 6 2" xfId="5342"/>
    <cellStyle name="Normal 18 7" xfId="1975"/>
    <cellStyle name="Normal 18 7 2" xfId="5343"/>
    <cellStyle name="Normal 18 8" xfId="1976"/>
    <cellStyle name="Normal 18 9" xfId="5334"/>
    <cellStyle name="Normal 18_DET I REG" xfId="1977"/>
    <cellStyle name="Normal 19" xfId="1978"/>
    <cellStyle name="Normal 19 10" xfId="1979"/>
    <cellStyle name="Normal 19 10 2" xfId="3903"/>
    <cellStyle name="Normal 19 10 2 2" xfId="5912"/>
    <cellStyle name="Normal 19 10 2 3" xfId="6335"/>
    <cellStyle name="Normal 19 11" xfId="3902"/>
    <cellStyle name="Normal 19 11 2" xfId="5911"/>
    <cellStyle name="Normal 19 11 3" xfId="6334"/>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5"/>
    <cellStyle name="Normal 19 5 2 2 2" xfId="5914"/>
    <cellStyle name="Normal 19 5 2 2 3" xfId="6337"/>
    <cellStyle name="Normal 19 5 2 3" xfId="5344"/>
    <cellStyle name="Normal 19 5 3" xfId="1994"/>
    <cellStyle name="Normal 19 5 3 2" xfId="3906"/>
    <cellStyle name="Normal 19 5 4" xfId="1995"/>
    <cellStyle name="Normal 19 5 4 2" xfId="3907"/>
    <cellStyle name="Normal 19 5 4 2 2" xfId="5915"/>
    <cellStyle name="Normal 19 5 4 2 3" xfId="6338"/>
    <cellStyle name="Normal 19 5 4 3" xfId="5345"/>
    <cellStyle name="Normal 19 5 5" xfId="1996"/>
    <cellStyle name="Normal 19 5 5 2" xfId="3908"/>
    <cellStyle name="Normal 19 5 5 2 2" xfId="5916"/>
    <cellStyle name="Normal 19 5 5 2 3" xfId="6339"/>
    <cellStyle name="Normal 19 5 6" xfId="3904"/>
    <cellStyle name="Normal 19 5 6 2" xfId="5913"/>
    <cellStyle name="Normal 19 5 6 3" xfId="6336"/>
    <cellStyle name="Normal 19 5_INST $" xfId="1997"/>
    <cellStyle name="Normal 19 6" xfId="1998"/>
    <cellStyle name="Normal 19 6 2" xfId="1999"/>
    <cellStyle name="Normal 19 6 2 2" xfId="3910"/>
    <cellStyle name="Normal 19 6 2 2 2" xfId="5918"/>
    <cellStyle name="Normal 19 6 2 2 3" xfId="6341"/>
    <cellStyle name="Normal 19 6 2 3" xfId="5346"/>
    <cellStyle name="Normal 19 6 3" xfId="2000"/>
    <cellStyle name="Normal 19 6 3 2" xfId="3911"/>
    <cellStyle name="Normal 19 6 4" xfId="2001"/>
    <cellStyle name="Normal 19 6 4 2" xfId="3912"/>
    <cellStyle name="Normal 19 6 4 2 2" xfId="5919"/>
    <cellStyle name="Normal 19 6 4 2 3" xfId="6342"/>
    <cellStyle name="Normal 19 6 4 3" xfId="5347"/>
    <cellStyle name="Normal 19 6 5" xfId="2002"/>
    <cellStyle name="Normal 19 6 5 2" xfId="3913"/>
    <cellStyle name="Normal 19 6 5 2 2" xfId="5920"/>
    <cellStyle name="Normal 19 6 5 2 3" xfId="6343"/>
    <cellStyle name="Normal 19 6 6" xfId="3909"/>
    <cellStyle name="Normal 19 6 6 2" xfId="5917"/>
    <cellStyle name="Normal 19 6 6 3" xfId="6340"/>
    <cellStyle name="Normal 19 6_INST $" xfId="2003"/>
    <cellStyle name="Normal 19 7" xfId="2004"/>
    <cellStyle name="Normal 19 7 2" xfId="3914"/>
    <cellStyle name="Normal 19 7 2 2" xfId="5921"/>
    <cellStyle name="Normal 19 7 2 3" xfId="6344"/>
    <cellStyle name="Normal 19 7 3" xfId="5348"/>
    <cellStyle name="Normal 19 8" xfId="2005"/>
    <cellStyle name="Normal 19 8 2" xfId="3915"/>
    <cellStyle name="Normal 19 8 2 2" xfId="5922"/>
    <cellStyle name="Normal 19 8 2 3" xfId="6345"/>
    <cellStyle name="Normal 19 8 3" xfId="5349"/>
    <cellStyle name="Normal 19 9" xfId="2006"/>
    <cellStyle name="Normal 19 9 2" xfId="3916"/>
    <cellStyle name="Normal 19 9 2 2" xfId="5923"/>
    <cellStyle name="Normal 19 9 2 3" xfId="6346"/>
    <cellStyle name="Normal 19_AVANCE PROTECCIÓN" xfId="2007"/>
    <cellStyle name="Normal 2" xfId="2008"/>
    <cellStyle name="Normal 2 10" xfId="2009"/>
    <cellStyle name="Normal 2 10 2" xfId="5351"/>
    <cellStyle name="Normal 2 11" xfId="5884"/>
    <cellStyle name="Normal 2 15" xfId="2010"/>
    <cellStyle name="Normal 2 15 2" xfId="5352"/>
    <cellStyle name="Normal 2 16" xfId="2011"/>
    <cellStyle name="Normal 2 16 2" xfId="5353"/>
    <cellStyle name="Normal 2 18" xfId="2012"/>
    <cellStyle name="Normal 2 18 2" xfId="5354"/>
    <cellStyle name="Normal 2 2" xfId="2013"/>
    <cellStyle name="Normal 2 2 2" xfId="2014"/>
    <cellStyle name="Normal 2 2 2 2" xfId="5356"/>
    <cellStyle name="Normal 2 2 3" xfId="2015"/>
    <cellStyle name="Normal 2 2 3 2" xfId="5357"/>
    <cellStyle name="Normal 2 2 4" xfId="5355"/>
    <cellStyle name="Normal 2 2_Hoja2" xfId="2016"/>
    <cellStyle name="Normal 2 3" xfId="2017"/>
    <cellStyle name="Normal 2 3 2" xfId="2018"/>
    <cellStyle name="Normal 2 3 2 2" xfId="5359"/>
    <cellStyle name="Normal 2 3 3" xfId="5358"/>
    <cellStyle name="Normal 2 4" xfId="2019"/>
    <cellStyle name="Normal 2 4 10" xfId="3917"/>
    <cellStyle name="Normal 2 4 2" xfId="2020"/>
    <cellStyle name="Normal 2 4 3" xfId="2021"/>
    <cellStyle name="Normal 2 4 4" xfId="2022"/>
    <cellStyle name="Normal 2 4 5" xfId="2023"/>
    <cellStyle name="Normal 2 4 5 2" xfId="2024"/>
    <cellStyle name="Normal 2 4 5 2 2" xfId="3919"/>
    <cellStyle name="Normal 2 4 5 2 3" xfId="5360"/>
    <cellStyle name="Normal 2 4 5 3" xfId="2025"/>
    <cellStyle name="Normal 2 4 5 4" xfId="2026"/>
    <cellStyle name="Normal 2 4 5 4 2" xfId="3920"/>
    <cellStyle name="Normal 2 4 5 4 3" xfId="5361"/>
    <cellStyle name="Normal 2 4 5 5" xfId="2027"/>
    <cellStyle name="Normal 2 4 5 5 2" xfId="3921"/>
    <cellStyle name="Normal 2 4 5 6" xfId="3918"/>
    <cellStyle name="Normal 2 4 5_INST $" xfId="2028"/>
    <cellStyle name="Normal 2 4 6" xfId="2029"/>
    <cellStyle name="Normal 2 4 6 2" xfId="2030"/>
    <cellStyle name="Normal 2 4 6 2 2" xfId="3923"/>
    <cellStyle name="Normal 2 4 6 2 3" xfId="5362"/>
    <cellStyle name="Normal 2 4 6 3" xfId="2031"/>
    <cellStyle name="Normal 2 4 6 4" xfId="2032"/>
    <cellStyle name="Normal 2 4 6 4 2" xfId="3924"/>
    <cellStyle name="Normal 2 4 6 4 3" xfId="5363"/>
    <cellStyle name="Normal 2 4 6 5" xfId="2033"/>
    <cellStyle name="Normal 2 4 6 5 2" xfId="3925"/>
    <cellStyle name="Normal 2 4 6 6" xfId="3922"/>
    <cellStyle name="Normal 2 4 6_INST $" xfId="2034"/>
    <cellStyle name="Normal 2 4 7" xfId="2035"/>
    <cellStyle name="Normal 2 4 7 2" xfId="3926"/>
    <cellStyle name="Normal 2 4 7 3" xfId="5364"/>
    <cellStyle name="Normal 2 4 8" xfId="2036"/>
    <cellStyle name="Normal 2 4 8 2" xfId="3927"/>
    <cellStyle name="Normal 2 4 8 3" xfId="5365"/>
    <cellStyle name="Normal 2 4 9" xfId="2037"/>
    <cellStyle name="Normal 2 4 9 2" xfId="3928"/>
    <cellStyle name="Normal 2 4_AVANCE PROTECCIÓN" xfId="2038"/>
    <cellStyle name="Normal 2 5" xfId="2039"/>
    <cellStyle name="Normal 2 5 2" xfId="2040"/>
    <cellStyle name="Normal 2 5 2 2" xfId="2041"/>
    <cellStyle name="Normal 2 5 2 2 2" xfId="5368"/>
    <cellStyle name="Normal 2 5 2 3" xfId="5367"/>
    <cellStyle name="Normal 2 5 3" xfId="2042"/>
    <cellStyle name="Normal 2 5 3 2" xfId="2043"/>
    <cellStyle name="Normal 2 5 3 2 2" xfId="5370"/>
    <cellStyle name="Normal 2 5 3 3" xfId="5369"/>
    <cellStyle name="Normal 2 5 4" xfId="2044"/>
    <cellStyle name="Normal 2 5 4 2" xfId="5371"/>
    <cellStyle name="Normal 2 5 5" xfId="5366"/>
    <cellStyle name="Normal 2 5_AVANCE TOTAL" xfId="2045"/>
    <cellStyle name="Normal 2 6" xfId="2046"/>
    <cellStyle name="Normal 2 6 2" xfId="5372"/>
    <cellStyle name="Normal 2 7" xfId="2047"/>
    <cellStyle name="Normal 2 7 2" xfId="5373"/>
    <cellStyle name="Normal 2 8" xfId="2048"/>
    <cellStyle name="Normal 2 8 2" xfId="3929"/>
    <cellStyle name="Normal 2 8 3" xfId="5374"/>
    <cellStyle name="Normal 2 9" xfId="5350"/>
    <cellStyle name="Normal 2_AVANCE TOTAL" xfId="2049"/>
    <cellStyle name="Normal 20" xfId="2050"/>
    <cellStyle name="Normal 20 10" xfId="3930"/>
    <cellStyle name="Normal 20 10 2" xfId="5924"/>
    <cellStyle name="Normal 20 10 3" xfId="6347"/>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2"/>
    <cellStyle name="Normal 20 5 2 2 2" xfId="5926"/>
    <cellStyle name="Normal 20 5 2 2 3" xfId="6349"/>
    <cellStyle name="Normal 20 5 2 3" xfId="5375"/>
    <cellStyle name="Normal 20 5 3" xfId="2065"/>
    <cellStyle name="Normal 20 5 3 2" xfId="3933"/>
    <cellStyle name="Normal 20 5 4" xfId="2066"/>
    <cellStyle name="Normal 20 5 4 2" xfId="3934"/>
    <cellStyle name="Normal 20 5 4 2 2" xfId="5927"/>
    <cellStyle name="Normal 20 5 4 2 3" xfId="6351"/>
    <cellStyle name="Normal 20 5 4 3" xfId="5376"/>
    <cellStyle name="Normal 20 5 5" xfId="2067"/>
    <cellStyle name="Normal 20 5 5 2" xfId="3935"/>
    <cellStyle name="Normal 20 5 5 2 2" xfId="5928"/>
    <cellStyle name="Normal 20 5 5 2 3" xfId="6352"/>
    <cellStyle name="Normal 20 5 6" xfId="3931"/>
    <cellStyle name="Normal 20 5 6 2" xfId="5925"/>
    <cellStyle name="Normal 20 5 6 3" xfId="6348"/>
    <cellStyle name="Normal 20 5_INST $" xfId="2068"/>
    <cellStyle name="Normal 20 6" xfId="2069"/>
    <cellStyle name="Normal 20 6 2" xfId="2070"/>
    <cellStyle name="Normal 20 6 2 2" xfId="3937"/>
    <cellStyle name="Normal 20 6 2 2 2" xfId="5930"/>
    <cellStyle name="Normal 20 6 2 2 3" xfId="6354"/>
    <cellStyle name="Normal 20 6 2 3" xfId="5377"/>
    <cellStyle name="Normal 20 6 3" xfId="2071"/>
    <cellStyle name="Normal 20 6 3 2" xfId="3938"/>
    <cellStyle name="Normal 20 6 4" xfId="2072"/>
    <cellStyle name="Normal 20 6 4 2" xfId="3939"/>
    <cellStyle name="Normal 20 6 4 2 2" xfId="5931"/>
    <cellStyle name="Normal 20 6 4 2 3" xfId="6355"/>
    <cellStyle name="Normal 20 6 4 3" xfId="5378"/>
    <cellStyle name="Normal 20 6 5" xfId="2073"/>
    <cellStyle name="Normal 20 6 5 2" xfId="3940"/>
    <cellStyle name="Normal 20 6 5 2 2" xfId="5932"/>
    <cellStyle name="Normal 20 6 5 2 3" xfId="6356"/>
    <cellStyle name="Normal 20 6 6" xfId="3936"/>
    <cellStyle name="Normal 20 6 6 2" xfId="5929"/>
    <cellStyle name="Normal 20 6 6 3" xfId="6353"/>
    <cellStyle name="Normal 20 6_INST $" xfId="2074"/>
    <cellStyle name="Normal 20 7" xfId="2075"/>
    <cellStyle name="Normal 20 7 2" xfId="3941"/>
    <cellStyle name="Normal 20 7 2 2" xfId="5933"/>
    <cellStyle name="Normal 20 7 2 3" xfId="6357"/>
    <cellStyle name="Normal 20 7 3" xfId="5379"/>
    <cellStyle name="Normal 20 8" xfId="2076"/>
    <cellStyle name="Normal 20 8 2" xfId="3942"/>
    <cellStyle name="Normal 20 8 2 2" xfId="5934"/>
    <cellStyle name="Normal 20 8 2 3" xfId="6358"/>
    <cellStyle name="Normal 20 8 3" xfId="5380"/>
    <cellStyle name="Normal 20 9" xfId="2077"/>
    <cellStyle name="Normal 20 9 2" xfId="3943"/>
    <cellStyle name="Normal 20 9 2 2" xfId="5935"/>
    <cellStyle name="Normal 20 9 2 3" xfId="6359"/>
    <cellStyle name="Normal 20_AVANCE PROTECCIÓN" xfId="2078"/>
    <cellStyle name="Normal 21" xfId="2079"/>
    <cellStyle name="Normal 21 10" xfId="2080"/>
    <cellStyle name="Normal 21 10 2" xfId="3945"/>
    <cellStyle name="Normal 21 10 2 2" xfId="5937"/>
    <cellStyle name="Normal 21 10 2 3" xfId="6361"/>
    <cellStyle name="Normal 21 10 3" xfId="5381"/>
    <cellStyle name="Normal 21 11" xfId="2081"/>
    <cellStyle name="Normal 21 11 2" xfId="3946"/>
    <cellStyle name="Normal 21 11 2 2" xfId="5938"/>
    <cellStyle name="Normal 21 11 2 3" xfId="6362"/>
    <cellStyle name="Normal 21 12" xfId="2082"/>
    <cellStyle name="Normal 21 12 2" xfId="3947"/>
    <cellStyle name="Normal 21 12 2 2" xfId="5939"/>
    <cellStyle name="Normal 21 12 2 3" xfId="6363"/>
    <cellStyle name="Normal 21 13" xfId="3944"/>
    <cellStyle name="Normal 21 13 2" xfId="5936"/>
    <cellStyle name="Normal 21 13 3" xfId="6360"/>
    <cellStyle name="Normal 21 2" xfId="2083"/>
    <cellStyle name="Normal 21 2 10" xfId="3948"/>
    <cellStyle name="Normal 21 2 10 2" xfId="5940"/>
    <cellStyle name="Normal 21 2 10 3" xfId="6364"/>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50"/>
    <cellStyle name="Normal 21 2 5 2 2 2" xfId="5942"/>
    <cellStyle name="Normal 21 2 5 2 2 3" xfId="6366"/>
    <cellStyle name="Normal 21 2 5 2 3" xfId="5382"/>
    <cellStyle name="Normal 21 2 5 3" xfId="2098"/>
    <cellStyle name="Normal 21 2 5 3 2" xfId="3951"/>
    <cellStyle name="Normal 21 2 5 4" xfId="2099"/>
    <cellStyle name="Normal 21 2 5 4 2" xfId="3952"/>
    <cellStyle name="Normal 21 2 5 4 2 2" xfId="5943"/>
    <cellStyle name="Normal 21 2 5 4 2 3" xfId="6367"/>
    <cellStyle name="Normal 21 2 5 4 3" xfId="5383"/>
    <cellStyle name="Normal 21 2 5 5" xfId="2100"/>
    <cellStyle name="Normal 21 2 5 5 2" xfId="3953"/>
    <cellStyle name="Normal 21 2 5 5 2 2" xfId="5944"/>
    <cellStyle name="Normal 21 2 5 5 2 3" xfId="6368"/>
    <cellStyle name="Normal 21 2 5 6" xfId="3949"/>
    <cellStyle name="Normal 21 2 5 6 2" xfId="5941"/>
    <cellStyle name="Normal 21 2 5 6 3" xfId="6365"/>
    <cellStyle name="Normal 21 2 5_INST $" xfId="2101"/>
    <cellStyle name="Normal 21 2 6" xfId="2102"/>
    <cellStyle name="Normal 21 2 6 2" xfId="2103"/>
    <cellStyle name="Normal 21 2 6 2 2" xfId="3955"/>
    <cellStyle name="Normal 21 2 6 2 2 2" xfId="5946"/>
    <cellStyle name="Normal 21 2 6 2 2 3" xfId="6370"/>
    <cellStyle name="Normal 21 2 6 2 3" xfId="5384"/>
    <cellStyle name="Normal 21 2 6 3" xfId="2104"/>
    <cellStyle name="Normal 21 2 6 3 2" xfId="3956"/>
    <cellStyle name="Normal 21 2 6 4" xfId="2105"/>
    <cellStyle name="Normal 21 2 6 4 2" xfId="3957"/>
    <cellStyle name="Normal 21 2 6 4 2 2" xfId="5947"/>
    <cellStyle name="Normal 21 2 6 4 2 3" xfId="6371"/>
    <cellStyle name="Normal 21 2 6 4 3" xfId="5385"/>
    <cellStyle name="Normal 21 2 6 5" xfId="2106"/>
    <cellStyle name="Normal 21 2 6 5 2" xfId="3958"/>
    <cellStyle name="Normal 21 2 6 5 2 2" xfId="5948"/>
    <cellStyle name="Normal 21 2 6 5 2 3" xfId="6372"/>
    <cellStyle name="Normal 21 2 6 6" xfId="3954"/>
    <cellStyle name="Normal 21 2 6 6 2" xfId="5945"/>
    <cellStyle name="Normal 21 2 6 6 3" xfId="6369"/>
    <cellStyle name="Normal 21 2 6_INST $" xfId="2107"/>
    <cellStyle name="Normal 21 2 7" xfId="2108"/>
    <cellStyle name="Normal 21 2 7 2" xfId="3959"/>
    <cellStyle name="Normal 21 2 7 2 2" xfId="5949"/>
    <cellStyle name="Normal 21 2 7 2 3" xfId="6373"/>
    <cellStyle name="Normal 21 2 7 3" xfId="5386"/>
    <cellStyle name="Normal 21 2 8" xfId="2109"/>
    <cellStyle name="Normal 21 2 8 2" xfId="3960"/>
    <cellStyle name="Normal 21 2 8 2 2" xfId="5950"/>
    <cellStyle name="Normal 21 2 8 2 3" xfId="6374"/>
    <cellStyle name="Normal 21 2 8 3" xfId="5387"/>
    <cellStyle name="Normal 21 2 9" xfId="2110"/>
    <cellStyle name="Normal 21 2 9 2" xfId="3961"/>
    <cellStyle name="Normal 21 2 9 2 2" xfId="5951"/>
    <cellStyle name="Normal 21 2 9 2 3" xfId="6375"/>
    <cellStyle name="Normal 21 2_AVANCE PROTECCIÓN" xfId="2111"/>
    <cellStyle name="Normal 21 3" xfId="2112"/>
    <cellStyle name="Normal 21 3 2" xfId="2113"/>
    <cellStyle name="Normal 21 3 2 2" xfId="5389"/>
    <cellStyle name="Normal 21 3 3" xfId="5388"/>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3"/>
    <cellStyle name="Normal 21 7 2 2 2" xfId="5953"/>
    <cellStyle name="Normal 21 7 2 2 3" xfId="6377"/>
    <cellStyle name="Normal 21 7 2 3" xfId="5390"/>
    <cellStyle name="Normal 21 7 3" xfId="2128"/>
    <cellStyle name="Normal 21 7 3 2" xfId="3964"/>
    <cellStyle name="Normal 21 7 4" xfId="2129"/>
    <cellStyle name="Normal 21 7 4 2" xfId="3965"/>
    <cellStyle name="Normal 21 7 4 2 2" xfId="5954"/>
    <cellStyle name="Normal 21 7 4 2 3" xfId="6378"/>
    <cellStyle name="Normal 21 7 4 3" xfId="5391"/>
    <cellStyle name="Normal 21 7 5" xfId="2130"/>
    <cellStyle name="Normal 21 7 5 2" xfId="3966"/>
    <cellStyle name="Normal 21 7 5 2 2" xfId="5955"/>
    <cellStyle name="Normal 21 7 5 2 3" xfId="6379"/>
    <cellStyle name="Normal 21 7 6" xfId="3962"/>
    <cellStyle name="Normal 21 7 6 2" xfId="5952"/>
    <cellStyle name="Normal 21 7 6 3" xfId="6376"/>
    <cellStyle name="Normal 21 7_INST $" xfId="2131"/>
    <cellStyle name="Normal 21 8" xfId="2132"/>
    <cellStyle name="Normal 21 8 2" xfId="2133"/>
    <cellStyle name="Normal 21 8 2 2" xfId="3968"/>
    <cellStyle name="Normal 21 8 2 2 2" xfId="5957"/>
    <cellStyle name="Normal 21 8 2 2 3" xfId="6381"/>
    <cellStyle name="Normal 21 8 2 3" xfId="5392"/>
    <cellStyle name="Normal 21 8 3" xfId="2134"/>
    <cellStyle name="Normal 21 8 3 2" xfId="3969"/>
    <cellStyle name="Normal 21 8 4" xfId="2135"/>
    <cellStyle name="Normal 21 8 4 2" xfId="3970"/>
    <cellStyle name="Normal 21 8 4 2 2" xfId="5958"/>
    <cellStyle name="Normal 21 8 4 2 3" xfId="6382"/>
    <cellStyle name="Normal 21 8 4 3" xfId="5393"/>
    <cellStyle name="Normal 21 8 5" xfId="2136"/>
    <cellStyle name="Normal 21 8 5 2" xfId="3971"/>
    <cellStyle name="Normal 21 8 5 2 2" xfId="5959"/>
    <cellStyle name="Normal 21 8 5 2 3" xfId="6383"/>
    <cellStyle name="Normal 21 8 6" xfId="3967"/>
    <cellStyle name="Normal 21 8 6 2" xfId="5956"/>
    <cellStyle name="Normal 21 8 6 3" xfId="6380"/>
    <cellStyle name="Normal 21 8_INST $" xfId="2137"/>
    <cellStyle name="Normal 21 9" xfId="2138"/>
    <cellStyle name="Normal 21 9 2" xfId="3972"/>
    <cellStyle name="Normal 21 9 2 2" xfId="5960"/>
    <cellStyle name="Normal 21 9 2 3" xfId="6384"/>
    <cellStyle name="Normal 21 9 3" xfId="5394"/>
    <cellStyle name="Normal 21_AVANCE JUSTICIA JUVENIL" xfId="2139"/>
    <cellStyle name="Normal 22" xfId="2140"/>
    <cellStyle name="Normal 22 10" xfId="2141"/>
    <cellStyle name="Normal 22 10 2" xfId="3974"/>
    <cellStyle name="Normal 22 10 2 2" xfId="5962"/>
    <cellStyle name="Normal 22 10 2 3" xfId="6386"/>
    <cellStyle name="Normal 22 11" xfId="3973"/>
    <cellStyle name="Normal 22 11 2" xfId="5961"/>
    <cellStyle name="Normal 22 11 3" xfId="6385"/>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6"/>
    <cellStyle name="Normal 22 5 2 2 2" xfId="5964"/>
    <cellStyle name="Normal 22 5 2 2 3" xfId="6388"/>
    <cellStyle name="Normal 22 5 2 3" xfId="5395"/>
    <cellStyle name="Normal 22 5 3" xfId="2156"/>
    <cellStyle name="Normal 22 5 3 2" xfId="3977"/>
    <cellStyle name="Normal 22 5 4" xfId="2157"/>
    <cellStyle name="Normal 22 5 4 2" xfId="3978"/>
    <cellStyle name="Normal 22 5 4 2 2" xfId="5965"/>
    <cellStyle name="Normal 22 5 4 2 3" xfId="6389"/>
    <cellStyle name="Normal 22 5 4 3" xfId="5396"/>
    <cellStyle name="Normal 22 5 5" xfId="2158"/>
    <cellStyle name="Normal 22 5 5 2" xfId="3979"/>
    <cellStyle name="Normal 22 5 5 2 2" xfId="5966"/>
    <cellStyle name="Normal 22 5 5 2 3" xfId="6390"/>
    <cellStyle name="Normal 22 5 6" xfId="3975"/>
    <cellStyle name="Normal 22 5 6 2" xfId="5963"/>
    <cellStyle name="Normal 22 5 6 3" xfId="6387"/>
    <cellStyle name="Normal 22 5_INST $" xfId="2159"/>
    <cellStyle name="Normal 22 6" xfId="2160"/>
    <cellStyle name="Normal 22 6 2" xfId="2161"/>
    <cellStyle name="Normal 22 6 2 2" xfId="3981"/>
    <cellStyle name="Normal 22 6 2 2 2" xfId="5968"/>
    <cellStyle name="Normal 22 6 2 2 3" xfId="6392"/>
    <cellStyle name="Normal 22 6 2 3" xfId="5397"/>
    <cellStyle name="Normal 22 6 3" xfId="2162"/>
    <cellStyle name="Normal 22 6 3 2" xfId="3982"/>
    <cellStyle name="Normal 22 6 4" xfId="2163"/>
    <cellStyle name="Normal 22 6 4 2" xfId="3983"/>
    <cellStyle name="Normal 22 6 4 2 2" xfId="5969"/>
    <cellStyle name="Normal 22 6 4 2 3" xfId="6393"/>
    <cellStyle name="Normal 22 6 4 3" xfId="5398"/>
    <cellStyle name="Normal 22 6 5" xfId="2164"/>
    <cellStyle name="Normal 22 6 5 2" xfId="3984"/>
    <cellStyle name="Normal 22 6 5 2 2" xfId="5970"/>
    <cellStyle name="Normal 22 6 5 2 3" xfId="6394"/>
    <cellStyle name="Normal 22 6 6" xfId="3980"/>
    <cellStyle name="Normal 22 6 6 2" xfId="5967"/>
    <cellStyle name="Normal 22 6 6 3" xfId="6391"/>
    <cellStyle name="Normal 22 6_INST $" xfId="2165"/>
    <cellStyle name="Normal 22 7" xfId="2166"/>
    <cellStyle name="Normal 22 7 2" xfId="3985"/>
    <cellStyle name="Normal 22 7 2 2" xfId="5971"/>
    <cellStyle name="Normal 22 7 2 3" xfId="6395"/>
    <cellStyle name="Normal 22 7 3" xfId="5399"/>
    <cellStyle name="Normal 22 8" xfId="2167"/>
    <cellStyle name="Normal 22 8 2" xfId="3986"/>
    <cellStyle name="Normal 22 8 2 2" xfId="5972"/>
    <cellStyle name="Normal 22 8 2 3" xfId="6396"/>
    <cellStyle name="Normal 22 8 3" xfId="5400"/>
    <cellStyle name="Normal 22 9" xfId="2168"/>
    <cellStyle name="Normal 22 9 2" xfId="3987"/>
    <cellStyle name="Normal 22 9 2 2" xfId="5973"/>
    <cellStyle name="Normal 22 9 2 3" xfId="6397"/>
    <cellStyle name="Normal 22_AVANCE PROTECCIÓN" xfId="2169"/>
    <cellStyle name="Normal 23" xfId="2170"/>
    <cellStyle name="Normal 23 10" xfId="2171"/>
    <cellStyle name="Normal 23 10 2" xfId="3989"/>
    <cellStyle name="Normal 23 10 2 2" xfId="5975"/>
    <cellStyle name="Normal 23 10 2 3" xfId="6399"/>
    <cellStyle name="Normal 23 11" xfId="3988"/>
    <cellStyle name="Normal 23 11 2" xfId="5974"/>
    <cellStyle name="Normal 23 11 3" xfId="6398"/>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1"/>
    <cellStyle name="Normal 23 5 2 2 2" xfId="5977"/>
    <cellStyle name="Normal 23 5 2 2 3" xfId="6401"/>
    <cellStyle name="Normal 23 5 2 3" xfId="5401"/>
    <cellStyle name="Normal 23 5 3" xfId="2186"/>
    <cellStyle name="Normal 23 5 3 2" xfId="3992"/>
    <cellStyle name="Normal 23 5 4" xfId="2187"/>
    <cellStyle name="Normal 23 5 4 2" xfId="3993"/>
    <cellStyle name="Normal 23 5 4 2 2" xfId="5978"/>
    <cellStyle name="Normal 23 5 4 2 3" xfId="6402"/>
    <cellStyle name="Normal 23 5 4 3" xfId="5402"/>
    <cellStyle name="Normal 23 5 5" xfId="2188"/>
    <cellStyle name="Normal 23 5 5 2" xfId="3994"/>
    <cellStyle name="Normal 23 5 5 2 2" xfId="5979"/>
    <cellStyle name="Normal 23 5 5 2 3" xfId="6403"/>
    <cellStyle name="Normal 23 5 6" xfId="3990"/>
    <cellStyle name="Normal 23 5 6 2" xfId="5976"/>
    <cellStyle name="Normal 23 5 6 3" xfId="6400"/>
    <cellStyle name="Normal 23 5_INST $" xfId="2189"/>
    <cellStyle name="Normal 23 6" xfId="2190"/>
    <cellStyle name="Normal 23 6 2" xfId="2191"/>
    <cellStyle name="Normal 23 6 2 2" xfId="3996"/>
    <cellStyle name="Normal 23 6 2 2 2" xfId="5981"/>
    <cellStyle name="Normal 23 6 2 2 3" xfId="6405"/>
    <cellStyle name="Normal 23 6 2 3" xfId="5403"/>
    <cellStyle name="Normal 23 6 3" xfId="2192"/>
    <cellStyle name="Normal 23 6 3 2" xfId="3997"/>
    <cellStyle name="Normal 23 6 4" xfId="2193"/>
    <cellStyle name="Normal 23 6 4 2" xfId="3998"/>
    <cellStyle name="Normal 23 6 4 2 2" xfId="5982"/>
    <cellStyle name="Normal 23 6 4 2 3" xfId="6406"/>
    <cellStyle name="Normal 23 6 4 3" xfId="5404"/>
    <cellStyle name="Normal 23 6 5" xfId="2194"/>
    <cellStyle name="Normal 23 6 5 2" xfId="3999"/>
    <cellStyle name="Normal 23 6 5 2 2" xfId="5983"/>
    <cellStyle name="Normal 23 6 5 2 3" xfId="6407"/>
    <cellStyle name="Normal 23 6 6" xfId="3995"/>
    <cellStyle name="Normal 23 6 6 2" xfId="5980"/>
    <cellStyle name="Normal 23 6 6 3" xfId="6404"/>
    <cellStyle name="Normal 23 6_INST $" xfId="2195"/>
    <cellStyle name="Normal 23 7" xfId="2196"/>
    <cellStyle name="Normal 23 7 2" xfId="4000"/>
    <cellStyle name="Normal 23 7 2 2" xfId="5984"/>
    <cellStyle name="Normal 23 7 2 3" xfId="6408"/>
    <cellStyle name="Normal 23 7 3" xfId="5405"/>
    <cellStyle name="Normal 23 8" xfId="2197"/>
    <cellStyle name="Normal 23 8 2" xfId="4001"/>
    <cellStyle name="Normal 23 8 2 2" xfId="5985"/>
    <cellStyle name="Normal 23 8 2 3" xfId="6409"/>
    <cellStyle name="Normal 23 8 3" xfId="5406"/>
    <cellStyle name="Normal 23 9" xfId="2198"/>
    <cellStyle name="Normal 23 9 2" xfId="4002"/>
    <cellStyle name="Normal 23 9 2 2" xfId="5986"/>
    <cellStyle name="Normal 23 9 2 3" xfId="6410"/>
    <cellStyle name="Normal 23_AVANCE PROTECCIÓN" xfId="2199"/>
    <cellStyle name="Normal 24" xfId="2200"/>
    <cellStyle name="Normal 24 2" xfId="2201"/>
    <cellStyle name="Normal 24 2 2" xfId="5408"/>
    <cellStyle name="Normal 24 3" xfId="2202"/>
    <cellStyle name="Normal 24 3 2" xfId="4003"/>
    <cellStyle name="Normal 24 3 2 2" xfId="5987"/>
    <cellStyle name="Normal 24 3 2 3" xfId="6411"/>
    <cellStyle name="Normal 24 3 3" xfId="5409"/>
    <cellStyle name="Normal 24 4" xfId="2203"/>
    <cellStyle name="Normal 24 4 2" xfId="5410"/>
    <cellStyle name="Normal 24 5" xfId="2204"/>
    <cellStyle name="Normal 24 5 2" xfId="5411"/>
    <cellStyle name="Normal 24 6" xfId="2205"/>
    <cellStyle name="Normal 24 7" xfId="5407"/>
    <cellStyle name="Normal 25" xfId="2206"/>
    <cellStyle name="Normal 25 10" xfId="4004"/>
    <cellStyle name="Normal 25 10 2" xfId="5988"/>
    <cellStyle name="Normal 25 10 3" xfId="6412"/>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6"/>
    <cellStyle name="Normal 25 5 2 2 2" xfId="5990"/>
    <cellStyle name="Normal 25 5 2 2 3" xfId="6414"/>
    <cellStyle name="Normal 25 5 2 3" xfId="5412"/>
    <cellStyle name="Normal 25 5 3" xfId="2221"/>
    <cellStyle name="Normal 25 5 3 2" xfId="4007"/>
    <cellStyle name="Normal 25 5 4" xfId="2222"/>
    <cellStyle name="Normal 25 5 4 2" xfId="4008"/>
    <cellStyle name="Normal 25 5 4 2 2" xfId="5991"/>
    <cellStyle name="Normal 25 5 4 2 3" xfId="6415"/>
    <cellStyle name="Normal 25 5 4 3" xfId="5413"/>
    <cellStyle name="Normal 25 5 5" xfId="2223"/>
    <cellStyle name="Normal 25 5 5 2" xfId="4009"/>
    <cellStyle name="Normal 25 5 5 2 2" xfId="5992"/>
    <cellStyle name="Normal 25 5 5 2 3" xfId="6416"/>
    <cellStyle name="Normal 25 5 6" xfId="4005"/>
    <cellStyle name="Normal 25 5 6 2" xfId="5989"/>
    <cellStyle name="Normal 25 5 6 3" xfId="6413"/>
    <cellStyle name="Normal 25 5_INST $" xfId="2224"/>
    <cellStyle name="Normal 25 6" xfId="2225"/>
    <cellStyle name="Normal 25 6 2" xfId="2226"/>
    <cellStyle name="Normal 25 6 2 2" xfId="4011"/>
    <cellStyle name="Normal 25 6 2 2 2" xfId="5994"/>
    <cellStyle name="Normal 25 6 2 2 3" xfId="6418"/>
    <cellStyle name="Normal 25 6 2 3" xfId="5414"/>
    <cellStyle name="Normal 25 6 3" xfId="2227"/>
    <cellStyle name="Normal 25 6 3 2" xfId="4012"/>
    <cellStyle name="Normal 25 6 4" xfId="2228"/>
    <cellStyle name="Normal 25 6 4 2" xfId="4013"/>
    <cellStyle name="Normal 25 6 4 2 2" xfId="5995"/>
    <cellStyle name="Normal 25 6 4 2 3" xfId="6419"/>
    <cellStyle name="Normal 25 6 4 3" xfId="5415"/>
    <cellStyle name="Normal 25 6 5" xfId="2229"/>
    <cellStyle name="Normal 25 6 5 2" xfId="4014"/>
    <cellStyle name="Normal 25 6 5 2 2" xfId="5996"/>
    <cellStyle name="Normal 25 6 5 2 3" xfId="6420"/>
    <cellStyle name="Normal 25 6 6" xfId="4010"/>
    <cellStyle name="Normal 25 6 6 2" xfId="5993"/>
    <cellStyle name="Normal 25 6 6 3" xfId="6417"/>
    <cellStyle name="Normal 25 6_INST $" xfId="2230"/>
    <cellStyle name="Normal 25 7" xfId="2231"/>
    <cellStyle name="Normal 25 7 2" xfId="4015"/>
    <cellStyle name="Normal 25 7 2 2" xfId="5997"/>
    <cellStyle name="Normal 25 7 2 3" xfId="6421"/>
    <cellStyle name="Normal 25 7 3" xfId="5416"/>
    <cellStyle name="Normal 25 8" xfId="2232"/>
    <cellStyle name="Normal 25 8 2" xfId="4016"/>
    <cellStyle name="Normal 25 8 2 2" xfId="5998"/>
    <cellStyle name="Normal 25 8 2 3" xfId="6422"/>
    <cellStyle name="Normal 25 8 3" xfId="5417"/>
    <cellStyle name="Normal 25 9" xfId="2233"/>
    <cellStyle name="Normal 25 9 2" xfId="4017"/>
    <cellStyle name="Normal 25 9 2 2" xfId="5999"/>
    <cellStyle name="Normal 25 9 2 3" xfId="6423"/>
    <cellStyle name="Normal 25_AVANCE PROTECCIÓN" xfId="2234"/>
    <cellStyle name="Normal 26" xfId="2235"/>
    <cellStyle name="Normal 26 10" xfId="2236"/>
    <cellStyle name="Normal 26 10 2" xfId="4019"/>
    <cellStyle name="Normal 26 10 2 2" xfId="6001"/>
    <cellStyle name="Normal 26 10 2 3" xfId="6425"/>
    <cellStyle name="Normal 26 11" xfId="4018"/>
    <cellStyle name="Normal 26 11 2" xfId="6000"/>
    <cellStyle name="Normal 26 11 3" xfId="6424"/>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1"/>
    <cellStyle name="Normal 26 5 2 2 2" xfId="6003"/>
    <cellStyle name="Normal 26 5 2 2 3" xfId="6427"/>
    <cellStyle name="Normal 26 5 2 3" xfId="5418"/>
    <cellStyle name="Normal 26 5 3" xfId="2251"/>
    <cellStyle name="Normal 26 5 3 2" xfId="4022"/>
    <cellStyle name="Normal 26 5 4" xfId="2252"/>
    <cellStyle name="Normal 26 5 4 2" xfId="4023"/>
    <cellStyle name="Normal 26 5 4 2 2" xfId="6004"/>
    <cellStyle name="Normal 26 5 4 2 3" xfId="6428"/>
    <cellStyle name="Normal 26 5 4 3" xfId="5419"/>
    <cellStyle name="Normal 26 5 5" xfId="2253"/>
    <cellStyle name="Normal 26 5 5 2" xfId="4024"/>
    <cellStyle name="Normal 26 5 5 2 2" xfId="6005"/>
    <cellStyle name="Normal 26 5 5 2 3" xfId="6429"/>
    <cellStyle name="Normal 26 5 6" xfId="4020"/>
    <cellStyle name="Normal 26 5 6 2" xfId="6002"/>
    <cellStyle name="Normal 26 5 6 3" xfId="6426"/>
    <cellStyle name="Normal 26 5_INST $" xfId="2254"/>
    <cellStyle name="Normal 26 6" xfId="2255"/>
    <cellStyle name="Normal 26 6 2" xfId="2256"/>
    <cellStyle name="Normal 26 6 2 2" xfId="4026"/>
    <cellStyle name="Normal 26 6 2 2 2" xfId="6007"/>
    <cellStyle name="Normal 26 6 2 2 3" xfId="6431"/>
    <cellStyle name="Normal 26 6 2 3" xfId="5420"/>
    <cellStyle name="Normal 26 6 3" xfId="2257"/>
    <cellStyle name="Normal 26 6 3 2" xfId="4027"/>
    <cellStyle name="Normal 26 6 4" xfId="2258"/>
    <cellStyle name="Normal 26 6 4 2" xfId="4028"/>
    <cellStyle name="Normal 26 6 4 2 2" xfId="6008"/>
    <cellStyle name="Normal 26 6 4 2 3" xfId="6432"/>
    <cellStyle name="Normal 26 6 4 3" xfId="5421"/>
    <cellStyle name="Normal 26 6 5" xfId="2259"/>
    <cellStyle name="Normal 26 6 5 2" xfId="4029"/>
    <cellStyle name="Normal 26 6 5 2 2" xfId="6009"/>
    <cellStyle name="Normal 26 6 5 2 3" xfId="6433"/>
    <cellStyle name="Normal 26 6 6" xfId="4025"/>
    <cellStyle name="Normal 26 6 6 2" xfId="6006"/>
    <cellStyle name="Normal 26 6 6 3" xfId="6430"/>
    <cellStyle name="Normal 26 6_INST $" xfId="2260"/>
    <cellStyle name="Normal 26 7" xfId="2261"/>
    <cellStyle name="Normal 26 7 2" xfId="4030"/>
    <cellStyle name="Normal 26 7 2 2" xfId="6010"/>
    <cellStyle name="Normal 26 7 2 3" xfId="6434"/>
    <cellStyle name="Normal 26 7 3" xfId="5422"/>
    <cellStyle name="Normal 26 8" xfId="2262"/>
    <cellStyle name="Normal 26 8 2" xfId="4031"/>
    <cellStyle name="Normal 26 8 2 2" xfId="6011"/>
    <cellStyle name="Normal 26 8 2 3" xfId="6435"/>
    <cellStyle name="Normal 26 8 3" xfId="5423"/>
    <cellStyle name="Normal 26 9" xfId="2263"/>
    <cellStyle name="Normal 26 9 2" xfId="4032"/>
    <cellStyle name="Normal 26 9 2 2" xfId="6012"/>
    <cellStyle name="Normal 26 9 2 3" xfId="6436"/>
    <cellStyle name="Normal 26_AVANCE PROTECCIÓN" xfId="2264"/>
    <cellStyle name="Normal 27" xfId="2265"/>
    <cellStyle name="Normal 27 10" xfId="2266"/>
    <cellStyle name="Normal 27 10 2" xfId="5424"/>
    <cellStyle name="Normal 27 11" xfId="2267"/>
    <cellStyle name="Normal 27 11 2" xfId="4033"/>
    <cellStyle name="Normal 27 11 2 2" xfId="6013"/>
    <cellStyle name="Normal 27 11 2 3" xfId="6437"/>
    <cellStyle name="Normal 27 11 3" xfId="5425"/>
    <cellStyle name="Normal 27 12" xfId="2268"/>
    <cellStyle name="Normal 27 12 2" xfId="5426"/>
    <cellStyle name="Normal 27 13" xfId="2269"/>
    <cellStyle name="Normal 27 13 2" xfId="5427"/>
    <cellStyle name="Normal 27 14" xfId="2270"/>
    <cellStyle name="Normal 27 14 2" xfId="5428"/>
    <cellStyle name="Normal 27 15" xfId="2271"/>
    <cellStyle name="Normal 27 2" xfId="2272"/>
    <cellStyle name="Normal 27 2 2" xfId="2273"/>
    <cellStyle name="Normal 27 2 2 2" xfId="5430"/>
    <cellStyle name="Normal 27 2 3" xfId="5429"/>
    <cellStyle name="Normal 27 3" xfId="2274"/>
    <cellStyle name="Normal 27 3 2" xfId="2275"/>
    <cellStyle name="Normal 27 3 2 2" xfId="5432"/>
    <cellStyle name="Normal 27 3 3" xfId="5431"/>
    <cellStyle name="Normal 27 3_AVANCE TOTAL" xfId="2276"/>
    <cellStyle name="Normal 27 4" xfId="2277"/>
    <cellStyle name="Normal 27 4 2" xfId="5433"/>
    <cellStyle name="Normal 27 5" xfId="2278"/>
    <cellStyle name="Normal 27 5 2" xfId="5434"/>
    <cellStyle name="Normal 27 6" xfId="2279"/>
    <cellStyle name="Normal 27 6 2" xfId="5435"/>
    <cellStyle name="Normal 27 7" xfId="2280"/>
    <cellStyle name="Normal 27 7 2" xfId="2281"/>
    <cellStyle name="Normal 27 7 2 2" xfId="5437"/>
    <cellStyle name="Normal 27 7 3" xfId="5436"/>
    <cellStyle name="Normal 27 7_AVANCE TOTAL" xfId="2282"/>
    <cellStyle name="Normal 27 8" xfId="2283"/>
    <cellStyle name="Normal 27 8 2" xfId="2284"/>
    <cellStyle name="Normal 27 8 2 2" xfId="5439"/>
    <cellStyle name="Normal 27 8 3" xfId="2285"/>
    <cellStyle name="Normal 27 8 3 2" xfId="2286"/>
    <cellStyle name="Normal 27 8 3 2 2" xfId="5441"/>
    <cellStyle name="Normal 27 8 3 3" xfId="5440"/>
    <cellStyle name="Normal 27 8 3_INST $" xfId="2287"/>
    <cellStyle name="Normal 27 8 4" xfId="2288"/>
    <cellStyle name="Normal 27 8 4 2" xfId="5442"/>
    <cellStyle name="Normal 27 8 5" xfId="5438"/>
    <cellStyle name="Normal 27 8_INST $" xfId="2289"/>
    <cellStyle name="Normal 27 9" xfId="2290"/>
    <cellStyle name="Normal 27 9 2" xfId="2291"/>
    <cellStyle name="Normal 27 9 2 2" xfId="5444"/>
    <cellStyle name="Normal 27 9 3" xfId="5443"/>
    <cellStyle name="Normal 27 9_INST $" xfId="2292"/>
    <cellStyle name="Normal 27_AVANCE PROTECCIÓN" xfId="2293"/>
    <cellStyle name="Normal 28" xfId="2294"/>
    <cellStyle name="Normal 28 2" xfId="2295"/>
    <cellStyle name="Normal 28 2 2" xfId="2296"/>
    <cellStyle name="Normal 28 2 2 2" xfId="5447"/>
    <cellStyle name="Normal 28 2 3" xfId="5446"/>
    <cellStyle name="Normal 28 3" xfId="2297"/>
    <cellStyle name="Normal 28 3 2" xfId="2298"/>
    <cellStyle name="Normal 28 3 2 2" xfId="5449"/>
    <cellStyle name="Normal 28 3 3" xfId="5448"/>
    <cellStyle name="Normal 28 4" xfId="2299"/>
    <cellStyle name="Normal 28 4 2" xfId="5450"/>
    <cellStyle name="Normal 28 5" xfId="2300"/>
    <cellStyle name="Normal 28 5 2" xfId="4034"/>
    <cellStyle name="Normal 28 5 2 2" xfId="6014"/>
    <cellStyle name="Normal 28 5 2 3" xfId="6438"/>
    <cellStyle name="Normal 28 5 3" xfId="5451"/>
    <cellStyle name="Normal 28 6" xfId="2301"/>
    <cellStyle name="Normal 28 6 2" xfId="5452"/>
    <cellStyle name="Normal 28 7" xfId="2302"/>
    <cellStyle name="Normal 28 7 2" xfId="5453"/>
    <cellStyle name="Normal 28 8" xfId="2303"/>
    <cellStyle name="Normal 28 9" xfId="5445"/>
    <cellStyle name="Normal 28_AVANCE TOTAL" xfId="2304"/>
    <cellStyle name="Normal 29" xfId="2305"/>
    <cellStyle name="Normal 29 2" xfId="2306"/>
    <cellStyle name="Normal 29 2 2" xfId="2307"/>
    <cellStyle name="Normal 29 2 2 2" xfId="5456"/>
    <cellStyle name="Normal 29 2 3" xfId="5455"/>
    <cellStyle name="Normal 29 3" xfId="2308"/>
    <cellStyle name="Normal 29 3 2" xfId="2309"/>
    <cellStyle name="Normal 29 3 2 2" xfId="5458"/>
    <cellStyle name="Normal 29 3 3" xfId="5457"/>
    <cellStyle name="Normal 29 4" xfId="2310"/>
    <cellStyle name="Normal 29 4 2" xfId="5459"/>
    <cellStyle name="Normal 29 5" xfId="2311"/>
    <cellStyle name="Normal 29 5 2" xfId="4035"/>
    <cellStyle name="Normal 29 5 2 2" xfId="6015"/>
    <cellStyle name="Normal 29 5 2 3" xfId="6439"/>
    <cellStyle name="Normal 29 5 3" xfId="5460"/>
    <cellStyle name="Normal 29 6" xfId="2312"/>
    <cellStyle name="Normal 29 6 2" xfId="5461"/>
    <cellStyle name="Normal 29 7" xfId="2313"/>
    <cellStyle name="Normal 29 7 2" xfId="5462"/>
    <cellStyle name="Normal 29 8" xfId="2314"/>
    <cellStyle name="Normal 29 9" xfId="5454"/>
    <cellStyle name="Normal 29_AVANCE TOTAL" xfId="2315"/>
    <cellStyle name="Normal 3" xfId="2316"/>
    <cellStyle name="Normal 3 10" xfId="2317"/>
    <cellStyle name="Normal 3 10 2" xfId="2318"/>
    <cellStyle name="Normal 3 10 2 2" xfId="5464"/>
    <cellStyle name="Normal 3 10 3" xfId="5463"/>
    <cellStyle name="Normal 3 10_AVANCE TOTAL" xfId="2319"/>
    <cellStyle name="Normal 3 11" xfId="2320"/>
    <cellStyle name="Normal 3 11 2" xfId="5465"/>
    <cellStyle name="Normal 3 12" xfId="2321"/>
    <cellStyle name="Normal 3 12 2" xfId="5466"/>
    <cellStyle name="Normal 3 13" xfId="2322"/>
    <cellStyle name="Normal 3 13 2" xfId="2323"/>
    <cellStyle name="Normal 3 13 2 2" xfId="5468"/>
    <cellStyle name="Normal 3 13 3" xfId="5467"/>
    <cellStyle name="Normal 3 13_AVANCE TOTAL" xfId="2324"/>
    <cellStyle name="Normal 3 14" xfId="2325"/>
    <cellStyle name="Normal 3 14 2" xfId="2326"/>
    <cellStyle name="Normal 3 14 2 2" xfId="5470"/>
    <cellStyle name="Normal 3 14 3" xfId="2327"/>
    <cellStyle name="Normal 3 14 3 2" xfId="2328"/>
    <cellStyle name="Normal 3 14 3 2 2" xfId="5472"/>
    <cellStyle name="Normal 3 14 3 3" xfId="5471"/>
    <cellStyle name="Normal 3 14 3_INST $" xfId="2329"/>
    <cellStyle name="Normal 3 14 4" xfId="2330"/>
    <cellStyle name="Normal 3 14 4 2" xfId="5473"/>
    <cellStyle name="Normal 3 14 5" xfId="5469"/>
    <cellStyle name="Normal 3 14_INST $" xfId="2331"/>
    <cellStyle name="Normal 3 15" xfId="2332"/>
    <cellStyle name="Normal 3 15 2" xfId="2333"/>
    <cellStyle name="Normal 3 15 2 2" xfId="5475"/>
    <cellStyle name="Normal 3 15 3" xfId="5474"/>
    <cellStyle name="Normal 3 15_INST $" xfId="2334"/>
    <cellStyle name="Normal 3 16" xfId="2335"/>
    <cellStyle name="Normal 3 16 2" xfId="5476"/>
    <cellStyle name="Normal 3 17" xfId="2336"/>
    <cellStyle name="Normal 3 17 2" xfId="5477"/>
    <cellStyle name="Normal 3 18" xfId="2337"/>
    <cellStyle name="Normal 3 18 2" xfId="5478"/>
    <cellStyle name="Normal 3 19" xfId="2338"/>
    <cellStyle name="Normal 3 19 2" xfId="5479"/>
    <cellStyle name="Normal 3 2" xfId="2339"/>
    <cellStyle name="Normal 3 2 2" xfId="2340"/>
    <cellStyle name="Normal 3 2 2 2" xfId="5481"/>
    <cellStyle name="Normal 3 2 3" xfId="5480"/>
    <cellStyle name="Normal 3 20" xfId="2341"/>
    <cellStyle name="Normal 3 20 2" xfId="5482"/>
    <cellStyle name="Normal 3 21" xfId="2342"/>
    <cellStyle name="Normal 3 21 2" xfId="5483"/>
    <cellStyle name="Normal 3 22" xfId="2343"/>
    <cellStyle name="Normal 3 22 2" xfId="5484"/>
    <cellStyle name="Normal 3 23" xfId="2344"/>
    <cellStyle name="Normal 3 23 2" xfId="5485"/>
    <cellStyle name="Normal 3 24" xfId="2345"/>
    <cellStyle name="Normal 3 24 2" xfId="5486"/>
    <cellStyle name="Normal 3 25" xfId="2346"/>
    <cellStyle name="Normal 3 25 2" xfId="5487"/>
    <cellStyle name="Normal 3 26" xfId="2347"/>
    <cellStyle name="Normal 3 26 2" xfId="5488"/>
    <cellStyle name="Normal 3 3" xfId="2348"/>
    <cellStyle name="Normal 3 3 2" xfId="2349"/>
    <cellStyle name="Normal 3 3 2 2" xfId="5490"/>
    <cellStyle name="Normal 3 3 3" xfId="5489"/>
    <cellStyle name="Normal 3 4" xfId="2350"/>
    <cellStyle name="Normal 3 4 10" xfId="2351"/>
    <cellStyle name="Normal 3 4 10 2" xfId="5491"/>
    <cellStyle name="Normal 3 4 11" xfId="2352"/>
    <cellStyle name="Normal 3 4 11 2" xfId="5492"/>
    <cellStyle name="Normal 3 4 12" xfId="2353"/>
    <cellStyle name="Normal 3 4 12 2" xfId="5493"/>
    <cellStyle name="Normal 3 4 13" xfId="2354"/>
    <cellStyle name="Normal 3 4 13 2" xfId="2355"/>
    <cellStyle name="Normal 3 4 13 2 2" xfId="5495"/>
    <cellStyle name="Normal 3 4 13 3" xfId="5494"/>
    <cellStyle name="Normal 3 4 13_AVANCE TOTAL" xfId="2356"/>
    <cellStyle name="Normal 3 4 14" xfId="2357"/>
    <cellStyle name="Normal 3 4 14 2" xfId="2358"/>
    <cellStyle name="Normal 3 4 14 2 2" xfId="5497"/>
    <cellStyle name="Normal 3 4 14 3" xfId="2359"/>
    <cellStyle name="Normal 3 4 14 3 2" xfId="2360"/>
    <cellStyle name="Normal 3 4 14 3 2 2" xfId="5499"/>
    <cellStyle name="Normal 3 4 14 3 3" xfId="5498"/>
    <cellStyle name="Normal 3 4 14 3_INST $" xfId="2361"/>
    <cellStyle name="Normal 3 4 14 4" xfId="2362"/>
    <cellStyle name="Normal 3 4 14 4 2" xfId="5500"/>
    <cellStyle name="Normal 3 4 14 5" xfId="5496"/>
    <cellStyle name="Normal 3 4 14_INST $" xfId="2363"/>
    <cellStyle name="Normal 3 4 15" xfId="2364"/>
    <cellStyle name="Normal 3 4 15 2" xfId="2365"/>
    <cellStyle name="Normal 3 4 15 2 2" xfId="5502"/>
    <cellStyle name="Normal 3 4 15 3" xfId="5501"/>
    <cellStyle name="Normal 3 4 15_INST $" xfId="2366"/>
    <cellStyle name="Normal 3 4 16" xfId="2367"/>
    <cellStyle name="Normal 3 4 16 2" xfId="5503"/>
    <cellStyle name="Normal 3 4 17" xfId="2368"/>
    <cellStyle name="Normal 3 4 17 2" xfId="5504"/>
    <cellStyle name="Normal 3 4 2" xfId="2369"/>
    <cellStyle name="Normal 3 4 2 2" xfId="2370"/>
    <cellStyle name="Normal 3 4 2 2 2" xfId="5506"/>
    <cellStyle name="Normal 3 4 2 3" xfId="5505"/>
    <cellStyle name="Normal 3 4 3" xfId="2371"/>
    <cellStyle name="Normal 3 4 3 2" xfId="2372"/>
    <cellStyle name="Normal 3 4 3 2 2" xfId="5508"/>
    <cellStyle name="Normal 3 4 3 3" xfId="5507"/>
    <cellStyle name="Normal 3 4 4" xfId="2373"/>
    <cellStyle name="Normal 3 4 4 2" xfId="2374"/>
    <cellStyle name="Normal 3 4 4 2 2" xfId="5510"/>
    <cellStyle name="Normal 3 4 4 3" xfId="5509"/>
    <cellStyle name="Normal 3 4 5" xfId="2375"/>
    <cellStyle name="Normal 3 4 5 2" xfId="2376"/>
    <cellStyle name="Normal 3 4 5 2 2" xfId="2377"/>
    <cellStyle name="Normal 3 4 5 2 2 2" xfId="5513"/>
    <cellStyle name="Normal 3 4 5 2 3" xfId="5512"/>
    <cellStyle name="Normal 3 4 5 3" xfId="2378"/>
    <cellStyle name="Normal 3 4 5 3 2" xfId="5514"/>
    <cellStyle name="Normal 3 4 5 4" xfId="5511"/>
    <cellStyle name="Normal 3 4 5_AVANCE PROTECCIÓN" xfId="2379"/>
    <cellStyle name="Normal 3 4 6" xfId="2380"/>
    <cellStyle name="Normal 3 4 6 2" xfId="2381"/>
    <cellStyle name="Normal 3 4 6 2 2" xfId="2382"/>
    <cellStyle name="Normal 3 4 6 2 2 2" xfId="5517"/>
    <cellStyle name="Normal 3 4 6 2 3" xfId="5516"/>
    <cellStyle name="Normal 3 4 6 3" xfId="2383"/>
    <cellStyle name="Normal 3 4 6 3 2" xfId="2384"/>
    <cellStyle name="Normal 3 4 6 3 2 2" xfId="5519"/>
    <cellStyle name="Normal 3 4 6 3 3" xfId="5518"/>
    <cellStyle name="Normal 3 4 6 4" xfId="2385"/>
    <cellStyle name="Normal 3 4 6 4 2" xfId="5520"/>
    <cellStyle name="Normal 3 4 6 5" xfId="5515"/>
    <cellStyle name="Normal 3 4 6_AVANCE TOTAL" xfId="2386"/>
    <cellStyle name="Normal 3 4 7" xfId="2387"/>
    <cellStyle name="Normal 3 4 7 2" xfId="2388"/>
    <cellStyle name="Normal 3 4 7 2 2" xfId="5522"/>
    <cellStyle name="Normal 3 4 7 3" xfId="5521"/>
    <cellStyle name="Normal 3 4 7_AVANCE TOTAL" xfId="2389"/>
    <cellStyle name="Normal 3 4 8" xfId="2390"/>
    <cellStyle name="Normal 3 4 8 2" xfId="5523"/>
    <cellStyle name="Normal 3 4 9" xfId="2391"/>
    <cellStyle name="Normal 3 4 9 2" xfId="5524"/>
    <cellStyle name="Normal 3 4_AVANCE PROTECCIÓN" xfId="2392"/>
    <cellStyle name="Normal 3 5" xfId="2393"/>
    <cellStyle name="Normal 3 5 2" xfId="2394"/>
    <cellStyle name="Normal 3 5 2 2" xfId="2395"/>
    <cellStyle name="Normal 3 5 2 2 2" xfId="5527"/>
    <cellStyle name="Normal 3 5 2 3" xfId="5526"/>
    <cellStyle name="Normal 3 5 3" xfId="2396"/>
    <cellStyle name="Normal 3 5 3 2" xfId="2397"/>
    <cellStyle name="Normal 3 5 3 2 2" xfId="5529"/>
    <cellStyle name="Normal 3 5 3 3" xfId="5528"/>
    <cellStyle name="Normal 3 5 4" xfId="2398"/>
    <cellStyle name="Normal 3 5 4 2" xfId="2399"/>
    <cellStyle name="Normal 3 5 4 2 2" xfId="2400"/>
    <cellStyle name="Normal 3 5 4 2 2 2" xfId="5532"/>
    <cellStyle name="Normal 3 5 4 2 3" xfId="5531"/>
    <cellStyle name="Normal 3 5 4 3" xfId="2401"/>
    <cellStyle name="Normal 3 5 4 3 2" xfId="5533"/>
    <cellStyle name="Normal 3 5 4 4" xfId="5530"/>
    <cellStyle name="Normal 3 5 4_AVANCE PROTECCIÓN" xfId="2402"/>
    <cellStyle name="Normal 3 5 5" xfId="2403"/>
    <cellStyle name="Normal 3 5 5 2" xfId="5534"/>
    <cellStyle name="Normal 3 5 6" xfId="5525"/>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8"/>
    <cellStyle name="Normal 3 6 4 2 2 2" xfId="6018"/>
    <cellStyle name="Normal 3 6 4 2 2 3" xfId="6442"/>
    <cellStyle name="Normal 3 6 4 2 3" xfId="5535"/>
    <cellStyle name="Normal 3 6 4 3" xfId="2414"/>
    <cellStyle name="Normal 3 6 4 3 2" xfId="4039"/>
    <cellStyle name="Normal 3 6 4 4" xfId="2415"/>
    <cellStyle name="Normal 3 6 4 4 2" xfId="4040"/>
    <cellStyle name="Normal 3 6 4 4 2 2" xfId="6019"/>
    <cellStyle name="Normal 3 6 4 4 2 3" xfId="6443"/>
    <cellStyle name="Normal 3 6 4 4 3" xfId="5536"/>
    <cellStyle name="Normal 3 6 4 5" xfId="2416"/>
    <cellStyle name="Normal 3 6 4 5 2" xfId="4041"/>
    <cellStyle name="Normal 3 6 4 5 2 2" xfId="6020"/>
    <cellStyle name="Normal 3 6 4 5 2 3" xfId="6444"/>
    <cellStyle name="Normal 3 6 4 6" xfId="4037"/>
    <cellStyle name="Normal 3 6 4 6 2" xfId="6017"/>
    <cellStyle name="Normal 3 6 4 6 3" xfId="6441"/>
    <cellStyle name="Normal 3 6 4_INST $" xfId="2417"/>
    <cellStyle name="Normal 3 6 5" xfId="2418"/>
    <cellStyle name="Normal 3 6 5 2" xfId="2419"/>
    <cellStyle name="Normal 3 6 5 2 2" xfId="4043"/>
    <cellStyle name="Normal 3 6 5 2 2 2" xfId="6022"/>
    <cellStyle name="Normal 3 6 5 2 2 3" xfId="6446"/>
    <cellStyle name="Normal 3 6 5 2 3" xfId="5537"/>
    <cellStyle name="Normal 3 6 5 3" xfId="2420"/>
    <cellStyle name="Normal 3 6 5 3 2" xfId="4044"/>
    <cellStyle name="Normal 3 6 5 4" xfId="2421"/>
    <cellStyle name="Normal 3 6 5 4 2" xfId="4045"/>
    <cellStyle name="Normal 3 6 5 4 2 2" xfId="6023"/>
    <cellStyle name="Normal 3 6 5 4 2 3" xfId="6447"/>
    <cellStyle name="Normal 3 6 5 4 3" xfId="5538"/>
    <cellStyle name="Normal 3 6 5 5" xfId="2422"/>
    <cellStyle name="Normal 3 6 5 5 2" xfId="4046"/>
    <cellStyle name="Normal 3 6 5 5 2 2" xfId="6024"/>
    <cellStyle name="Normal 3 6 5 5 2 3" xfId="6448"/>
    <cellStyle name="Normal 3 6 5 6" xfId="4042"/>
    <cellStyle name="Normal 3 6 5 6 2" xfId="6021"/>
    <cellStyle name="Normal 3 6 5 6 3" xfId="6445"/>
    <cellStyle name="Normal 3 6 5_INST $" xfId="2423"/>
    <cellStyle name="Normal 3 6 6" xfId="2424"/>
    <cellStyle name="Normal 3 6 6 2" xfId="4047"/>
    <cellStyle name="Normal 3 6 6 2 2" xfId="6025"/>
    <cellStyle name="Normal 3 6 6 2 3" xfId="6449"/>
    <cellStyle name="Normal 3 6 6 3" xfId="5539"/>
    <cellStyle name="Normal 3 6 7" xfId="2425"/>
    <cellStyle name="Normal 3 6 7 2" xfId="4048"/>
    <cellStyle name="Normal 3 6 7 2 2" xfId="6026"/>
    <cellStyle name="Normal 3 6 7 2 3" xfId="6450"/>
    <cellStyle name="Normal 3 6 7 3" xfId="5540"/>
    <cellStyle name="Normal 3 6 8" xfId="2426"/>
    <cellStyle name="Normal 3 6 8 2" xfId="4049"/>
    <cellStyle name="Normal 3 6 8 2 2" xfId="6027"/>
    <cellStyle name="Normal 3 6 8 2 3" xfId="6451"/>
    <cellStyle name="Normal 3 6 9" xfId="4036"/>
    <cellStyle name="Normal 3 6 9 2" xfId="6016"/>
    <cellStyle name="Normal 3 6 9 3" xfId="6440"/>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2"/>
    <cellStyle name="Normal 3 7 4 2 2 2" xfId="6030"/>
    <cellStyle name="Normal 3 7 4 2 2 3" xfId="6454"/>
    <cellStyle name="Normal 3 7 4 2 3" xfId="5541"/>
    <cellStyle name="Normal 3 7 4 3" xfId="2437"/>
    <cellStyle name="Normal 3 7 4 3 2" xfId="4053"/>
    <cellStyle name="Normal 3 7 4 4" xfId="2438"/>
    <cellStyle name="Normal 3 7 4 4 2" xfId="4054"/>
    <cellStyle name="Normal 3 7 4 4 2 2" xfId="6031"/>
    <cellStyle name="Normal 3 7 4 4 2 3" xfId="6455"/>
    <cellStyle name="Normal 3 7 4 4 3" xfId="5542"/>
    <cellStyle name="Normal 3 7 4 5" xfId="2439"/>
    <cellStyle name="Normal 3 7 4 5 2" xfId="4055"/>
    <cellStyle name="Normal 3 7 4 5 2 2" xfId="6032"/>
    <cellStyle name="Normal 3 7 4 5 2 3" xfId="6456"/>
    <cellStyle name="Normal 3 7 4 6" xfId="4051"/>
    <cellStyle name="Normal 3 7 4 6 2" xfId="6029"/>
    <cellStyle name="Normal 3 7 4 6 3" xfId="6453"/>
    <cellStyle name="Normal 3 7 4_INST $" xfId="2440"/>
    <cellStyle name="Normal 3 7 5" xfId="2441"/>
    <cellStyle name="Normal 3 7 5 2" xfId="2442"/>
    <cellStyle name="Normal 3 7 5 2 2" xfId="4057"/>
    <cellStyle name="Normal 3 7 5 2 2 2" xfId="6034"/>
    <cellStyle name="Normal 3 7 5 2 2 3" xfId="6458"/>
    <cellStyle name="Normal 3 7 5 2 3" xfId="5543"/>
    <cellStyle name="Normal 3 7 5 3" xfId="2443"/>
    <cellStyle name="Normal 3 7 5 3 2" xfId="4058"/>
    <cellStyle name="Normal 3 7 5 4" xfId="2444"/>
    <cellStyle name="Normal 3 7 5 4 2" xfId="4059"/>
    <cellStyle name="Normal 3 7 5 4 2 2" xfId="6035"/>
    <cellStyle name="Normal 3 7 5 4 2 3" xfId="6459"/>
    <cellStyle name="Normal 3 7 5 4 3" xfId="5544"/>
    <cellStyle name="Normal 3 7 5 5" xfId="2445"/>
    <cellStyle name="Normal 3 7 5 5 2" xfId="4060"/>
    <cellStyle name="Normal 3 7 5 5 2 2" xfId="6036"/>
    <cellStyle name="Normal 3 7 5 5 2 3" xfId="6460"/>
    <cellStyle name="Normal 3 7 5 6" xfId="4056"/>
    <cellStyle name="Normal 3 7 5 6 2" xfId="6033"/>
    <cellStyle name="Normal 3 7 5 6 3" xfId="6457"/>
    <cellStyle name="Normal 3 7 5_INST $" xfId="2446"/>
    <cellStyle name="Normal 3 7 6" xfId="2447"/>
    <cellStyle name="Normal 3 7 6 2" xfId="4061"/>
    <cellStyle name="Normal 3 7 6 2 2" xfId="6037"/>
    <cellStyle name="Normal 3 7 6 2 3" xfId="6461"/>
    <cellStyle name="Normal 3 7 6 3" xfId="5545"/>
    <cellStyle name="Normal 3 7 7" xfId="2448"/>
    <cellStyle name="Normal 3 7 7 2" xfId="4062"/>
    <cellStyle name="Normal 3 7 7 2 2" xfId="6038"/>
    <cellStyle name="Normal 3 7 7 2 3" xfId="6462"/>
    <cellStyle name="Normal 3 7 7 3" xfId="5546"/>
    <cellStyle name="Normal 3 7 8" xfId="2449"/>
    <cellStyle name="Normal 3 7 8 2" xfId="4063"/>
    <cellStyle name="Normal 3 7 8 2 2" xfId="6039"/>
    <cellStyle name="Normal 3 7 8 2 3" xfId="6463"/>
    <cellStyle name="Normal 3 7 9" xfId="4050"/>
    <cellStyle name="Normal 3 7 9 2" xfId="6028"/>
    <cellStyle name="Normal 3 7 9 3" xfId="6452"/>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6"/>
    <cellStyle name="Normal 3 8 4 2 2 2" xfId="6042"/>
    <cellStyle name="Normal 3 8 4 2 2 3" xfId="6466"/>
    <cellStyle name="Normal 3 8 4 2 3" xfId="5547"/>
    <cellStyle name="Normal 3 8 4 3" xfId="2460"/>
    <cellStyle name="Normal 3 8 4 3 2" xfId="4067"/>
    <cellStyle name="Normal 3 8 4 4" xfId="2461"/>
    <cellStyle name="Normal 3 8 4 4 2" xfId="4068"/>
    <cellStyle name="Normal 3 8 4 4 2 2" xfId="6043"/>
    <cellStyle name="Normal 3 8 4 4 2 3" xfId="6467"/>
    <cellStyle name="Normal 3 8 4 4 3" xfId="5548"/>
    <cellStyle name="Normal 3 8 4 5" xfId="2462"/>
    <cellStyle name="Normal 3 8 4 5 2" xfId="4069"/>
    <cellStyle name="Normal 3 8 4 5 2 2" xfId="6044"/>
    <cellStyle name="Normal 3 8 4 5 2 3" xfId="6468"/>
    <cellStyle name="Normal 3 8 4 6" xfId="4065"/>
    <cellStyle name="Normal 3 8 4 6 2" xfId="6041"/>
    <cellStyle name="Normal 3 8 4 6 3" xfId="6465"/>
    <cellStyle name="Normal 3 8 4_INST $" xfId="2463"/>
    <cellStyle name="Normal 3 8 5" xfId="2464"/>
    <cellStyle name="Normal 3 8 5 2" xfId="2465"/>
    <cellStyle name="Normal 3 8 5 2 2" xfId="4071"/>
    <cellStyle name="Normal 3 8 5 2 2 2" xfId="6046"/>
    <cellStyle name="Normal 3 8 5 2 2 3" xfId="6470"/>
    <cellStyle name="Normal 3 8 5 2 3" xfId="5549"/>
    <cellStyle name="Normal 3 8 5 3" xfId="2466"/>
    <cellStyle name="Normal 3 8 5 3 2" xfId="4072"/>
    <cellStyle name="Normal 3 8 5 4" xfId="2467"/>
    <cellStyle name="Normal 3 8 5 4 2" xfId="4073"/>
    <cellStyle name="Normal 3 8 5 4 2 2" xfId="6047"/>
    <cellStyle name="Normal 3 8 5 4 2 3" xfId="6471"/>
    <cellStyle name="Normal 3 8 5 4 3" xfId="5550"/>
    <cellStyle name="Normal 3 8 5 5" xfId="2468"/>
    <cellStyle name="Normal 3 8 5 5 2" xfId="4074"/>
    <cellStyle name="Normal 3 8 5 5 2 2" xfId="6048"/>
    <cellStyle name="Normal 3 8 5 5 2 3" xfId="6472"/>
    <cellStyle name="Normal 3 8 5 6" xfId="4070"/>
    <cellStyle name="Normal 3 8 5 6 2" xfId="6045"/>
    <cellStyle name="Normal 3 8 5 6 3" xfId="6469"/>
    <cellStyle name="Normal 3 8 5_INST $" xfId="2469"/>
    <cellStyle name="Normal 3 8 6" xfId="2470"/>
    <cellStyle name="Normal 3 8 6 2" xfId="4075"/>
    <cellStyle name="Normal 3 8 6 2 2" xfId="6049"/>
    <cellStyle name="Normal 3 8 6 2 3" xfId="6473"/>
    <cellStyle name="Normal 3 8 6 3" xfId="5551"/>
    <cellStyle name="Normal 3 8 7" xfId="2471"/>
    <cellStyle name="Normal 3 8 7 2" xfId="4076"/>
    <cellStyle name="Normal 3 8 7 2 2" xfId="6050"/>
    <cellStyle name="Normal 3 8 7 2 3" xfId="6474"/>
    <cellStyle name="Normal 3 8 7 3" xfId="5552"/>
    <cellStyle name="Normal 3 8 8" xfId="2472"/>
    <cellStyle name="Normal 3 8 8 2" xfId="4077"/>
    <cellStyle name="Normal 3 8 8 2 2" xfId="6051"/>
    <cellStyle name="Normal 3 8 8 2 3" xfId="6475"/>
    <cellStyle name="Normal 3 8 9" xfId="4064"/>
    <cellStyle name="Normal 3 8 9 2" xfId="6040"/>
    <cellStyle name="Normal 3 8 9 3" xfId="6464"/>
    <cellStyle name="Normal 3 8_AVANCE TOTAL" xfId="2473"/>
    <cellStyle name="Normal 3 9" xfId="2474"/>
    <cellStyle name="Normal 3 9 2" xfId="2475"/>
    <cellStyle name="Normal 3 9 2 2" xfId="5554"/>
    <cellStyle name="Normal 3 9 3" xfId="5553"/>
    <cellStyle name="Normal 3 9_AVANCE TOTAL" xfId="2476"/>
    <cellStyle name="Normal 3_AVANCE JUSTICIA JUVENIL" xfId="2477"/>
    <cellStyle name="Normal 30" xfId="2478"/>
    <cellStyle name="Normal 30 2" xfId="2479"/>
    <cellStyle name="Normal 30 2 2" xfId="2480"/>
    <cellStyle name="Normal 30 2 2 2" xfId="5557"/>
    <cellStyle name="Normal 30 2 3" xfId="5556"/>
    <cellStyle name="Normal 30 3" xfId="2481"/>
    <cellStyle name="Normal 30 3 2" xfId="2482"/>
    <cellStyle name="Normal 30 3 2 2" xfId="5559"/>
    <cellStyle name="Normal 30 3 3" xfId="5558"/>
    <cellStyle name="Normal 30 4" xfId="2483"/>
    <cellStyle name="Normal 30 4 2" xfId="5560"/>
    <cellStyle name="Normal 30 5" xfId="2484"/>
    <cellStyle name="Normal 30 5 2" xfId="4078"/>
    <cellStyle name="Normal 30 5 2 2" xfId="6052"/>
    <cellStyle name="Normal 30 5 2 3" xfId="6476"/>
    <cellStyle name="Normal 30 5 3" xfId="5561"/>
    <cellStyle name="Normal 30 6" xfId="2485"/>
    <cellStyle name="Normal 30 6 2" xfId="5562"/>
    <cellStyle name="Normal 30 7" xfId="2486"/>
    <cellStyle name="Normal 30 7 2" xfId="5563"/>
    <cellStyle name="Normal 30 8" xfId="2487"/>
    <cellStyle name="Normal 30 9" xfId="5555"/>
    <cellStyle name="Normal 30_AVANCE TOTAL" xfId="2488"/>
    <cellStyle name="Normal 31" xfId="2489"/>
    <cellStyle name="Normal 31 10" xfId="2490"/>
    <cellStyle name="Normal 31 10 2" xfId="2491"/>
    <cellStyle name="Normal 31 10 2 2" xfId="5565"/>
    <cellStyle name="Normal 31 10 3" xfId="5564"/>
    <cellStyle name="Normal 31 10_INST $" xfId="2492"/>
    <cellStyle name="Normal 31 11" xfId="2493"/>
    <cellStyle name="Normal 31 11 2" xfId="5566"/>
    <cellStyle name="Normal 31 12" xfId="2494"/>
    <cellStyle name="Normal 31 12 2" xfId="5567"/>
    <cellStyle name="Normal 31 2" xfId="2495"/>
    <cellStyle name="Normal 31 2 2" xfId="2496"/>
    <cellStyle name="Normal 31 2 2 2" xfId="5569"/>
    <cellStyle name="Normal 31 2 3" xfId="5568"/>
    <cellStyle name="Normal 31 3" xfId="2497"/>
    <cellStyle name="Normal 31 3 2" xfId="2498"/>
    <cellStyle name="Normal 31 3 2 2" xfId="5571"/>
    <cellStyle name="Normal 31 3 3" xfId="5570"/>
    <cellStyle name="Normal 31 4" xfId="2499"/>
    <cellStyle name="Normal 31 4 2" xfId="2500"/>
    <cellStyle name="Normal 31 4 2 2" xfId="5573"/>
    <cellStyle name="Normal 31 4 3" xfId="5572"/>
    <cellStyle name="Normal 31 4_AVANCE TOTAL" xfId="2501"/>
    <cellStyle name="Normal 31 5" xfId="2502"/>
    <cellStyle name="Normal 31 5 2" xfId="5574"/>
    <cellStyle name="Normal 31 6" xfId="2503"/>
    <cellStyle name="Normal 31 6 2" xfId="5575"/>
    <cellStyle name="Normal 31 7" xfId="2504"/>
    <cellStyle name="Normal 31 7 2" xfId="5576"/>
    <cellStyle name="Normal 31 8" xfId="2505"/>
    <cellStyle name="Normal 31 8 2" xfId="2506"/>
    <cellStyle name="Normal 31 8 2 2" xfId="5578"/>
    <cellStyle name="Normal 31 8 3" xfId="5577"/>
    <cellStyle name="Normal 31 8_AVANCE TOTAL" xfId="2507"/>
    <cellStyle name="Normal 31 9" xfId="2508"/>
    <cellStyle name="Normal 31 9 2" xfId="2509"/>
    <cellStyle name="Normal 31 9 2 2" xfId="5580"/>
    <cellStyle name="Normal 31 9 3" xfId="2510"/>
    <cellStyle name="Normal 31 9 3 2" xfId="2511"/>
    <cellStyle name="Normal 31 9 3 2 2" xfId="5582"/>
    <cellStyle name="Normal 31 9 3 3" xfId="5581"/>
    <cellStyle name="Normal 31 9 3_INST $" xfId="2512"/>
    <cellStyle name="Normal 31 9 4" xfId="2513"/>
    <cellStyle name="Normal 31 9 4 2" xfId="5583"/>
    <cellStyle name="Normal 31 9 5" xfId="5579"/>
    <cellStyle name="Normal 31 9_INST $" xfId="2514"/>
    <cellStyle name="Normal 31_AVANCE TOTAL" xfId="2515"/>
    <cellStyle name="Normal 32" xfId="2516"/>
    <cellStyle name="Normal 32 2" xfId="2517"/>
    <cellStyle name="Normal 32 2 2" xfId="5585"/>
    <cellStyle name="Normal 32 3" xfId="2518"/>
    <cellStyle name="Normal 32 3 2" xfId="4079"/>
    <cellStyle name="Normal 32 3 2 2" xfId="6053"/>
    <cellStyle name="Normal 32 3 2 3" xfId="6477"/>
    <cellStyle name="Normal 32 3 3" xfId="5586"/>
    <cellStyle name="Normal 32 4" xfId="2519"/>
    <cellStyle name="Normal 32 4 2" xfId="5587"/>
    <cellStyle name="Normal 32 5" xfId="2520"/>
    <cellStyle name="Normal 32 5 2" xfId="5588"/>
    <cellStyle name="Normal 32 6" xfId="2521"/>
    <cellStyle name="Normal 32 7" xfId="5584"/>
    <cellStyle name="Normal 33" xfId="2522"/>
    <cellStyle name="Normal 33 2" xfId="2523"/>
    <cellStyle name="Normal 33 2 2" xfId="5590"/>
    <cellStyle name="Normal 33 3" xfId="2524"/>
    <cellStyle name="Normal 33 3 2" xfId="4080"/>
    <cellStyle name="Normal 33 3 2 2" xfId="6054"/>
    <cellStyle name="Normal 33 3 2 3" xfId="6478"/>
    <cellStyle name="Normal 33 3 3" xfId="5591"/>
    <cellStyle name="Normal 33 4" xfId="2525"/>
    <cellStyle name="Normal 33 4 2" xfId="5592"/>
    <cellStyle name="Normal 33 5" xfId="2526"/>
    <cellStyle name="Normal 33 5 2" xfId="5593"/>
    <cellStyle name="Normal 33 6" xfId="2527"/>
    <cellStyle name="Normal 33 7" xfId="5589"/>
    <cellStyle name="Normal 34" xfId="2528"/>
    <cellStyle name="Normal 34 2" xfId="2529"/>
    <cellStyle name="Normal 34 2 2" xfId="5595"/>
    <cellStyle name="Normal 34 3" xfId="5594"/>
    <cellStyle name="Normal 35" xfId="2530"/>
    <cellStyle name="Normal 35 2" xfId="2531"/>
    <cellStyle name="Normal 35 2 2" xfId="2532"/>
    <cellStyle name="Normal 35 2_Listado_web" xfId="2533"/>
    <cellStyle name="Normal 35 3" xfId="2534"/>
    <cellStyle name="Normal 35 3 2" xfId="2535"/>
    <cellStyle name="Normal 35 3 2 2" xfId="4083"/>
    <cellStyle name="Normal 35 3 2 2 2" xfId="6057"/>
    <cellStyle name="Normal 35 3 2 2 3" xfId="6481"/>
    <cellStyle name="Normal 35 3 2 3" xfId="5596"/>
    <cellStyle name="Normal 35 3 3" xfId="2536"/>
    <cellStyle name="Normal 35 3 3 2" xfId="4084"/>
    <cellStyle name="Normal 35 3 4" xfId="2537"/>
    <cellStyle name="Normal 35 3 4 2" xfId="4085"/>
    <cellStyle name="Normal 35 3 4 2 2" xfId="6058"/>
    <cellStyle name="Normal 35 3 4 2 3" xfId="6482"/>
    <cellStyle name="Normal 35 3 4 3" xfId="5597"/>
    <cellStyle name="Normal 35 3 5" xfId="2538"/>
    <cellStyle name="Normal 35 3 5 2" xfId="4086"/>
    <cellStyle name="Normal 35 3 5 2 2" xfId="6059"/>
    <cellStyle name="Normal 35 3 5 2 3" xfId="6483"/>
    <cellStyle name="Normal 35 3 6" xfId="4082"/>
    <cellStyle name="Normal 35 3 6 2" xfId="6056"/>
    <cellStyle name="Normal 35 3 6 3" xfId="6480"/>
    <cellStyle name="Normal 35 3_INST $" xfId="2539"/>
    <cellStyle name="Normal 35 4" xfId="2540"/>
    <cellStyle name="Normal 35 4 2" xfId="2541"/>
    <cellStyle name="Normal 35 4 2 2" xfId="4088"/>
    <cellStyle name="Normal 35 4 2 2 2" xfId="6061"/>
    <cellStyle name="Normal 35 4 2 2 3" xfId="6485"/>
    <cellStyle name="Normal 35 4 2 3" xfId="5598"/>
    <cellStyle name="Normal 35 4 3" xfId="2542"/>
    <cellStyle name="Normal 35 4 3 2" xfId="4089"/>
    <cellStyle name="Normal 35 4 4" xfId="2543"/>
    <cellStyle name="Normal 35 4 4 2" xfId="4090"/>
    <cellStyle name="Normal 35 4 4 2 2" xfId="6062"/>
    <cellStyle name="Normal 35 4 4 2 3" xfId="6486"/>
    <cellStyle name="Normal 35 4 4 3" xfId="5599"/>
    <cellStyle name="Normal 35 4 5" xfId="4091"/>
    <cellStyle name="Normal 35 4 5 2" xfId="6063"/>
    <cellStyle name="Normal 35 4 5 3" xfId="6487"/>
    <cellStyle name="Normal 35 4 6" xfId="4087"/>
    <cellStyle name="Normal 35 4 6 2" xfId="6060"/>
    <cellStyle name="Normal 35 4 6 3" xfId="6484"/>
    <cellStyle name="Normal 35 4_INST $" xfId="4092"/>
    <cellStyle name="Normal 35 5" xfId="2544"/>
    <cellStyle name="Normal 35 5 2" xfId="4093"/>
    <cellStyle name="Normal 35 5 2 2" xfId="6064"/>
    <cellStyle name="Normal 35 5 2 3" xfId="6488"/>
    <cellStyle name="Normal 35 5 3" xfId="5600"/>
    <cellStyle name="Normal 35 6" xfId="2545"/>
    <cellStyle name="Normal 35 6 2" xfId="4094"/>
    <cellStyle name="Normal 35 6 2 2" xfId="6065"/>
    <cellStyle name="Normal 35 6 2 3" xfId="6489"/>
    <cellStyle name="Normal 35 6 3" xfId="5601"/>
    <cellStyle name="Normal 35 7" xfId="4095"/>
    <cellStyle name="Normal 35 7 2" xfId="6066"/>
    <cellStyle name="Normal 35 7 3" xfId="6490"/>
    <cellStyle name="Normal 35 8" xfId="4096"/>
    <cellStyle name="Normal 35 8 2" xfId="6067"/>
    <cellStyle name="Normal 35 8 3" xfId="6491"/>
    <cellStyle name="Normal 35 9" xfId="4081"/>
    <cellStyle name="Normal 35 9 2" xfId="6055"/>
    <cellStyle name="Normal 35 9 3" xfId="6479"/>
    <cellStyle name="Normal 35_AVANCE TOTAL" xfId="2546"/>
    <cellStyle name="Normal 36" xfId="2547"/>
    <cellStyle name="Normal 36 2" xfId="2548"/>
    <cellStyle name="Normal 36 2 2" xfId="4099"/>
    <cellStyle name="Normal 36 2 3" xfId="4098"/>
    <cellStyle name="Normal 36 3" xfId="2549"/>
    <cellStyle name="Normal 36 3 2" xfId="2550"/>
    <cellStyle name="Normal 36 3 2 2" xfId="4101"/>
    <cellStyle name="Normal 36 3 2 2 2" xfId="6070"/>
    <cellStyle name="Normal 36 3 2 2 3" xfId="6494"/>
    <cellStyle name="Normal 36 3 2 3" xfId="5602"/>
    <cellStyle name="Normal 36 3 3" xfId="2551"/>
    <cellStyle name="Normal 36 3 3 2" xfId="4102"/>
    <cellStyle name="Normal 36 3 4" xfId="2552"/>
    <cellStyle name="Normal 36 3 4 2" xfId="4103"/>
    <cellStyle name="Normal 36 3 4 2 2" xfId="6071"/>
    <cellStyle name="Normal 36 3 4 2 3" xfId="6495"/>
    <cellStyle name="Normal 36 3 4 3" xfId="5603"/>
    <cellStyle name="Normal 36 3 5" xfId="4104"/>
    <cellStyle name="Normal 36 3 5 2" xfId="6072"/>
    <cellStyle name="Normal 36 3 5 3" xfId="6496"/>
    <cellStyle name="Normal 36 3 6" xfId="4100"/>
    <cellStyle name="Normal 36 3 6 2" xfId="6069"/>
    <cellStyle name="Normal 36 3 6 3" xfId="6493"/>
    <cellStyle name="Normal 36 3_INST $" xfId="4105"/>
    <cellStyle name="Normal 36 4" xfId="2553"/>
    <cellStyle name="Normal 36 4 2" xfId="2554"/>
    <cellStyle name="Normal 36 4 2 2" xfId="4107"/>
    <cellStyle name="Normal 36 4 2 2 2" xfId="6074"/>
    <cellStyle name="Normal 36 4 2 2 3" xfId="6498"/>
    <cellStyle name="Normal 36 4 2 3" xfId="5604"/>
    <cellStyle name="Normal 36 4 3" xfId="2555"/>
    <cellStyle name="Normal 36 4 3 2" xfId="4108"/>
    <cellStyle name="Normal 36 4 4" xfId="2556"/>
    <cellStyle name="Normal 36 4 4 2" xfId="4109"/>
    <cellStyle name="Normal 36 4 4 2 2" xfId="6075"/>
    <cellStyle name="Normal 36 4 4 2 3" xfId="6499"/>
    <cellStyle name="Normal 36 4 4 3" xfId="5605"/>
    <cellStyle name="Normal 36 4 5" xfId="4110"/>
    <cellStyle name="Normal 36 4 5 2" xfId="6076"/>
    <cellStyle name="Normal 36 4 5 3" xfId="6500"/>
    <cellStyle name="Normal 36 4 6" xfId="4106"/>
    <cellStyle name="Normal 36 4 6 2" xfId="6073"/>
    <cellStyle name="Normal 36 4 6 3" xfId="6497"/>
    <cellStyle name="Normal 36 4_INST $" xfId="4111"/>
    <cellStyle name="Normal 36 5" xfId="2557"/>
    <cellStyle name="Normal 36 5 2" xfId="4112"/>
    <cellStyle name="Normal 36 5 2 2" xfId="6077"/>
    <cellStyle name="Normal 36 5 2 3" xfId="6501"/>
    <cellStyle name="Normal 36 5 3" xfId="5606"/>
    <cellStyle name="Normal 36 6" xfId="2558"/>
    <cellStyle name="Normal 36 6 2" xfId="4113"/>
    <cellStyle name="Normal 36 6 2 2" xfId="6078"/>
    <cellStyle name="Normal 36 6 2 3" xfId="6502"/>
    <cellStyle name="Normal 36 6 3" xfId="5607"/>
    <cellStyle name="Normal 36 7" xfId="4114"/>
    <cellStyle name="Normal 36 7 2" xfId="6079"/>
    <cellStyle name="Normal 36 7 3" xfId="6503"/>
    <cellStyle name="Normal 36 8" xfId="4115"/>
    <cellStyle name="Normal 36 8 2" xfId="6080"/>
    <cellStyle name="Normal 36 8 3" xfId="6504"/>
    <cellStyle name="Normal 36 9" xfId="4097"/>
    <cellStyle name="Normal 36 9 2" xfId="6068"/>
    <cellStyle name="Normal 36 9 3" xfId="6492"/>
    <cellStyle name="Normal 36_AVANCE TOTAL" xfId="2559"/>
    <cellStyle name="Normal 37" xfId="2560"/>
    <cellStyle name="Normal 37 2" xfId="2561"/>
    <cellStyle name="Normal 37 2 2" xfId="4116"/>
    <cellStyle name="Normal 37 2 2 2" xfId="6081"/>
    <cellStyle name="Normal 37 2 3" xfId="5609"/>
    <cellStyle name="Normal 37 3" xfId="4117"/>
    <cellStyle name="Normal 37 3 2" xfId="6082"/>
    <cellStyle name="Normal 37 4" xfId="5608"/>
    <cellStyle name="Normal 37_Hoja2" xfId="2562"/>
    <cellStyle name="Normal 38" xfId="2563"/>
    <cellStyle name="Normal 38 10" xfId="4119"/>
    <cellStyle name="Normal 38 10 2" xfId="6084"/>
    <cellStyle name="Normal 38 10 3" xfId="6506"/>
    <cellStyle name="Normal 38 11" xfId="4120"/>
    <cellStyle name="Normal 38 11 2" xfId="6085"/>
    <cellStyle name="Normal 38 12" xfId="4118"/>
    <cellStyle name="Normal 38 12 2" xfId="6083"/>
    <cellStyle name="Normal 38 12 3" xfId="6505"/>
    <cellStyle name="Normal 38 2" xfId="2564"/>
    <cellStyle name="Normal 38 2 2" xfId="4122"/>
    <cellStyle name="Normal 38 2 3" xfId="4121"/>
    <cellStyle name="Normal 38 3" xfId="2565"/>
    <cellStyle name="Normal 38 3 2" xfId="2566"/>
    <cellStyle name="Normal 38 3 2 2" xfId="4124"/>
    <cellStyle name="Normal 38 3 2 2 2" xfId="6087"/>
    <cellStyle name="Normal 38 3 2 2 3" xfId="6508"/>
    <cellStyle name="Normal 38 3 2 3" xfId="5610"/>
    <cellStyle name="Normal 38 3 3" xfId="2567"/>
    <cellStyle name="Normal 38 3 3 2" xfId="4125"/>
    <cellStyle name="Normal 38 3 4" xfId="2568"/>
    <cellStyle name="Normal 38 3 4 2" xfId="4126"/>
    <cellStyle name="Normal 38 3 4 2 2" xfId="6088"/>
    <cellStyle name="Normal 38 3 4 2 3" xfId="6509"/>
    <cellStyle name="Normal 38 3 4 3" xfId="5611"/>
    <cellStyle name="Normal 38 3 5" xfId="4127"/>
    <cellStyle name="Normal 38 3 5 2" xfId="6089"/>
    <cellStyle name="Normal 38 3 5 3" xfId="6510"/>
    <cellStyle name="Normal 38 3 6" xfId="4123"/>
    <cellStyle name="Normal 38 3 6 2" xfId="6086"/>
    <cellStyle name="Normal 38 3 6 3" xfId="6507"/>
    <cellStyle name="Normal 38 3_INST $" xfId="4128"/>
    <cellStyle name="Normal 38 4" xfId="2569"/>
    <cellStyle name="Normal 38 4 2" xfId="2570"/>
    <cellStyle name="Normal 38 4 2 2" xfId="4130"/>
    <cellStyle name="Normal 38 4 2 2 2" xfId="6091"/>
    <cellStyle name="Normal 38 4 2 2 3" xfId="6512"/>
    <cellStyle name="Normal 38 4 2 3" xfId="5612"/>
    <cellStyle name="Normal 38 4 3" xfId="2571"/>
    <cellStyle name="Normal 38 4 3 2" xfId="4131"/>
    <cellStyle name="Normal 38 4 4" xfId="2572"/>
    <cellStyle name="Normal 38 4 4 2" xfId="4132"/>
    <cellStyle name="Normal 38 4 4 2 2" xfId="6092"/>
    <cellStyle name="Normal 38 4 4 2 3" xfId="6513"/>
    <cellStyle name="Normal 38 4 4 3" xfId="5613"/>
    <cellStyle name="Normal 38 4 5" xfId="4133"/>
    <cellStyle name="Normal 38 4 5 2" xfId="6093"/>
    <cellStyle name="Normal 38 4 5 3" xfId="6514"/>
    <cellStyle name="Normal 38 4 6" xfId="4129"/>
    <cellStyle name="Normal 38 4 6 2" xfId="6090"/>
    <cellStyle name="Normal 38 4 6 3" xfId="6511"/>
    <cellStyle name="Normal 38 4_INST $" xfId="4134"/>
    <cellStyle name="Normal 38 5" xfId="2573"/>
    <cellStyle name="Normal 38 5 2" xfId="4135"/>
    <cellStyle name="Normal 38 5 2 2" xfId="6094"/>
    <cellStyle name="Normal 38 5 2 3" xfId="6515"/>
    <cellStyle name="Normal 38 5 3" xfId="5614"/>
    <cellStyle name="Normal 38 6" xfId="2574"/>
    <cellStyle name="Normal 38 6 2" xfId="4136"/>
    <cellStyle name="Normal 38 6 2 2" xfId="6095"/>
    <cellStyle name="Normal 38 6 2 3" xfId="6516"/>
    <cellStyle name="Normal 38 6 3" xfId="5615"/>
    <cellStyle name="Normal 38 7" xfId="2575"/>
    <cellStyle name="Normal 38 7 2" xfId="5616"/>
    <cellStyle name="Normal 38 8" xfId="2576"/>
    <cellStyle name="Normal 38 8 2" xfId="4137"/>
    <cellStyle name="Normal 38 8 2 2" xfId="6096"/>
    <cellStyle name="Normal 38 8 2 3" xfId="6517"/>
    <cellStyle name="Normal 38 8 3" xfId="5617"/>
    <cellStyle name="Normal 38 9" xfId="4138"/>
    <cellStyle name="Normal 38 9 2" xfId="6097"/>
    <cellStyle name="Normal 38 9 3" xfId="6518"/>
    <cellStyle name="Normal 38_AVANCE TOTAL" xfId="2577"/>
    <cellStyle name="Normal 39" xfId="2578"/>
    <cellStyle name="Normal 39 2" xfId="4139"/>
    <cellStyle name="Normal 39 2 2" xfId="6098"/>
    <cellStyle name="Normal 39 3" xfId="5618"/>
    <cellStyle name="Normal 4" xfId="2579"/>
    <cellStyle name="Normal 4 10" xfId="2580"/>
    <cellStyle name="Normal 4 10 2" xfId="4141"/>
    <cellStyle name="Normal 4 11" xfId="2581"/>
    <cellStyle name="Normal 4 11 2" xfId="4142"/>
    <cellStyle name="Normal 4 11 2 2" xfId="6099"/>
    <cellStyle name="Normal 4 11 2 3" xfId="6519"/>
    <cellStyle name="Normal 4 11 3" xfId="5619"/>
    <cellStyle name="Normal 4 12" xfId="4143"/>
    <cellStyle name="Normal 4 13" xfId="4140"/>
    <cellStyle name="Normal 4 2" xfId="2582"/>
    <cellStyle name="Normal 4 2 2" xfId="2583"/>
    <cellStyle name="Normal 4 2 2 2" xfId="4146"/>
    <cellStyle name="Normal 4 2 2 3" xfId="4145"/>
    <cellStyle name="Normal 4 2 3" xfId="2584"/>
    <cellStyle name="Normal 4 2 3 2" xfId="4147"/>
    <cellStyle name="Normal 4 2 4" xfId="2585"/>
    <cellStyle name="Normal 4 2 4 2" xfId="5620"/>
    <cellStyle name="Normal 4 2 5" xfId="2586"/>
    <cellStyle name="Normal 4 2 5 2" xfId="4148"/>
    <cellStyle name="Normal 4 2 6" xfId="2587"/>
    <cellStyle name="Normal 4 2 6 2" xfId="5621"/>
    <cellStyle name="Normal 4 2 7" xfId="4149"/>
    <cellStyle name="Normal 4 2 8" xfId="4144"/>
    <cellStyle name="Normal 4 2_Hoja1" xfId="2588"/>
    <cellStyle name="Normal 4 3" xfId="2589"/>
    <cellStyle name="Normal 4 3 2" xfId="2590"/>
    <cellStyle name="Normal 4 3 2 2" xfId="4152"/>
    <cellStyle name="Normal 4 3 2 3" xfId="4151"/>
    <cellStyle name="Normal 4 3 3" xfId="4153"/>
    <cellStyle name="Normal 4 3 4" xfId="4150"/>
    <cellStyle name="Normal 4 3_Hoja2" xfId="2591"/>
    <cellStyle name="Normal 4 4" xfId="2592"/>
    <cellStyle name="Normal 4 4 2" xfId="2593"/>
    <cellStyle name="Normal 4 4 2 2" xfId="4156"/>
    <cellStyle name="Normal 4 4 2 3" xfId="4155"/>
    <cellStyle name="Normal 4 4 3" xfId="4157"/>
    <cellStyle name="Normal 4 4 4" xfId="4154"/>
    <cellStyle name="Normal 4 4_Hoja2" xfId="2594"/>
    <cellStyle name="Normal 4 5" xfId="2595"/>
    <cellStyle name="Normal 4 5 10" xfId="4158"/>
    <cellStyle name="Normal 4 5 10 2" xfId="6100"/>
    <cellStyle name="Normal 4 5 10 3" xfId="6520"/>
    <cellStyle name="Normal 4 5 2" xfId="2596"/>
    <cellStyle name="Normal 4 5 2 2" xfId="2597"/>
    <cellStyle name="Normal 4 5 2 2 2" xfId="4161"/>
    <cellStyle name="Normal 4 5 2 2 3" xfId="4160"/>
    <cellStyle name="Normal 4 5 2 3" xfId="4162"/>
    <cellStyle name="Normal 4 5 2 4" xfId="4159"/>
    <cellStyle name="Normal 4 5 2_Hoja2" xfId="2598"/>
    <cellStyle name="Normal 4 5 3" xfId="2599"/>
    <cellStyle name="Normal 4 5 3 2" xfId="4164"/>
    <cellStyle name="Normal 4 5 3 3" xfId="4163"/>
    <cellStyle name="Normal 4 5 4" xfId="2600"/>
    <cellStyle name="Normal 4 5 4 2" xfId="4166"/>
    <cellStyle name="Normal 4 5 4 3" xfId="4165"/>
    <cellStyle name="Normal 4 5 5" xfId="2601"/>
    <cellStyle name="Normal 4 5 5 2" xfId="2602"/>
    <cellStyle name="Normal 4 5 5 2 2" xfId="4168"/>
    <cellStyle name="Normal 4 5 5 2 2 2" xfId="6102"/>
    <cellStyle name="Normal 4 5 5 2 2 3" xfId="6522"/>
    <cellStyle name="Normal 4 5 5 2 3" xfId="5622"/>
    <cellStyle name="Normal 4 5 5 3" xfId="2603"/>
    <cellStyle name="Normal 4 5 5 3 2" xfId="4169"/>
    <cellStyle name="Normal 4 5 5 4" xfId="2604"/>
    <cellStyle name="Normal 4 5 5 4 2" xfId="4170"/>
    <cellStyle name="Normal 4 5 5 4 2 2" xfId="6103"/>
    <cellStyle name="Normal 4 5 5 4 2 3" xfId="6523"/>
    <cellStyle name="Normal 4 5 5 4 3" xfId="5623"/>
    <cellStyle name="Normal 4 5 5 5" xfId="4171"/>
    <cellStyle name="Normal 4 5 5 5 2" xfId="6104"/>
    <cellStyle name="Normal 4 5 5 5 3" xfId="6524"/>
    <cellStyle name="Normal 4 5 5 6" xfId="4167"/>
    <cellStyle name="Normal 4 5 5 6 2" xfId="6101"/>
    <cellStyle name="Normal 4 5 5 6 3" xfId="6521"/>
    <cellStyle name="Normal 4 5 5_INST $" xfId="4172"/>
    <cellStyle name="Normal 4 5 6" xfId="2605"/>
    <cellStyle name="Normal 4 5 6 2" xfId="2606"/>
    <cellStyle name="Normal 4 5 6 2 2" xfId="4174"/>
    <cellStyle name="Normal 4 5 6 2 2 2" xfId="6106"/>
    <cellStyle name="Normal 4 5 6 2 2 3" xfId="6526"/>
    <cellStyle name="Normal 4 5 6 2 3" xfId="5624"/>
    <cellStyle name="Normal 4 5 6 3" xfId="2607"/>
    <cellStyle name="Normal 4 5 6 3 2" xfId="4175"/>
    <cellStyle name="Normal 4 5 6 4" xfId="2608"/>
    <cellStyle name="Normal 4 5 6 4 2" xfId="4176"/>
    <cellStyle name="Normal 4 5 6 4 2 2" xfId="6107"/>
    <cellStyle name="Normal 4 5 6 4 2 3" xfId="6527"/>
    <cellStyle name="Normal 4 5 6 4 3" xfId="5625"/>
    <cellStyle name="Normal 4 5 6 5" xfId="4177"/>
    <cellStyle name="Normal 4 5 6 5 2" xfId="6108"/>
    <cellStyle name="Normal 4 5 6 5 3" xfId="6528"/>
    <cellStyle name="Normal 4 5 6 6" xfId="4173"/>
    <cellStyle name="Normal 4 5 6 6 2" xfId="6105"/>
    <cellStyle name="Normal 4 5 6 6 3" xfId="6525"/>
    <cellStyle name="Normal 4 5 6_INST $" xfId="4178"/>
    <cellStyle name="Normal 4 5 7" xfId="2609"/>
    <cellStyle name="Normal 4 5 7 2" xfId="4179"/>
    <cellStyle name="Normal 4 5 7 2 2" xfId="6109"/>
    <cellStyle name="Normal 4 5 7 2 3" xfId="6529"/>
    <cellStyle name="Normal 4 5 7 3" xfId="5626"/>
    <cellStyle name="Normal 4 5 8" xfId="2610"/>
    <cellStyle name="Normal 4 5 8 2" xfId="4180"/>
    <cellStyle name="Normal 4 5 8 2 2" xfId="6110"/>
    <cellStyle name="Normal 4 5 8 2 3" xfId="6530"/>
    <cellStyle name="Normal 4 5 8 3" xfId="5627"/>
    <cellStyle name="Normal 4 5 9" xfId="4181"/>
    <cellStyle name="Normal 4 5 9 2" xfId="6111"/>
    <cellStyle name="Normal 4 5 9 3" xfId="6531"/>
    <cellStyle name="Normal 4 5_AVANCE PROTECCIÓN" xfId="2611"/>
    <cellStyle name="Normal 4 6" xfId="2612"/>
    <cellStyle name="Normal 4 6 2" xfId="4183"/>
    <cellStyle name="Normal 4 6 3" xfId="4182"/>
    <cellStyle name="Normal 4 7" xfId="2613"/>
    <cellStyle name="Normal 4 7 2" xfId="4185"/>
    <cellStyle name="Normal 4 7 3" xfId="4184"/>
    <cellStyle name="Normal 4 8" xfId="2614"/>
    <cellStyle name="Normal 4 8 2" xfId="4186"/>
    <cellStyle name="Normal 4 9" xfId="2615"/>
    <cellStyle name="Normal 4 9 2" xfId="5628"/>
    <cellStyle name="Normal 4_Hoja1" xfId="2616"/>
    <cellStyle name="Normal 40" xfId="2617"/>
    <cellStyle name="Normal 40 10" xfId="4188"/>
    <cellStyle name="Normal 40 10 2" xfId="6113"/>
    <cellStyle name="Normal 40 10 3" xfId="6533"/>
    <cellStyle name="Normal 40 11" xfId="4189"/>
    <cellStyle name="Normal 40 11 2" xfId="6114"/>
    <cellStyle name="Normal 40 12" xfId="4187"/>
    <cellStyle name="Normal 40 12 2" xfId="6112"/>
    <cellStyle name="Normal 40 12 3" xfId="6532"/>
    <cellStyle name="Normal 40 2" xfId="2618"/>
    <cellStyle name="Normal 40 2 2" xfId="2619"/>
    <cellStyle name="Normal 40 2 2 2" xfId="4191"/>
    <cellStyle name="Normal 40 2 2 2 2" xfId="6116"/>
    <cellStyle name="Normal 40 2 2 2 3" xfId="6535"/>
    <cellStyle name="Normal 40 2 2 3" xfId="5629"/>
    <cellStyle name="Normal 40 2 3" xfId="2620"/>
    <cellStyle name="Normal 40 2 3 2" xfId="4192"/>
    <cellStyle name="Normal 40 2 4" xfId="2621"/>
    <cellStyle name="Normal 40 2 4 2" xfId="4193"/>
    <cellStyle name="Normal 40 2 4 2 2" xfId="6117"/>
    <cellStyle name="Normal 40 2 4 2 3" xfId="6536"/>
    <cellStyle name="Normal 40 2 4 3" xfId="5630"/>
    <cellStyle name="Normal 40 2 5" xfId="4194"/>
    <cellStyle name="Normal 40 2 5 2" xfId="6118"/>
    <cellStyle name="Normal 40 2 5 3" xfId="6537"/>
    <cellStyle name="Normal 40 2 6" xfId="4190"/>
    <cellStyle name="Normal 40 2 6 2" xfId="6115"/>
    <cellStyle name="Normal 40 2 6 3" xfId="6534"/>
    <cellStyle name="Normal 40 2_INST $" xfId="4195"/>
    <cellStyle name="Normal 40 3" xfId="2622"/>
    <cellStyle name="Normal 40 3 2" xfId="4196"/>
    <cellStyle name="Normal 40 4" xfId="2623"/>
    <cellStyle name="Normal 40 4 2" xfId="2624"/>
    <cellStyle name="Normal 40 4 2 2" xfId="4198"/>
    <cellStyle name="Normal 40 4 2 2 2" xfId="6120"/>
    <cellStyle name="Normal 40 4 2 2 3" xfId="6539"/>
    <cellStyle name="Normal 40 4 2 3" xfId="5631"/>
    <cellStyle name="Normal 40 4 3" xfId="2625"/>
    <cellStyle name="Normal 40 4 3 2" xfId="4199"/>
    <cellStyle name="Normal 40 4 4" xfId="2626"/>
    <cellStyle name="Normal 40 4 4 2" xfId="4200"/>
    <cellStyle name="Normal 40 4 4 2 2" xfId="6121"/>
    <cellStyle name="Normal 40 4 4 2 3" xfId="6540"/>
    <cellStyle name="Normal 40 4 4 3" xfId="5632"/>
    <cellStyle name="Normal 40 4 5" xfId="4201"/>
    <cellStyle name="Normal 40 4 5 2" xfId="6122"/>
    <cellStyle name="Normal 40 4 5 3" xfId="6541"/>
    <cellStyle name="Normal 40 4 6" xfId="4197"/>
    <cellStyle name="Normal 40 4 6 2" xfId="6119"/>
    <cellStyle name="Normal 40 4 6 3" xfId="6538"/>
    <cellStyle name="Normal 40 4_INST $" xfId="4202"/>
    <cellStyle name="Normal 40 5" xfId="2627"/>
    <cellStyle name="Normal 40 5 2" xfId="4203"/>
    <cellStyle name="Normal 40 5 2 2" xfId="6123"/>
    <cellStyle name="Normal 40 5 2 3" xfId="6542"/>
    <cellStyle name="Normal 40 5 3" xfId="5633"/>
    <cellStyle name="Normal 40 6" xfId="2628"/>
    <cellStyle name="Normal 40 6 2" xfId="4204"/>
    <cellStyle name="Normal 40 6 2 2" xfId="6124"/>
    <cellStyle name="Normal 40 6 2 3" xfId="6543"/>
    <cellStyle name="Normal 40 6 3" xfId="5634"/>
    <cellStyle name="Normal 40 7" xfId="2629"/>
    <cellStyle name="Normal 40 7 2" xfId="5635"/>
    <cellStyle name="Normal 40 8" xfId="2630"/>
    <cellStyle name="Normal 40 8 2" xfId="4205"/>
    <cellStyle name="Normal 40 8 2 2" xfId="6125"/>
    <cellStyle name="Normal 40 8 2 3" xfId="6544"/>
    <cellStyle name="Normal 40 8 3" xfId="5636"/>
    <cellStyle name="Normal 40 9" xfId="4206"/>
    <cellStyle name="Normal 40 9 2" xfId="6126"/>
    <cellStyle name="Normal 40 9 3" xfId="6545"/>
    <cellStyle name="Normal 40_AVANCE TOTAL" xfId="2631"/>
    <cellStyle name="Normal 41" xfId="2632"/>
    <cellStyle name="Normal 41 2" xfId="2633"/>
    <cellStyle name="Normal 41 2 2" xfId="4208"/>
    <cellStyle name="Normal 41 3" xfId="2634"/>
    <cellStyle name="Normal 41 3 2" xfId="5637"/>
    <cellStyle name="Normal 41 4" xfId="4209"/>
    <cellStyle name="Normal 41 5" xfId="4210"/>
    <cellStyle name="Normal 41 6" xfId="4207"/>
    <cellStyle name="Normal 42" xfId="2635"/>
    <cellStyle name="Normal 42 2" xfId="2636"/>
    <cellStyle name="Normal 42 2 2" xfId="4212"/>
    <cellStyle name="Normal 42 3" xfId="2637"/>
    <cellStyle name="Normal 42 3 2" xfId="5638"/>
    <cellStyle name="Normal 42 4" xfId="4213"/>
    <cellStyle name="Normal 42 5" xfId="4214"/>
    <cellStyle name="Normal 42 6" xfId="4211"/>
    <cellStyle name="Normal 43" xfId="2638"/>
    <cellStyle name="Normal 43 2" xfId="2639"/>
    <cellStyle name="Normal 43 2 2" xfId="4216"/>
    <cellStyle name="Normal 43 3" xfId="2640"/>
    <cellStyle name="Normal 43 3 2" xfId="5639"/>
    <cellStyle name="Normal 43 4" xfId="4217"/>
    <cellStyle name="Normal 43 5" xfId="4218"/>
    <cellStyle name="Normal 43 6" xfId="4215"/>
    <cellStyle name="Normal 44" xfId="2641"/>
    <cellStyle name="Normal 44 2" xfId="2642"/>
    <cellStyle name="Normal 44 2 2" xfId="4220"/>
    <cellStyle name="Normal 44 3" xfId="2643"/>
    <cellStyle name="Normal 44 3 2" xfId="5640"/>
    <cellStyle name="Normal 44 4" xfId="4221"/>
    <cellStyle name="Normal 44 5" xfId="4222"/>
    <cellStyle name="Normal 44 6" xfId="4219"/>
    <cellStyle name="Normal 45" xfId="2644"/>
    <cellStyle name="Normal 45 2" xfId="2645"/>
    <cellStyle name="Normal 45 2 2" xfId="4224"/>
    <cellStyle name="Normal 45 3" xfId="2646"/>
    <cellStyle name="Normal 45 3 2" xfId="5641"/>
    <cellStyle name="Normal 45 4" xfId="4225"/>
    <cellStyle name="Normal 45 5" xfId="4226"/>
    <cellStyle name="Normal 45 6" xfId="4223"/>
    <cellStyle name="Normal 46" xfId="2647"/>
    <cellStyle name="Normal 46 2" xfId="4228"/>
    <cellStyle name="Normal 46 3" xfId="4227"/>
    <cellStyle name="Normal 47" xfId="2648"/>
    <cellStyle name="Normal 47 2" xfId="4230"/>
    <cellStyle name="Normal 47 3" xfId="4229"/>
    <cellStyle name="Normal 48" xfId="2649"/>
    <cellStyle name="Normal 48 2" xfId="4232"/>
    <cellStyle name="Normal 48 3" xfId="4231"/>
    <cellStyle name="Normal 49" xfId="2650"/>
    <cellStyle name="Normal 49 2" xfId="4234"/>
    <cellStyle name="Normal 49 3" xfId="4233"/>
    <cellStyle name="Normal 5" xfId="2651"/>
    <cellStyle name="Normal 5 2" xfId="4235"/>
    <cellStyle name="Normal 5 2 2" xfId="6127"/>
    <cellStyle name="Normal 5 3" xfId="5642"/>
    <cellStyle name="Normal 50" xfId="2652"/>
    <cellStyle name="Normal 50 2" xfId="4237"/>
    <cellStyle name="Normal 50 3" xfId="4236"/>
    <cellStyle name="Normal 51" xfId="2653"/>
    <cellStyle name="Normal 51 2" xfId="4239"/>
    <cellStyle name="Normal 51 3" xfId="4238"/>
    <cellStyle name="Normal 52" xfId="2654"/>
    <cellStyle name="Normal 52 2" xfId="4241"/>
    <cellStyle name="Normal 52 3" xfId="4240"/>
    <cellStyle name="Normal 53" xfId="2655"/>
    <cellStyle name="Normal 53 2" xfId="4243"/>
    <cellStyle name="Normal 53 3" xfId="4242"/>
    <cellStyle name="Normal 54" xfId="2656"/>
    <cellStyle name="Normal 54 2" xfId="5643"/>
    <cellStyle name="Normal 55" xfId="2657"/>
    <cellStyle name="Normal 55 2" xfId="5644"/>
    <cellStyle name="Normal 56" xfId="2658"/>
    <cellStyle name="Normal 56 2" xfId="5645"/>
    <cellStyle name="Normal 57" xfId="2659"/>
    <cellStyle name="Normal 57 2" xfId="2660"/>
    <cellStyle name="Normal 57 2 2" xfId="5647"/>
    <cellStyle name="Normal 57 3" xfId="5646"/>
    <cellStyle name="Normal 57_AVANCE TOTAL" xfId="2661"/>
    <cellStyle name="Normal 58" xfId="2662"/>
    <cellStyle name="Normal 58 2" xfId="5648"/>
    <cellStyle name="Normal 58 3" xfId="2663"/>
    <cellStyle name="Normal 58 3 2" xfId="5649"/>
    <cellStyle name="Normal 58_AVANCE TOTAL" xfId="2664"/>
    <cellStyle name="Normal 59" xfId="2665"/>
    <cellStyle name="Normal 59 2" xfId="2666"/>
    <cellStyle name="Normal 59 2 2" xfId="4245"/>
    <cellStyle name="Normal 59 2 2 2" xfId="6129"/>
    <cellStyle name="Normal 59 2 2 3" xfId="6547"/>
    <cellStyle name="Normal 59 2 3" xfId="5650"/>
    <cellStyle name="Normal 59 3" xfId="2667"/>
    <cellStyle name="Normal 59 3 2" xfId="4246"/>
    <cellStyle name="Normal 59 4" xfId="2668"/>
    <cellStyle name="Normal 59 4 2" xfId="4247"/>
    <cellStyle name="Normal 59 4 2 2" xfId="6130"/>
    <cellStyle name="Normal 59 4 2 3" xfId="6548"/>
    <cellStyle name="Normal 59 4 3" xfId="5651"/>
    <cellStyle name="Normal 59 5" xfId="4248"/>
    <cellStyle name="Normal 59 5 2" xfId="6131"/>
    <cellStyle name="Normal 59 5 3" xfId="6549"/>
    <cellStyle name="Normal 59 6" xfId="4244"/>
    <cellStyle name="Normal 59 6 2" xfId="6128"/>
    <cellStyle name="Normal 59 6 3" xfId="6546"/>
    <cellStyle name="Normal 59_AVANCE TOTAL" xfId="2669"/>
    <cellStyle name="Normal 6" xfId="2670"/>
    <cellStyle name="Normal 6 2" xfId="2671"/>
    <cellStyle name="Normal 6 2 2" xfId="2672"/>
    <cellStyle name="Normal 6 2 2 2" xfId="5654"/>
    <cellStyle name="Normal 6 2 3" xfId="2673"/>
    <cellStyle name="Normal 6 2 3 2" xfId="4249"/>
    <cellStyle name="Normal 6 2 3 2 2" xfId="6132"/>
    <cellStyle name="Normal 6 2 3 2 3" xfId="6550"/>
    <cellStyle name="Normal 6 2 3 3" xfId="5655"/>
    <cellStyle name="Normal 6 2 4" xfId="4250"/>
    <cellStyle name="Normal 6 2 4 2" xfId="6133"/>
    <cellStyle name="Normal 6 2 5" xfId="4251"/>
    <cellStyle name="Normal 6 2 5 2" xfId="6134"/>
    <cellStyle name="Normal 6 2 6" xfId="4252"/>
    <cellStyle name="Normal 6 2 7" xfId="5653"/>
    <cellStyle name="Normal 6 3" xfId="4253"/>
    <cellStyle name="Normal 6 3 2" xfId="6135"/>
    <cellStyle name="Normal 6 4" xfId="5652"/>
    <cellStyle name="Normal 6_Hoja2" xfId="2674"/>
    <cellStyle name="Normal 60" xfId="2675"/>
    <cellStyle name="Normal 60 2" xfId="2676"/>
    <cellStyle name="Normal 60 2 2" xfId="4255"/>
    <cellStyle name="Normal 60 2 2 2" xfId="6137"/>
    <cellStyle name="Normal 60 2 2 3" xfId="6552"/>
    <cellStyle name="Normal 60 2 3" xfId="5656"/>
    <cellStyle name="Normal 60 3" xfId="2677"/>
    <cellStyle name="Normal 60 3 2" xfId="4256"/>
    <cellStyle name="Normal 60 4" xfId="2678"/>
    <cellStyle name="Normal 60 4 2" xfId="4257"/>
    <cellStyle name="Normal 60 4 2 2" xfId="6138"/>
    <cellStyle name="Normal 60 4 2 3" xfId="6553"/>
    <cellStyle name="Normal 60 4 3" xfId="5657"/>
    <cellStyle name="Normal 60 5" xfId="4258"/>
    <cellStyle name="Normal 60 5 2" xfId="6139"/>
    <cellStyle name="Normal 60 5 3" xfId="6554"/>
    <cellStyle name="Normal 60 6" xfId="4254"/>
    <cellStyle name="Normal 60 6 2" xfId="6136"/>
    <cellStyle name="Normal 60 6 3" xfId="6551"/>
    <cellStyle name="Normal 60_INST $" xfId="4259"/>
    <cellStyle name="Normal 61" xfId="2679"/>
    <cellStyle name="Normal 61 2" xfId="2680"/>
    <cellStyle name="Normal 61 2 2" xfId="4261"/>
    <cellStyle name="Normal 61 2 2 2" xfId="6141"/>
    <cellStyle name="Normal 61 2 2 3" xfId="6556"/>
    <cellStyle name="Normal 61 2 3" xfId="5659"/>
    <cellStyle name="Normal 61 3" xfId="2681"/>
    <cellStyle name="Normal 61 3 2" xfId="4262"/>
    <cellStyle name="Normal 61 4" xfId="2682"/>
    <cellStyle name="Normal 61 4 2" xfId="4263"/>
    <cellStyle name="Normal 61 4 2 2" xfId="6142"/>
    <cellStyle name="Normal 61 4 2 3" xfId="6557"/>
    <cellStyle name="Normal 61 4 3" xfId="5660"/>
    <cellStyle name="Normal 61 5" xfId="4264"/>
    <cellStyle name="Normal 61 5 2" xfId="6143"/>
    <cellStyle name="Normal 61 5 3" xfId="6558"/>
    <cellStyle name="Normal 61 6" xfId="4260"/>
    <cellStyle name="Normal 61 6 2" xfId="6140"/>
    <cellStyle name="Normal 61 6 3" xfId="6555"/>
    <cellStyle name="Normal 61_INST $" xfId="4265"/>
    <cellStyle name="Normal 62" xfId="2683"/>
    <cellStyle name="Normal 62 2" xfId="5661"/>
    <cellStyle name="Normal 63" xfId="2684"/>
    <cellStyle name="Normal 63 2" xfId="4266"/>
    <cellStyle name="Normal 64" xfId="2685"/>
    <cellStyle name="Normal 64 2" xfId="4267"/>
    <cellStyle name="Normal 65" xfId="2686"/>
    <cellStyle name="Normal 65 2" xfId="4268"/>
    <cellStyle name="Normal 66" xfId="2687"/>
    <cellStyle name="Normal 66 2" xfId="4269"/>
    <cellStyle name="Normal 67" xfId="2688"/>
    <cellStyle name="Normal 67 2" xfId="4270"/>
    <cellStyle name="Normal 68" xfId="2689"/>
    <cellStyle name="Normal 68 2" xfId="4271"/>
    <cellStyle name="Normal 69" xfId="2690"/>
    <cellStyle name="Normal 69 2" xfId="4272"/>
    <cellStyle name="Normal 7" xfId="2691"/>
    <cellStyle name="Normal 7 10" xfId="6242"/>
    <cellStyle name="Normal 7 2" xfId="2692"/>
    <cellStyle name="Normal 7 2 10" xfId="4752"/>
    <cellStyle name="Normal 7 2 2" xfId="2693"/>
    <cellStyle name="Normal 7 2 2 2" xfId="4274"/>
    <cellStyle name="Normal 7 2 2 2 2" xfId="6145"/>
    <cellStyle name="Normal 7 2 2 2 3" xfId="6560"/>
    <cellStyle name="Normal 7 2 2 3" xfId="4275"/>
    <cellStyle name="Normal 7 2 2 4" xfId="4273"/>
    <cellStyle name="Normal 7 2 2 4 2" xfId="6144"/>
    <cellStyle name="Normal 7 2 2 4 3" xfId="6559"/>
    <cellStyle name="Normal 7 2 2_INST $" xfId="4725"/>
    <cellStyle name="Normal 7 2 3" xfId="4276"/>
    <cellStyle name="Normal 7 2 3 2" xfId="6146"/>
    <cellStyle name="Normal 7 2 4" xfId="5663"/>
    <cellStyle name="Normal 7 2 5" xfId="4793"/>
    <cellStyle name="Normal 7 2 6" xfId="5889"/>
    <cellStyle name="Normal 7 2 7" xfId="6243"/>
    <cellStyle name="Normal 7 2 8" xfId="4785"/>
    <cellStyle name="Normal 7 2 9" xfId="4848"/>
    <cellStyle name="Normal 7 3" xfId="4277"/>
    <cellStyle name="Normal 7 3 2" xfId="6147"/>
    <cellStyle name="Normal 7 4" xfId="5662"/>
    <cellStyle name="Normal 7 5" xfId="4794"/>
    <cellStyle name="Normal 7 6" xfId="6248"/>
    <cellStyle name="Normal 7 7" xfId="4827"/>
    <cellStyle name="Normal 7 8" xfId="5887"/>
    <cellStyle name="Normal 7 9" xfId="6252"/>
    <cellStyle name="Normal 7_cuadratura" xfId="2694"/>
    <cellStyle name="Normal 70" xfId="2695"/>
    <cellStyle name="Normal 70 2" xfId="4278"/>
    <cellStyle name="Normal 71" xfId="2696"/>
    <cellStyle name="Normal 71 2" xfId="4279"/>
    <cellStyle name="Normal 72" xfId="2697"/>
    <cellStyle name="Normal 72 2" xfId="4280"/>
    <cellStyle name="Normal 73" xfId="2698"/>
    <cellStyle name="Normal 73 2" xfId="2699"/>
    <cellStyle name="Normal 73 2 2" xfId="4282"/>
    <cellStyle name="Normal 73 2 2 2" xfId="6149"/>
    <cellStyle name="Normal 73 2 2 3" xfId="6563"/>
    <cellStyle name="Normal 73 2 3" xfId="5664"/>
    <cellStyle name="Normal 73 3" xfId="2700"/>
    <cellStyle name="Normal 73 3 2" xfId="4283"/>
    <cellStyle name="Normal 73 4" xfId="2701"/>
    <cellStyle name="Normal 73 4 2" xfId="4284"/>
    <cellStyle name="Normal 73 4 2 2" xfId="6150"/>
    <cellStyle name="Normal 73 4 2 3" xfId="6564"/>
    <cellStyle name="Normal 73 4 3" xfId="5665"/>
    <cellStyle name="Normal 73 5" xfId="4285"/>
    <cellStyle name="Normal 73 5 2" xfId="6151"/>
    <cellStyle name="Normal 73 5 3" xfId="6565"/>
    <cellStyle name="Normal 73 6" xfId="4281"/>
    <cellStyle name="Normal 73 6 2" xfId="6148"/>
    <cellStyle name="Normal 73 6 3" xfId="6562"/>
    <cellStyle name="Normal 73_INST $" xfId="4286"/>
    <cellStyle name="Normal 74" xfId="2702"/>
    <cellStyle name="Normal 74 2" xfId="5666"/>
    <cellStyle name="Normal 75" xfId="2703"/>
    <cellStyle name="Normal 75 2" xfId="2704"/>
    <cellStyle name="Normal 75 2 2" xfId="4288"/>
    <cellStyle name="Normal 75 2 2 2" xfId="6153"/>
    <cellStyle name="Normal 75 2 2 3" xfId="6567"/>
    <cellStyle name="Normal 75 2 3" xfId="5667"/>
    <cellStyle name="Normal 75 3" xfId="2705"/>
    <cellStyle name="Normal 75 3 2" xfId="4289"/>
    <cellStyle name="Normal 75 4" xfId="2706"/>
    <cellStyle name="Normal 75 4 2" xfId="4290"/>
    <cellStyle name="Normal 75 4 2 2" xfId="6154"/>
    <cellStyle name="Normal 75 4 2 3" xfId="6568"/>
    <cellStyle name="Normal 75 4 3" xfId="5668"/>
    <cellStyle name="Normal 75 5" xfId="4291"/>
    <cellStyle name="Normal 75 5 2" xfId="6155"/>
    <cellStyle name="Normal 75 5 3" xfId="6569"/>
    <cellStyle name="Normal 75 6" xfId="4287"/>
    <cellStyle name="Normal 75 6 2" xfId="6152"/>
    <cellStyle name="Normal 75 6 3" xfId="6566"/>
    <cellStyle name="Normal 75_INST $" xfId="4292"/>
    <cellStyle name="Normal 76" xfId="2707"/>
    <cellStyle name="Normal 76 2" xfId="2708"/>
    <cellStyle name="Normal 76 2 2" xfId="4294"/>
    <cellStyle name="Normal 76 2 2 2" xfId="6157"/>
    <cellStyle name="Normal 76 2 2 3" xfId="6571"/>
    <cellStyle name="Normal 76 2 3" xfId="5669"/>
    <cellStyle name="Normal 76 3" xfId="2709"/>
    <cellStyle name="Normal 76 3 2" xfId="4295"/>
    <cellStyle name="Normal 76 4" xfId="2710"/>
    <cellStyle name="Normal 76 4 2" xfId="4296"/>
    <cellStyle name="Normal 76 4 2 2" xfId="6158"/>
    <cellStyle name="Normal 76 4 2 3" xfId="6572"/>
    <cellStyle name="Normal 76 4 3" xfId="5670"/>
    <cellStyle name="Normal 76 5" xfId="4297"/>
    <cellStyle name="Normal 76 5 2" xfId="6159"/>
    <cellStyle name="Normal 76 5 3" xfId="6573"/>
    <cellStyle name="Normal 76 6" xfId="4293"/>
    <cellStyle name="Normal 76 6 2" xfId="6156"/>
    <cellStyle name="Normal 76 6 3" xfId="6570"/>
    <cellStyle name="Normal 76_INST $" xfId="4298"/>
    <cellStyle name="Normal 77" xfId="2711"/>
    <cellStyle name="Normal 77 2" xfId="5671"/>
    <cellStyle name="Normal 78" xfId="2712"/>
    <cellStyle name="Normal 78 2" xfId="2713"/>
    <cellStyle name="Normal 78 2 2" xfId="4300"/>
    <cellStyle name="Normal 78 2 2 2" xfId="6161"/>
    <cellStyle name="Normal 78 2 2 3" xfId="6575"/>
    <cellStyle name="Normal 78 2 3" xfId="5672"/>
    <cellStyle name="Normal 78 3" xfId="2714"/>
    <cellStyle name="Normal 78 3 2" xfId="4301"/>
    <cellStyle name="Normal 78 4" xfId="2715"/>
    <cellStyle name="Normal 78 4 2" xfId="4302"/>
    <cellStyle name="Normal 78 4 2 2" xfId="6162"/>
    <cellStyle name="Normal 78 4 2 3" xfId="6576"/>
    <cellStyle name="Normal 78 4 3" xfId="5673"/>
    <cellStyle name="Normal 78 5" xfId="4303"/>
    <cellStyle name="Normal 78 5 2" xfId="6163"/>
    <cellStyle name="Normal 78 5 3" xfId="6577"/>
    <cellStyle name="Normal 78 6" xfId="4299"/>
    <cellStyle name="Normal 78 6 2" xfId="6160"/>
    <cellStyle name="Normal 78 6 3" xfId="6574"/>
    <cellStyle name="Normal 78_INST $" xfId="4304"/>
    <cellStyle name="Normal 79" xfId="2716"/>
    <cellStyle name="Normal 79 2" xfId="2717"/>
    <cellStyle name="Normal 79 2 2" xfId="4306"/>
    <cellStyle name="Normal 79 2 2 2" xfId="6165"/>
    <cellStyle name="Normal 79 2 2 3" xfId="6579"/>
    <cellStyle name="Normal 79 2 3" xfId="5674"/>
    <cellStyle name="Normal 79 3" xfId="2718"/>
    <cellStyle name="Normal 79 3 2" xfId="4307"/>
    <cellStyle name="Normal 79 4" xfId="2719"/>
    <cellStyle name="Normal 79 4 2" xfId="4308"/>
    <cellStyle name="Normal 79 4 2 2" xfId="6166"/>
    <cellStyle name="Normal 79 4 2 3" xfId="6580"/>
    <cellStyle name="Normal 79 4 3" xfId="5675"/>
    <cellStyle name="Normal 79 5" xfId="4309"/>
    <cellStyle name="Normal 79 5 2" xfId="6167"/>
    <cellStyle name="Normal 79 5 3" xfId="6581"/>
    <cellStyle name="Normal 79 6" xfId="4305"/>
    <cellStyle name="Normal 79 6 2" xfId="6164"/>
    <cellStyle name="Normal 79 6 3" xfId="6578"/>
    <cellStyle name="Normal 79_INST $" xfId="4310"/>
    <cellStyle name="Normal 8" xfId="2720"/>
    <cellStyle name="Normal 8 10" xfId="5801"/>
    <cellStyle name="Normal 8 2" xfId="2721"/>
    <cellStyle name="Normal 8 2 2" xfId="4312"/>
    <cellStyle name="Normal 8 2 2 2" xfId="6169"/>
    <cellStyle name="Normal 8 2 2 3" xfId="6583"/>
    <cellStyle name="Normal 8 2 3" xfId="4313"/>
    <cellStyle name="Normal 8 2 4" xfId="4311"/>
    <cellStyle name="Normal 8 2 4 2" xfId="6168"/>
    <cellStyle name="Normal 8 2 4 3" xfId="6582"/>
    <cellStyle name="Normal 8 2_INST $" xfId="4726"/>
    <cellStyle name="Normal 8 3" xfId="4314"/>
    <cellStyle name="Normal 8 3 2" xfId="6170"/>
    <cellStyle name="Normal 8 4" xfId="5676"/>
    <cellStyle name="Normal 8 5" xfId="4792"/>
    <cellStyle name="Normal 8 6" xfId="6247"/>
    <cellStyle name="Normal 8 7" xfId="4826"/>
    <cellStyle name="Normal 8 8" xfId="5888"/>
    <cellStyle name="Normal 8 9" xfId="5882"/>
    <cellStyle name="Normal 80" xfId="2722"/>
    <cellStyle name="Normal 80 2" xfId="2723"/>
    <cellStyle name="Normal 80 2 2" xfId="4316"/>
    <cellStyle name="Normal 80 2 2 2" xfId="6172"/>
    <cellStyle name="Normal 80 2 2 3" xfId="6585"/>
    <cellStyle name="Normal 80 2 3" xfId="5677"/>
    <cellStyle name="Normal 80 3" xfId="2724"/>
    <cellStyle name="Normal 80 3 2" xfId="4317"/>
    <cellStyle name="Normal 80 4" xfId="2725"/>
    <cellStyle name="Normal 80 4 2" xfId="4318"/>
    <cellStyle name="Normal 80 4 2 2" xfId="6173"/>
    <cellStyle name="Normal 80 4 2 3" xfId="6586"/>
    <cellStyle name="Normal 80 4 3" xfId="5678"/>
    <cellStyle name="Normal 80 5" xfId="4319"/>
    <cellStyle name="Normal 80 5 2" xfId="6174"/>
    <cellStyle name="Normal 80 5 3" xfId="6587"/>
    <cellStyle name="Normal 80 6" xfId="4315"/>
    <cellStyle name="Normal 80 6 2" xfId="6171"/>
    <cellStyle name="Normal 80 6 3" xfId="6584"/>
    <cellStyle name="Normal 80_INST $" xfId="4320"/>
    <cellStyle name="Normal 81" xfId="2726"/>
    <cellStyle name="Normal 81 2" xfId="2727"/>
    <cellStyle name="Normal 81 2 2" xfId="4322"/>
    <cellStyle name="Normal 81 2 2 2" xfId="6176"/>
    <cellStyle name="Normal 81 2 2 3" xfId="6589"/>
    <cellStyle name="Normal 81 2 3" xfId="5679"/>
    <cellStyle name="Normal 81 3" xfId="2728"/>
    <cellStyle name="Normal 81 3 2" xfId="4323"/>
    <cellStyle name="Normal 81 4" xfId="2729"/>
    <cellStyle name="Normal 81 4 2" xfId="4324"/>
    <cellStyle name="Normal 81 4 2 2" xfId="6177"/>
    <cellStyle name="Normal 81 4 2 3" xfId="6590"/>
    <cellStyle name="Normal 81 4 3" xfId="5680"/>
    <cellStyle name="Normal 81 5" xfId="4325"/>
    <cellStyle name="Normal 81 5 2" xfId="6178"/>
    <cellStyle name="Normal 81 5 3" xfId="6591"/>
    <cellStyle name="Normal 81 6" xfId="4321"/>
    <cellStyle name="Normal 81 6 2" xfId="6175"/>
    <cellStyle name="Normal 81 6 3" xfId="6588"/>
    <cellStyle name="Normal 81_INST $" xfId="4326"/>
    <cellStyle name="Normal 82" xfId="2730"/>
    <cellStyle name="Normal 82 2" xfId="2731"/>
    <cellStyle name="Normal 82 2 2" xfId="4328"/>
    <cellStyle name="Normal 82 2 2 2" xfId="6180"/>
    <cellStyle name="Normal 82 2 2 3" xfId="6593"/>
    <cellStyle name="Normal 82 2 3" xfId="5681"/>
    <cellStyle name="Normal 82 3" xfId="2732"/>
    <cellStyle name="Normal 82 3 2" xfId="4329"/>
    <cellStyle name="Normal 82 4" xfId="2733"/>
    <cellStyle name="Normal 82 4 2" xfId="4330"/>
    <cellStyle name="Normal 82 4 2 2" xfId="6181"/>
    <cellStyle name="Normal 82 4 2 3" xfId="6594"/>
    <cellStyle name="Normal 82 4 3" xfId="5682"/>
    <cellStyle name="Normal 82 5" xfId="4331"/>
    <cellStyle name="Normal 82 5 2" xfId="6182"/>
    <cellStyle name="Normal 82 5 3" xfId="6595"/>
    <cellStyle name="Normal 82 6" xfId="4327"/>
    <cellStyle name="Normal 82 6 2" xfId="6179"/>
    <cellStyle name="Normal 82 6 3" xfId="6592"/>
    <cellStyle name="Normal 82_INST $" xfId="4332"/>
    <cellStyle name="Normal 83" xfId="2734"/>
    <cellStyle name="Normal 83 2" xfId="5683"/>
    <cellStyle name="Normal 84" xfId="2735"/>
    <cellStyle name="Normal 84 2" xfId="2736"/>
    <cellStyle name="Normal 84 2 2" xfId="4334"/>
    <cellStyle name="Normal 84 2 2 2" xfId="6184"/>
    <cellStyle name="Normal 84 2 2 3" xfId="6597"/>
    <cellStyle name="Normal 84 2 3" xfId="5684"/>
    <cellStyle name="Normal 84 3" xfId="2737"/>
    <cellStyle name="Normal 84 3 2" xfId="4335"/>
    <cellStyle name="Normal 84 4" xfId="2738"/>
    <cellStyle name="Normal 84 4 2" xfId="4336"/>
    <cellStyle name="Normal 84 4 2 2" xfId="6185"/>
    <cellStyle name="Normal 84 4 2 3" xfId="6598"/>
    <cellStyle name="Normal 84 4 3" xfId="5685"/>
    <cellStyle name="Normal 84 5" xfId="4337"/>
    <cellStyle name="Normal 84 5 2" xfId="6186"/>
    <cellStyle name="Normal 84 5 3" xfId="6599"/>
    <cellStyle name="Normal 84 6" xfId="4333"/>
    <cellStyle name="Normal 84 6 2" xfId="6183"/>
    <cellStyle name="Normal 84 6 3" xfId="6596"/>
    <cellStyle name="Normal 84_INST $" xfId="4338"/>
    <cellStyle name="Normal 85" xfId="2739"/>
    <cellStyle name="Normal 85 2" xfId="2740"/>
    <cellStyle name="Normal 85 2 2" xfId="4340"/>
    <cellStyle name="Normal 85 2 2 2" xfId="6188"/>
    <cellStyle name="Normal 85 2 2 3" xfId="6601"/>
    <cellStyle name="Normal 85 2 3" xfId="5686"/>
    <cellStyle name="Normal 85 3" xfId="2741"/>
    <cellStyle name="Normal 85 3 2" xfId="4341"/>
    <cellStyle name="Normal 85 4" xfId="2742"/>
    <cellStyle name="Normal 85 4 2" xfId="4342"/>
    <cellStyle name="Normal 85 4 2 2" xfId="6189"/>
    <cellStyle name="Normal 85 4 2 3" xfId="6602"/>
    <cellStyle name="Normal 85 4 3" xfId="5687"/>
    <cellStyle name="Normal 85 5" xfId="4343"/>
    <cellStyle name="Normal 85 5 2" xfId="6190"/>
    <cellStyle name="Normal 85 5 3" xfId="6603"/>
    <cellStyle name="Normal 85 6" xfId="4339"/>
    <cellStyle name="Normal 85 6 2" xfId="6187"/>
    <cellStyle name="Normal 85 6 3" xfId="6600"/>
    <cellStyle name="Normal 85_INST $" xfId="4344"/>
    <cellStyle name="Normal 86" xfId="2743"/>
    <cellStyle name="Normal 86 2" xfId="5688"/>
    <cellStyle name="Normal 87" xfId="2744"/>
    <cellStyle name="Normal 87 2" xfId="2745"/>
    <cellStyle name="Normal 87 2 2" xfId="4346"/>
    <cellStyle name="Normal 87 2 2 2" xfId="6192"/>
    <cellStyle name="Normal 87 2 2 3" xfId="6605"/>
    <cellStyle name="Normal 87 2 3" xfId="5689"/>
    <cellStyle name="Normal 87 3" xfId="2746"/>
    <cellStyle name="Normal 87 3 2" xfId="4347"/>
    <cellStyle name="Normal 87 4" xfId="2747"/>
    <cellStyle name="Normal 87 4 2" xfId="4348"/>
    <cellStyle name="Normal 87 4 2 2" xfId="6193"/>
    <cellStyle name="Normal 87 4 2 3" xfId="6606"/>
    <cellStyle name="Normal 87 4 3" xfId="5690"/>
    <cellStyle name="Normal 87 5" xfId="4349"/>
    <cellStyle name="Normal 87 5 2" xfId="6194"/>
    <cellStyle name="Normal 87 5 3" xfId="6607"/>
    <cellStyle name="Normal 87 6" xfId="4345"/>
    <cellStyle name="Normal 87 6 2" xfId="6191"/>
    <cellStyle name="Normal 87 6 3" xfId="6604"/>
    <cellStyle name="Normal 87_INST $" xfId="4350"/>
    <cellStyle name="Normal 88" xfId="2748"/>
    <cellStyle name="Normal 88 2" xfId="2749"/>
    <cellStyle name="Normal 88 2 2" xfId="4352"/>
    <cellStyle name="Normal 88 2 2 2" xfId="6196"/>
    <cellStyle name="Normal 88 2 2 3" xfId="6609"/>
    <cellStyle name="Normal 88 2 3" xfId="5691"/>
    <cellStyle name="Normal 88 3" xfId="2750"/>
    <cellStyle name="Normal 88 3 2" xfId="4353"/>
    <cellStyle name="Normal 88 4" xfId="2751"/>
    <cellStyle name="Normal 88 4 2" xfId="4354"/>
    <cellStyle name="Normal 88 4 2 2" xfId="6197"/>
    <cellStyle name="Normal 88 4 2 3" xfId="6610"/>
    <cellStyle name="Normal 88 4 3" xfId="5692"/>
    <cellStyle name="Normal 88 5" xfId="4355"/>
    <cellStyle name="Normal 88 5 2" xfId="6198"/>
    <cellStyle name="Normal 88 5 3" xfId="6611"/>
    <cellStyle name="Normal 88 6" xfId="4351"/>
    <cellStyle name="Normal 88 6 2" xfId="6195"/>
    <cellStyle name="Normal 88 6 3" xfId="6608"/>
    <cellStyle name="Normal 88_INST $" xfId="4356"/>
    <cellStyle name="Normal 89" xfId="2752"/>
    <cellStyle name="Normal 89 2" xfId="2753"/>
    <cellStyle name="Normal 89 2 2" xfId="5694"/>
    <cellStyle name="Normal 89 3" xfId="5693"/>
    <cellStyle name="Normal 89_AVANCE TOTAL" xfId="2754"/>
    <cellStyle name="Normal 9" xfId="2755"/>
    <cellStyle name="Normal 9 2" xfId="2756"/>
    <cellStyle name="Normal 9 2 2" xfId="4359"/>
    <cellStyle name="Normal 9 2 3" xfId="4358"/>
    <cellStyle name="Normal 9 3" xfId="2757"/>
    <cellStyle name="Normal 9 3 2" xfId="4361"/>
    <cellStyle name="Normal 9 3 3" xfId="4360"/>
    <cellStyle name="Normal 9 4" xfId="2758"/>
    <cellStyle name="Normal 9 4 2" xfId="4362"/>
    <cellStyle name="Normal 9 5" xfId="2759"/>
    <cellStyle name="Normal 9 5 2" xfId="4363"/>
    <cellStyle name="Normal 9 5 2 2" xfId="6199"/>
    <cellStyle name="Normal 9 5 2 3" xfId="6612"/>
    <cellStyle name="Normal 9 5 3" xfId="5695"/>
    <cellStyle name="Normal 9 6" xfId="4364"/>
    <cellStyle name="Normal 9 7" xfId="4365"/>
    <cellStyle name="Normal 9 8" xfId="4357"/>
    <cellStyle name="Normal 9_DET I REG" xfId="2760"/>
    <cellStyle name="Normal 90" xfId="2761"/>
    <cellStyle name="Normal 90 2" xfId="2762"/>
    <cellStyle name="Normal 90 2 2" xfId="4367"/>
    <cellStyle name="Normal 90 2 2 2" xfId="6201"/>
    <cellStyle name="Normal 90 2 2 3" xfId="6614"/>
    <cellStyle name="Normal 90 2 3" xfId="5696"/>
    <cellStyle name="Normal 90 3" xfId="2763"/>
    <cellStyle name="Normal 90 3 2" xfId="4368"/>
    <cellStyle name="Normal 90 4" xfId="2764"/>
    <cellStyle name="Normal 90 4 2" xfId="4369"/>
    <cellStyle name="Normal 90 4 2 2" xfId="6202"/>
    <cellStyle name="Normal 90 4 2 3" xfId="6615"/>
    <cellStyle name="Normal 90 4 3" xfId="5697"/>
    <cellStyle name="Normal 90 5" xfId="4370"/>
    <cellStyle name="Normal 90 5 2" xfId="6203"/>
    <cellStyle name="Normal 90 5 3" xfId="6616"/>
    <cellStyle name="Normal 90 6" xfId="4366"/>
    <cellStyle name="Normal 90 6 2" xfId="6200"/>
    <cellStyle name="Normal 90 6 3" xfId="6613"/>
    <cellStyle name="Normal 90_INST $" xfId="4371"/>
    <cellStyle name="Normal 91" xfId="2765"/>
    <cellStyle name="Normal 91 2" xfId="5698"/>
    <cellStyle name="Normal 92" xfId="2766"/>
    <cellStyle name="Normal 92 2" xfId="5699"/>
    <cellStyle name="Normal 93" xfId="2767"/>
    <cellStyle name="Normal 93 2" xfId="2768"/>
    <cellStyle name="Normal 93 2 2" xfId="4373"/>
    <cellStyle name="Normal 93 2 2 2" xfId="6205"/>
    <cellStyle name="Normal 93 2 2 3" xfId="6618"/>
    <cellStyle name="Normal 93 2 3" xfId="5700"/>
    <cellStyle name="Normal 93 3" xfId="2769"/>
    <cellStyle name="Normal 93 3 2" xfId="4374"/>
    <cellStyle name="Normal 93 4" xfId="2770"/>
    <cellStyle name="Normal 93 4 2" xfId="4375"/>
    <cellStyle name="Normal 93 4 2 2" xfId="6206"/>
    <cellStyle name="Normal 93 4 2 3" xfId="6619"/>
    <cellStyle name="Normal 93 4 3" xfId="5701"/>
    <cellStyle name="Normal 93 5" xfId="4376"/>
    <cellStyle name="Normal 93 5 2" xfId="6207"/>
    <cellStyle name="Normal 93 5 3" xfId="6620"/>
    <cellStyle name="Normal 93 6" xfId="4372"/>
    <cellStyle name="Normal 93 6 2" xfId="6204"/>
    <cellStyle name="Normal 93 6 3" xfId="6617"/>
    <cellStyle name="Normal 93_INST $" xfId="4377"/>
    <cellStyle name="Normal 94" xfId="2771"/>
    <cellStyle name="Normal 94 2" xfId="2772"/>
    <cellStyle name="Normal 94 2 2" xfId="4379"/>
    <cellStyle name="Normal 94 2 2 2" xfId="6209"/>
    <cellStyle name="Normal 94 2 2 3" xfId="6622"/>
    <cellStyle name="Normal 94 2 3" xfId="5702"/>
    <cellStyle name="Normal 94 3" xfId="2773"/>
    <cellStyle name="Normal 94 3 2" xfId="4380"/>
    <cellStyle name="Normal 94 4" xfId="2774"/>
    <cellStyle name="Normal 94 4 2" xfId="4381"/>
    <cellStyle name="Normal 94 4 2 2" xfId="6210"/>
    <cellStyle name="Normal 94 4 2 3" xfId="6623"/>
    <cellStyle name="Normal 94 4 3" xfId="5703"/>
    <cellStyle name="Normal 94 5" xfId="4382"/>
    <cellStyle name="Normal 94 5 2" xfId="6211"/>
    <cellStyle name="Normal 94 5 3" xfId="6624"/>
    <cellStyle name="Normal 94 6" xfId="4378"/>
    <cellStyle name="Normal 94 6 2" xfId="6208"/>
    <cellStyle name="Normal 94 6 3" xfId="6621"/>
    <cellStyle name="Normal 94_INST $" xfId="4383"/>
    <cellStyle name="Normal 95" xfId="2775"/>
    <cellStyle name="Normal 95 2" xfId="2776"/>
    <cellStyle name="Normal 95 2 2" xfId="4385"/>
    <cellStyle name="Normal 95 2 2 2" xfId="6213"/>
    <cellStyle name="Normal 95 2 2 3" xfId="6626"/>
    <cellStyle name="Normal 95 2 3" xfId="5704"/>
    <cellStyle name="Normal 95 3" xfId="2777"/>
    <cellStyle name="Normal 95 3 2" xfId="4386"/>
    <cellStyle name="Normal 95 4" xfId="2778"/>
    <cellStyle name="Normal 95 4 2" xfId="4387"/>
    <cellStyle name="Normal 95 4 2 2" xfId="6214"/>
    <cellStyle name="Normal 95 4 2 3" xfId="6627"/>
    <cellStyle name="Normal 95 4 3" xfId="5705"/>
    <cellStyle name="Normal 95 5" xfId="4388"/>
    <cellStyle name="Normal 95 5 2" xfId="6215"/>
    <cellStyle name="Normal 95 5 3" xfId="6628"/>
    <cellStyle name="Normal 95 6" xfId="4384"/>
    <cellStyle name="Normal 95 6 2" xfId="6212"/>
    <cellStyle name="Normal 95 6 3" xfId="6625"/>
    <cellStyle name="Normal 95_INST $" xfId="4389"/>
    <cellStyle name="Normal 96" xfId="2779"/>
    <cellStyle name="Normal 96 2" xfId="2780"/>
    <cellStyle name="Normal 96 2 2" xfId="4391"/>
    <cellStyle name="Normal 96 2 2 2" xfId="6217"/>
    <cellStyle name="Normal 96 2 2 3" xfId="6630"/>
    <cellStyle name="Normal 96 2 3" xfId="5706"/>
    <cellStyle name="Normal 96 3" xfId="2781"/>
    <cellStyle name="Normal 96 3 2" xfId="4392"/>
    <cellStyle name="Normal 96 4" xfId="2782"/>
    <cellStyle name="Normal 96 4 2" xfId="4393"/>
    <cellStyle name="Normal 96 4 2 2" xfId="6218"/>
    <cellStyle name="Normal 96 4 2 3" xfId="6631"/>
    <cellStyle name="Normal 96 4 3" xfId="5707"/>
    <cellStyle name="Normal 96 5" xfId="4394"/>
    <cellStyle name="Normal 96 5 2" xfId="6219"/>
    <cellStyle name="Normal 96 5 3" xfId="6632"/>
    <cellStyle name="Normal 96 6" xfId="4390"/>
    <cellStyle name="Normal 96 6 2" xfId="6216"/>
    <cellStyle name="Normal 96 6 3" xfId="6629"/>
    <cellStyle name="Normal 96_INST $" xfId="4395"/>
    <cellStyle name="Normal 97" xfId="2783"/>
    <cellStyle name="Normal 97 2" xfId="2784"/>
    <cellStyle name="Normal 97 2 2" xfId="4397"/>
    <cellStyle name="Normal 97 2 2 2" xfId="6221"/>
    <cellStyle name="Normal 97 2 2 3" xfId="6634"/>
    <cellStyle name="Normal 97 2 3" xfId="5708"/>
    <cellStyle name="Normal 97 3" xfId="2785"/>
    <cellStyle name="Normal 97 3 2" xfId="4398"/>
    <cellStyle name="Normal 97 4" xfId="2786"/>
    <cellStyle name="Normal 97 4 2" xfId="4399"/>
    <cellStyle name="Normal 97 4 2 2" xfId="6222"/>
    <cellStyle name="Normal 97 4 2 3" xfId="6635"/>
    <cellStyle name="Normal 97 4 3" xfId="5709"/>
    <cellStyle name="Normal 97 5" xfId="4400"/>
    <cellStyle name="Normal 97 5 2" xfId="6223"/>
    <cellStyle name="Normal 97 5 3" xfId="6636"/>
    <cellStyle name="Normal 97 6" xfId="4396"/>
    <cellStyle name="Normal 97 6 2" xfId="6220"/>
    <cellStyle name="Normal 97 6 3" xfId="6633"/>
    <cellStyle name="Normal 97_INST $" xfId="4401"/>
    <cellStyle name="Normal 98" xfId="2787"/>
    <cellStyle name="Normal 98 2" xfId="2788"/>
    <cellStyle name="Normal 98 2 2" xfId="5711"/>
    <cellStyle name="Normal 98 3" xfId="2789"/>
    <cellStyle name="Normal 98 3 2" xfId="2790"/>
    <cellStyle name="Normal 98 3 2 2" xfId="5713"/>
    <cellStyle name="Normal 98 3 3" xfId="5712"/>
    <cellStyle name="Normal 98 3_INST $" xfId="4402"/>
    <cellStyle name="Normal 98 4" xfId="4403"/>
    <cellStyle name="Normal 98 4 2" xfId="6224"/>
    <cellStyle name="Normal 98 5" xfId="5710"/>
    <cellStyle name="Normal 98_INST $" xfId="4404"/>
    <cellStyle name="Normal 99" xfId="2791"/>
    <cellStyle name="Normal 99 2" xfId="2792"/>
    <cellStyle name="Normal 99 2 2" xfId="5715"/>
    <cellStyle name="Normal 99 3" xfId="2793"/>
    <cellStyle name="Normal 99 3 2" xfId="2794"/>
    <cellStyle name="Normal 99 3 2 2" xfId="5717"/>
    <cellStyle name="Normal 99 3 3" xfId="5716"/>
    <cellStyle name="Normal 99 3_INST $" xfId="4405"/>
    <cellStyle name="Normal 99 4" xfId="4406"/>
    <cellStyle name="Normal 99 4 2" xfId="6225"/>
    <cellStyle name="Normal 99 5" xfId="5714"/>
    <cellStyle name="Normal 99_INST $" xfId="4407"/>
    <cellStyle name="Normal_Hoja1" xfId="2795"/>
    <cellStyle name="Normal_Listado_web" xfId="2796"/>
    <cellStyle name="Notas" xfId="2797" builtinId="10" customBuiltin="1"/>
    <cellStyle name="Notas 10" xfId="4932"/>
    <cellStyle name="Notas 2" xfId="2798"/>
    <cellStyle name="Notas 2 10" xfId="2799"/>
    <cellStyle name="Notas 2 10 2" xfId="4409"/>
    <cellStyle name="Notas 2 10 3" xfId="5719"/>
    <cellStyle name="Notas 2 11" xfId="4410"/>
    <cellStyle name="Notas 2 12" xfId="4411"/>
    <cellStyle name="Notas 2 13" xfId="4408"/>
    <cellStyle name="Notas 2 2" xfId="2800"/>
    <cellStyle name="Notas 2 2 10" xfId="4412"/>
    <cellStyle name="Notas 2 2 2" xfId="2801"/>
    <cellStyle name="Notas 2 2 2 2" xfId="2802"/>
    <cellStyle name="Notas 2 2 2 2 2" xfId="4415"/>
    <cellStyle name="Notas 2 2 2 2 3" xfId="4414"/>
    <cellStyle name="Notas 2 2 2 3" xfId="4416"/>
    <cellStyle name="Notas 2 2 2 4" xfId="4413"/>
    <cellStyle name="Notas 2 2 2_PAGO REMESAS" xfId="2803"/>
    <cellStyle name="Notas 2 2 3" xfId="2804"/>
    <cellStyle name="Notas 2 2 3 10" xfId="4417"/>
    <cellStyle name="Notas 2 2 3 2" xfId="2805"/>
    <cellStyle name="Notas 2 2 3 2 2" xfId="2806"/>
    <cellStyle name="Notas 2 2 3 2 2 2" xfId="4420"/>
    <cellStyle name="Notas 2 2 3 2 2 3" xfId="4419"/>
    <cellStyle name="Notas 2 2 3 2 3" xfId="4421"/>
    <cellStyle name="Notas 2 2 3 2 4" xfId="4418"/>
    <cellStyle name="Notas 2 2 3 2_PAGO REMESAS" xfId="2807"/>
    <cellStyle name="Notas 2 2 3 3" xfId="2808"/>
    <cellStyle name="Notas 2 2 3 3 2" xfId="4423"/>
    <cellStyle name="Notas 2 2 3 3 3" xfId="4422"/>
    <cellStyle name="Notas 2 2 3 4" xfId="2809"/>
    <cellStyle name="Notas 2 2 3 4 2" xfId="4425"/>
    <cellStyle name="Notas 2 2 3 4 3" xfId="4424"/>
    <cellStyle name="Notas 2 2 3 5" xfId="2810"/>
    <cellStyle name="Notas 2 2 3 5 2" xfId="2811"/>
    <cellStyle name="Notas 2 2 3 5 2 2" xfId="4427"/>
    <cellStyle name="Notas 2 2 3 5 2 3" xfId="5720"/>
    <cellStyle name="Notas 2 2 3 5 3" xfId="2812"/>
    <cellStyle name="Notas 2 2 3 5 3 2" xfId="4428"/>
    <cellStyle name="Notas 2 2 3 5 4" xfId="2813"/>
    <cellStyle name="Notas 2 2 3 5 4 2" xfId="4429"/>
    <cellStyle name="Notas 2 2 3 5 4 3" xfId="5721"/>
    <cellStyle name="Notas 2 2 3 5 5" xfId="4430"/>
    <cellStyle name="Notas 2 2 3 5 6" xfId="4426"/>
    <cellStyle name="Notas 2 2 3 5_INST $" xfId="4727"/>
    <cellStyle name="Notas 2 2 3 6" xfId="2814"/>
    <cellStyle name="Notas 2 2 3 6 2" xfId="2815"/>
    <cellStyle name="Notas 2 2 3 6 2 2" xfId="4432"/>
    <cellStyle name="Notas 2 2 3 6 2 3" xfId="5722"/>
    <cellStyle name="Notas 2 2 3 6 3" xfId="2816"/>
    <cellStyle name="Notas 2 2 3 6 3 2" xfId="4433"/>
    <cellStyle name="Notas 2 2 3 6 4" xfId="2817"/>
    <cellStyle name="Notas 2 2 3 6 4 2" xfId="4434"/>
    <cellStyle name="Notas 2 2 3 6 4 3" xfId="5723"/>
    <cellStyle name="Notas 2 2 3 6 5" xfId="4435"/>
    <cellStyle name="Notas 2 2 3 6 6" xfId="4431"/>
    <cellStyle name="Notas 2 2 3 6_INST $" xfId="4728"/>
    <cellStyle name="Notas 2 2 3 7" xfId="2818"/>
    <cellStyle name="Notas 2 2 3 7 2" xfId="4436"/>
    <cellStyle name="Notas 2 2 3 7 3" xfId="5724"/>
    <cellStyle name="Notas 2 2 3 8" xfId="2819"/>
    <cellStyle name="Notas 2 2 3 8 2" xfId="4437"/>
    <cellStyle name="Notas 2 2 3 8 3" xfId="5725"/>
    <cellStyle name="Notas 2 2 3 9" xfId="4438"/>
    <cellStyle name="Notas 2 2 3_AVANCE PROTECCIÓN" xfId="2820"/>
    <cellStyle name="Notas 2 2 4" xfId="2821"/>
    <cellStyle name="Notas 2 2 4 2" xfId="4440"/>
    <cellStyle name="Notas 2 2 4 3" xfId="4439"/>
    <cellStyle name="Notas 2 2 5" xfId="2822"/>
    <cellStyle name="Notas 2 2 5 2" xfId="4441"/>
    <cellStyle name="Notas 2 2 6" xfId="2823"/>
    <cellStyle name="Notas 2 2 6 2" xfId="4442"/>
    <cellStyle name="Notas 2 2 6 3" xfId="5726"/>
    <cellStyle name="Notas 2 2 7" xfId="2824"/>
    <cellStyle name="Notas 2 2 7 2" xfId="4443"/>
    <cellStyle name="Notas 2 2 7 3" xfId="5727"/>
    <cellStyle name="Notas 2 2 8" xfId="4444"/>
    <cellStyle name="Notas 2 2 9" xfId="4445"/>
    <cellStyle name="Notas 2 2_PAGO REMESAS" xfId="2825"/>
    <cellStyle name="Notas 2 3" xfId="2826"/>
    <cellStyle name="Notas 2 3 2" xfId="2827"/>
    <cellStyle name="Notas 2 3 2 2" xfId="4448"/>
    <cellStyle name="Notas 2 3 2 3" xfId="4447"/>
    <cellStyle name="Notas 2 3 3" xfId="4449"/>
    <cellStyle name="Notas 2 3 4" xfId="4446"/>
    <cellStyle name="Notas 2 3_PAGO REMESAS" xfId="2828"/>
    <cellStyle name="Notas 2 4" xfId="2829"/>
    <cellStyle name="Notas 2 4 2" xfId="2830"/>
    <cellStyle name="Notas 2 4 2 2" xfId="4452"/>
    <cellStyle name="Notas 2 4 2 3" xfId="4451"/>
    <cellStyle name="Notas 2 4 3" xfId="4453"/>
    <cellStyle name="Notas 2 4 4" xfId="4450"/>
    <cellStyle name="Notas 2 4_PAGO REMESAS" xfId="2831"/>
    <cellStyle name="Notas 2 5" xfId="2832"/>
    <cellStyle name="Notas 2 5 10" xfId="4454"/>
    <cellStyle name="Notas 2 5 2" xfId="2833"/>
    <cellStyle name="Notas 2 5 3" xfId="2834"/>
    <cellStyle name="Notas 2 5 4" xfId="2835"/>
    <cellStyle name="Notas 2 5 5" xfId="2836"/>
    <cellStyle name="Notas 2 5 5 2" xfId="2837"/>
    <cellStyle name="Notas 2 5 5 2 2" xfId="4456"/>
    <cellStyle name="Notas 2 5 5 3" xfId="2838"/>
    <cellStyle name="Notas 2 5 5 4" xfId="2839"/>
    <cellStyle name="Notas 2 5 5 4 2" xfId="4457"/>
    <cellStyle name="Notas 2 5 5 5" xfId="4458"/>
    <cellStyle name="Notas 2 5 5 6" xfId="4455"/>
    <cellStyle name="Notas 2 5 5_INST $" xfId="4729"/>
    <cellStyle name="Notas 2 5 6" xfId="2840"/>
    <cellStyle name="Notas 2 5 6 2" xfId="2841"/>
    <cellStyle name="Notas 2 5 6 2 2" xfId="4460"/>
    <cellStyle name="Notas 2 5 6 3" xfId="2842"/>
    <cellStyle name="Notas 2 5 6 4" xfId="2843"/>
    <cellStyle name="Notas 2 5 6 4 2" xfId="4461"/>
    <cellStyle name="Notas 2 5 6 5" xfId="4462"/>
    <cellStyle name="Notas 2 5 6 6" xfId="4459"/>
    <cellStyle name="Notas 2 5 6_INST $" xfId="4730"/>
    <cellStyle name="Notas 2 5 7" xfId="2844"/>
    <cellStyle name="Notas 2 5 7 2" xfId="4463"/>
    <cellStyle name="Notas 2 5 8" xfId="2845"/>
    <cellStyle name="Notas 2 5 8 2" xfId="4464"/>
    <cellStyle name="Notas 2 5 9" xfId="4465"/>
    <cellStyle name="Notas 2 5_AVANCE PROTECCIÓN" xfId="2846"/>
    <cellStyle name="Notas 2 6" xfId="2847"/>
    <cellStyle name="Notas 2 6 2" xfId="4467"/>
    <cellStyle name="Notas 2 6 3" xfId="4466"/>
    <cellStyle name="Notas 2 7" xfId="2848"/>
    <cellStyle name="Notas 2 7 2" xfId="4469"/>
    <cellStyle name="Notas 2 7 3" xfId="4468"/>
    <cellStyle name="Notas 2 8" xfId="2849"/>
    <cellStyle name="Notas 2 8 2" xfId="4470"/>
    <cellStyle name="Notas 2 9" xfId="2850"/>
    <cellStyle name="Notas 2 9 2" xfId="4471"/>
    <cellStyle name="Notas 2 9 3" xfId="5728"/>
    <cellStyle name="Notas 2_AVANCE JUSTICIA JUVENIL" xfId="2851"/>
    <cellStyle name="Notas 3" xfId="2852"/>
    <cellStyle name="Notas 3 10" xfId="4473"/>
    <cellStyle name="Notas 3 11" xfId="4474"/>
    <cellStyle name="Notas 3 12" xfId="4472"/>
    <cellStyle name="Notas 3 2" xfId="2853"/>
    <cellStyle name="Notas 3 2 2" xfId="2854"/>
    <cellStyle name="Notas 3 2 2 2" xfId="4477"/>
    <cellStyle name="Notas 3 2 2 3" xfId="4476"/>
    <cellStyle name="Notas 3 2 3" xfId="2855"/>
    <cellStyle name="Notas 3 2 3 2" xfId="4478"/>
    <cellStyle name="Notas 3 2 4" xfId="2856"/>
    <cellStyle name="Notas 3 2 4 2" xfId="4479"/>
    <cellStyle name="Notas 3 2 4 3" xfId="5729"/>
    <cellStyle name="Notas 3 2 5" xfId="4480"/>
    <cellStyle name="Notas 3 2 6" xfId="4481"/>
    <cellStyle name="Notas 3 2 7" xfId="4475"/>
    <cellStyle name="Notas 3 2_PAGO REMESAS" xfId="2857"/>
    <cellStyle name="Notas 3 3" xfId="2858"/>
    <cellStyle name="Notas 3 3 2" xfId="2859"/>
    <cellStyle name="Notas 3 3 2 2" xfId="4484"/>
    <cellStyle name="Notas 3 3 2 3" xfId="4483"/>
    <cellStyle name="Notas 3 3 3" xfId="4485"/>
    <cellStyle name="Notas 3 3 4" xfId="4482"/>
    <cellStyle name="Notas 3 3_PAGO REMESAS" xfId="2860"/>
    <cellStyle name="Notas 3 4" xfId="2861"/>
    <cellStyle name="Notas 3 4 2" xfId="2862"/>
    <cellStyle name="Notas 3 4 2 2" xfId="4488"/>
    <cellStyle name="Notas 3 4 2 3" xfId="4487"/>
    <cellStyle name="Notas 3 4 3" xfId="4489"/>
    <cellStyle name="Notas 3 4 4" xfId="4486"/>
    <cellStyle name="Notas 3 4_PAGO REMESAS" xfId="2863"/>
    <cellStyle name="Notas 3 5" xfId="2864"/>
    <cellStyle name="Notas 3 5 10" xfId="4490"/>
    <cellStyle name="Notas 3 5 2" xfId="2865"/>
    <cellStyle name="Notas 3 5 2 2" xfId="2866"/>
    <cellStyle name="Notas 3 5 2 2 2" xfId="4493"/>
    <cellStyle name="Notas 3 5 2 2 3" xfId="4492"/>
    <cellStyle name="Notas 3 5 2 3" xfId="4494"/>
    <cellStyle name="Notas 3 5 2 4" xfId="4491"/>
    <cellStyle name="Notas 3 5 2_PAGO REMESAS" xfId="2867"/>
    <cellStyle name="Notas 3 5 3" xfId="2868"/>
    <cellStyle name="Notas 3 5 3 2" xfId="4496"/>
    <cellStyle name="Notas 3 5 3 3" xfId="4495"/>
    <cellStyle name="Notas 3 5 4" xfId="2869"/>
    <cellStyle name="Notas 3 5 4 2" xfId="4498"/>
    <cellStyle name="Notas 3 5 4 3" xfId="4497"/>
    <cellStyle name="Notas 3 5 5" xfId="2870"/>
    <cellStyle name="Notas 3 5 5 2" xfId="2871"/>
    <cellStyle name="Notas 3 5 5 2 2" xfId="4500"/>
    <cellStyle name="Notas 3 5 5 2 3" xfId="5730"/>
    <cellStyle name="Notas 3 5 5 3" xfId="2872"/>
    <cellStyle name="Notas 3 5 5 3 2" xfId="4501"/>
    <cellStyle name="Notas 3 5 5 4" xfId="2873"/>
    <cellStyle name="Notas 3 5 5 4 2" xfId="4502"/>
    <cellStyle name="Notas 3 5 5 4 3" xfId="5731"/>
    <cellStyle name="Notas 3 5 5 5" xfId="4503"/>
    <cellStyle name="Notas 3 5 5 6" xfId="4499"/>
    <cellStyle name="Notas 3 5 5_INST $" xfId="4731"/>
    <cellStyle name="Notas 3 5 6" xfId="2874"/>
    <cellStyle name="Notas 3 5 6 2" xfId="2875"/>
    <cellStyle name="Notas 3 5 6 2 2" xfId="4505"/>
    <cellStyle name="Notas 3 5 6 2 3" xfId="5732"/>
    <cellStyle name="Notas 3 5 6 3" xfId="2876"/>
    <cellStyle name="Notas 3 5 6 3 2" xfId="4506"/>
    <cellStyle name="Notas 3 5 6 4" xfId="2877"/>
    <cellStyle name="Notas 3 5 6 4 2" xfId="4507"/>
    <cellStyle name="Notas 3 5 6 4 3" xfId="5733"/>
    <cellStyle name="Notas 3 5 6 5" xfId="4508"/>
    <cellStyle name="Notas 3 5 6 6" xfId="4504"/>
    <cellStyle name="Notas 3 5 6_INST $" xfId="4732"/>
    <cellStyle name="Notas 3 5 7" xfId="2878"/>
    <cellStyle name="Notas 3 5 7 2" xfId="4509"/>
    <cellStyle name="Notas 3 5 7 3" xfId="5734"/>
    <cellStyle name="Notas 3 5 8" xfId="2879"/>
    <cellStyle name="Notas 3 5 8 2" xfId="4510"/>
    <cellStyle name="Notas 3 5 8 3" xfId="5735"/>
    <cellStyle name="Notas 3 5 9" xfId="4511"/>
    <cellStyle name="Notas 3 5_AVANCE PROTECCIÓN" xfId="2880"/>
    <cellStyle name="Notas 3 6" xfId="2881"/>
    <cellStyle name="Notas 3 6 2" xfId="4513"/>
    <cellStyle name="Notas 3 6 3" xfId="4512"/>
    <cellStyle name="Notas 3 7" xfId="2882"/>
    <cellStyle name="Notas 3 7 2" xfId="4515"/>
    <cellStyle name="Notas 3 7 3" xfId="4514"/>
    <cellStyle name="Notas 3 8" xfId="2883"/>
    <cellStyle name="Notas 3 8 2" xfId="4516"/>
    <cellStyle name="Notas 3 9" xfId="2884"/>
    <cellStyle name="Notas 3 9 2" xfId="4517"/>
    <cellStyle name="Notas 3 9 3" xfId="5736"/>
    <cellStyle name="Notas 3_AVANCE JUSTICIA JUVENIL" xfId="2885"/>
    <cellStyle name="Notas 4" xfId="2886"/>
    <cellStyle name="Notas 4 2" xfId="4519"/>
    <cellStyle name="Notas 4 3" xfId="4518"/>
    <cellStyle name="Notas 5" xfId="4520"/>
    <cellStyle name="Notas 6" xfId="5718"/>
    <cellStyle name="Notas 7" xfId="5866"/>
    <cellStyle name="Notas 8" xfId="6246"/>
    <cellStyle name="Notas 9" xfId="4820"/>
    <cellStyle name="Porcentual 10" xfId="2887"/>
    <cellStyle name="Porcentual 10 2" xfId="5737"/>
    <cellStyle name="Porcentual 11" xfId="2888"/>
    <cellStyle name="Porcentual 11 2" xfId="5738"/>
    <cellStyle name="Porcentual 12" xfId="2889"/>
    <cellStyle name="Porcentual 12 2" xfId="2890"/>
    <cellStyle name="Porcentual 12 2 2" xfId="5740"/>
    <cellStyle name="Porcentual 12 3" xfId="5739"/>
    <cellStyle name="Porcentual 13" xfId="2891"/>
    <cellStyle name="Porcentual 13 2" xfId="5741"/>
    <cellStyle name="Porcentual 14" xfId="2892"/>
    <cellStyle name="Porcentual 14 2" xfId="2893"/>
    <cellStyle name="Porcentual 14 2 2" xfId="5743"/>
    <cellStyle name="Porcentual 14 3" xfId="2894"/>
    <cellStyle name="Porcentual 14 3 2" xfId="2895"/>
    <cellStyle name="Porcentual 14 3 2 2" xfId="5745"/>
    <cellStyle name="Porcentual 14 3 3" xfId="5744"/>
    <cellStyle name="Porcentual 14 4" xfId="4521"/>
    <cellStyle name="Porcentual 14 4 2" xfId="6226"/>
    <cellStyle name="Porcentual 14 5" xfId="5742"/>
    <cellStyle name="Porcentual 15" xfId="2896"/>
    <cellStyle name="Porcentual 15 2" xfId="5746"/>
    <cellStyle name="Porcentual 16" xfId="2897"/>
    <cellStyle name="Porcentual 16 2" xfId="5747"/>
    <cellStyle name="Porcentual 17" xfId="2898"/>
    <cellStyle name="Porcentual 17 2" xfId="5748"/>
    <cellStyle name="Porcentual 18" xfId="2899"/>
    <cellStyle name="Porcentual 18 2" xfId="4522"/>
    <cellStyle name="Porcentual 18 2 2" xfId="6227"/>
    <cellStyle name="Porcentual 19" xfId="4523"/>
    <cellStyle name="Porcentual 19 2" xfId="4524"/>
    <cellStyle name="Porcentual 2" xfId="2900"/>
    <cellStyle name="Porcentual 2 2" xfId="2901"/>
    <cellStyle name="Porcentual 2 2 2" xfId="5750"/>
    <cellStyle name="Porcentual 2 3" xfId="2902"/>
    <cellStyle name="Porcentual 2 3 2" xfId="4525"/>
    <cellStyle name="Porcentual 2 4" xfId="4526"/>
    <cellStyle name="Porcentual 2 5" xfId="4527"/>
    <cellStyle name="Porcentual 2 5 2" xfId="6228"/>
    <cellStyle name="Porcentual 2 6" xfId="4528"/>
    <cellStyle name="Porcentual 2 6 2" xfId="6229"/>
    <cellStyle name="Porcentual 2 7" xfId="5749"/>
    <cellStyle name="Porcentual 20" xfId="4529"/>
    <cellStyle name="Porcentual 20 2" xfId="6230"/>
    <cellStyle name="Porcentual 21" xfId="4530"/>
    <cellStyle name="Porcentual 21 2" xfId="6231"/>
    <cellStyle name="Porcentual 3" xfId="2903"/>
    <cellStyle name="Porcentual 3 2" xfId="2904"/>
    <cellStyle name="Porcentual 3 2 2" xfId="4531"/>
    <cellStyle name="Porcentual 3 2 2 2" xfId="6232"/>
    <cellStyle name="Porcentual 3 2 3" xfId="5752"/>
    <cellStyle name="Porcentual 3 3" xfId="2905"/>
    <cellStyle name="Porcentual 3 3 2" xfId="4532"/>
    <cellStyle name="Porcentual 3 3 2 2" xfId="6233"/>
    <cellStyle name="Porcentual 3 3 3" xfId="5753"/>
    <cellStyle name="Porcentual 3 4" xfId="2906"/>
    <cellStyle name="Porcentual 3 4 2" xfId="2907"/>
    <cellStyle name="Porcentual 3 4 2 2" xfId="4533"/>
    <cellStyle name="Porcentual 3 4 2 2 2" xfId="6234"/>
    <cellStyle name="Porcentual 3 4 2 3" xfId="5755"/>
    <cellStyle name="Porcentual 3 4 3" xfId="4534"/>
    <cellStyle name="Porcentual 3 4 3 2" xfId="6235"/>
    <cellStyle name="Porcentual 3 4 4" xfId="5754"/>
    <cellStyle name="Porcentual 3 5" xfId="4535"/>
    <cellStyle name="Porcentual 3 5 2" xfId="6236"/>
    <cellStyle name="Porcentual 3 6" xfId="5751"/>
    <cellStyle name="Porcentual 4" xfId="2908"/>
    <cellStyle name="Porcentual 4 10" xfId="4536"/>
    <cellStyle name="Porcentual 4 10 2" xfId="6237"/>
    <cellStyle name="Porcentual 4 2" xfId="2909"/>
    <cellStyle name="Porcentual 4 2 2" xfId="4537"/>
    <cellStyle name="Porcentual 4 2 2 2" xfId="6238"/>
    <cellStyle name="Porcentual 4 2 3" xfId="5756"/>
    <cellStyle name="Porcentual 4 3" xfId="2910"/>
    <cellStyle name="Porcentual 4 3 2" xfId="2911"/>
    <cellStyle name="Porcentual 4 3 2 2" xfId="5758"/>
    <cellStyle name="Porcentual 4 3 3" xfId="5757"/>
    <cellStyle name="Porcentual 4 4" xfId="2912"/>
    <cellStyle name="Porcentual 4 4 2" xfId="5759"/>
    <cellStyle name="Porcentual 4 5" xfId="2913"/>
    <cellStyle name="Porcentual 4 5 2" xfId="5760"/>
    <cellStyle name="Porcentual 4 6" xfId="2914"/>
    <cellStyle name="Porcentual 4 6 2" xfId="5761"/>
    <cellStyle name="Porcentual 4 7" xfId="2915"/>
    <cellStyle name="Porcentual 4 7 2" xfId="2916"/>
    <cellStyle name="Porcentual 4 7 2 2" xfId="5763"/>
    <cellStyle name="Porcentual 4 7 3" xfId="5762"/>
    <cellStyle name="Porcentual 4 8" xfId="2917"/>
    <cellStyle name="Porcentual 4 8 2" xfId="2918"/>
    <cellStyle name="Porcentual 4 8 2 2" xfId="5765"/>
    <cellStyle name="Porcentual 4 8 3" xfId="2919"/>
    <cellStyle name="Porcentual 4 8 3 2" xfId="2920"/>
    <cellStyle name="Porcentual 4 8 3 2 2" xfId="5767"/>
    <cellStyle name="Porcentual 4 8 3 3" xfId="5766"/>
    <cellStyle name="Porcentual 4 8 4" xfId="4538"/>
    <cellStyle name="Porcentual 4 8 4 2" xfId="6239"/>
    <cellStyle name="Porcentual 4 8 5" xfId="5764"/>
    <cellStyle name="Porcentual 4 9" xfId="2921"/>
    <cellStyle name="Porcentual 4 9 2" xfId="5768"/>
    <cellStyle name="Porcentual 5" xfId="2922"/>
    <cellStyle name="Porcentual 5 2" xfId="4539"/>
    <cellStyle name="Porcentual 5 2 2" xfId="6240"/>
    <cellStyle name="Porcentual 5 3" xfId="5769"/>
    <cellStyle name="Porcentual 6" xfId="2923"/>
    <cellStyle name="Porcentual 6 2" xfId="4540"/>
    <cellStyle name="Porcentual 6 2 2" xfId="6241"/>
    <cellStyle name="Porcentual 6 3" xfId="5770"/>
    <cellStyle name="Porcentual 7" xfId="2924"/>
    <cellStyle name="Porcentual 7 2" xfId="5771"/>
    <cellStyle name="Porcentual 8" xfId="2925"/>
    <cellStyle name="Porcentual 8 2" xfId="2926"/>
    <cellStyle name="Porcentual 8 2 2" xfId="5773"/>
    <cellStyle name="Porcentual 8 3" xfId="5772"/>
    <cellStyle name="Porcentual 9" xfId="2927"/>
    <cellStyle name="Porcentual 9 2" xfId="5774"/>
    <cellStyle name="Salida" xfId="2928" builtinId="21" customBuiltin="1"/>
    <cellStyle name="Salida 10" xfId="2929"/>
    <cellStyle name="Salida 10 2" xfId="4542"/>
    <cellStyle name="Salida 11" xfId="2930"/>
    <cellStyle name="Salida 11 2" xfId="4543"/>
    <cellStyle name="Salida 12" xfId="4541"/>
    <cellStyle name="Salida 2" xfId="2931"/>
    <cellStyle name="Salida 2 2" xfId="2932"/>
    <cellStyle name="Salida 2 2 2" xfId="4545"/>
    <cellStyle name="Salida 2 3" xfId="2933"/>
    <cellStyle name="Salida 2 3 10" xfId="4546"/>
    <cellStyle name="Salida 2 3 2" xfId="2934"/>
    <cellStyle name="Salida 2 3 3" xfId="2935"/>
    <cellStyle name="Salida 2 3 4" xfId="2936"/>
    <cellStyle name="Salida 2 3 5" xfId="2937"/>
    <cellStyle name="Salida 2 3 5 2" xfId="2938"/>
    <cellStyle name="Salida 2 3 5 2 2" xfId="4548"/>
    <cellStyle name="Salida 2 3 5 2 3" xfId="5775"/>
    <cellStyle name="Salida 2 3 5 3" xfId="2939"/>
    <cellStyle name="Salida 2 3 5 4" xfId="2940"/>
    <cellStyle name="Salida 2 3 5 4 2" xfId="4549"/>
    <cellStyle name="Salida 2 3 5 4 3" xfId="5776"/>
    <cellStyle name="Salida 2 3 5 5" xfId="4550"/>
    <cellStyle name="Salida 2 3 5 6" xfId="4547"/>
    <cellStyle name="Salida 2 3 5_INST $" xfId="4551"/>
    <cellStyle name="Salida 2 3 6" xfId="2941"/>
    <cellStyle name="Salida 2 3 6 2" xfId="2942"/>
    <cellStyle name="Salida 2 3 6 2 2" xfId="4553"/>
    <cellStyle name="Salida 2 3 6 2 3" xfId="5777"/>
    <cellStyle name="Salida 2 3 6 3" xfId="2943"/>
    <cellStyle name="Salida 2 3 6 4" xfId="2944"/>
    <cellStyle name="Salida 2 3 6 4 2" xfId="4554"/>
    <cellStyle name="Salida 2 3 6 4 3" xfId="5778"/>
    <cellStyle name="Salida 2 3 6 5" xfId="4555"/>
    <cellStyle name="Salida 2 3 6 6" xfId="4552"/>
    <cellStyle name="Salida 2 3 6_INST $" xfId="4556"/>
    <cellStyle name="Salida 2 3 7" xfId="2945"/>
    <cellStyle name="Salida 2 3 7 2" xfId="4557"/>
    <cellStyle name="Salida 2 3 7 3" xfId="5779"/>
    <cellStyle name="Salida 2 3 8" xfId="2946"/>
    <cellStyle name="Salida 2 3 8 2" xfId="4558"/>
    <cellStyle name="Salida 2 3 8 3" xfId="5780"/>
    <cellStyle name="Salida 2 3 9" xfId="4559"/>
    <cellStyle name="Salida 2 3_AVANCE PROTECCIÓN" xfId="2947"/>
    <cellStyle name="Salida 2 4" xfId="4544"/>
    <cellStyle name="Salida 2_PAGO REMESAS" xfId="2948"/>
    <cellStyle name="Salida 3" xfId="2949"/>
    <cellStyle name="Salida 3 2" xfId="4560"/>
    <cellStyle name="Salida 4" xfId="2950"/>
    <cellStyle name="Salida 4 2" xfId="4561"/>
    <cellStyle name="Salida 5" xfId="2951"/>
    <cellStyle name="Salida 5 2" xfId="4562"/>
    <cellStyle name="Salida 6" xfId="2952"/>
    <cellStyle name="Salida 6 2" xfId="4563"/>
    <cellStyle name="Salida 7" xfId="2953"/>
    <cellStyle name="Salida 7 2" xfId="4564"/>
    <cellStyle name="Salida 8" xfId="2954"/>
    <cellStyle name="Salida 8 2" xfId="4565"/>
    <cellStyle name="Salida 9" xfId="2955"/>
    <cellStyle name="Salida 9 2" xfId="4566"/>
    <cellStyle name="TableStyleLight1" xfId="2956"/>
    <cellStyle name="TableStyleLight1 2" xfId="2957"/>
    <cellStyle name="TableStyleLight1 2 2" xfId="4568"/>
    <cellStyle name="TableStyleLight1 2 3" xfId="4569"/>
    <cellStyle name="TableStyleLight1 2 4" xfId="4567"/>
    <cellStyle name="TableStyleLight1 2_INST $" xfId="4733"/>
    <cellStyle name="Texto de advertencia" xfId="2958" builtinId="11" customBuiltin="1"/>
    <cellStyle name="Texto de advertencia 10" xfId="2959"/>
    <cellStyle name="Texto de advertencia 10 2" xfId="4571"/>
    <cellStyle name="Texto de advertencia 11" xfId="2960"/>
    <cellStyle name="Texto de advertencia 11 2" xfId="4572"/>
    <cellStyle name="Texto de advertencia 12" xfId="4570"/>
    <cellStyle name="Texto de advertencia 2" xfId="2961"/>
    <cellStyle name="Texto de advertencia 2 2" xfId="2962"/>
    <cellStyle name="Texto de advertencia 2 2 2" xfId="4574"/>
    <cellStyle name="Texto de advertencia 2 3" xfId="2963"/>
    <cellStyle name="Texto de advertencia 2 3 10" xfId="4575"/>
    <cellStyle name="Texto de advertencia 2 3 2" xfId="2964"/>
    <cellStyle name="Texto de advertencia 2 3 3" xfId="2965"/>
    <cellStyle name="Texto de advertencia 2 3 4" xfId="2966"/>
    <cellStyle name="Texto de advertencia 2 3 5" xfId="2967"/>
    <cellStyle name="Texto de advertencia 2 3 5 2" xfId="2968"/>
    <cellStyle name="Texto de advertencia 2 3 5 2 2" xfId="4577"/>
    <cellStyle name="Texto de advertencia 2 3 5 2 3" xfId="5781"/>
    <cellStyle name="Texto de advertencia 2 3 5 3" xfId="2969"/>
    <cellStyle name="Texto de advertencia 2 3 5 4" xfId="2970"/>
    <cellStyle name="Texto de advertencia 2 3 5 4 2" xfId="4578"/>
    <cellStyle name="Texto de advertencia 2 3 5 4 3" xfId="5782"/>
    <cellStyle name="Texto de advertencia 2 3 5 5" xfId="4579"/>
    <cellStyle name="Texto de advertencia 2 3 5 6" xfId="4576"/>
    <cellStyle name="Texto de advertencia 2 3 5_INST $" xfId="4580"/>
    <cellStyle name="Texto de advertencia 2 3 6" xfId="2971"/>
    <cellStyle name="Texto de advertencia 2 3 6 2" xfId="2972"/>
    <cellStyle name="Texto de advertencia 2 3 6 2 2" xfId="4582"/>
    <cellStyle name="Texto de advertencia 2 3 6 2 3" xfId="5783"/>
    <cellStyle name="Texto de advertencia 2 3 6 3" xfId="2973"/>
    <cellStyle name="Texto de advertencia 2 3 6 4" xfId="2974"/>
    <cellStyle name="Texto de advertencia 2 3 6 4 2" xfId="4583"/>
    <cellStyle name="Texto de advertencia 2 3 6 4 3" xfId="5784"/>
    <cellStyle name="Texto de advertencia 2 3 6 5" xfId="4584"/>
    <cellStyle name="Texto de advertencia 2 3 6 6" xfId="4581"/>
    <cellStyle name="Texto de advertencia 2 3 6_INST $" xfId="4585"/>
    <cellStyle name="Texto de advertencia 2 3 7" xfId="2975"/>
    <cellStyle name="Texto de advertencia 2 3 7 2" xfId="4586"/>
    <cellStyle name="Texto de advertencia 2 3 7 3" xfId="5785"/>
    <cellStyle name="Texto de advertencia 2 3 8" xfId="2976"/>
    <cellStyle name="Texto de advertencia 2 3 8 2" xfId="4587"/>
    <cellStyle name="Texto de advertencia 2 3 8 3" xfId="5786"/>
    <cellStyle name="Texto de advertencia 2 3 9" xfId="4588"/>
    <cellStyle name="Texto de advertencia 2 3_AVANCE PROTECCIÓN" xfId="2977"/>
    <cellStyle name="Texto de advertencia 2 4" xfId="4573"/>
    <cellStyle name="Texto de advertencia 3" xfId="2978"/>
    <cellStyle name="Texto de advertencia 3 2" xfId="4589"/>
    <cellStyle name="Texto de advertencia 4" xfId="2979"/>
    <cellStyle name="Texto de advertencia 4 2" xfId="4590"/>
    <cellStyle name="Texto de advertencia 5" xfId="2980"/>
    <cellStyle name="Texto de advertencia 5 2" xfId="4591"/>
    <cellStyle name="Texto de advertencia 6" xfId="2981"/>
    <cellStyle name="Texto de advertencia 6 2" xfId="4592"/>
    <cellStyle name="Texto de advertencia 7" xfId="2982"/>
    <cellStyle name="Texto de advertencia 7 2" xfId="4593"/>
    <cellStyle name="Texto de advertencia 8" xfId="2983"/>
    <cellStyle name="Texto de advertencia 8 2" xfId="4594"/>
    <cellStyle name="Texto de advertencia 9" xfId="2984"/>
    <cellStyle name="Texto de advertencia 9 2" xfId="4595"/>
    <cellStyle name="Texto explicativo" xfId="2985" builtinId="53" customBuiltin="1"/>
    <cellStyle name="Texto explicativo 10" xfId="2986"/>
    <cellStyle name="Texto explicativo 10 2" xfId="4597"/>
    <cellStyle name="Texto explicativo 11" xfId="2987"/>
    <cellStyle name="Texto explicativo 11 2" xfId="4598"/>
    <cellStyle name="Texto explicativo 12" xfId="4596"/>
    <cellStyle name="Texto explicativo 2" xfId="2988"/>
    <cellStyle name="Texto explicativo 2 2" xfId="2989"/>
    <cellStyle name="Texto explicativo 2 2 2" xfId="4600"/>
    <cellStyle name="Texto explicativo 2 3" xfId="2990"/>
    <cellStyle name="Texto explicativo 2 3 10" xfId="4601"/>
    <cellStyle name="Texto explicativo 2 3 2" xfId="2991"/>
    <cellStyle name="Texto explicativo 2 3 3" xfId="2992"/>
    <cellStyle name="Texto explicativo 2 3 4" xfId="2993"/>
    <cellStyle name="Texto explicativo 2 3 5" xfId="2994"/>
    <cellStyle name="Texto explicativo 2 3 5 2" xfId="2995"/>
    <cellStyle name="Texto explicativo 2 3 5 2 2" xfId="4603"/>
    <cellStyle name="Texto explicativo 2 3 5 2 3" xfId="5787"/>
    <cellStyle name="Texto explicativo 2 3 5 3" xfId="2996"/>
    <cellStyle name="Texto explicativo 2 3 5 4" xfId="2997"/>
    <cellStyle name="Texto explicativo 2 3 5 4 2" xfId="4604"/>
    <cellStyle name="Texto explicativo 2 3 5 4 3" xfId="5788"/>
    <cellStyle name="Texto explicativo 2 3 5 5" xfId="4605"/>
    <cellStyle name="Texto explicativo 2 3 5 6" xfId="4602"/>
    <cellStyle name="Texto explicativo 2 3 5_INST $" xfId="4606"/>
    <cellStyle name="Texto explicativo 2 3 6" xfId="2998"/>
    <cellStyle name="Texto explicativo 2 3 6 2" xfId="2999"/>
    <cellStyle name="Texto explicativo 2 3 6 2 2" xfId="4608"/>
    <cellStyle name="Texto explicativo 2 3 6 2 3" xfId="5789"/>
    <cellStyle name="Texto explicativo 2 3 6 3" xfId="3000"/>
    <cellStyle name="Texto explicativo 2 3 6 4" xfId="3001"/>
    <cellStyle name="Texto explicativo 2 3 6 4 2" xfId="4609"/>
    <cellStyle name="Texto explicativo 2 3 6 4 3" xfId="5790"/>
    <cellStyle name="Texto explicativo 2 3 6 5" xfId="4610"/>
    <cellStyle name="Texto explicativo 2 3 6 6" xfId="4607"/>
    <cellStyle name="Texto explicativo 2 3 6_INST $" xfId="4611"/>
    <cellStyle name="Texto explicativo 2 3 7" xfId="3002"/>
    <cellStyle name="Texto explicativo 2 3 7 2" xfId="4612"/>
    <cellStyle name="Texto explicativo 2 3 7 3" xfId="5791"/>
    <cellStyle name="Texto explicativo 2 3 8" xfId="3003"/>
    <cellStyle name="Texto explicativo 2 3 8 2" xfId="4613"/>
    <cellStyle name="Texto explicativo 2 3 8 3" xfId="5792"/>
    <cellStyle name="Texto explicativo 2 3 9" xfId="4614"/>
    <cellStyle name="Texto explicativo 2 3_AVANCE PROTECCIÓN" xfId="3004"/>
    <cellStyle name="Texto explicativo 2 4" xfId="4599"/>
    <cellStyle name="Texto explicativo 3" xfId="3005"/>
    <cellStyle name="Texto explicativo 3 2" xfId="4615"/>
    <cellStyle name="Texto explicativo 4" xfId="3006"/>
    <cellStyle name="Texto explicativo 4 2" xfId="4616"/>
    <cellStyle name="Texto explicativo 5" xfId="3007"/>
    <cellStyle name="Texto explicativo 5 2" xfId="4617"/>
    <cellStyle name="Texto explicativo 6" xfId="3008"/>
    <cellStyle name="Texto explicativo 6 2" xfId="4618"/>
    <cellStyle name="Texto explicativo 7" xfId="3009"/>
    <cellStyle name="Texto explicativo 7 2" xfId="4619"/>
    <cellStyle name="Texto explicativo 8" xfId="3010"/>
    <cellStyle name="Texto explicativo 8 2" xfId="4620"/>
    <cellStyle name="Texto explicativo 9" xfId="3011"/>
    <cellStyle name="Texto explicativo 9 2" xfId="4621"/>
    <cellStyle name="Título" xfId="3012" builtinId="15" customBuiltin="1"/>
    <cellStyle name="Título 1 10" xfId="3014"/>
    <cellStyle name="Título 1 11" xfId="3015"/>
    <cellStyle name="Título 1 12" xfId="4623"/>
    <cellStyle name="Título 1 2" xfId="3016"/>
    <cellStyle name="Título 1 2 2" xfId="3017"/>
    <cellStyle name="Título 1 2 3" xfId="3018"/>
    <cellStyle name="Título 1 2 3 10" xfId="4624"/>
    <cellStyle name="Título 1 2 3 2" xfId="3019"/>
    <cellStyle name="Título 1 2 3 3" xfId="3020"/>
    <cellStyle name="Título 1 2 3 4" xfId="3021"/>
    <cellStyle name="Título 1 2 3 5" xfId="3022"/>
    <cellStyle name="Título 1 2 3 5 2" xfId="3023"/>
    <cellStyle name="Título 1 2 3 5 2 2" xfId="4626"/>
    <cellStyle name="Título 1 2 3 5 2 3" xfId="5795"/>
    <cellStyle name="Título 1 2 3 5 3" xfId="3024"/>
    <cellStyle name="Título 1 2 3 5 4" xfId="3025"/>
    <cellStyle name="Título 1 2 3 5 4 2" xfId="4627"/>
    <cellStyle name="Título 1 2 3 5 4 3" xfId="5796"/>
    <cellStyle name="Título 1 2 3 5 5" xfId="4628"/>
    <cellStyle name="Título 1 2 3 5 6" xfId="4625"/>
    <cellStyle name="Título 1 2 3 5_INST $" xfId="4629"/>
    <cellStyle name="Título 1 2 3 6" xfId="3026"/>
    <cellStyle name="Título 1 2 3 6 2" xfId="3027"/>
    <cellStyle name="Título 1 2 3 6 2 2" xfId="4631"/>
    <cellStyle name="Título 1 2 3 6 2 3" xfId="5797"/>
    <cellStyle name="Título 1 2 3 6 3" xfId="3028"/>
    <cellStyle name="Título 1 2 3 6 4" xfId="3029"/>
    <cellStyle name="Título 1 2 3 6 4 2" xfId="4632"/>
    <cellStyle name="Título 1 2 3 6 4 3" xfId="5798"/>
    <cellStyle name="Título 1 2 3 6 5" xfId="4633"/>
    <cellStyle name="Título 1 2 3 6 6" xfId="4630"/>
    <cellStyle name="Título 1 2 3 6_INST $" xfId="4634"/>
    <cellStyle name="Título 1 2 3 7" xfId="3030"/>
    <cellStyle name="Título 1 2 3 7 2" xfId="4635"/>
    <cellStyle name="Título 1 2 3 7 3" xfId="5799"/>
    <cellStyle name="Título 1 2 3 8" xfId="3031"/>
    <cellStyle name="Título 1 2 3 8 2" xfId="4636"/>
    <cellStyle name="Título 1 2 3 8 3" xfId="5800"/>
    <cellStyle name="Título 1 2 3 9" xfId="4637"/>
    <cellStyle name="Título 1 2 3_AVANCE PROTECCIÓN" xfId="3032"/>
    <cellStyle name="Título 1 2_PAGO REMESAS" xfId="3033"/>
    <cellStyle name="Título 1 3" xfId="3034"/>
    <cellStyle name="Título 1 4" xfId="3035"/>
    <cellStyle name="Título 1 5" xfId="3036"/>
    <cellStyle name="Título 1 6" xfId="3037"/>
    <cellStyle name="Título 1 7" xfId="3038"/>
    <cellStyle name="Título 1 8" xfId="3039"/>
    <cellStyle name="Título 1 9" xfId="3040"/>
    <cellStyle name="Título 10" xfId="3041"/>
    <cellStyle name="Título 11" xfId="3042"/>
    <cellStyle name="Título 12" xfId="3043"/>
    <cellStyle name="Título 13" xfId="3044"/>
    <cellStyle name="Título 14" xfId="3045"/>
    <cellStyle name="Título 15" xfId="3046"/>
    <cellStyle name="Título 16" xfId="3047"/>
    <cellStyle name="Título 17" xfId="3048"/>
    <cellStyle name="Título 18" xfId="3049"/>
    <cellStyle name="Título 19" xfId="3050"/>
    <cellStyle name="Título 2" xfId="3051" builtinId="17" customBuiltin="1"/>
    <cellStyle name="Título 2 10" xfId="3052"/>
    <cellStyle name="Título 2 10 2" xfId="4639"/>
    <cellStyle name="Título 2 11" xfId="3053"/>
    <cellStyle name="Título 2 11 2" xfId="4640"/>
    <cellStyle name="Título 2 12" xfId="4638"/>
    <cellStyle name="Título 2 2" xfId="3054"/>
    <cellStyle name="Título 2 2 2" xfId="3055"/>
    <cellStyle name="Título 2 2 2 2" xfId="4642"/>
    <cellStyle name="Título 2 2 3" xfId="3056"/>
    <cellStyle name="Título 2 2 3 10" xfId="4643"/>
    <cellStyle name="Título 2 2 3 2" xfId="3057"/>
    <cellStyle name="Título 2 2 3 3" xfId="3058"/>
    <cellStyle name="Título 2 2 3 4" xfId="3059"/>
    <cellStyle name="Título 2 2 3 5" xfId="3060"/>
    <cellStyle name="Título 2 2 3 5 2" xfId="3061"/>
    <cellStyle name="Título 2 2 3 5 2 2" xfId="4645"/>
    <cellStyle name="Título 2 2 3 5 2 3" xfId="5802"/>
    <cellStyle name="Título 2 2 3 5 3" xfId="3062"/>
    <cellStyle name="Título 2 2 3 5 4" xfId="3063"/>
    <cellStyle name="Título 2 2 3 5 4 2" xfId="4646"/>
    <cellStyle name="Título 2 2 3 5 4 3" xfId="5803"/>
    <cellStyle name="Título 2 2 3 5 5" xfId="4647"/>
    <cellStyle name="Título 2 2 3 5 6" xfId="4644"/>
    <cellStyle name="Título 2 2 3 5_INST $" xfId="4648"/>
    <cellStyle name="Título 2 2 3 6" xfId="3064"/>
    <cellStyle name="Título 2 2 3 6 2" xfId="3065"/>
    <cellStyle name="Título 2 2 3 6 2 2" xfId="4650"/>
    <cellStyle name="Título 2 2 3 6 2 3" xfId="5804"/>
    <cellStyle name="Título 2 2 3 6 3" xfId="3066"/>
    <cellStyle name="Título 2 2 3 6 4" xfId="3067"/>
    <cellStyle name="Título 2 2 3 6 4 2" xfId="4651"/>
    <cellStyle name="Título 2 2 3 6 4 3" xfId="5805"/>
    <cellStyle name="Título 2 2 3 6 5" xfId="4652"/>
    <cellStyle name="Título 2 2 3 6 6" xfId="4649"/>
    <cellStyle name="Título 2 2 3 6_INST $" xfId="4653"/>
    <cellStyle name="Título 2 2 3 7" xfId="3068"/>
    <cellStyle name="Título 2 2 3 7 2" xfId="4654"/>
    <cellStyle name="Título 2 2 3 7 3" xfId="5806"/>
    <cellStyle name="Título 2 2 3 8" xfId="3069"/>
    <cellStyle name="Título 2 2 3 8 2" xfId="4655"/>
    <cellStyle name="Título 2 2 3 8 3" xfId="5807"/>
    <cellStyle name="Título 2 2 3 9" xfId="4656"/>
    <cellStyle name="Título 2 2 3_AVANCE PROTECCIÓN" xfId="3070"/>
    <cellStyle name="Título 2 2 4" xfId="4641"/>
    <cellStyle name="Título 2 2_PAGO REMESAS" xfId="3071"/>
    <cellStyle name="Título 2 3" xfId="3072"/>
    <cellStyle name="Título 2 3 2" xfId="4657"/>
    <cellStyle name="Título 2 4" xfId="3073"/>
    <cellStyle name="Título 2 4 2" xfId="4658"/>
    <cellStyle name="Título 2 5" xfId="3074"/>
    <cellStyle name="Título 2 5 2" xfId="4659"/>
    <cellStyle name="Título 2 6" xfId="3075"/>
    <cellStyle name="Título 2 6 2" xfId="4660"/>
    <cellStyle name="Título 2 7" xfId="3076"/>
    <cellStyle name="Título 2 7 2" xfId="4661"/>
    <cellStyle name="Título 2 8" xfId="3077"/>
    <cellStyle name="Título 2 8 2" xfId="4662"/>
    <cellStyle name="Título 2 9" xfId="3078"/>
    <cellStyle name="Título 2 9 2" xfId="4663"/>
    <cellStyle name="Título 20" xfId="3079"/>
    <cellStyle name="Título 20 2" xfId="4664"/>
    <cellStyle name="Título 20 3" xfId="5808"/>
    <cellStyle name="Título 21" xfId="3080"/>
    <cellStyle name="Título 21 2" xfId="4665"/>
    <cellStyle name="Título 21 3" xfId="5809"/>
    <cellStyle name="Título 22" xfId="3081"/>
    <cellStyle name="Título 22 2" xfId="4666"/>
    <cellStyle name="Título 22 3" xfId="5810"/>
    <cellStyle name="Título 23" xfId="3082"/>
    <cellStyle name="Título 23 2" xfId="4667"/>
    <cellStyle name="Título 23 3" xfId="5811"/>
    <cellStyle name="Título 24" xfId="3083"/>
    <cellStyle name="Título 24 2" xfId="4668"/>
    <cellStyle name="Título 24 3" xfId="5812"/>
    <cellStyle name="Título 25" xfId="3084"/>
    <cellStyle name="Título 25 2" xfId="4669"/>
    <cellStyle name="Título 25 3" xfId="5813"/>
    <cellStyle name="Título 26" xfId="4622"/>
    <cellStyle name="Título 27" xfId="5793"/>
    <cellStyle name="Título 28" xfId="5843"/>
    <cellStyle name="Título 29" xfId="5892"/>
    <cellStyle name="Título 3" xfId="3085" builtinId="18" customBuiltin="1"/>
    <cellStyle name="Título 3 10" xfId="3086"/>
    <cellStyle name="Título 3 10 2" xfId="4671"/>
    <cellStyle name="Título 3 11" xfId="3087"/>
    <cellStyle name="Título 3 11 2" xfId="4672"/>
    <cellStyle name="Título 3 12" xfId="4670"/>
    <cellStyle name="Título 3 2" xfId="3088"/>
    <cellStyle name="Título 3 2 2" xfId="3089"/>
    <cellStyle name="Título 3 2 2 2" xfId="4674"/>
    <cellStyle name="Título 3 2 3" xfId="3090"/>
    <cellStyle name="Título 3 2 3 10" xfId="4675"/>
    <cellStyle name="Título 3 2 3 2" xfId="3091"/>
    <cellStyle name="Título 3 2 3 3" xfId="3092"/>
    <cellStyle name="Título 3 2 3 4" xfId="3093"/>
    <cellStyle name="Título 3 2 3 5" xfId="3094"/>
    <cellStyle name="Título 3 2 3 5 2" xfId="3095"/>
    <cellStyle name="Título 3 2 3 5 2 2" xfId="4677"/>
    <cellStyle name="Título 3 2 3 5 2 3" xfId="5814"/>
    <cellStyle name="Título 3 2 3 5 3" xfId="3096"/>
    <cellStyle name="Título 3 2 3 5 4" xfId="3097"/>
    <cellStyle name="Título 3 2 3 5 4 2" xfId="4678"/>
    <cellStyle name="Título 3 2 3 5 4 3" xfId="5815"/>
    <cellStyle name="Título 3 2 3 5 5" xfId="4679"/>
    <cellStyle name="Título 3 2 3 5 6" xfId="4676"/>
    <cellStyle name="Título 3 2 3 5_INST $" xfId="4680"/>
    <cellStyle name="Título 3 2 3 6" xfId="3098"/>
    <cellStyle name="Título 3 2 3 6 2" xfId="3099"/>
    <cellStyle name="Título 3 2 3 6 2 2" xfId="4682"/>
    <cellStyle name="Título 3 2 3 6 2 3" xfId="5816"/>
    <cellStyle name="Título 3 2 3 6 3" xfId="3100"/>
    <cellStyle name="Título 3 2 3 6 4" xfId="3101"/>
    <cellStyle name="Título 3 2 3 6 4 2" xfId="4683"/>
    <cellStyle name="Título 3 2 3 6 4 3" xfId="5817"/>
    <cellStyle name="Título 3 2 3 6 5" xfId="4684"/>
    <cellStyle name="Título 3 2 3 6 6" xfId="4681"/>
    <cellStyle name="Título 3 2 3 6_INST $" xfId="4685"/>
    <cellStyle name="Título 3 2 3 7" xfId="3102"/>
    <cellStyle name="Título 3 2 3 7 2" xfId="4686"/>
    <cellStyle name="Título 3 2 3 7 3" xfId="5818"/>
    <cellStyle name="Título 3 2 3 8" xfId="3103"/>
    <cellStyle name="Título 3 2 3 8 2" xfId="4687"/>
    <cellStyle name="Título 3 2 3 8 3" xfId="5819"/>
    <cellStyle name="Título 3 2 3 9" xfId="4688"/>
    <cellStyle name="Título 3 2 3_AVANCE PROTECCIÓN" xfId="3104"/>
    <cellStyle name="Título 3 2 4" xfId="4673"/>
    <cellStyle name="Título 3 2_PAGO REMESAS" xfId="3105"/>
    <cellStyle name="Título 3 3" xfId="3106"/>
    <cellStyle name="Título 3 3 2" xfId="4689"/>
    <cellStyle name="Título 3 4" xfId="3107"/>
    <cellStyle name="Título 3 4 2" xfId="4690"/>
    <cellStyle name="Título 3 5" xfId="3108"/>
    <cellStyle name="Título 3 5 2" xfId="4691"/>
    <cellStyle name="Título 3 6" xfId="3109"/>
    <cellStyle name="Título 3 6 2" xfId="4692"/>
    <cellStyle name="Título 3 7" xfId="3110"/>
    <cellStyle name="Título 3 7 2" xfId="4693"/>
    <cellStyle name="Título 3 8" xfId="3111"/>
    <cellStyle name="Título 3 8 2" xfId="4694"/>
    <cellStyle name="Título 3 9" xfId="3112"/>
    <cellStyle name="Título 3 9 2" xfId="4695"/>
    <cellStyle name="Título 30" xfId="4810"/>
    <cellStyle name="Título 31" xfId="4945"/>
    <cellStyle name="Título 32" xfId="4835"/>
    <cellStyle name="Título 33" xfId="4919"/>
    <cellStyle name="Título 34" xfId="4828"/>
    <cellStyle name="Título 35" xfId="6244"/>
    <cellStyle name="Título 36" xfId="6264"/>
    <cellStyle name="Título 37" xfId="6258"/>
    <cellStyle name="Título 38" xfId="6262"/>
    <cellStyle name="Título 39" xfId="6561"/>
    <cellStyle name="Título 4" xfId="3113"/>
    <cellStyle name="Título 4 2" xfId="3114"/>
    <cellStyle name="Título 4 3" xfId="3115"/>
    <cellStyle name="Título 4 3 2" xfId="4696"/>
    <cellStyle name="Título 4 3 3" xfId="5820"/>
    <cellStyle name="Título 40" xfId="6256"/>
    <cellStyle name="Título 41" xfId="6259"/>
    <cellStyle name="Título 42" xfId="6260"/>
    <cellStyle name="Título 43" xfId="6254"/>
    <cellStyle name="Título 44" xfId="6350"/>
    <cellStyle name="Título 45" xfId="6255"/>
    <cellStyle name="Título 46" xfId="6265"/>
    <cellStyle name="Título 47" xfId="6257"/>
    <cellStyle name="Título 48" xfId="6318"/>
    <cellStyle name="Título 49" xfId="6263"/>
    <cellStyle name="Título 5" xfId="3116"/>
    <cellStyle name="Título 50" xfId="6638"/>
    <cellStyle name="Título 51" xfId="6261"/>
    <cellStyle name="Título 52" xfId="6637"/>
    <cellStyle name="Título 6" xfId="3117"/>
    <cellStyle name="Título 7" xfId="3118"/>
    <cellStyle name="Título 8" xfId="3119"/>
    <cellStyle name="Título 9" xfId="3120"/>
    <cellStyle name="Total" xfId="3121" builtinId="25" customBuiltin="1"/>
    <cellStyle name="Total 10" xfId="3122"/>
    <cellStyle name="Total 10 2" xfId="4698"/>
    <cellStyle name="Total 11" xfId="3123"/>
    <cellStyle name="Total 11 2" xfId="4699"/>
    <cellStyle name="Total 12" xfId="4697"/>
    <cellStyle name="Total 2" xfId="3124"/>
    <cellStyle name="Total 2 2" xfId="3125"/>
    <cellStyle name="Total 2 2 2" xfId="3126"/>
    <cellStyle name="Total 2 2 2 2" xfId="4702"/>
    <cellStyle name="Total 2 2 3" xfId="4701"/>
    <cellStyle name="Total 2 2_PAGO REMESAS" xfId="3127"/>
    <cellStyle name="Total 2 3" xfId="3128"/>
    <cellStyle name="Total 2 3 10" xfId="4703"/>
    <cellStyle name="Total 2 3 2" xfId="3129"/>
    <cellStyle name="Total 2 3 3" xfId="3130"/>
    <cellStyle name="Total 2 3 4" xfId="3131"/>
    <cellStyle name="Total 2 3 5" xfId="3132"/>
    <cellStyle name="Total 2 3 5 2" xfId="3133"/>
    <cellStyle name="Total 2 3 5 2 2" xfId="4705"/>
    <cellStyle name="Total 2 3 5 2 3" xfId="5821"/>
    <cellStyle name="Total 2 3 5 3" xfId="3134"/>
    <cellStyle name="Total 2 3 5 4" xfId="3135"/>
    <cellStyle name="Total 2 3 5 4 2" xfId="4706"/>
    <cellStyle name="Total 2 3 5 4 3" xfId="5822"/>
    <cellStyle name="Total 2 3 5 5" xfId="4707"/>
    <cellStyle name="Total 2 3 5 6" xfId="4704"/>
    <cellStyle name="Total 2 3 5_INST $" xfId="4708"/>
    <cellStyle name="Total 2 3 6" xfId="3136"/>
    <cellStyle name="Total 2 3 6 2" xfId="3137"/>
    <cellStyle name="Total 2 3 6 2 2" xfId="4710"/>
    <cellStyle name="Total 2 3 6 2 3" xfId="5823"/>
    <cellStyle name="Total 2 3 6 3" xfId="3138"/>
    <cellStyle name="Total 2 3 6 4" xfId="3139"/>
    <cellStyle name="Total 2 3 6 4 2" xfId="4711"/>
    <cellStyle name="Total 2 3 6 4 3" xfId="5824"/>
    <cellStyle name="Total 2 3 6 5" xfId="4712"/>
    <cellStyle name="Total 2 3 6 6" xfId="4709"/>
    <cellStyle name="Total 2 3 6_INST $" xfId="4713"/>
    <cellStyle name="Total 2 3 7" xfId="3140"/>
    <cellStyle name="Total 2 3 7 2" xfId="4714"/>
    <cellStyle name="Total 2 3 7 3" xfId="5825"/>
    <cellStyle name="Total 2 3 8" xfId="3141"/>
    <cellStyle name="Total 2 3 8 2" xfId="4715"/>
    <cellStyle name="Total 2 3 8 3" xfId="5826"/>
    <cellStyle name="Total 2 3 9" xfId="4716"/>
    <cellStyle name="Total 2 3_AVANCE PROTECCIÓN" xfId="3142"/>
    <cellStyle name="Total 2 4" xfId="3143"/>
    <cellStyle name="Total 2 4 2" xfId="4717"/>
    <cellStyle name="Total 2 5" xfId="4700"/>
    <cellStyle name="Total 2_PAGO REMESAS" xfId="3144"/>
    <cellStyle name="Total 3" xfId="3145"/>
    <cellStyle name="Total 3 2" xfId="4718"/>
    <cellStyle name="Total 4" xfId="3146"/>
    <cellStyle name="Total 4 2" xfId="4719"/>
    <cellStyle name="Total 5" xfId="3147"/>
    <cellStyle name="Total 5 2" xfId="4720"/>
    <cellStyle name="Total 6" xfId="3148"/>
    <cellStyle name="Total 6 2" xfId="4721"/>
    <cellStyle name="Total 7" xfId="3149"/>
    <cellStyle name="Total 7 2" xfId="4722"/>
    <cellStyle name="Total 8" xfId="3150"/>
    <cellStyle name="Total 8 2" xfId="4723"/>
    <cellStyle name="Total 9" xfId="3151"/>
    <cellStyle name="Total 9 2" xfId="4724"/>
  </cellStyles>
  <dxfs count="42">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arahona Maldonado, Claudio" refreshedDate="44468.489593981481" createdVersion="6" refreshedVersion="6" minRefreshableVersion="3" recordCount="41">
  <cacheSource type="worksheet">
    <worksheetSource ref="A39:F80" sheet="CORREGIR"/>
  </cacheSource>
  <cacheFields count="6">
    <cacheField name="Etiquetas de fila" numFmtId="0">
      <sharedItems containsSemiMixedTypes="0" containsString="0" containsNumber="1" containsInteger="1" minValue="7714" maxValue="7745" count="6">
        <n v="7714"/>
        <n v="7727"/>
        <n v="7729"/>
        <n v="7730"/>
        <n v="7731"/>
        <n v="7745"/>
      </sharedItems>
    </cacheField>
    <cacheField name="RUT" numFmtId="0">
      <sharedItems containsSemiMixedTypes="0" containsString="0" containsNumber="1" containsInteger="1" minValue="651883474" maxValue="732489002" count="6">
        <n v="651883474"/>
        <n v="651902215"/>
        <n v="651932017"/>
        <n v="651908876"/>
        <n v="732489002"/>
        <n v="651927862"/>
      </sharedItems>
    </cacheField>
    <cacheField name="NOMBRE INSTITUCION" numFmtId="0">
      <sharedItems count="6">
        <s v="FUNDACION PARES"/>
        <s v="O.N.G. DE DESARROLLO PAIHUEN"/>
        <s v="FUNDACION TRABAJO CON SENTIDO"/>
        <s v="O.N.G. Desarrollo Familiar - CORDEFAM"/>
        <s v="O.N.G. PARA EL DESARROLLO DE LA EDUCACIÓN CRATEDUC"/>
        <s v="CORPORACIÓN AYUDA Y PROTEGE AL NIÑO, NIÑA Y ADOLESCENTE"/>
      </sharedItems>
    </cacheField>
    <cacheField name="COMUNA" numFmtId="0">
      <sharedItems/>
    </cacheField>
    <cacheField name="Suma de MAYO" numFmtId="41">
      <sharedItems containsSemiMixedTypes="0" containsString="0" containsNumber="1" containsInteger="1" minValue="0" maxValue="28087132"/>
    </cacheField>
    <cacheField name="Suma de TOTAL" numFmtId="41">
      <sharedItems containsSemiMixedTypes="0" containsString="0" containsNumber="1" containsInteger="1" minValue="7413200" maxValue="561742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
  <r>
    <x v="0"/>
    <x v="0"/>
    <x v="0"/>
    <s v="ANTOFAGASTA"/>
    <n v="28087132"/>
    <n v="56174264"/>
  </r>
  <r>
    <x v="0"/>
    <x v="0"/>
    <x v="0"/>
    <s v="CALAMA"/>
    <n v="14043566"/>
    <n v="28087132"/>
  </r>
  <r>
    <x v="0"/>
    <x v="0"/>
    <x v="0"/>
    <s v="COLINA"/>
    <n v="0"/>
    <n v="7413200"/>
  </r>
  <r>
    <x v="0"/>
    <x v="0"/>
    <x v="0"/>
    <s v="CONCHALI"/>
    <n v="11564592"/>
    <n v="41217392"/>
  </r>
  <r>
    <x v="0"/>
    <x v="0"/>
    <x v="0"/>
    <s v="INDEPENDENCIA"/>
    <n v="0"/>
    <n v="14826400"/>
  </r>
  <r>
    <x v="0"/>
    <x v="0"/>
    <x v="0"/>
    <s v="LA CISTERNA"/>
    <n v="14085080"/>
    <n v="28911480"/>
  </r>
  <r>
    <x v="0"/>
    <x v="0"/>
    <x v="0"/>
    <s v="LA FLORIDA"/>
    <n v="14381608"/>
    <n v="29208008"/>
  </r>
  <r>
    <x v="0"/>
    <x v="0"/>
    <x v="0"/>
    <s v="LA PINTANA"/>
    <n v="14529872"/>
    <n v="29356272"/>
  </r>
  <r>
    <x v="0"/>
    <x v="0"/>
    <x v="0"/>
    <s v="MAIPU"/>
    <n v="0"/>
    <n v="25946200"/>
  </r>
  <r>
    <x v="0"/>
    <x v="0"/>
    <x v="0"/>
    <s v="MELIPILLA"/>
    <n v="6227088"/>
    <n v="17346888"/>
  </r>
  <r>
    <x v="0"/>
    <x v="0"/>
    <x v="0"/>
    <s v="ÑUÑOA"/>
    <n v="0"/>
    <n v="14826400"/>
  </r>
  <r>
    <x v="0"/>
    <x v="0"/>
    <x v="0"/>
    <s v="OSORNO"/>
    <n v="0"/>
    <n v="13521677"/>
  </r>
  <r>
    <x v="0"/>
    <x v="0"/>
    <x v="0"/>
    <s v="PUENTE ALTO"/>
    <n v="14085080"/>
    <n v="28170160"/>
  </r>
  <r>
    <x v="0"/>
    <x v="0"/>
    <x v="0"/>
    <s v="PUERTO MONTT"/>
    <n v="0"/>
    <n v="10986362"/>
  </r>
  <r>
    <x v="0"/>
    <x v="0"/>
    <x v="0"/>
    <s v="QUINTA NORMAL"/>
    <n v="14826400"/>
    <n v="29652800"/>
  </r>
  <r>
    <x v="0"/>
    <x v="0"/>
    <x v="0"/>
    <s v="SAN BERNARDO"/>
    <n v="14826400"/>
    <n v="29652800"/>
  </r>
  <r>
    <x v="0"/>
    <x v="0"/>
    <x v="0"/>
    <s v="SANTIAGO"/>
    <n v="13640288"/>
    <n v="28466688"/>
  </r>
  <r>
    <x v="0"/>
    <x v="0"/>
    <x v="0"/>
    <s v="TALAGANTE"/>
    <n v="0"/>
    <n v="14826400"/>
  </r>
  <r>
    <x v="0"/>
    <x v="0"/>
    <x v="0"/>
    <s v="VALDIVIA"/>
    <n v="8958111"/>
    <n v="21634683"/>
  </r>
  <r>
    <x v="1"/>
    <x v="1"/>
    <x v="1"/>
    <s v="CAÑETE"/>
    <n v="9296153"/>
    <n v="18592306"/>
  </r>
  <r>
    <x v="1"/>
    <x v="1"/>
    <x v="1"/>
    <s v="CHILLAN"/>
    <n v="16902096"/>
    <n v="33804192"/>
  </r>
  <r>
    <x v="1"/>
    <x v="1"/>
    <x v="1"/>
    <s v="CONCEPCION"/>
    <n v="14873844"/>
    <n v="32621045"/>
  </r>
  <r>
    <x v="1"/>
    <x v="1"/>
    <x v="1"/>
    <s v="GRANEROS"/>
    <n v="9340632"/>
    <n v="19719112"/>
  </r>
  <r>
    <x v="1"/>
    <x v="1"/>
    <x v="1"/>
    <s v="LOS ANGELES"/>
    <n v="13521677"/>
    <n v="28564542"/>
  </r>
  <r>
    <x v="1"/>
    <x v="1"/>
    <x v="1"/>
    <s v="OSORNO"/>
    <n v="11831467"/>
    <n v="23662934"/>
  </r>
  <r>
    <x v="1"/>
    <x v="1"/>
    <x v="1"/>
    <s v="PUERTO MONTT"/>
    <n v="2873356"/>
    <n v="12676572"/>
  </r>
  <r>
    <x v="1"/>
    <x v="1"/>
    <x v="1"/>
    <s v="RANCAGUA"/>
    <n v="13788552"/>
    <n v="32766344"/>
  </r>
  <r>
    <x v="1"/>
    <x v="1"/>
    <x v="1"/>
    <s v="TALCAHUANO"/>
    <n v="10479300"/>
    <n v="22479788"/>
  </r>
  <r>
    <x v="1"/>
    <x v="1"/>
    <x v="1"/>
    <s v="TEMUCO"/>
    <n v="8958111"/>
    <n v="24169997"/>
  </r>
  <r>
    <x v="1"/>
    <x v="1"/>
    <x v="1"/>
    <s v="VALPARAISO"/>
    <n v="11119800"/>
    <n v="22239600"/>
  </r>
  <r>
    <x v="1"/>
    <x v="1"/>
    <x v="1"/>
    <s v="VICTORIA"/>
    <n v="8451048"/>
    <n v="16902096"/>
  </r>
  <r>
    <x v="2"/>
    <x v="2"/>
    <x v="2"/>
    <s v="COPIAPO"/>
    <n v="13690698"/>
    <n v="13690698"/>
  </r>
  <r>
    <x v="2"/>
    <x v="2"/>
    <x v="2"/>
    <s v="PEÑALOLEN"/>
    <n v="18236472"/>
    <n v="18236472"/>
  </r>
  <r>
    <x v="2"/>
    <x v="2"/>
    <x v="2"/>
    <s v="PICHILEMU"/>
    <n v="7561464"/>
    <n v="7561464"/>
  </r>
  <r>
    <x v="2"/>
    <x v="2"/>
    <x v="2"/>
    <s v="SAN VICENTE"/>
    <n v="20756960"/>
    <n v="20756960"/>
  </r>
  <r>
    <x v="2"/>
    <x v="2"/>
    <x v="2"/>
    <s v="SANTA CRUZ"/>
    <n v="15122928"/>
    <n v="15122928"/>
  </r>
  <r>
    <x v="3"/>
    <x v="3"/>
    <x v="3"/>
    <s v="ARICA"/>
    <n v="15182234"/>
    <n v="32641802"/>
  </r>
  <r>
    <x v="4"/>
    <x v="4"/>
    <x v="4"/>
    <s v="CURICO"/>
    <n v="19274320"/>
    <n v="38548640"/>
  </r>
  <r>
    <x v="4"/>
    <x v="4"/>
    <x v="4"/>
    <s v="LINARES"/>
    <n v="14826400"/>
    <n v="29652800"/>
  </r>
  <r>
    <x v="4"/>
    <x v="4"/>
    <x v="4"/>
    <s v="TALCA"/>
    <n v="10675008"/>
    <n v="21350016"/>
  </r>
  <r>
    <x v="5"/>
    <x v="5"/>
    <x v="5"/>
    <s v="SAN PEDRO DE LA PAZ"/>
    <n v="26214282"/>
    <n v="262142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41:N48" firstHeaderRow="1" firstDataRow="1" firstDataCol="3"/>
  <pivotFields count="6">
    <pivotField axis="axisRow" outline="0" showAll="0" defaultSubtotal="0">
      <items count="6">
        <item x="0"/>
        <item x="1"/>
        <item x="2"/>
        <item x="3"/>
        <item x="4"/>
        <item x="5"/>
      </items>
      <extLst>
        <ext xmlns:x14="http://schemas.microsoft.com/office/spreadsheetml/2009/9/main" uri="{2946ED86-A175-432a-8AC1-64E0C546D7DE}">
          <x14:pivotField fillDownLabels="1"/>
        </ext>
      </extLst>
    </pivotField>
    <pivotField axis="axisRow" outline="0" showAll="0" defaultSubtotal="0">
      <items count="6">
        <item x="0"/>
        <item x="1"/>
        <item x="3"/>
        <item x="5"/>
        <item x="2"/>
        <item x="4"/>
      </items>
      <extLst>
        <ext xmlns:x14="http://schemas.microsoft.com/office/spreadsheetml/2009/9/main" uri="{2946ED86-A175-432a-8AC1-64E0C546D7DE}">
          <x14:pivotField fillDownLabels="1"/>
        </ext>
      </extLst>
    </pivotField>
    <pivotField axis="axisRow" outline="0" showAll="0" defaultSubtotal="0">
      <items count="6">
        <item x="5"/>
        <item x="0"/>
        <item x="2"/>
        <item x="1"/>
        <item x="3"/>
        <item x="4"/>
      </items>
      <extLst>
        <ext xmlns:x14="http://schemas.microsoft.com/office/spreadsheetml/2009/9/main" uri="{2946ED86-A175-432a-8AC1-64E0C546D7DE}">
          <x14:pivotField fillDownLabels="1"/>
        </ext>
      </extLst>
    </pivotField>
    <pivotField showAll="0"/>
    <pivotField numFmtId="41" showAll="0"/>
    <pivotField dataField="1" numFmtId="41" showAll="0"/>
  </pivotFields>
  <rowFields count="3">
    <field x="0"/>
    <field x="2"/>
    <field x="1"/>
  </rowFields>
  <rowItems count="7">
    <i>
      <x/>
      <x v="1"/>
      <x/>
    </i>
    <i>
      <x v="1"/>
      <x v="3"/>
      <x v="1"/>
    </i>
    <i>
      <x v="2"/>
      <x v="2"/>
      <x v="4"/>
    </i>
    <i>
      <x v="3"/>
      <x v="4"/>
      <x v="2"/>
    </i>
    <i>
      <x v="4"/>
      <x v="5"/>
      <x v="5"/>
    </i>
    <i>
      <x v="5"/>
      <x/>
      <x v="3"/>
    </i>
    <i t="grand">
      <x/>
    </i>
  </rowItems>
  <colItems count="1">
    <i/>
  </colItems>
  <dataFields count="1">
    <dataField name="Suma de Suma de TOTAL" fld="5" baseField="0" baseItem="0"/>
  </dataFields>
  <formats count="42">
    <format dxfId="41">
      <pivotArea type="all" dataOnly="0" outline="0" fieldPosition="0"/>
    </format>
    <format dxfId="40">
      <pivotArea outline="0" collapsedLevelsAreSubtotals="1" fieldPosition="0"/>
    </format>
    <format dxfId="39">
      <pivotArea field="0" type="button" dataOnly="0" labelOnly="1" outline="0" axis="axisRow" fieldPosition="0"/>
    </format>
    <format dxfId="38">
      <pivotArea field="2" type="button" dataOnly="0" labelOnly="1" outline="0" axis="axisRow" fieldPosition="1"/>
    </format>
    <format dxfId="37">
      <pivotArea field="1" type="button" dataOnly="0" labelOnly="1" outline="0" axis="axisRow" fieldPosition="2"/>
    </format>
    <format dxfId="36">
      <pivotArea dataOnly="0" labelOnly="1" outline="0" axis="axisValues" fieldPosition="0"/>
    </format>
    <format dxfId="35">
      <pivotArea dataOnly="0" labelOnly="1" fieldPosition="0">
        <references count="1">
          <reference field="0" count="0"/>
        </references>
      </pivotArea>
    </format>
    <format dxfId="34">
      <pivotArea dataOnly="0" labelOnly="1" grandRow="1" outline="0" fieldPosition="0"/>
    </format>
    <format dxfId="33">
      <pivotArea dataOnly="0" labelOnly="1" fieldPosition="0">
        <references count="2">
          <reference field="0" count="1" selected="0">
            <x v="0"/>
          </reference>
          <reference field="2" count="1">
            <x v="1"/>
          </reference>
        </references>
      </pivotArea>
    </format>
    <format dxfId="32">
      <pivotArea dataOnly="0" labelOnly="1" fieldPosition="0">
        <references count="2">
          <reference field="0" count="1" selected="0">
            <x v="1"/>
          </reference>
          <reference field="2" count="1">
            <x v="3"/>
          </reference>
        </references>
      </pivotArea>
    </format>
    <format dxfId="31">
      <pivotArea dataOnly="0" labelOnly="1" fieldPosition="0">
        <references count="2">
          <reference field="0" count="1" selected="0">
            <x v="2"/>
          </reference>
          <reference field="2" count="1">
            <x v="2"/>
          </reference>
        </references>
      </pivotArea>
    </format>
    <format dxfId="30">
      <pivotArea dataOnly="0" labelOnly="1" fieldPosition="0">
        <references count="2">
          <reference field="0" count="1" selected="0">
            <x v="3"/>
          </reference>
          <reference field="2" count="1">
            <x v="4"/>
          </reference>
        </references>
      </pivotArea>
    </format>
    <format dxfId="29">
      <pivotArea dataOnly="0" labelOnly="1" fieldPosition="0">
        <references count="2">
          <reference field="0" count="1" selected="0">
            <x v="4"/>
          </reference>
          <reference field="2" count="1">
            <x v="5"/>
          </reference>
        </references>
      </pivotArea>
    </format>
    <format dxfId="28">
      <pivotArea dataOnly="0" labelOnly="1" fieldPosition="0">
        <references count="2">
          <reference field="0" count="1" selected="0">
            <x v="5"/>
          </reference>
          <reference field="2" count="1">
            <x v="0"/>
          </reference>
        </references>
      </pivotArea>
    </format>
    <format dxfId="27">
      <pivotArea dataOnly="0" labelOnly="1" fieldPosition="0">
        <references count="3">
          <reference field="0" count="1" selected="0">
            <x v="0"/>
          </reference>
          <reference field="1" count="1">
            <x v="0"/>
          </reference>
          <reference field="2" count="1" selected="0">
            <x v="1"/>
          </reference>
        </references>
      </pivotArea>
    </format>
    <format dxfId="26">
      <pivotArea dataOnly="0" labelOnly="1" fieldPosition="0">
        <references count="3">
          <reference field="0" count="1" selected="0">
            <x v="1"/>
          </reference>
          <reference field="1" count="1">
            <x v="1"/>
          </reference>
          <reference field="2" count="1" selected="0">
            <x v="3"/>
          </reference>
        </references>
      </pivotArea>
    </format>
    <format dxfId="25">
      <pivotArea dataOnly="0" labelOnly="1" fieldPosition="0">
        <references count="3">
          <reference field="0" count="1" selected="0">
            <x v="2"/>
          </reference>
          <reference field="1" count="1">
            <x v="4"/>
          </reference>
          <reference field="2" count="1" selected="0">
            <x v="2"/>
          </reference>
        </references>
      </pivotArea>
    </format>
    <format dxfId="24">
      <pivotArea dataOnly="0" labelOnly="1" fieldPosition="0">
        <references count="3">
          <reference field="0" count="1" selected="0">
            <x v="3"/>
          </reference>
          <reference field="1" count="1">
            <x v="2"/>
          </reference>
          <reference field="2" count="1" selected="0">
            <x v="4"/>
          </reference>
        </references>
      </pivotArea>
    </format>
    <format dxfId="23">
      <pivotArea dataOnly="0" labelOnly="1" fieldPosition="0">
        <references count="3">
          <reference field="0" count="1" selected="0">
            <x v="4"/>
          </reference>
          <reference field="1" count="1">
            <x v="5"/>
          </reference>
          <reference field="2" count="1" selected="0">
            <x v="5"/>
          </reference>
        </references>
      </pivotArea>
    </format>
    <format dxfId="22">
      <pivotArea dataOnly="0" labelOnly="1" fieldPosition="0">
        <references count="3">
          <reference field="0" count="1" selected="0">
            <x v="5"/>
          </reference>
          <reference field="1" count="1">
            <x v="3"/>
          </reference>
          <reference field="2" count="1" selected="0">
            <x v="0"/>
          </reference>
        </references>
      </pivotArea>
    </format>
    <format dxfId="21">
      <pivotArea dataOnly="0" labelOnly="1" outline="0" axis="axisValues" fieldPosition="0"/>
    </format>
    <format dxfId="20">
      <pivotArea type="all" dataOnly="0" outline="0" fieldPosition="0"/>
    </format>
    <format dxfId="19">
      <pivotArea outline="0" collapsedLevelsAreSubtotals="1" fieldPosition="0"/>
    </format>
    <format dxfId="18">
      <pivotArea field="0" type="button" dataOnly="0" labelOnly="1" outline="0" axis="axisRow" fieldPosition="0"/>
    </format>
    <format dxfId="17">
      <pivotArea field="2" type="button" dataOnly="0" labelOnly="1" outline="0" axis="axisRow" fieldPosition="1"/>
    </format>
    <format dxfId="16">
      <pivotArea field="1" type="button" dataOnly="0" labelOnly="1" outline="0" axis="axisRow" fieldPosition="2"/>
    </format>
    <format dxfId="15">
      <pivotArea dataOnly="0" labelOnly="1" outline="0" axis="axisValues" fieldPosition="0"/>
    </format>
    <format dxfId="14">
      <pivotArea dataOnly="0" labelOnly="1" fieldPosition="0">
        <references count="1">
          <reference field="0" count="0"/>
        </references>
      </pivotArea>
    </format>
    <format dxfId="13">
      <pivotArea dataOnly="0" labelOnly="1" grandRow="1" outline="0" fieldPosition="0"/>
    </format>
    <format dxfId="12">
      <pivotArea dataOnly="0" labelOnly="1" fieldPosition="0">
        <references count="2">
          <reference field="0" count="1" selected="0">
            <x v="0"/>
          </reference>
          <reference field="2" count="1">
            <x v="1"/>
          </reference>
        </references>
      </pivotArea>
    </format>
    <format dxfId="11">
      <pivotArea dataOnly="0" labelOnly="1" fieldPosition="0">
        <references count="2">
          <reference field="0" count="1" selected="0">
            <x v="1"/>
          </reference>
          <reference field="2" count="1">
            <x v="3"/>
          </reference>
        </references>
      </pivotArea>
    </format>
    <format dxfId="10">
      <pivotArea dataOnly="0" labelOnly="1" fieldPosition="0">
        <references count="2">
          <reference field="0" count="1" selected="0">
            <x v="2"/>
          </reference>
          <reference field="2" count="1">
            <x v="2"/>
          </reference>
        </references>
      </pivotArea>
    </format>
    <format dxfId="9">
      <pivotArea dataOnly="0" labelOnly="1" fieldPosition="0">
        <references count="2">
          <reference field="0" count="1" selected="0">
            <x v="3"/>
          </reference>
          <reference field="2" count="1">
            <x v="4"/>
          </reference>
        </references>
      </pivotArea>
    </format>
    <format dxfId="8">
      <pivotArea dataOnly="0" labelOnly="1" fieldPosition="0">
        <references count="2">
          <reference field="0" count="1" selected="0">
            <x v="4"/>
          </reference>
          <reference field="2" count="1">
            <x v="5"/>
          </reference>
        </references>
      </pivotArea>
    </format>
    <format dxfId="7">
      <pivotArea dataOnly="0" labelOnly="1" fieldPosition="0">
        <references count="2">
          <reference field="0" count="1" selected="0">
            <x v="5"/>
          </reference>
          <reference field="2" count="1">
            <x v="0"/>
          </reference>
        </references>
      </pivotArea>
    </format>
    <format dxfId="6">
      <pivotArea dataOnly="0" labelOnly="1" fieldPosition="0">
        <references count="3">
          <reference field="0" count="1" selected="0">
            <x v="0"/>
          </reference>
          <reference field="1" count="1">
            <x v="0"/>
          </reference>
          <reference field="2" count="1" selected="0">
            <x v="1"/>
          </reference>
        </references>
      </pivotArea>
    </format>
    <format dxfId="5">
      <pivotArea dataOnly="0" labelOnly="1" fieldPosition="0">
        <references count="3">
          <reference field="0" count="1" selected="0">
            <x v="1"/>
          </reference>
          <reference field="1" count="1">
            <x v="1"/>
          </reference>
          <reference field="2" count="1" selected="0">
            <x v="3"/>
          </reference>
        </references>
      </pivotArea>
    </format>
    <format dxfId="4">
      <pivotArea dataOnly="0" labelOnly="1" fieldPosition="0">
        <references count="3">
          <reference field="0" count="1" selected="0">
            <x v="2"/>
          </reference>
          <reference field="1" count="1">
            <x v="4"/>
          </reference>
          <reference field="2" count="1" selected="0">
            <x v="2"/>
          </reference>
        </references>
      </pivotArea>
    </format>
    <format dxfId="3">
      <pivotArea dataOnly="0" labelOnly="1" fieldPosition="0">
        <references count="3">
          <reference field="0" count="1" selected="0">
            <x v="3"/>
          </reference>
          <reference field="1" count="1">
            <x v="2"/>
          </reference>
          <reference field="2" count="1" selected="0">
            <x v="4"/>
          </reference>
        </references>
      </pivotArea>
    </format>
    <format dxfId="2">
      <pivotArea dataOnly="0" labelOnly="1" fieldPosition="0">
        <references count="3">
          <reference field="0" count="1" selected="0">
            <x v="4"/>
          </reference>
          <reference field="1" count="1">
            <x v="5"/>
          </reference>
          <reference field="2" count="1" selected="0">
            <x v="5"/>
          </reference>
        </references>
      </pivotArea>
    </format>
    <format dxfId="1">
      <pivotArea dataOnly="0" labelOnly="1" fieldPosition="0">
        <references count="3">
          <reference field="0" count="1" selected="0">
            <x v="5"/>
          </reference>
          <reference field="1" count="1">
            <x v="3"/>
          </reference>
          <reference field="2" count="1" selected="0">
            <x v="0"/>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valdivia@episcopado.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fundacionhorizonteiquique@gmail.com"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26"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16" Type="http://schemas.openxmlformats.org/officeDocument/2006/relationships/hyperlink" Target="mailto:alcaldiaq@loprado.cl" TargetMode="External"/><Relationship Id="rId124" Type="http://schemas.openxmlformats.org/officeDocument/2006/relationships/hyperlink" Target="mailto:secretaria@corpocas.cl" TargetMode="External"/><Relationship Id="rId129" Type="http://schemas.openxmlformats.org/officeDocument/2006/relationships/hyperlink" Target="mailto:inrid.soto@cmcerronavia.cl"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11" Type="http://schemas.openxmlformats.org/officeDocument/2006/relationships/hyperlink" Target="mailto:trampolinad1@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127" Type="http://schemas.openxmlformats.org/officeDocument/2006/relationships/hyperlink" Target="mailto:corpluzdecristo@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130" Type="http://schemas.openxmlformats.org/officeDocument/2006/relationships/hyperlink" Target="mailto:aspautquintaregion@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printerSettings" Target="../printerSettings/printerSettings4.bin"/><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hogarbernarditaserrano@gmail.com" TargetMode="Externa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098"/>
  <sheetViews>
    <sheetView tabSelected="1" zoomScaleNormal="100" workbookViewId="0">
      <selection activeCell="B4" sqref="B4:P4"/>
    </sheetView>
  </sheetViews>
  <sheetFormatPr baseColWidth="10" defaultRowHeight="15.75" customHeight="1" x14ac:dyDescent="0.2"/>
  <cols>
    <col min="1" max="1" width="11.42578125" style="69"/>
    <col min="2" max="2" width="54.140625" style="74" customWidth="1"/>
    <col min="3" max="3" width="17.5703125" style="76" customWidth="1"/>
    <col min="4" max="4" width="12.42578125" style="69" bestFit="1" customWidth="1"/>
    <col min="5" max="5" width="38.7109375" style="69" customWidth="1"/>
    <col min="6" max="9" width="11.42578125" style="69"/>
    <col min="10" max="10" width="45.5703125" style="71" customWidth="1"/>
    <col min="11" max="16" width="11.42578125" style="69"/>
    <col min="17" max="17" width="11.5703125" style="70" bestFit="1" customWidth="1"/>
    <col min="18" max="19" width="11.42578125" style="69"/>
    <col min="20" max="20" width="11.5703125" style="71" bestFit="1" customWidth="1"/>
    <col min="21" max="21" width="11.5703125" style="69" bestFit="1" customWidth="1"/>
    <col min="22" max="22" width="14.28515625" style="195" bestFit="1" customWidth="1"/>
    <col min="23" max="23" width="15.85546875" style="195" bestFit="1" customWidth="1"/>
    <col min="24" max="24" width="13.28515625" style="73" bestFit="1" customWidth="1"/>
    <col min="25" max="25" width="11.42578125" style="70"/>
    <col min="26" max="26" width="24.140625" style="70" customWidth="1"/>
    <col min="27" max="27" width="19.140625" style="70" customWidth="1"/>
    <col min="28" max="16384" width="11.42578125" style="69"/>
  </cols>
  <sheetData>
    <row r="1" spans="2:27" ht="15.75" customHeight="1" x14ac:dyDescent="0.2">
      <c r="B1" s="198" t="s">
        <v>1</v>
      </c>
      <c r="C1" s="199"/>
      <c r="D1" s="199"/>
      <c r="E1" s="198"/>
      <c r="F1" s="199"/>
      <c r="G1" s="198"/>
      <c r="H1" s="198"/>
      <c r="I1" s="198"/>
      <c r="J1" s="198"/>
      <c r="K1" s="198"/>
      <c r="L1" s="198"/>
      <c r="M1" s="198"/>
      <c r="N1" s="198"/>
      <c r="O1" s="198"/>
      <c r="P1" s="198"/>
    </row>
    <row r="2" spans="2:27" ht="15.75" customHeight="1" x14ac:dyDescent="0.2">
      <c r="B2" s="200" t="s">
        <v>5845</v>
      </c>
      <c r="C2" s="201"/>
      <c r="D2" s="201"/>
      <c r="E2" s="200"/>
      <c r="F2" s="201"/>
      <c r="G2" s="200"/>
      <c r="H2" s="200"/>
      <c r="I2" s="200"/>
      <c r="J2" s="200"/>
      <c r="K2" s="200"/>
      <c r="L2" s="200"/>
      <c r="M2" s="200"/>
      <c r="N2" s="200"/>
      <c r="O2" s="200"/>
      <c r="P2" s="200"/>
    </row>
    <row r="3" spans="2:27" ht="15.75" customHeight="1" x14ac:dyDescent="0.2">
      <c r="B3" s="200" t="s">
        <v>7516</v>
      </c>
      <c r="C3" s="201"/>
      <c r="D3" s="201"/>
      <c r="E3" s="200"/>
      <c r="F3" s="201"/>
      <c r="G3" s="200"/>
      <c r="H3" s="200"/>
      <c r="I3" s="200"/>
      <c r="J3" s="200"/>
      <c r="K3" s="200"/>
      <c r="L3" s="200"/>
      <c r="M3" s="200"/>
      <c r="N3" s="200"/>
      <c r="O3" s="200"/>
      <c r="P3" s="200"/>
    </row>
    <row r="4" spans="2:27" ht="15.75" customHeight="1" x14ac:dyDescent="0.2">
      <c r="B4" s="202" t="s">
        <v>6486</v>
      </c>
      <c r="C4" s="203"/>
      <c r="D4" s="203"/>
      <c r="E4" s="202"/>
      <c r="F4" s="203"/>
      <c r="G4" s="202"/>
      <c r="H4" s="202"/>
      <c r="I4" s="202"/>
      <c r="J4" s="202"/>
      <c r="K4" s="202"/>
      <c r="L4" s="202"/>
      <c r="M4" s="202"/>
      <c r="N4" s="202"/>
      <c r="O4" s="202"/>
      <c r="P4" s="202"/>
    </row>
    <row r="5" spans="2:27" ht="15.75" customHeight="1" x14ac:dyDescent="0.2">
      <c r="D5" s="74"/>
      <c r="E5" s="76"/>
      <c r="F5" s="74"/>
      <c r="G5" s="76"/>
      <c r="H5" s="74"/>
      <c r="I5" s="76"/>
      <c r="J5" s="76"/>
      <c r="K5" s="76"/>
      <c r="L5" s="74"/>
      <c r="M5" s="76"/>
      <c r="N5" s="74"/>
      <c r="O5" s="76"/>
      <c r="P5" s="74"/>
      <c r="Q5" s="75"/>
      <c r="R5" s="74"/>
      <c r="S5" s="76"/>
      <c r="T5" s="76"/>
    </row>
    <row r="6" spans="2:27" ht="33" customHeight="1" x14ac:dyDescent="0.2">
      <c r="B6" s="1" t="s">
        <v>2</v>
      </c>
      <c r="C6" s="81" t="s">
        <v>3</v>
      </c>
      <c r="D6" s="2" t="s">
        <v>4</v>
      </c>
      <c r="E6" s="1" t="s">
        <v>5</v>
      </c>
      <c r="F6" s="1" t="s">
        <v>6</v>
      </c>
      <c r="G6" s="1" t="s">
        <v>7</v>
      </c>
      <c r="H6" s="1" t="s">
        <v>8</v>
      </c>
      <c r="I6" s="1" t="s">
        <v>10</v>
      </c>
      <c r="J6" s="3" t="s">
        <v>22</v>
      </c>
      <c r="K6" s="1" t="s">
        <v>9</v>
      </c>
      <c r="L6" s="1" t="s">
        <v>11</v>
      </c>
      <c r="M6" s="1" t="s">
        <v>12</v>
      </c>
      <c r="N6" s="1" t="s">
        <v>13</v>
      </c>
      <c r="O6" s="1" t="s">
        <v>23</v>
      </c>
      <c r="P6" s="1" t="s">
        <v>14</v>
      </c>
      <c r="Q6" s="1" t="s">
        <v>0</v>
      </c>
      <c r="R6" s="1" t="s">
        <v>15</v>
      </c>
      <c r="S6" s="1" t="s">
        <v>16</v>
      </c>
      <c r="T6" s="3" t="s">
        <v>17</v>
      </c>
      <c r="U6" s="4" t="s">
        <v>18</v>
      </c>
      <c r="V6" s="196" t="s">
        <v>7517</v>
      </c>
      <c r="W6" s="196" t="s">
        <v>6487</v>
      </c>
      <c r="X6" s="6" t="s">
        <v>19</v>
      </c>
      <c r="Y6" s="4" t="s">
        <v>20</v>
      </c>
      <c r="Z6" s="4" t="s">
        <v>21</v>
      </c>
      <c r="AA6" s="4" t="s">
        <v>6488</v>
      </c>
    </row>
    <row r="7" spans="2:27" s="188" customFormat="1" ht="15.75" customHeight="1" x14ac:dyDescent="0.2">
      <c r="B7" s="189" t="s">
        <v>3556</v>
      </c>
      <c r="C7" s="189">
        <v>700700003</v>
      </c>
      <c r="D7" s="189" t="s">
        <v>49</v>
      </c>
      <c r="E7" s="189" t="s">
        <v>3557</v>
      </c>
      <c r="F7" s="189" t="s">
        <v>3558</v>
      </c>
      <c r="G7" s="189" t="s">
        <v>3559</v>
      </c>
      <c r="H7" s="189" t="s">
        <v>5959</v>
      </c>
      <c r="I7" s="189" t="s">
        <v>90</v>
      </c>
      <c r="J7" s="189" t="s">
        <v>5960</v>
      </c>
      <c r="K7" s="189" t="s">
        <v>5961</v>
      </c>
      <c r="L7" s="189" t="s">
        <v>5393</v>
      </c>
      <c r="M7" s="189" t="s">
        <v>5340</v>
      </c>
      <c r="N7" s="189" t="s">
        <v>3562</v>
      </c>
      <c r="O7" s="189" t="s">
        <v>3561</v>
      </c>
      <c r="P7" s="189" t="s">
        <v>3560</v>
      </c>
      <c r="Q7" s="189">
        <v>0</v>
      </c>
      <c r="R7" s="189" t="s">
        <v>3563</v>
      </c>
      <c r="S7" s="189" t="s">
        <v>5972</v>
      </c>
      <c r="T7" s="190">
        <v>37970</v>
      </c>
      <c r="U7" s="191">
        <v>150</v>
      </c>
      <c r="V7" s="197">
        <v>0</v>
      </c>
      <c r="W7" s="197">
        <v>293897489</v>
      </c>
      <c r="X7" s="192">
        <v>44469</v>
      </c>
      <c r="Y7" s="80" t="s">
        <v>6489</v>
      </c>
      <c r="Z7" s="80" t="s">
        <v>6490</v>
      </c>
      <c r="AA7" s="193" t="s">
        <v>6491</v>
      </c>
    </row>
    <row r="8" spans="2:27" s="188" customFormat="1" ht="15.75" customHeight="1" x14ac:dyDescent="0.2">
      <c r="B8" s="189" t="s">
        <v>7539</v>
      </c>
      <c r="C8" s="189">
        <v>704164009</v>
      </c>
      <c r="D8" s="189" t="s">
        <v>49</v>
      </c>
      <c r="E8" s="189" t="s">
        <v>162</v>
      </c>
      <c r="F8" s="189" t="s">
        <v>7540</v>
      </c>
      <c r="G8" s="189" t="s">
        <v>162</v>
      </c>
      <c r="H8" s="189" t="s">
        <v>7541</v>
      </c>
      <c r="I8" s="189" t="s">
        <v>5697</v>
      </c>
      <c r="J8" s="189" t="s">
        <v>6352</v>
      </c>
      <c r="K8" s="189" t="s">
        <v>163</v>
      </c>
      <c r="L8" s="189" t="s">
        <v>165</v>
      </c>
      <c r="M8" s="189" t="s">
        <v>780</v>
      </c>
      <c r="N8" s="189" t="s">
        <v>166</v>
      </c>
      <c r="O8" s="189" t="s">
        <v>164</v>
      </c>
      <c r="P8" s="189">
        <v>0</v>
      </c>
      <c r="Q8" s="189">
        <v>0</v>
      </c>
      <c r="R8" s="189" t="s">
        <v>71</v>
      </c>
      <c r="S8" s="189" t="s">
        <v>7527</v>
      </c>
      <c r="T8" s="190">
        <v>37970</v>
      </c>
      <c r="U8" s="191">
        <v>225</v>
      </c>
      <c r="V8" s="197">
        <v>5728645</v>
      </c>
      <c r="W8" s="197">
        <v>57677017</v>
      </c>
      <c r="X8" s="192">
        <v>44469</v>
      </c>
      <c r="Y8" s="80" t="s">
        <v>6489</v>
      </c>
      <c r="Z8" s="80" t="s">
        <v>6490</v>
      </c>
      <c r="AA8" s="193" t="s">
        <v>6492</v>
      </c>
    </row>
    <row r="9" spans="2:27" s="188" customFormat="1" ht="15.75" customHeight="1" x14ac:dyDescent="0.2">
      <c r="B9" s="189" t="s">
        <v>7539</v>
      </c>
      <c r="C9" s="189">
        <v>704164009</v>
      </c>
      <c r="D9" s="189" t="s">
        <v>49</v>
      </c>
      <c r="E9" s="189" t="s">
        <v>162</v>
      </c>
      <c r="F9" s="189" t="s">
        <v>7540</v>
      </c>
      <c r="G9" s="189" t="s">
        <v>162</v>
      </c>
      <c r="H9" s="189" t="s">
        <v>7541</v>
      </c>
      <c r="I9" s="189" t="s">
        <v>5697</v>
      </c>
      <c r="J9" s="189" t="s">
        <v>6352</v>
      </c>
      <c r="K9" s="189" t="s">
        <v>163</v>
      </c>
      <c r="L9" s="189" t="s">
        <v>165</v>
      </c>
      <c r="M9" s="189" t="s">
        <v>780</v>
      </c>
      <c r="N9" s="189" t="s">
        <v>166</v>
      </c>
      <c r="O9" s="189" t="s">
        <v>164</v>
      </c>
      <c r="P9" s="189">
        <v>0</v>
      </c>
      <c r="Q9" s="189">
        <v>0</v>
      </c>
      <c r="R9" s="189" t="s">
        <v>71</v>
      </c>
      <c r="S9" s="189" t="s">
        <v>7527</v>
      </c>
      <c r="T9" s="190">
        <v>37970</v>
      </c>
      <c r="U9" s="191">
        <v>225</v>
      </c>
      <c r="V9" s="197">
        <v>4272210</v>
      </c>
      <c r="W9" s="197">
        <v>44344029</v>
      </c>
      <c r="X9" s="192">
        <v>44469</v>
      </c>
      <c r="Y9" s="80" t="s">
        <v>6489</v>
      </c>
      <c r="Z9" s="80" t="s">
        <v>6490</v>
      </c>
      <c r="AA9" s="193" t="s">
        <v>6493</v>
      </c>
    </row>
    <row r="10" spans="2:27" s="188" customFormat="1" ht="15.75" customHeight="1" x14ac:dyDescent="0.2">
      <c r="B10" s="189" t="s">
        <v>7544</v>
      </c>
      <c r="C10" s="189">
        <v>818329008</v>
      </c>
      <c r="D10" s="189" t="s">
        <v>72</v>
      </c>
      <c r="E10" s="189" t="s">
        <v>184</v>
      </c>
      <c r="F10" s="189" t="s">
        <v>7545</v>
      </c>
      <c r="G10" s="189" t="s">
        <v>185</v>
      </c>
      <c r="H10" s="189" t="s">
        <v>5821</v>
      </c>
      <c r="I10" s="189" t="s">
        <v>186</v>
      </c>
      <c r="J10" s="189" t="s">
        <v>7546</v>
      </c>
      <c r="K10" s="189" t="s">
        <v>5822</v>
      </c>
      <c r="L10" s="189" t="s">
        <v>5820</v>
      </c>
      <c r="M10" s="189" t="s">
        <v>544</v>
      </c>
      <c r="N10" s="189" t="s">
        <v>187</v>
      </c>
      <c r="O10" s="189" t="s">
        <v>188</v>
      </c>
      <c r="P10" s="189" t="s">
        <v>189</v>
      </c>
      <c r="Q10" s="189">
        <v>0</v>
      </c>
      <c r="R10" s="189">
        <v>93401</v>
      </c>
      <c r="S10" s="189" t="s">
        <v>7547</v>
      </c>
      <c r="T10" s="190">
        <v>37970</v>
      </c>
      <c r="U10" s="191">
        <v>250</v>
      </c>
      <c r="V10" s="197">
        <v>5269234</v>
      </c>
      <c r="W10" s="197">
        <v>41568410</v>
      </c>
      <c r="X10" s="192">
        <v>44469</v>
      </c>
      <c r="Y10" s="80" t="s">
        <v>6489</v>
      </c>
      <c r="Z10" s="80" t="s">
        <v>6490</v>
      </c>
      <c r="AA10" s="193" t="s">
        <v>6494</v>
      </c>
    </row>
    <row r="11" spans="2:27" s="188" customFormat="1" ht="15.75" customHeight="1" x14ac:dyDescent="0.2">
      <c r="B11" s="189" t="s">
        <v>7544</v>
      </c>
      <c r="C11" s="189">
        <v>818329008</v>
      </c>
      <c r="D11" s="189" t="s">
        <v>72</v>
      </c>
      <c r="E11" s="189" t="s">
        <v>184</v>
      </c>
      <c r="F11" s="189" t="s">
        <v>7545</v>
      </c>
      <c r="G11" s="189" t="s">
        <v>185</v>
      </c>
      <c r="H11" s="189" t="s">
        <v>5821</v>
      </c>
      <c r="I11" s="189" t="s">
        <v>186</v>
      </c>
      <c r="J11" s="189" t="s">
        <v>7546</v>
      </c>
      <c r="K11" s="189" t="s">
        <v>5822</v>
      </c>
      <c r="L11" s="189" t="s">
        <v>5820</v>
      </c>
      <c r="M11" s="189" t="s">
        <v>544</v>
      </c>
      <c r="N11" s="189" t="s">
        <v>187</v>
      </c>
      <c r="O11" s="189" t="s">
        <v>188</v>
      </c>
      <c r="P11" s="189" t="s">
        <v>189</v>
      </c>
      <c r="Q11" s="189">
        <v>0</v>
      </c>
      <c r="R11" s="189">
        <v>93401</v>
      </c>
      <c r="S11" s="189" t="s">
        <v>7547</v>
      </c>
      <c r="T11" s="190">
        <v>37970</v>
      </c>
      <c r="U11" s="191">
        <v>250</v>
      </c>
      <c r="V11" s="197">
        <v>11499597</v>
      </c>
      <c r="W11" s="197">
        <v>126275393</v>
      </c>
      <c r="X11" s="192">
        <v>44469</v>
      </c>
      <c r="Y11" s="80" t="s">
        <v>6489</v>
      </c>
      <c r="Z11" s="80" t="s">
        <v>6490</v>
      </c>
      <c r="AA11" s="193" t="s">
        <v>6495</v>
      </c>
    </row>
    <row r="12" spans="2:27" s="188" customFormat="1" ht="15.75" customHeight="1" x14ac:dyDescent="0.2">
      <c r="B12" s="189" t="s">
        <v>7544</v>
      </c>
      <c r="C12" s="189">
        <v>818329008</v>
      </c>
      <c r="D12" s="189" t="s">
        <v>72</v>
      </c>
      <c r="E12" s="189" t="s">
        <v>184</v>
      </c>
      <c r="F12" s="189" t="s">
        <v>7545</v>
      </c>
      <c r="G12" s="189" t="s">
        <v>185</v>
      </c>
      <c r="H12" s="189" t="s">
        <v>5821</v>
      </c>
      <c r="I12" s="189" t="s">
        <v>186</v>
      </c>
      <c r="J12" s="189" t="s">
        <v>7546</v>
      </c>
      <c r="K12" s="189" t="s">
        <v>5822</v>
      </c>
      <c r="L12" s="189" t="s">
        <v>5820</v>
      </c>
      <c r="M12" s="189" t="s">
        <v>544</v>
      </c>
      <c r="N12" s="189" t="s">
        <v>187</v>
      </c>
      <c r="O12" s="189" t="s">
        <v>188</v>
      </c>
      <c r="P12" s="189" t="s">
        <v>189</v>
      </c>
      <c r="Q12" s="189">
        <v>0</v>
      </c>
      <c r="R12" s="189">
        <v>93401</v>
      </c>
      <c r="S12" s="189" t="s">
        <v>7547</v>
      </c>
      <c r="T12" s="190">
        <v>37970</v>
      </c>
      <c r="U12" s="191">
        <v>250</v>
      </c>
      <c r="V12" s="197">
        <v>1327480</v>
      </c>
      <c r="W12" s="197">
        <v>7699384</v>
      </c>
      <c r="X12" s="192">
        <v>44469</v>
      </c>
      <c r="Y12" s="80" t="s">
        <v>6489</v>
      </c>
      <c r="Z12" s="80" t="s">
        <v>6490</v>
      </c>
      <c r="AA12" s="193" t="s">
        <v>6496</v>
      </c>
    </row>
    <row r="13" spans="2:27" s="188" customFormat="1" ht="15.75" customHeight="1" x14ac:dyDescent="0.2">
      <c r="B13" s="189" t="s">
        <v>7544</v>
      </c>
      <c r="C13" s="189">
        <v>818329008</v>
      </c>
      <c r="D13" s="189" t="s">
        <v>72</v>
      </c>
      <c r="E13" s="189" t="s">
        <v>184</v>
      </c>
      <c r="F13" s="189" t="s">
        <v>7545</v>
      </c>
      <c r="G13" s="189" t="s">
        <v>185</v>
      </c>
      <c r="H13" s="189" t="s">
        <v>5821</v>
      </c>
      <c r="I13" s="189" t="s">
        <v>186</v>
      </c>
      <c r="J13" s="189" t="s">
        <v>7546</v>
      </c>
      <c r="K13" s="189" t="s">
        <v>5822</v>
      </c>
      <c r="L13" s="189" t="s">
        <v>5820</v>
      </c>
      <c r="M13" s="189" t="s">
        <v>544</v>
      </c>
      <c r="N13" s="189" t="s">
        <v>187</v>
      </c>
      <c r="O13" s="189" t="s">
        <v>188</v>
      </c>
      <c r="P13" s="189" t="s">
        <v>189</v>
      </c>
      <c r="Q13" s="189">
        <v>0</v>
      </c>
      <c r="R13" s="189">
        <v>93401</v>
      </c>
      <c r="S13" s="189" t="s">
        <v>7547</v>
      </c>
      <c r="T13" s="190">
        <v>37970</v>
      </c>
      <c r="U13" s="191">
        <v>250</v>
      </c>
      <c r="V13" s="197">
        <v>6404487</v>
      </c>
      <c r="W13" s="197">
        <v>68538137</v>
      </c>
      <c r="X13" s="192">
        <v>44469</v>
      </c>
      <c r="Y13" s="80" t="s">
        <v>6489</v>
      </c>
      <c r="Z13" s="80" t="s">
        <v>6490</v>
      </c>
      <c r="AA13" s="193" t="s">
        <v>6497</v>
      </c>
    </row>
    <row r="14" spans="2:27" s="188" customFormat="1" ht="15.75" customHeight="1" x14ac:dyDescent="0.2">
      <c r="B14" s="189" t="s">
        <v>7544</v>
      </c>
      <c r="C14" s="189">
        <v>818329008</v>
      </c>
      <c r="D14" s="189" t="s">
        <v>72</v>
      </c>
      <c r="E14" s="189" t="s">
        <v>184</v>
      </c>
      <c r="F14" s="189" t="s">
        <v>7545</v>
      </c>
      <c r="G14" s="189" t="s">
        <v>185</v>
      </c>
      <c r="H14" s="189" t="s">
        <v>5821</v>
      </c>
      <c r="I14" s="189" t="s">
        <v>186</v>
      </c>
      <c r="J14" s="189" t="s">
        <v>7546</v>
      </c>
      <c r="K14" s="189" t="s">
        <v>5822</v>
      </c>
      <c r="L14" s="189" t="s">
        <v>5820</v>
      </c>
      <c r="M14" s="189" t="s">
        <v>544</v>
      </c>
      <c r="N14" s="189" t="s">
        <v>187</v>
      </c>
      <c r="O14" s="189" t="s">
        <v>188</v>
      </c>
      <c r="P14" s="189" t="s">
        <v>189</v>
      </c>
      <c r="Q14" s="189">
        <v>0</v>
      </c>
      <c r="R14" s="189">
        <v>93401</v>
      </c>
      <c r="S14" s="189" t="s">
        <v>7547</v>
      </c>
      <c r="T14" s="190">
        <v>37970</v>
      </c>
      <c r="U14" s="191">
        <v>250</v>
      </c>
      <c r="V14" s="197">
        <v>40015764</v>
      </c>
      <c r="W14" s="197">
        <v>526695063</v>
      </c>
      <c r="X14" s="192">
        <v>44469</v>
      </c>
      <c r="Y14" s="80" t="s">
        <v>6489</v>
      </c>
      <c r="Z14" s="80" t="s">
        <v>6490</v>
      </c>
      <c r="AA14" s="193" t="s">
        <v>6498</v>
      </c>
    </row>
    <row r="15" spans="2:27" s="188" customFormat="1" ht="15.75" customHeight="1" x14ac:dyDescent="0.2">
      <c r="B15" s="189" t="s">
        <v>7544</v>
      </c>
      <c r="C15" s="189">
        <v>818329008</v>
      </c>
      <c r="D15" s="189" t="s">
        <v>72</v>
      </c>
      <c r="E15" s="189" t="s">
        <v>184</v>
      </c>
      <c r="F15" s="189" t="s">
        <v>7545</v>
      </c>
      <c r="G15" s="189" t="s">
        <v>185</v>
      </c>
      <c r="H15" s="189" t="s">
        <v>5821</v>
      </c>
      <c r="I15" s="189" t="s">
        <v>186</v>
      </c>
      <c r="J15" s="189" t="s">
        <v>7546</v>
      </c>
      <c r="K15" s="189" t="s">
        <v>5822</v>
      </c>
      <c r="L15" s="189" t="s">
        <v>5820</v>
      </c>
      <c r="M15" s="189" t="s">
        <v>544</v>
      </c>
      <c r="N15" s="189" t="s">
        <v>187</v>
      </c>
      <c r="O15" s="189" t="s">
        <v>188</v>
      </c>
      <c r="P15" s="189" t="s">
        <v>189</v>
      </c>
      <c r="Q15" s="189">
        <v>0</v>
      </c>
      <c r="R15" s="189">
        <v>93401</v>
      </c>
      <c r="S15" s="189" t="s">
        <v>7547</v>
      </c>
      <c r="T15" s="190">
        <v>37970</v>
      </c>
      <c r="U15" s="191">
        <v>250</v>
      </c>
      <c r="V15" s="197">
        <v>32014680</v>
      </c>
      <c r="W15" s="197">
        <v>339847990</v>
      </c>
      <c r="X15" s="192">
        <v>44469</v>
      </c>
      <c r="Y15" s="80" t="s">
        <v>6489</v>
      </c>
      <c r="Z15" s="80" t="s">
        <v>6490</v>
      </c>
      <c r="AA15" s="193" t="s">
        <v>7476</v>
      </c>
    </row>
    <row r="16" spans="2:27" s="188" customFormat="1" ht="15.75" customHeight="1" x14ac:dyDescent="0.2">
      <c r="B16" s="189" t="s">
        <v>7536</v>
      </c>
      <c r="C16" s="189">
        <v>700134407</v>
      </c>
      <c r="D16" s="189" t="s">
        <v>72</v>
      </c>
      <c r="E16" s="189" t="s">
        <v>157</v>
      </c>
      <c r="F16" s="189" t="s">
        <v>5694</v>
      </c>
      <c r="G16" s="189" t="s">
        <v>158</v>
      </c>
      <c r="H16" s="189" t="s">
        <v>5695</v>
      </c>
      <c r="I16" s="189" t="s">
        <v>6136</v>
      </c>
      <c r="J16" s="189" t="s">
        <v>5696</v>
      </c>
      <c r="K16" s="189" t="s">
        <v>7537</v>
      </c>
      <c r="L16" s="189" t="s">
        <v>159</v>
      </c>
      <c r="M16" s="189" t="s">
        <v>544</v>
      </c>
      <c r="N16" s="189" t="s">
        <v>187</v>
      </c>
      <c r="O16" s="189" t="s">
        <v>161</v>
      </c>
      <c r="P16" s="189" t="s">
        <v>160</v>
      </c>
      <c r="Q16" s="189">
        <v>0</v>
      </c>
      <c r="R16" s="189">
        <v>93401</v>
      </c>
      <c r="S16" s="189" t="s">
        <v>7538</v>
      </c>
      <c r="T16" s="190">
        <v>37970</v>
      </c>
      <c r="U16" s="191">
        <v>400</v>
      </c>
      <c r="V16" s="197">
        <v>33166760</v>
      </c>
      <c r="W16" s="197">
        <v>220745661</v>
      </c>
      <c r="X16" s="192">
        <v>44469</v>
      </c>
      <c r="Y16" s="80" t="s">
        <v>6489</v>
      </c>
      <c r="Z16" s="80" t="s">
        <v>6490</v>
      </c>
      <c r="AA16" s="193" t="s">
        <v>6498</v>
      </c>
    </row>
    <row r="17" spans="2:27" s="188" customFormat="1" ht="15.75" customHeight="1" x14ac:dyDescent="0.2">
      <c r="B17" s="189" t="s">
        <v>7558</v>
      </c>
      <c r="C17" s="189">
        <v>700006700</v>
      </c>
      <c r="D17" s="189" t="s">
        <v>272</v>
      </c>
      <c r="E17" s="189" t="s">
        <v>273</v>
      </c>
      <c r="F17" s="189" t="s">
        <v>7559</v>
      </c>
      <c r="G17" s="189" t="s">
        <v>226</v>
      </c>
      <c r="H17" s="189" t="s">
        <v>28</v>
      </c>
      <c r="I17" s="189">
        <v>0</v>
      </c>
      <c r="J17" s="189">
        <v>0</v>
      </c>
      <c r="K17" s="189" t="s">
        <v>6726</v>
      </c>
      <c r="L17" s="189" t="s">
        <v>276</v>
      </c>
      <c r="M17" s="189" t="s">
        <v>47</v>
      </c>
      <c r="N17" s="189" t="s">
        <v>5595</v>
      </c>
      <c r="O17" s="189" t="s">
        <v>275</v>
      </c>
      <c r="P17" s="189" t="s">
        <v>274</v>
      </c>
      <c r="Q17" s="189" t="s">
        <v>5596</v>
      </c>
      <c r="R17" s="189" t="s">
        <v>277</v>
      </c>
      <c r="S17" s="189" t="s">
        <v>7560</v>
      </c>
      <c r="T17" s="190">
        <v>37970</v>
      </c>
      <c r="U17" s="191">
        <v>1050</v>
      </c>
      <c r="V17" s="197">
        <v>46034981</v>
      </c>
      <c r="W17" s="197">
        <v>344401900</v>
      </c>
      <c r="X17" s="192">
        <v>44469</v>
      </c>
      <c r="Y17" s="80" t="s">
        <v>6489</v>
      </c>
      <c r="Z17" s="80" t="s">
        <v>6490</v>
      </c>
      <c r="AA17" s="193" t="s">
        <v>148</v>
      </c>
    </row>
    <row r="18" spans="2:27" s="188" customFormat="1" ht="15.75" customHeight="1" x14ac:dyDescent="0.2">
      <c r="B18" s="189" t="s">
        <v>7558</v>
      </c>
      <c r="C18" s="189">
        <v>700006700</v>
      </c>
      <c r="D18" s="189" t="s">
        <v>272</v>
      </c>
      <c r="E18" s="189" t="s">
        <v>273</v>
      </c>
      <c r="F18" s="189" t="s">
        <v>7559</v>
      </c>
      <c r="G18" s="189" t="s">
        <v>226</v>
      </c>
      <c r="H18" s="189" t="s">
        <v>28</v>
      </c>
      <c r="I18" s="189">
        <v>0</v>
      </c>
      <c r="J18" s="189">
        <v>0</v>
      </c>
      <c r="K18" s="189" t="s">
        <v>6726</v>
      </c>
      <c r="L18" s="189" t="s">
        <v>276</v>
      </c>
      <c r="M18" s="189" t="s">
        <v>47</v>
      </c>
      <c r="N18" s="189" t="s">
        <v>5595</v>
      </c>
      <c r="O18" s="189" t="s">
        <v>275</v>
      </c>
      <c r="P18" s="189" t="s">
        <v>274</v>
      </c>
      <c r="Q18" s="189" t="s">
        <v>5596</v>
      </c>
      <c r="R18" s="189" t="s">
        <v>277</v>
      </c>
      <c r="S18" s="189" t="s">
        <v>7560</v>
      </c>
      <c r="T18" s="190">
        <v>37970</v>
      </c>
      <c r="U18" s="191">
        <v>1050</v>
      </c>
      <c r="V18" s="197">
        <v>28699428</v>
      </c>
      <c r="W18" s="197">
        <v>187267776</v>
      </c>
      <c r="X18" s="192">
        <v>44469</v>
      </c>
      <c r="Y18" s="80" t="s">
        <v>6489</v>
      </c>
      <c r="Z18" s="80" t="s">
        <v>6490</v>
      </c>
      <c r="AA18" s="193" t="s">
        <v>6500</v>
      </c>
    </row>
    <row r="19" spans="2:27" s="188" customFormat="1" ht="15.75" customHeight="1" x14ac:dyDescent="0.2">
      <c r="B19" s="189" t="s">
        <v>7564</v>
      </c>
      <c r="C19" s="189">
        <v>706724001</v>
      </c>
      <c r="D19" s="189" t="s">
        <v>224</v>
      </c>
      <c r="E19" s="189" t="s">
        <v>294</v>
      </c>
      <c r="F19" s="189" t="s">
        <v>26</v>
      </c>
      <c r="G19" s="189" t="s">
        <v>226</v>
      </c>
      <c r="H19" s="189" t="s">
        <v>28</v>
      </c>
      <c r="I19" s="189">
        <v>0</v>
      </c>
      <c r="J19" s="189">
        <v>0</v>
      </c>
      <c r="K19" s="189" t="s">
        <v>295</v>
      </c>
      <c r="L19" s="189" t="s">
        <v>7565</v>
      </c>
      <c r="M19" s="189" t="s">
        <v>5343</v>
      </c>
      <c r="N19" s="189" t="s">
        <v>296</v>
      </c>
      <c r="O19" s="189" t="s">
        <v>7566</v>
      </c>
      <c r="P19" s="189" t="s">
        <v>7567</v>
      </c>
      <c r="Q19" s="189">
        <v>0</v>
      </c>
      <c r="R19" s="189">
        <v>93910</v>
      </c>
      <c r="S19" s="189" t="s">
        <v>7568</v>
      </c>
      <c r="T19" s="190">
        <v>37970</v>
      </c>
      <c r="U19" s="191">
        <v>1150</v>
      </c>
      <c r="V19" s="197">
        <v>34786564</v>
      </c>
      <c r="W19" s="197">
        <v>239338609</v>
      </c>
      <c r="X19" s="192">
        <v>44469</v>
      </c>
      <c r="Y19" s="80" t="s">
        <v>6489</v>
      </c>
      <c r="Z19" s="80" t="s">
        <v>6490</v>
      </c>
      <c r="AA19" s="193" t="s">
        <v>6501</v>
      </c>
    </row>
    <row r="20" spans="2:27" s="188" customFormat="1" ht="15.75" customHeight="1" x14ac:dyDescent="0.2">
      <c r="B20" s="189" t="s">
        <v>7550</v>
      </c>
      <c r="C20" s="189">
        <v>702002001</v>
      </c>
      <c r="D20" s="189" t="s">
        <v>224</v>
      </c>
      <c r="E20" s="189" t="s">
        <v>225</v>
      </c>
      <c r="F20" s="189" t="s">
        <v>26</v>
      </c>
      <c r="G20" s="189" t="s">
        <v>226</v>
      </c>
      <c r="H20" s="189" t="s">
        <v>28</v>
      </c>
      <c r="I20" s="189" t="s">
        <v>28</v>
      </c>
      <c r="J20" s="189" t="s">
        <v>28</v>
      </c>
      <c r="K20" s="189" t="s">
        <v>227</v>
      </c>
      <c r="L20" s="189" t="s">
        <v>228</v>
      </c>
      <c r="M20" s="189" t="s">
        <v>47</v>
      </c>
      <c r="N20" s="189" t="s">
        <v>229</v>
      </c>
      <c r="O20" s="189" t="s">
        <v>5594</v>
      </c>
      <c r="P20" s="189" t="s">
        <v>5593</v>
      </c>
      <c r="Q20" s="189">
        <v>0</v>
      </c>
      <c r="R20" s="189" t="s">
        <v>230</v>
      </c>
      <c r="S20" s="189" t="s">
        <v>7551</v>
      </c>
      <c r="T20" s="190">
        <v>37956</v>
      </c>
      <c r="U20" s="191">
        <v>1200</v>
      </c>
      <c r="V20" s="197">
        <v>27117598</v>
      </c>
      <c r="W20" s="197">
        <v>221299610</v>
      </c>
      <c r="X20" s="192">
        <v>44469</v>
      </c>
      <c r="Y20" s="80" t="s">
        <v>6489</v>
      </c>
      <c r="Z20" s="80" t="s">
        <v>6490</v>
      </c>
      <c r="AA20" s="193" t="s">
        <v>6502</v>
      </c>
    </row>
    <row r="21" spans="2:27" s="188" customFormat="1" ht="15.75" customHeight="1" x14ac:dyDescent="0.2">
      <c r="B21" s="189" t="s">
        <v>7573</v>
      </c>
      <c r="C21" s="189">
        <v>826902000</v>
      </c>
      <c r="D21" s="189" t="s">
        <v>224</v>
      </c>
      <c r="E21" s="189" t="s">
        <v>316</v>
      </c>
      <c r="F21" s="189" t="s">
        <v>26</v>
      </c>
      <c r="G21" s="189" t="s">
        <v>226</v>
      </c>
      <c r="H21" s="189" t="s">
        <v>28</v>
      </c>
      <c r="I21" s="189">
        <v>0</v>
      </c>
      <c r="J21" s="189">
        <v>0</v>
      </c>
      <c r="K21" s="189" t="s">
        <v>317</v>
      </c>
      <c r="L21" s="189" t="s">
        <v>5981</v>
      </c>
      <c r="M21" s="189" t="s">
        <v>47</v>
      </c>
      <c r="N21" s="189" t="s">
        <v>256</v>
      </c>
      <c r="O21" s="189" t="s">
        <v>319</v>
      </c>
      <c r="P21" s="189" t="s">
        <v>318</v>
      </c>
      <c r="Q21" s="189">
        <v>0</v>
      </c>
      <c r="R21" s="189">
        <v>93910</v>
      </c>
      <c r="S21" s="189" t="s">
        <v>7574</v>
      </c>
      <c r="T21" s="190">
        <v>37970</v>
      </c>
      <c r="U21" s="191">
        <v>1250</v>
      </c>
      <c r="V21" s="197">
        <v>38324353</v>
      </c>
      <c r="W21" s="197">
        <v>301673043</v>
      </c>
      <c r="X21" s="192">
        <v>44469</v>
      </c>
      <c r="Y21" s="80" t="s">
        <v>6489</v>
      </c>
      <c r="Z21" s="80" t="s">
        <v>6490</v>
      </c>
      <c r="AA21" s="193" t="s">
        <v>6503</v>
      </c>
    </row>
    <row r="22" spans="2:27" s="188" customFormat="1" ht="15.75" customHeight="1" x14ac:dyDescent="0.2">
      <c r="B22" s="189" t="s">
        <v>7586</v>
      </c>
      <c r="C22" s="189">
        <v>700813002</v>
      </c>
      <c r="D22" s="189" t="s">
        <v>224</v>
      </c>
      <c r="E22" s="189" t="s">
        <v>278</v>
      </c>
      <c r="F22" s="189" t="s">
        <v>6350</v>
      </c>
      <c r="G22" s="189" t="s">
        <v>226</v>
      </c>
      <c r="H22" s="189" t="s">
        <v>28</v>
      </c>
      <c r="I22" s="189">
        <v>0</v>
      </c>
      <c r="J22" s="189">
        <v>0</v>
      </c>
      <c r="K22" s="189" t="s">
        <v>7587</v>
      </c>
      <c r="L22" s="189" t="s">
        <v>321</v>
      </c>
      <c r="M22" s="189" t="s">
        <v>47</v>
      </c>
      <c r="N22" s="189" t="s">
        <v>320</v>
      </c>
      <c r="O22" s="189" t="s">
        <v>322</v>
      </c>
      <c r="P22" s="189">
        <v>0</v>
      </c>
      <c r="Q22" s="189">
        <v>0</v>
      </c>
      <c r="R22" s="189" t="s">
        <v>230</v>
      </c>
      <c r="S22" s="189" t="s">
        <v>7588</v>
      </c>
      <c r="T22" s="190">
        <v>37970</v>
      </c>
      <c r="U22" s="191">
        <v>1450</v>
      </c>
      <c r="V22" s="197">
        <v>53308512</v>
      </c>
      <c r="W22" s="197">
        <v>216390661</v>
      </c>
      <c r="X22" s="192">
        <v>44469</v>
      </c>
      <c r="Y22" s="80" t="s">
        <v>6489</v>
      </c>
      <c r="Z22" s="80" t="s">
        <v>6490</v>
      </c>
      <c r="AA22" s="193" t="s">
        <v>6504</v>
      </c>
    </row>
    <row r="23" spans="2:27" s="188" customFormat="1" ht="15.75" customHeight="1" x14ac:dyDescent="0.2">
      <c r="B23" s="189" t="s">
        <v>7575</v>
      </c>
      <c r="C23" s="189">
        <v>821567009</v>
      </c>
      <c r="D23" s="189" t="s">
        <v>272</v>
      </c>
      <c r="E23" s="189" t="s">
        <v>225</v>
      </c>
      <c r="F23" s="189" t="s">
        <v>7576</v>
      </c>
      <c r="G23" s="189" t="s">
        <v>226</v>
      </c>
      <c r="H23" s="189" t="s">
        <v>7577</v>
      </c>
      <c r="I23" s="189">
        <v>0</v>
      </c>
      <c r="J23" s="189">
        <v>0</v>
      </c>
      <c r="K23" s="189" t="s">
        <v>7578</v>
      </c>
      <c r="L23" s="189" t="s">
        <v>7579</v>
      </c>
      <c r="M23" s="189" t="s">
        <v>7580</v>
      </c>
      <c r="N23" s="189" t="s">
        <v>7581</v>
      </c>
      <c r="O23" s="189" t="s">
        <v>7582</v>
      </c>
      <c r="P23" s="189" t="s">
        <v>7583</v>
      </c>
      <c r="Q23" s="189">
        <v>0</v>
      </c>
      <c r="R23" s="189" t="s">
        <v>230</v>
      </c>
      <c r="S23" s="189" t="s">
        <v>7584</v>
      </c>
      <c r="T23" s="190" t="s">
        <v>7585</v>
      </c>
      <c r="U23" s="191">
        <v>1500</v>
      </c>
      <c r="V23" s="197">
        <v>23289516</v>
      </c>
      <c r="W23" s="197">
        <v>285409604</v>
      </c>
      <c r="X23" s="192">
        <v>44469</v>
      </c>
      <c r="Y23" s="80" t="s">
        <v>6489</v>
      </c>
      <c r="Z23" s="80" t="s">
        <v>6490</v>
      </c>
      <c r="AA23" s="193" t="s">
        <v>6505</v>
      </c>
    </row>
    <row r="24" spans="2:27" s="188" customFormat="1" ht="15.75" customHeight="1" x14ac:dyDescent="0.2">
      <c r="B24" s="189" t="s">
        <v>7575</v>
      </c>
      <c r="C24" s="189">
        <v>821567009</v>
      </c>
      <c r="D24" s="189" t="s">
        <v>272</v>
      </c>
      <c r="E24" s="189" t="s">
        <v>225</v>
      </c>
      <c r="F24" s="189" t="s">
        <v>7576</v>
      </c>
      <c r="G24" s="189" t="s">
        <v>226</v>
      </c>
      <c r="H24" s="189" t="s">
        <v>7577</v>
      </c>
      <c r="I24" s="189">
        <v>0</v>
      </c>
      <c r="J24" s="189">
        <v>0</v>
      </c>
      <c r="K24" s="189" t="s">
        <v>7578</v>
      </c>
      <c r="L24" s="189" t="s">
        <v>7579</v>
      </c>
      <c r="M24" s="189" t="s">
        <v>7580</v>
      </c>
      <c r="N24" s="189" t="s">
        <v>7581</v>
      </c>
      <c r="O24" s="189" t="s">
        <v>7582</v>
      </c>
      <c r="P24" s="189" t="s">
        <v>7583</v>
      </c>
      <c r="Q24" s="189">
        <v>0</v>
      </c>
      <c r="R24" s="189" t="s">
        <v>230</v>
      </c>
      <c r="S24" s="189" t="s">
        <v>7584</v>
      </c>
      <c r="T24" s="190" t="s">
        <v>7585</v>
      </c>
      <c r="U24" s="191">
        <v>1500</v>
      </c>
      <c r="V24" s="197">
        <v>42181477</v>
      </c>
      <c r="W24" s="197">
        <v>286747643</v>
      </c>
      <c r="X24" s="192">
        <v>44469</v>
      </c>
      <c r="Y24" s="80" t="s">
        <v>6489</v>
      </c>
      <c r="Z24" s="80" t="s">
        <v>6490</v>
      </c>
      <c r="AA24" s="193" t="s">
        <v>6507</v>
      </c>
    </row>
    <row r="25" spans="2:27" s="188" customFormat="1" ht="15.75" customHeight="1" x14ac:dyDescent="0.2">
      <c r="B25" s="189" t="s">
        <v>7589</v>
      </c>
      <c r="C25" s="189">
        <v>700230201</v>
      </c>
      <c r="D25" s="189" t="s">
        <v>224</v>
      </c>
      <c r="E25" s="189" t="s">
        <v>323</v>
      </c>
      <c r="F25" s="189" t="s">
        <v>7590</v>
      </c>
      <c r="G25" s="189" t="s">
        <v>226</v>
      </c>
      <c r="H25" s="189" t="s">
        <v>28</v>
      </c>
      <c r="I25" s="189">
        <v>0</v>
      </c>
      <c r="J25" s="189">
        <v>0</v>
      </c>
      <c r="K25" s="189" t="s">
        <v>324</v>
      </c>
      <c r="L25" s="189" t="s">
        <v>325</v>
      </c>
      <c r="M25" s="189" t="s">
        <v>47</v>
      </c>
      <c r="N25" s="189" t="s">
        <v>326</v>
      </c>
      <c r="O25" s="189" t="s">
        <v>6727</v>
      </c>
      <c r="P25" s="189" t="s">
        <v>6728</v>
      </c>
      <c r="Q25" s="189">
        <v>0</v>
      </c>
      <c r="R25" s="189" t="s">
        <v>327</v>
      </c>
      <c r="S25" s="189" t="s">
        <v>7591</v>
      </c>
      <c r="T25" s="190">
        <v>37970</v>
      </c>
      <c r="U25" s="191">
        <v>1550</v>
      </c>
      <c r="V25" s="197">
        <v>17377920</v>
      </c>
      <c r="W25" s="197">
        <v>94379040</v>
      </c>
      <c r="X25" s="192">
        <v>44469</v>
      </c>
      <c r="Y25" s="80" t="s">
        <v>6489</v>
      </c>
      <c r="Z25" s="80" t="s">
        <v>6490</v>
      </c>
      <c r="AA25" s="193" t="s">
        <v>6508</v>
      </c>
    </row>
    <row r="26" spans="2:27" s="188" customFormat="1" ht="15.75" customHeight="1" x14ac:dyDescent="0.2">
      <c r="B26" s="189" t="s">
        <v>6139</v>
      </c>
      <c r="C26" s="189">
        <v>711524002</v>
      </c>
      <c r="D26" s="189" t="s">
        <v>1363</v>
      </c>
      <c r="E26" s="189" t="s">
        <v>1640</v>
      </c>
      <c r="F26" s="189" t="s">
        <v>8015</v>
      </c>
      <c r="G26" s="189" t="s">
        <v>1641</v>
      </c>
      <c r="H26" s="189" t="s">
        <v>8016</v>
      </c>
      <c r="I26" s="189" t="s">
        <v>1642</v>
      </c>
      <c r="J26" s="189" t="s">
        <v>6142</v>
      </c>
      <c r="K26" s="189" t="s">
        <v>8017</v>
      </c>
      <c r="L26" s="189" t="s">
        <v>1644</v>
      </c>
      <c r="M26" s="189" t="s">
        <v>47</v>
      </c>
      <c r="N26" s="189" t="s">
        <v>1646</v>
      </c>
      <c r="O26" s="189" t="s">
        <v>1645</v>
      </c>
      <c r="P26" s="189">
        <v>0</v>
      </c>
      <c r="Q26" s="189">
        <v>0</v>
      </c>
      <c r="R26" s="189">
        <v>93401</v>
      </c>
      <c r="S26" s="189" t="s">
        <v>8018</v>
      </c>
      <c r="T26" s="190">
        <v>37970</v>
      </c>
      <c r="U26" s="191">
        <v>1700</v>
      </c>
      <c r="V26" s="197">
        <v>0</v>
      </c>
      <c r="W26" s="197">
        <v>130971788</v>
      </c>
      <c r="X26" s="192">
        <v>44469</v>
      </c>
      <c r="Y26" s="80" t="s">
        <v>6489</v>
      </c>
      <c r="Z26" s="80" t="s">
        <v>6490</v>
      </c>
      <c r="AA26" s="193" t="s">
        <v>6534</v>
      </c>
    </row>
    <row r="27" spans="2:27" s="188" customFormat="1" ht="15.75" customHeight="1" x14ac:dyDescent="0.2">
      <c r="B27" s="189" t="s">
        <v>7595</v>
      </c>
      <c r="C27" s="189">
        <v>817951724</v>
      </c>
      <c r="D27" s="189" t="s">
        <v>224</v>
      </c>
      <c r="E27" s="189" t="s">
        <v>344</v>
      </c>
      <c r="F27" s="189" t="s">
        <v>26</v>
      </c>
      <c r="G27" s="189" t="s">
        <v>226</v>
      </c>
      <c r="H27" s="189" t="s">
        <v>28</v>
      </c>
      <c r="I27" s="189">
        <v>0</v>
      </c>
      <c r="J27" s="189">
        <v>0</v>
      </c>
      <c r="K27" s="189" t="s">
        <v>7596</v>
      </c>
      <c r="L27" s="189" t="s">
        <v>7597</v>
      </c>
      <c r="M27" s="189" t="s">
        <v>309</v>
      </c>
      <c r="N27" s="189" t="s">
        <v>961</v>
      </c>
      <c r="O27" s="189" t="s">
        <v>7598</v>
      </c>
      <c r="P27" s="189" t="s">
        <v>7599</v>
      </c>
      <c r="Q27" s="189">
        <v>0</v>
      </c>
      <c r="R27" s="189" t="s">
        <v>257</v>
      </c>
      <c r="S27" s="189" t="s">
        <v>7600</v>
      </c>
      <c r="T27" s="190">
        <v>37970</v>
      </c>
      <c r="U27" s="191">
        <v>1750</v>
      </c>
      <c r="V27" s="197">
        <v>17051464</v>
      </c>
      <c r="W27" s="197">
        <v>143208220</v>
      </c>
      <c r="X27" s="192">
        <v>44469</v>
      </c>
      <c r="Y27" s="80" t="s">
        <v>6489</v>
      </c>
      <c r="Z27" s="80" t="s">
        <v>6490</v>
      </c>
      <c r="AA27" s="193" t="s">
        <v>6509</v>
      </c>
    </row>
    <row r="28" spans="2:27" s="188" customFormat="1" ht="15.75" customHeight="1" x14ac:dyDescent="0.2">
      <c r="B28" s="189" t="s">
        <v>7595</v>
      </c>
      <c r="C28" s="189">
        <v>817951724</v>
      </c>
      <c r="D28" s="189" t="s">
        <v>224</v>
      </c>
      <c r="E28" s="189" t="s">
        <v>344</v>
      </c>
      <c r="F28" s="189" t="s">
        <v>26</v>
      </c>
      <c r="G28" s="189" t="s">
        <v>226</v>
      </c>
      <c r="H28" s="189" t="s">
        <v>28</v>
      </c>
      <c r="I28" s="189">
        <v>0</v>
      </c>
      <c r="J28" s="189">
        <v>0</v>
      </c>
      <c r="K28" s="189" t="s">
        <v>7596</v>
      </c>
      <c r="L28" s="189" t="s">
        <v>7597</v>
      </c>
      <c r="M28" s="189" t="s">
        <v>309</v>
      </c>
      <c r="N28" s="189" t="s">
        <v>961</v>
      </c>
      <c r="O28" s="189" t="s">
        <v>7598</v>
      </c>
      <c r="P28" s="189" t="s">
        <v>7599</v>
      </c>
      <c r="Q28" s="189">
        <v>0</v>
      </c>
      <c r="R28" s="189" t="s">
        <v>257</v>
      </c>
      <c r="S28" s="189" t="s">
        <v>7600</v>
      </c>
      <c r="T28" s="190">
        <v>37970</v>
      </c>
      <c r="U28" s="191">
        <v>1750</v>
      </c>
      <c r="V28" s="197">
        <v>3251885</v>
      </c>
      <c r="W28" s="197">
        <v>29626630</v>
      </c>
      <c r="X28" s="192">
        <v>44469</v>
      </c>
      <c r="Y28" s="80" t="s">
        <v>6489</v>
      </c>
      <c r="Z28" s="80" t="s">
        <v>6490</v>
      </c>
      <c r="AA28" s="193" t="s">
        <v>148</v>
      </c>
    </row>
    <row r="29" spans="2:27" s="188" customFormat="1" ht="15.75" customHeight="1" x14ac:dyDescent="0.2">
      <c r="B29" s="189" t="s">
        <v>7595</v>
      </c>
      <c r="C29" s="189">
        <v>817951724</v>
      </c>
      <c r="D29" s="189" t="s">
        <v>224</v>
      </c>
      <c r="E29" s="189" t="s">
        <v>344</v>
      </c>
      <c r="F29" s="189" t="s">
        <v>26</v>
      </c>
      <c r="G29" s="189" t="s">
        <v>226</v>
      </c>
      <c r="H29" s="189" t="s">
        <v>28</v>
      </c>
      <c r="I29" s="189">
        <v>0</v>
      </c>
      <c r="J29" s="189">
        <v>0</v>
      </c>
      <c r="K29" s="189" t="s">
        <v>7596</v>
      </c>
      <c r="L29" s="189" t="s">
        <v>7597</v>
      </c>
      <c r="M29" s="189" t="s">
        <v>309</v>
      </c>
      <c r="N29" s="189" t="s">
        <v>961</v>
      </c>
      <c r="O29" s="189" t="s">
        <v>7598</v>
      </c>
      <c r="P29" s="189" t="s">
        <v>7599</v>
      </c>
      <c r="Q29" s="189">
        <v>0</v>
      </c>
      <c r="R29" s="189" t="s">
        <v>257</v>
      </c>
      <c r="S29" s="189" t="s">
        <v>7600</v>
      </c>
      <c r="T29" s="190">
        <v>37970</v>
      </c>
      <c r="U29" s="191">
        <v>1750</v>
      </c>
      <c r="V29" s="197">
        <v>12356219</v>
      </c>
      <c r="W29" s="197">
        <v>125989441</v>
      </c>
      <c r="X29" s="192">
        <v>44469</v>
      </c>
      <c r="Y29" s="80" t="s">
        <v>6489</v>
      </c>
      <c r="Z29" s="80" t="s">
        <v>6490</v>
      </c>
      <c r="AA29" s="193" t="s">
        <v>7199</v>
      </c>
    </row>
    <row r="30" spans="2:27" s="188" customFormat="1" ht="15.75" customHeight="1" x14ac:dyDescent="0.2">
      <c r="B30" s="189" t="s">
        <v>7595</v>
      </c>
      <c r="C30" s="189">
        <v>817951724</v>
      </c>
      <c r="D30" s="189" t="s">
        <v>224</v>
      </c>
      <c r="E30" s="189" t="s">
        <v>344</v>
      </c>
      <c r="F30" s="189" t="s">
        <v>26</v>
      </c>
      <c r="G30" s="189" t="s">
        <v>226</v>
      </c>
      <c r="H30" s="189" t="s">
        <v>28</v>
      </c>
      <c r="I30" s="189">
        <v>0</v>
      </c>
      <c r="J30" s="189">
        <v>0</v>
      </c>
      <c r="K30" s="189" t="s">
        <v>7596</v>
      </c>
      <c r="L30" s="189" t="s">
        <v>7597</v>
      </c>
      <c r="M30" s="189" t="s">
        <v>309</v>
      </c>
      <c r="N30" s="189" t="s">
        <v>961</v>
      </c>
      <c r="O30" s="189" t="s">
        <v>7598</v>
      </c>
      <c r="P30" s="189" t="s">
        <v>7599</v>
      </c>
      <c r="Q30" s="189">
        <v>0</v>
      </c>
      <c r="R30" s="189" t="s">
        <v>257</v>
      </c>
      <c r="S30" s="189" t="s">
        <v>7600</v>
      </c>
      <c r="T30" s="190">
        <v>37970</v>
      </c>
      <c r="U30" s="191">
        <v>1750</v>
      </c>
      <c r="V30" s="197">
        <v>20512462</v>
      </c>
      <c r="W30" s="197">
        <v>182615337</v>
      </c>
      <c r="X30" s="192">
        <v>44469</v>
      </c>
      <c r="Y30" s="80" t="s">
        <v>6489</v>
      </c>
      <c r="Z30" s="80" t="s">
        <v>6490</v>
      </c>
      <c r="AA30" s="193" t="s">
        <v>6511</v>
      </c>
    </row>
    <row r="31" spans="2:27" s="188" customFormat="1" ht="15.75" customHeight="1" x14ac:dyDescent="0.2">
      <c r="B31" s="189" t="s">
        <v>7595</v>
      </c>
      <c r="C31" s="189">
        <v>817951724</v>
      </c>
      <c r="D31" s="189" t="s">
        <v>224</v>
      </c>
      <c r="E31" s="189" t="s">
        <v>344</v>
      </c>
      <c r="F31" s="189" t="s">
        <v>26</v>
      </c>
      <c r="G31" s="189" t="s">
        <v>226</v>
      </c>
      <c r="H31" s="189" t="s">
        <v>28</v>
      </c>
      <c r="I31" s="189">
        <v>0</v>
      </c>
      <c r="J31" s="189">
        <v>0</v>
      </c>
      <c r="K31" s="189" t="s">
        <v>7596</v>
      </c>
      <c r="L31" s="189" t="s">
        <v>7597</v>
      </c>
      <c r="M31" s="189" t="s">
        <v>309</v>
      </c>
      <c r="N31" s="189" t="s">
        <v>961</v>
      </c>
      <c r="O31" s="189" t="s">
        <v>7598</v>
      </c>
      <c r="P31" s="189" t="s">
        <v>7599</v>
      </c>
      <c r="Q31" s="189">
        <v>0</v>
      </c>
      <c r="R31" s="189" t="s">
        <v>257</v>
      </c>
      <c r="S31" s="189" t="s">
        <v>7600</v>
      </c>
      <c r="T31" s="190">
        <v>37970</v>
      </c>
      <c r="U31" s="191">
        <v>1750</v>
      </c>
      <c r="V31" s="197">
        <v>2873149</v>
      </c>
      <c r="W31" s="197">
        <v>21959068</v>
      </c>
      <c r="X31" s="192">
        <v>44469</v>
      </c>
      <c r="Y31" s="80" t="s">
        <v>6489</v>
      </c>
      <c r="Z31" s="80" t="s">
        <v>6490</v>
      </c>
      <c r="AA31" s="193" t="s">
        <v>171</v>
      </c>
    </row>
    <row r="32" spans="2:27" s="188" customFormat="1" ht="15.75" customHeight="1" x14ac:dyDescent="0.2">
      <c r="B32" s="189" t="s">
        <v>7595</v>
      </c>
      <c r="C32" s="189">
        <v>817951724</v>
      </c>
      <c r="D32" s="189" t="s">
        <v>224</v>
      </c>
      <c r="E32" s="189" t="s">
        <v>344</v>
      </c>
      <c r="F32" s="189" t="s">
        <v>26</v>
      </c>
      <c r="G32" s="189" t="s">
        <v>226</v>
      </c>
      <c r="H32" s="189" t="s">
        <v>28</v>
      </c>
      <c r="I32" s="189">
        <v>0</v>
      </c>
      <c r="J32" s="189">
        <v>0</v>
      </c>
      <c r="K32" s="189" t="s">
        <v>7596</v>
      </c>
      <c r="L32" s="189" t="s">
        <v>7597</v>
      </c>
      <c r="M32" s="189" t="s">
        <v>309</v>
      </c>
      <c r="N32" s="189" t="s">
        <v>961</v>
      </c>
      <c r="O32" s="189" t="s">
        <v>7598</v>
      </c>
      <c r="P32" s="189" t="s">
        <v>7599</v>
      </c>
      <c r="Q32" s="189">
        <v>0</v>
      </c>
      <c r="R32" s="189" t="s">
        <v>257</v>
      </c>
      <c r="S32" s="189" t="s">
        <v>7600</v>
      </c>
      <c r="T32" s="190">
        <v>37970</v>
      </c>
      <c r="U32" s="191">
        <v>1750</v>
      </c>
      <c r="V32" s="197">
        <v>53173332</v>
      </c>
      <c r="W32" s="197">
        <v>227720574</v>
      </c>
      <c r="X32" s="192">
        <v>44469</v>
      </c>
      <c r="Y32" s="80" t="s">
        <v>6489</v>
      </c>
      <c r="Z32" s="80" t="s">
        <v>6490</v>
      </c>
      <c r="AA32" s="193" t="s">
        <v>6512</v>
      </c>
    </row>
    <row r="33" spans="2:27" s="188" customFormat="1" ht="15.75" customHeight="1" x14ac:dyDescent="0.2">
      <c r="B33" s="189" t="s">
        <v>7595</v>
      </c>
      <c r="C33" s="189">
        <v>817951724</v>
      </c>
      <c r="D33" s="189" t="s">
        <v>224</v>
      </c>
      <c r="E33" s="189" t="s">
        <v>344</v>
      </c>
      <c r="F33" s="189" t="s">
        <v>26</v>
      </c>
      <c r="G33" s="189" t="s">
        <v>226</v>
      </c>
      <c r="H33" s="189" t="s">
        <v>28</v>
      </c>
      <c r="I33" s="189">
        <v>0</v>
      </c>
      <c r="J33" s="189">
        <v>0</v>
      </c>
      <c r="K33" s="189" t="s">
        <v>7596</v>
      </c>
      <c r="L33" s="189" t="s">
        <v>7597</v>
      </c>
      <c r="M33" s="189" t="s">
        <v>309</v>
      </c>
      <c r="N33" s="189" t="s">
        <v>961</v>
      </c>
      <c r="O33" s="189" t="s">
        <v>7598</v>
      </c>
      <c r="P33" s="189" t="s">
        <v>7599</v>
      </c>
      <c r="Q33" s="189">
        <v>0</v>
      </c>
      <c r="R33" s="189" t="s">
        <v>257</v>
      </c>
      <c r="S33" s="189" t="s">
        <v>7600</v>
      </c>
      <c r="T33" s="190">
        <v>37970</v>
      </c>
      <c r="U33" s="191">
        <v>1750</v>
      </c>
      <c r="V33" s="197">
        <v>7348377</v>
      </c>
      <c r="W33" s="197">
        <v>62957692</v>
      </c>
      <c r="X33" s="192">
        <v>44469</v>
      </c>
      <c r="Y33" s="80" t="s">
        <v>6489</v>
      </c>
      <c r="Z33" s="80" t="s">
        <v>6490</v>
      </c>
      <c r="AA33" s="193" t="s">
        <v>6513</v>
      </c>
    </row>
    <row r="34" spans="2:27" s="188" customFormat="1" ht="15.75" customHeight="1" x14ac:dyDescent="0.2">
      <c r="B34" s="189" t="s">
        <v>7595</v>
      </c>
      <c r="C34" s="189">
        <v>817951724</v>
      </c>
      <c r="D34" s="189" t="s">
        <v>224</v>
      </c>
      <c r="E34" s="189" t="s">
        <v>344</v>
      </c>
      <c r="F34" s="189" t="s">
        <v>26</v>
      </c>
      <c r="G34" s="189" t="s">
        <v>226</v>
      </c>
      <c r="H34" s="189" t="s">
        <v>28</v>
      </c>
      <c r="I34" s="189">
        <v>0</v>
      </c>
      <c r="J34" s="189">
        <v>0</v>
      </c>
      <c r="K34" s="189" t="s">
        <v>7596</v>
      </c>
      <c r="L34" s="189" t="s">
        <v>7597</v>
      </c>
      <c r="M34" s="189" t="s">
        <v>309</v>
      </c>
      <c r="N34" s="189" t="s">
        <v>961</v>
      </c>
      <c r="O34" s="189" t="s">
        <v>7598</v>
      </c>
      <c r="P34" s="189" t="s">
        <v>7599</v>
      </c>
      <c r="Q34" s="189">
        <v>0</v>
      </c>
      <c r="R34" s="189" t="s">
        <v>257</v>
      </c>
      <c r="S34" s="189" t="s">
        <v>7600</v>
      </c>
      <c r="T34" s="190">
        <v>37970</v>
      </c>
      <c r="U34" s="191">
        <v>1750</v>
      </c>
      <c r="V34" s="197">
        <v>53173332</v>
      </c>
      <c r="W34" s="197">
        <v>218188400</v>
      </c>
      <c r="X34" s="192">
        <v>44469</v>
      </c>
      <c r="Y34" s="80" t="s">
        <v>6489</v>
      </c>
      <c r="Z34" s="80" t="s">
        <v>6490</v>
      </c>
      <c r="AA34" s="193" t="s">
        <v>6495</v>
      </c>
    </row>
    <row r="35" spans="2:27" s="188" customFormat="1" ht="15.75" customHeight="1" x14ac:dyDescent="0.2">
      <c r="B35" s="189" t="s">
        <v>7595</v>
      </c>
      <c r="C35" s="189">
        <v>817951724</v>
      </c>
      <c r="D35" s="189" t="s">
        <v>224</v>
      </c>
      <c r="E35" s="189" t="s">
        <v>344</v>
      </c>
      <c r="F35" s="189" t="s">
        <v>26</v>
      </c>
      <c r="G35" s="189" t="s">
        <v>226</v>
      </c>
      <c r="H35" s="189" t="s">
        <v>28</v>
      </c>
      <c r="I35" s="189">
        <v>0</v>
      </c>
      <c r="J35" s="189">
        <v>0</v>
      </c>
      <c r="K35" s="189" t="s">
        <v>7596</v>
      </c>
      <c r="L35" s="189" t="s">
        <v>7597</v>
      </c>
      <c r="M35" s="189" t="s">
        <v>309</v>
      </c>
      <c r="N35" s="189" t="s">
        <v>961</v>
      </c>
      <c r="O35" s="189" t="s">
        <v>7598</v>
      </c>
      <c r="P35" s="189" t="s">
        <v>7599</v>
      </c>
      <c r="Q35" s="189">
        <v>0</v>
      </c>
      <c r="R35" s="189" t="s">
        <v>257</v>
      </c>
      <c r="S35" s="189" t="s">
        <v>7600</v>
      </c>
      <c r="T35" s="190">
        <v>37970</v>
      </c>
      <c r="U35" s="191">
        <v>1750</v>
      </c>
      <c r="V35" s="197">
        <v>33499665</v>
      </c>
      <c r="W35" s="197">
        <v>231280431</v>
      </c>
      <c r="X35" s="192">
        <v>44469</v>
      </c>
      <c r="Y35" s="80" t="s">
        <v>6489</v>
      </c>
      <c r="Z35" s="80" t="s">
        <v>6490</v>
      </c>
      <c r="AA35" s="193" t="s">
        <v>6514</v>
      </c>
    </row>
    <row r="36" spans="2:27" s="188" customFormat="1" ht="15.75" customHeight="1" x14ac:dyDescent="0.2">
      <c r="B36" s="189" t="s">
        <v>7595</v>
      </c>
      <c r="C36" s="189">
        <v>817951724</v>
      </c>
      <c r="D36" s="189" t="s">
        <v>224</v>
      </c>
      <c r="E36" s="189" t="s">
        <v>344</v>
      </c>
      <c r="F36" s="189" t="s">
        <v>26</v>
      </c>
      <c r="G36" s="189" t="s">
        <v>226</v>
      </c>
      <c r="H36" s="189" t="s">
        <v>28</v>
      </c>
      <c r="I36" s="189">
        <v>0</v>
      </c>
      <c r="J36" s="189">
        <v>0</v>
      </c>
      <c r="K36" s="189" t="s">
        <v>7596</v>
      </c>
      <c r="L36" s="189" t="s">
        <v>7597</v>
      </c>
      <c r="M36" s="189" t="s">
        <v>309</v>
      </c>
      <c r="N36" s="189" t="s">
        <v>961</v>
      </c>
      <c r="O36" s="189" t="s">
        <v>7598</v>
      </c>
      <c r="P36" s="189" t="s">
        <v>7599</v>
      </c>
      <c r="Q36" s="189">
        <v>0</v>
      </c>
      <c r="R36" s="189" t="s">
        <v>257</v>
      </c>
      <c r="S36" s="189" t="s">
        <v>7600</v>
      </c>
      <c r="T36" s="190">
        <v>37970</v>
      </c>
      <c r="U36" s="191">
        <v>1750</v>
      </c>
      <c r="V36" s="197">
        <v>45893095</v>
      </c>
      <c r="W36" s="197">
        <v>184270776</v>
      </c>
      <c r="X36" s="192">
        <v>44469</v>
      </c>
      <c r="Y36" s="80" t="s">
        <v>6489</v>
      </c>
      <c r="Z36" s="80" t="s">
        <v>6490</v>
      </c>
      <c r="AA36" s="193" t="s">
        <v>7478</v>
      </c>
    </row>
    <row r="37" spans="2:27" s="188" customFormat="1" ht="15.75" customHeight="1" x14ac:dyDescent="0.2">
      <c r="B37" s="189" t="s">
        <v>7984</v>
      </c>
      <c r="C37" s="189">
        <v>700376001</v>
      </c>
      <c r="D37" s="189" t="s">
        <v>1375</v>
      </c>
      <c r="E37" s="189" t="s">
        <v>1549</v>
      </c>
      <c r="F37" s="189" t="s">
        <v>7985</v>
      </c>
      <c r="G37" s="189" t="s">
        <v>1550</v>
      </c>
      <c r="H37" s="189" t="s">
        <v>7986</v>
      </c>
      <c r="I37" s="189" t="s">
        <v>1551</v>
      </c>
      <c r="J37" s="189" t="s">
        <v>7987</v>
      </c>
      <c r="K37" s="189" t="s">
        <v>7988</v>
      </c>
      <c r="L37" s="189" t="s">
        <v>1552</v>
      </c>
      <c r="M37" s="189" t="s">
        <v>47</v>
      </c>
      <c r="N37" s="189" t="s">
        <v>739</v>
      </c>
      <c r="O37" s="189" t="s">
        <v>1553</v>
      </c>
      <c r="P37" s="189" t="s">
        <v>1554</v>
      </c>
      <c r="Q37" s="189">
        <v>0</v>
      </c>
      <c r="R37" s="189" t="s">
        <v>45</v>
      </c>
      <c r="S37" s="189" t="s">
        <v>7989</v>
      </c>
      <c r="T37" s="190">
        <v>37970</v>
      </c>
      <c r="U37" s="191">
        <v>1800</v>
      </c>
      <c r="V37" s="197">
        <v>17854572</v>
      </c>
      <c r="W37" s="197">
        <v>152384392</v>
      </c>
      <c r="X37" s="192">
        <v>44469</v>
      </c>
      <c r="Y37" s="80" t="s">
        <v>6489</v>
      </c>
      <c r="Z37" s="80" t="s">
        <v>6490</v>
      </c>
      <c r="AA37" s="193" t="s">
        <v>6515</v>
      </c>
    </row>
    <row r="38" spans="2:27" s="188" customFormat="1" ht="15.75" customHeight="1" x14ac:dyDescent="0.2">
      <c r="B38" s="189" t="s">
        <v>7984</v>
      </c>
      <c r="C38" s="189">
        <v>700376001</v>
      </c>
      <c r="D38" s="189" t="s">
        <v>1375</v>
      </c>
      <c r="E38" s="189" t="s">
        <v>1549</v>
      </c>
      <c r="F38" s="189" t="s">
        <v>7985</v>
      </c>
      <c r="G38" s="189" t="s">
        <v>1550</v>
      </c>
      <c r="H38" s="189" t="s">
        <v>7986</v>
      </c>
      <c r="I38" s="189" t="s">
        <v>1551</v>
      </c>
      <c r="J38" s="189" t="s">
        <v>7987</v>
      </c>
      <c r="K38" s="189" t="s">
        <v>7988</v>
      </c>
      <c r="L38" s="189" t="s">
        <v>1552</v>
      </c>
      <c r="M38" s="189" t="s">
        <v>47</v>
      </c>
      <c r="N38" s="189" t="s">
        <v>739</v>
      </c>
      <c r="O38" s="189" t="s">
        <v>1553</v>
      </c>
      <c r="P38" s="189" t="s">
        <v>1554</v>
      </c>
      <c r="Q38" s="189">
        <v>0</v>
      </c>
      <c r="R38" s="189" t="s">
        <v>45</v>
      </c>
      <c r="S38" s="189" t="s">
        <v>7989</v>
      </c>
      <c r="T38" s="190">
        <v>37970</v>
      </c>
      <c r="U38" s="191">
        <v>1800</v>
      </c>
      <c r="V38" s="197">
        <v>81691499</v>
      </c>
      <c r="W38" s="197">
        <v>564389316</v>
      </c>
      <c r="X38" s="192">
        <v>44469</v>
      </c>
      <c r="Y38" s="80" t="s">
        <v>6489</v>
      </c>
      <c r="Z38" s="80" t="s">
        <v>6490</v>
      </c>
      <c r="AA38" s="193" t="s">
        <v>211</v>
      </c>
    </row>
    <row r="39" spans="2:27" s="188" customFormat="1" ht="15.75" customHeight="1" x14ac:dyDescent="0.2">
      <c r="B39" s="189" t="s">
        <v>7984</v>
      </c>
      <c r="C39" s="189">
        <v>700376001</v>
      </c>
      <c r="D39" s="189" t="s">
        <v>1375</v>
      </c>
      <c r="E39" s="189" t="s">
        <v>1549</v>
      </c>
      <c r="F39" s="189" t="s">
        <v>7985</v>
      </c>
      <c r="G39" s="189" t="s">
        <v>1550</v>
      </c>
      <c r="H39" s="189" t="s">
        <v>7986</v>
      </c>
      <c r="I39" s="189" t="s">
        <v>1551</v>
      </c>
      <c r="J39" s="189" t="s">
        <v>7987</v>
      </c>
      <c r="K39" s="189" t="s">
        <v>7988</v>
      </c>
      <c r="L39" s="189" t="s">
        <v>1552</v>
      </c>
      <c r="M39" s="189" t="s">
        <v>47</v>
      </c>
      <c r="N39" s="189" t="s">
        <v>739</v>
      </c>
      <c r="O39" s="189" t="s">
        <v>1553</v>
      </c>
      <c r="P39" s="189" t="s">
        <v>1554</v>
      </c>
      <c r="Q39" s="189">
        <v>0</v>
      </c>
      <c r="R39" s="189" t="s">
        <v>45</v>
      </c>
      <c r="S39" s="189" t="s">
        <v>7989</v>
      </c>
      <c r="T39" s="190">
        <v>37970</v>
      </c>
      <c r="U39" s="191">
        <v>1800</v>
      </c>
      <c r="V39" s="197">
        <v>15802322</v>
      </c>
      <c r="W39" s="197">
        <v>226757854</v>
      </c>
      <c r="X39" s="192">
        <v>44469</v>
      </c>
      <c r="Y39" s="80" t="s">
        <v>6489</v>
      </c>
      <c r="Z39" s="80" t="s">
        <v>6490</v>
      </c>
      <c r="AA39" s="193" t="s">
        <v>6493</v>
      </c>
    </row>
    <row r="40" spans="2:27" s="188" customFormat="1" ht="15.75" customHeight="1" x14ac:dyDescent="0.2">
      <c r="B40" s="189" t="s">
        <v>7984</v>
      </c>
      <c r="C40" s="189">
        <v>700376001</v>
      </c>
      <c r="D40" s="189" t="s">
        <v>1375</v>
      </c>
      <c r="E40" s="189" t="s">
        <v>1549</v>
      </c>
      <c r="F40" s="189" t="s">
        <v>7985</v>
      </c>
      <c r="G40" s="189" t="s">
        <v>1550</v>
      </c>
      <c r="H40" s="189" t="s">
        <v>7986</v>
      </c>
      <c r="I40" s="189" t="s">
        <v>1551</v>
      </c>
      <c r="J40" s="189" t="s">
        <v>7987</v>
      </c>
      <c r="K40" s="189" t="s">
        <v>7988</v>
      </c>
      <c r="L40" s="189" t="s">
        <v>1552</v>
      </c>
      <c r="M40" s="189" t="s">
        <v>47</v>
      </c>
      <c r="N40" s="189" t="s">
        <v>739</v>
      </c>
      <c r="O40" s="189" t="s">
        <v>1553</v>
      </c>
      <c r="P40" s="189" t="s">
        <v>1554</v>
      </c>
      <c r="Q40" s="189">
        <v>0</v>
      </c>
      <c r="R40" s="189" t="s">
        <v>45</v>
      </c>
      <c r="S40" s="189" t="s">
        <v>7989</v>
      </c>
      <c r="T40" s="190">
        <v>37970</v>
      </c>
      <c r="U40" s="191">
        <v>1800</v>
      </c>
      <c r="V40" s="197">
        <v>67944909</v>
      </c>
      <c r="W40" s="197">
        <v>484841184</v>
      </c>
      <c r="X40" s="192">
        <v>44469</v>
      </c>
      <c r="Y40" s="80" t="s">
        <v>6489</v>
      </c>
      <c r="Z40" s="80" t="s">
        <v>6490</v>
      </c>
      <c r="AA40" s="193" t="s">
        <v>6516</v>
      </c>
    </row>
    <row r="41" spans="2:27" s="188" customFormat="1" ht="15.75" customHeight="1" x14ac:dyDescent="0.2">
      <c r="B41" s="189" t="s">
        <v>7984</v>
      </c>
      <c r="C41" s="189">
        <v>700376001</v>
      </c>
      <c r="D41" s="189" t="s">
        <v>1375</v>
      </c>
      <c r="E41" s="189" t="s">
        <v>1549</v>
      </c>
      <c r="F41" s="189" t="s">
        <v>7985</v>
      </c>
      <c r="G41" s="189" t="s">
        <v>1550</v>
      </c>
      <c r="H41" s="189" t="s">
        <v>7986</v>
      </c>
      <c r="I41" s="189" t="s">
        <v>1551</v>
      </c>
      <c r="J41" s="189" t="s">
        <v>7987</v>
      </c>
      <c r="K41" s="189" t="s">
        <v>7988</v>
      </c>
      <c r="L41" s="189" t="s">
        <v>1552</v>
      </c>
      <c r="M41" s="189" t="s">
        <v>47</v>
      </c>
      <c r="N41" s="189" t="s">
        <v>739</v>
      </c>
      <c r="O41" s="189" t="s">
        <v>1553</v>
      </c>
      <c r="P41" s="189" t="s">
        <v>1554</v>
      </c>
      <c r="Q41" s="189">
        <v>0</v>
      </c>
      <c r="R41" s="189" t="s">
        <v>45</v>
      </c>
      <c r="S41" s="189" t="s">
        <v>7989</v>
      </c>
      <c r="T41" s="190">
        <v>37970</v>
      </c>
      <c r="U41" s="191">
        <v>1800</v>
      </c>
      <c r="V41" s="197">
        <v>128138140</v>
      </c>
      <c r="W41" s="197">
        <v>476709220</v>
      </c>
      <c r="X41" s="192">
        <v>44469</v>
      </c>
      <c r="Y41" s="80" t="s">
        <v>6489</v>
      </c>
      <c r="Z41" s="80" t="s">
        <v>6490</v>
      </c>
      <c r="AA41" s="193" t="s">
        <v>6517</v>
      </c>
    </row>
    <row r="42" spans="2:27" s="188" customFormat="1" ht="15.75" customHeight="1" x14ac:dyDescent="0.2">
      <c r="B42" s="189" t="s">
        <v>7984</v>
      </c>
      <c r="C42" s="189">
        <v>700376001</v>
      </c>
      <c r="D42" s="189" t="s">
        <v>1375</v>
      </c>
      <c r="E42" s="189" t="s">
        <v>1549</v>
      </c>
      <c r="F42" s="189" t="s">
        <v>7985</v>
      </c>
      <c r="G42" s="189" t="s">
        <v>1550</v>
      </c>
      <c r="H42" s="189" t="s">
        <v>7986</v>
      </c>
      <c r="I42" s="189" t="s">
        <v>1551</v>
      </c>
      <c r="J42" s="189" t="s">
        <v>7987</v>
      </c>
      <c r="K42" s="189" t="s">
        <v>7988</v>
      </c>
      <c r="L42" s="189" t="s">
        <v>1552</v>
      </c>
      <c r="M42" s="189" t="s">
        <v>47</v>
      </c>
      <c r="N42" s="189" t="s">
        <v>739</v>
      </c>
      <c r="O42" s="189" t="s">
        <v>1553</v>
      </c>
      <c r="P42" s="189" t="s">
        <v>1554</v>
      </c>
      <c r="Q42" s="189">
        <v>0</v>
      </c>
      <c r="R42" s="189" t="s">
        <v>45</v>
      </c>
      <c r="S42" s="189" t="s">
        <v>7989</v>
      </c>
      <c r="T42" s="190">
        <v>37970</v>
      </c>
      <c r="U42" s="191">
        <v>1800</v>
      </c>
      <c r="V42" s="197">
        <v>27782330</v>
      </c>
      <c r="W42" s="197">
        <v>179305642</v>
      </c>
      <c r="X42" s="192">
        <v>44469</v>
      </c>
      <c r="Y42" s="80" t="s">
        <v>6489</v>
      </c>
      <c r="Z42" s="80" t="s">
        <v>6490</v>
      </c>
      <c r="AA42" s="193" t="s">
        <v>6518</v>
      </c>
    </row>
    <row r="43" spans="2:27" s="188" customFormat="1" ht="15.75" customHeight="1" x14ac:dyDescent="0.2">
      <c r="B43" s="189" t="s">
        <v>7984</v>
      </c>
      <c r="C43" s="189">
        <v>700376001</v>
      </c>
      <c r="D43" s="189" t="s">
        <v>1375</v>
      </c>
      <c r="E43" s="189" t="s">
        <v>1549</v>
      </c>
      <c r="F43" s="189" t="s">
        <v>7985</v>
      </c>
      <c r="G43" s="189" t="s">
        <v>1550</v>
      </c>
      <c r="H43" s="189" t="s">
        <v>7986</v>
      </c>
      <c r="I43" s="189" t="s">
        <v>1551</v>
      </c>
      <c r="J43" s="189" t="s">
        <v>7987</v>
      </c>
      <c r="K43" s="189" t="s">
        <v>7988</v>
      </c>
      <c r="L43" s="189" t="s">
        <v>1552</v>
      </c>
      <c r="M43" s="189" t="s">
        <v>47</v>
      </c>
      <c r="N43" s="189" t="s">
        <v>739</v>
      </c>
      <c r="O43" s="189" t="s">
        <v>1553</v>
      </c>
      <c r="P43" s="189" t="s">
        <v>1554</v>
      </c>
      <c r="Q43" s="189">
        <v>0</v>
      </c>
      <c r="R43" s="189" t="s">
        <v>45</v>
      </c>
      <c r="S43" s="189" t="s">
        <v>7989</v>
      </c>
      <c r="T43" s="190">
        <v>37970</v>
      </c>
      <c r="U43" s="191">
        <v>1800</v>
      </c>
      <c r="V43" s="197">
        <v>133711351</v>
      </c>
      <c r="W43" s="197">
        <v>412699246</v>
      </c>
      <c r="X43" s="192">
        <v>44469</v>
      </c>
      <c r="Y43" s="80" t="s">
        <v>6489</v>
      </c>
      <c r="Z43" s="80" t="s">
        <v>6490</v>
      </c>
      <c r="AA43" s="193" t="s">
        <v>6519</v>
      </c>
    </row>
    <row r="44" spans="2:27" s="188" customFormat="1" ht="15.75" customHeight="1" x14ac:dyDescent="0.2">
      <c r="B44" s="189" t="s">
        <v>7984</v>
      </c>
      <c r="C44" s="189">
        <v>700376001</v>
      </c>
      <c r="D44" s="189" t="s">
        <v>1375</v>
      </c>
      <c r="E44" s="189" t="s">
        <v>1549</v>
      </c>
      <c r="F44" s="189" t="s">
        <v>7985</v>
      </c>
      <c r="G44" s="189" t="s">
        <v>1550</v>
      </c>
      <c r="H44" s="189" t="s">
        <v>7986</v>
      </c>
      <c r="I44" s="189" t="s">
        <v>1551</v>
      </c>
      <c r="J44" s="189" t="s">
        <v>7987</v>
      </c>
      <c r="K44" s="189" t="s">
        <v>7988</v>
      </c>
      <c r="L44" s="189" t="s">
        <v>1552</v>
      </c>
      <c r="M44" s="189" t="s">
        <v>47</v>
      </c>
      <c r="N44" s="189" t="s">
        <v>739</v>
      </c>
      <c r="O44" s="189" t="s">
        <v>1553</v>
      </c>
      <c r="P44" s="189" t="s">
        <v>1554</v>
      </c>
      <c r="Q44" s="189">
        <v>0</v>
      </c>
      <c r="R44" s="189" t="s">
        <v>45</v>
      </c>
      <c r="S44" s="189" t="s">
        <v>7989</v>
      </c>
      <c r="T44" s="190">
        <v>37970</v>
      </c>
      <c r="U44" s="191">
        <v>1800</v>
      </c>
      <c r="V44" s="197">
        <v>8688960</v>
      </c>
      <c r="W44" s="197">
        <v>64779300</v>
      </c>
      <c r="X44" s="192">
        <v>44469</v>
      </c>
      <c r="Y44" s="80" t="s">
        <v>6489</v>
      </c>
      <c r="Z44" s="80" t="s">
        <v>6490</v>
      </c>
      <c r="AA44" s="193" t="s">
        <v>6520</v>
      </c>
    </row>
    <row r="45" spans="2:27" s="188" customFormat="1" ht="15.75" customHeight="1" x14ac:dyDescent="0.2">
      <c r="B45" s="189" t="s">
        <v>7984</v>
      </c>
      <c r="C45" s="189">
        <v>700376001</v>
      </c>
      <c r="D45" s="189" t="s">
        <v>1375</v>
      </c>
      <c r="E45" s="189" t="s">
        <v>1549</v>
      </c>
      <c r="F45" s="189" t="s">
        <v>7985</v>
      </c>
      <c r="G45" s="189" t="s">
        <v>1550</v>
      </c>
      <c r="H45" s="189" t="s">
        <v>7986</v>
      </c>
      <c r="I45" s="189" t="s">
        <v>1551</v>
      </c>
      <c r="J45" s="189" t="s">
        <v>7987</v>
      </c>
      <c r="K45" s="189" t="s">
        <v>7988</v>
      </c>
      <c r="L45" s="189" t="s">
        <v>1552</v>
      </c>
      <c r="M45" s="189" t="s">
        <v>47</v>
      </c>
      <c r="N45" s="189" t="s">
        <v>739</v>
      </c>
      <c r="O45" s="189" t="s">
        <v>1553</v>
      </c>
      <c r="P45" s="189" t="s">
        <v>1554</v>
      </c>
      <c r="Q45" s="189">
        <v>0</v>
      </c>
      <c r="R45" s="189" t="s">
        <v>45</v>
      </c>
      <c r="S45" s="189" t="s">
        <v>7989</v>
      </c>
      <c r="T45" s="190">
        <v>37970</v>
      </c>
      <c r="U45" s="191">
        <v>1800</v>
      </c>
      <c r="V45" s="197">
        <v>28330665</v>
      </c>
      <c r="W45" s="197">
        <v>144029420</v>
      </c>
      <c r="X45" s="192">
        <v>44469</v>
      </c>
      <c r="Y45" s="80" t="s">
        <v>6489</v>
      </c>
      <c r="Z45" s="80" t="s">
        <v>6490</v>
      </c>
      <c r="AA45" s="193" t="s">
        <v>148</v>
      </c>
    </row>
    <row r="46" spans="2:27" s="188" customFormat="1" ht="15.75" customHeight="1" x14ac:dyDescent="0.2">
      <c r="B46" s="189" t="s">
        <v>7984</v>
      </c>
      <c r="C46" s="189">
        <v>700376001</v>
      </c>
      <c r="D46" s="189" t="s">
        <v>1375</v>
      </c>
      <c r="E46" s="189" t="s">
        <v>1549</v>
      </c>
      <c r="F46" s="189" t="s">
        <v>7985</v>
      </c>
      <c r="G46" s="189" t="s">
        <v>1550</v>
      </c>
      <c r="H46" s="189" t="s">
        <v>7986</v>
      </c>
      <c r="I46" s="189" t="s">
        <v>1551</v>
      </c>
      <c r="J46" s="189" t="s">
        <v>7987</v>
      </c>
      <c r="K46" s="189" t="s">
        <v>7988</v>
      </c>
      <c r="L46" s="189" t="s">
        <v>1552</v>
      </c>
      <c r="M46" s="189" t="s">
        <v>47</v>
      </c>
      <c r="N46" s="189" t="s">
        <v>739</v>
      </c>
      <c r="O46" s="189" t="s">
        <v>1553</v>
      </c>
      <c r="P46" s="189" t="s">
        <v>1554</v>
      </c>
      <c r="Q46" s="189">
        <v>0</v>
      </c>
      <c r="R46" s="189" t="s">
        <v>45</v>
      </c>
      <c r="S46" s="189" t="s">
        <v>7989</v>
      </c>
      <c r="T46" s="190">
        <v>37970</v>
      </c>
      <c r="U46" s="191">
        <v>1800</v>
      </c>
      <c r="V46" s="197">
        <v>27151449</v>
      </c>
      <c r="W46" s="197">
        <v>193597744</v>
      </c>
      <c r="X46" s="192">
        <v>44469</v>
      </c>
      <c r="Y46" s="80" t="s">
        <v>6489</v>
      </c>
      <c r="Z46" s="80" t="s">
        <v>6490</v>
      </c>
      <c r="AA46" s="193" t="s">
        <v>6521</v>
      </c>
    </row>
    <row r="47" spans="2:27" s="188" customFormat="1" ht="15.75" customHeight="1" x14ac:dyDescent="0.2">
      <c r="B47" s="189" t="s">
        <v>7984</v>
      </c>
      <c r="C47" s="189">
        <v>700376001</v>
      </c>
      <c r="D47" s="189" t="s">
        <v>1375</v>
      </c>
      <c r="E47" s="189" t="s">
        <v>1549</v>
      </c>
      <c r="F47" s="189" t="s">
        <v>7985</v>
      </c>
      <c r="G47" s="189" t="s">
        <v>1550</v>
      </c>
      <c r="H47" s="189" t="s">
        <v>7986</v>
      </c>
      <c r="I47" s="189" t="s">
        <v>1551</v>
      </c>
      <c r="J47" s="189" t="s">
        <v>7987</v>
      </c>
      <c r="K47" s="189" t="s">
        <v>7988</v>
      </c>
      <c r="L47" s="189" t="s">
        <v>1552</v>
      </c>
      <c r="M47" s="189" t="s">
        <v>47</v>
      </c>
      <c r="N47" s="189" t="s">
        <v>739</v>
      </c>
      <c r="O47" s="189" t="s">
        <v>1553</v>
      </c>
      <c r="P47" s="189" t="s">
        <v>1554</v>
      </c>
      <c r="Q47" s="189">
        <v>0</v>
      </c>
      <c r="R47" s="189" t="s">
        <v>45</v>
      </c>
      <c r="S47" s="189" t="s">
        <v>7989</v>
      </c>
      <c r="T47" s="190">
        <v>37970</v>
      </c>
      <c r="U47" s="191">
        <v>1800</v>
      </c>
      <c r="V47" s="197">
        <v>10085400</v>
      </c>
      <c r="W47" s="197">
        <v>72561306</v>
      </c>
      <c r="X47" s="192">
        <v>44469</v>
      </c>
      <c r="Y47" s="80" t="s">
        <v>6489</v>
      </c>
      <c r="Z47" s="80" t="s">
        <v>6490</v>
      </c>
      <c r="AA47" s="193" t="s">
        <v>6522</v>
      </c>
    </row>
    <row r="48" spans="2:27" s="188" customFormat="1" ht="15.75" customHeight="1" x14ac:dyDescent="0.2">
      <c r="B48" s="189" t="s">
        <v>7984</v>
      </c>
      <c r="C48" s="189">
        <v>700376001</v>
      </c>
      <c r="D48" s="189" t="s">
        <v>1375</v>
      </c>
      <c r="E48" s="189" t="s">
        <v>1549</v>
      </c>
      <c r="F48" s="189" t="s">
        <v>7985</v>
      </c>
      <c r="G48" s="189" t="s">
        <v>1550</v>
      </c>
      <c r="H48" s="189" t="s">
        <v>7986</v>
      </c>
      <c r="I48" s="189" t="s">
        <v>1551</v>
      </c>
      <c r="J48" s="189" t="s">
        <v>7987</v>
      </c>
      <c r="K48" s="189" t="s">
        <v>7988</v>
      </c>
      <c r="L48" s="189" t="s">
        <v>1552</v>
      </c>
      <c r="M48" s="189" t="s">
        <v>47</v>
      </c>
      <c r="N48" s="189" t="s">
        <v>739</v>
      </c>
      <c r="O48" s="189" t="s">
        <v>1553</v>
      </c>
      <c r="P48" s="189" t="s">
        <v>1554</v>
      </c>
      <c r="Q48" s="189">
        <v>0</v>
      </c>
      <c r="R48" s="189" t="s">
        <v>45</v>
      </c>
      <c r="S48" s="189" t="s">
        <v>7989</v>
      </c>
      <c r="T48" s="190">
        <v>37970</v>
      </c>
      <c r="U48" s="191">
        <v>1800</v>
      </c>
      <c r="V48" s="197">
        <v>884412</v>
      </c>
      <c r="W48" s="197">
        <v>54685085</v>
      </c>
      <c r="X48" s="192">
        <v>44469</v>
      </c>
      <c r="Y48" s="80" t="s">
        <v>6489</v>
      </c>
      <c r="Z48" s="80" t="s">
        <v>6490</v>
      </c>
      <c r="AA48" s="193" t="s">
        <v>6523</v>
      </c>
    </row>
    <row r="49" spans="2:27" s="188" customFormat="1" ht="15.75" customHeight="1" x14ac:dyDescent="0.2">
      <c r="B49" s="189" t="s">
        <v>7984</v>
      </c>
      <c r="C49" s="189">
        <v>700376001</v>
      </c>
      <c r="D49" s="189" t="s">
        <v>1375</v>
      </c>
      <c r="E49" s="189" t="s">
        <v>1549</v>
      </c>
      <c r="F49" s="189" t="s">
        <v>7985</v>
      </c>
      <c r="G49" s="189" t="s">
        <v>1550</v>
      </c>
      <c r="H49" s="189" t="s">
        <v>7986</v>
      </c>
      <c r="I49" s="189" t="s">
        <v>1551</v>
      </c>
      <c r="J49" s="189" t="s">
        <v>7987</v>
      </c>
      <c r="K49" s="189" t="s">
        <v>7988</v>
      </c>
      <c r="L49" s="189" t="s">
        <v>1552</v>
      </c>
      <c r="M49" s="189" t="s">
        <v>47</v>
      </c>
      <c r="N49" s="189" t="s">
        <v>739</v>
      </c>
      <c r="O49" s="189" t="s">
        <v>1553</v>
      </c>
      <c r="P49" s="189" t="s">
        <v>1554</v>
      </c>
      <c r="Q49" s="189">
        <v>0</v>
      </c>
      <c r="R49" s="189" t="s">
        <v>45</v>
      </c>
      <c r="S49" s="189" t="s">
        <v>7989</v>
      </c>
      <c r="T49" s="190">
        <v>37970</v>
      </c>
      <c r="U49" s="191">
        <v>1800</v>
      </c>
      <c r="V49" s="197">
        <v>59719019</v>
      </c>
      <c r="W49" s="197">
        <v>263538295</v>
      </c>
      <c r="X49" s="192">
        <v>44469</v>
      </c>
      <c r="Y49" s="80" t="s">
        <v>6489</v>
      </c>
      <c r="Z49" s="80" t="s">
        <v>6490</v>
      </c>
      <c r="AA49" s="193" t="s">
        <v>6524</v>
      </c>
    </row>
    <row r="50" spans="2:27" s="188" customFormat="1" ht="15.75" customHeight="1" x14ac:dyDescent="0.2">
      <c r="B50" s="189" t="s">
        <v>7984</v>
      </c>
      <c r="C50" s="189">
        <v>700376001</v>
      </c>
      <c r="D50" s="189" t="s">
        <v>1375</v>
      </c>
      <c r="E50" s="189" t="s">
        <v>1549</v>
      </c>
      <c r="F50" s="189" t="s">
        <v>7985</v>
      </c>
      <c r="G50" s="189" t="s">
        <v>1550</v>
      </c>
      <c r="H50" s="189" t="s">
        <v>7986</v>
      </c>
      <c r="I50" s="189" t="s">
        <v>1551</v>
      </c>
      <c r="J50" s="189" t="s">
        <v>7987</v>
      </c>
      <c r="K50" s="189" t="s">
        <v>7988</v>
      </c>
      <c r="L50" s="189" t="s">
        <v>1552</v>
      </c>
      <c r="M50" s="189" t="s">
        <v>47</v>
      </c>
      <c r="N50" s="189" t="s">
        <v>739</v>
      </c>
      <c r="O50" s="189" t="s">
        <v>1553</v>
      </c>
      <c r="P50" s="189" t="s">
        <v>1554</v>
      </c>
      <c r="Q50" s="189">
        <v>0</v>
      </c>
      <c r="R50" s="189" t="s">
        <v>45</v>
      </c>
      <c r="S50" s="189" t="s">
        <v>7989</v>
      </c>
      <c r="T50" s="190">
        <v>37970</v>
      </c>
      <c r="U50" s="191">
        <v>1800</v>
      </c>
      <c r="V50" s="197">
        <v>12024900</v>
      </c>
      <c r="W50" s="197">
        <v>158702820</v>
      </c>
      <c r="X50" s="192">
        <v>44469</v>
      </c>
      <c r="Y50" s="80" t="s">
        <v>6489</v>
      </c>
      <c r="Z50" s="80" t="s">
        <v>6490</v>
      </c>
      <c r="AA50" s="193" t="s">
        <v>229</v>
      </c>
    </row>
    <row r="51" spans="2:27" s="188" customFormat="1" ht="15.75" customHeight="1" x14ac:dyDescent="0.2">
      <c r="B51" s="189" t="s">
        <v>7984</v>
      </c>
      <c r="C51" s="189">
        <v>700376001</v>
      </c>
      <c r="D51" s="189" t="s">
        <v>1375</v>
      </c>
      <c r="E51" s="189" t="s">
        <v>1549</v>
      </c>
      <c r="F51" s="189" t="s">
        <v>7985</v>
      </c>
      <c r="G51" s="189" t="s">
        <v>1550</v>
      </c>
      <c r="H51" s="189" t="s">
        <v>7986</v>
      </c>
      <c r="I51" s="189" t="s">
        <v>1551</v>
      </c>
      <c r="J51" s="189" t="s">
        <v>7987</v>
      </c>
      <c r="K51" s="189" t="s">
        <v>7988</v>
      </c>
      <c r="L51" s="189" t="s">
        <v>1552</v>
      </c>
      <c r="M51" s="189" t="s">
        <v>47</v>
      </c>
      <c r="N51" s="189" t="s">
        <v>739</v>
      </c>
      <c r="O51" s="189" t="s">
        <v>1553</v>
      </c>
      <c r="P51" s="189" t="s">
        <v>1554</v>
      </c>
      <c r="Q51" s="189">
        <v>0</v>
      </c>
      <c r="R51" s="189" t="s">
        <v>45</v>
      </c>
      <c r="S51" s="189" t="s">
        <v>7989</v>
      </c>
      <c r="T51" s="190">
        <v>37970</v>
      </c>
      <c r="U51" s="191">
        <v>1800</v>
      </c>
      <c r="V51" s="197">
        <v>37196403</v>
      </c>
      <c r="W51" s="197">
        <v>235591664</v>
      </c>
      <c r="X51" s="192">
        <v>44469</v>
      </c>
      <c r="Y51" s="80" t="s">
        <v>6489</v>
      </c>
      <c r="Z51" s="80" t="s">
        <v>6490</v>
      </c>
      <c r="AA51" s="193" t="s">
        <v>6525</v>
      </c>
    </row>
    <row r="52" spans="2:27" s="188" customFormat="1" ht="15.75" customHeight="1" x14ac:dyDescent="0.2">
      <c r="B52" s="189" t="s">
        <v>7984</v>
      </c>
      <c r="C52" s="189">
        <v>700376001</v>
      </c>
      <c r="D52" s="189" t="s">
        <v>1375</v>
      </c>
      <c r="E52" s="189" t="s">
        <v>1549</v>
      </c>
      <c r="F52" s="189" t="s">
        <v>7985</v>
      </c>
      <c r="G52" s="189" t="s">
        <v>1550</v>
      </c>
      <c r="H52" s="189" t="s">
        <v>7986</v>
      </c>
      <c r="I52" s="189" t="s">
        <v>1551</v>
      </c>
      <c r="J52" s="189" t="s">
        <v>7987</v>
      </c>
      <c r="K52" s="189" t="s">
        <v>7988</v>
      </c>
      <c r="L52" s="189" t="s">
        <v>1552</v>
      </c>
      <c r="M52" s="189" t="s">
        <v>47</v>
      </c>
      <c r="N52" s="189" t="s">
        <v>739</v>
      </c>
      <c r="O52" s="189" t="s">
        <v>1553</v>
      </c>
      <c r="P52" s="189" t="s">
        <v>1554</v>
      </c>
      <c r="Q52" s="189">
        <v>0</v>
      </c>
      <c r="R52" s="189" t="s">
        <v>45</v>
      </c>
      <c r="S52" s="189" t="s">
        <v>7989</v>
      </c>
      <c r="T52" s="190">
        <v>37970</v>
      </c>
      <c r="U52" s="191">
        <v>1800</v>
      </c>
      <c r="V52" s="197">
        <v>17546734</v>
      </c>
      <c r="W52" s="197">
        <v>164317807</v>
      </c>
      <c r="X52" s="192">
        <v>44469</v>
      </c>
      <c r="Y52" s="80" t="s">
        <v>6489</v>
      </c>
      <c r="Z52" s="80" t="s">
        <v>6490</v>
      </c>
      <c r="AA52" s="193" t="s">
        <v>6526</v>
      </c>
    </row>
    <row r="53" spans="2:27" s="188" customFormat="1" ht="15.75" customHeight="1" x14ac:dyDescent="0.2">
      <c r="B53" s="189" t="s">
        <v>7984</v>
      </c>
      <c r="C53" s="189">
        <v>700376001</v>
      </c>
      <c r="D53" s="189" t="s">
        <v>1375</v>
      </c>
      <c r="E53" s="189" t="s">
        <v>1549</v>
      </c>
      <c r="F53" s="189" t="s">
        <v>7985</v>
      </c>
      <c r="G53" s="189" t="s">
        <v>1550</v>
      </c>
      <c r="H53" s="189" t="s">
        <v>7986</v>
      </c>
      <c r="I53" s="189" t="s">
        <v>1551</v>
      </c>
      <c r="J53" s="189" t="s">
        <v>7987</v>
      </c>
      <c r="K53" s="189" t="s">
        <v>7988</v>
      </c>
      <c r="L53" s="189" t="s">
        <v>1552</v>
      </c>
      <c r="M53" s="189" t="s">
        <v>47</v>
      </c>
      <c r="N53" s="189" t="s">
        <v>739</v>
      </c>
      <c r="O53" s="189" t="s">
        <v>1553</v>
      </c>
      <c r="P53" s="189" t="s">
        <v>1554</v>
      </c>
      <c r="Q53" s="189">
        <v>0</v>
      </c>
      <c r="R53" s="189" t="s">
        <v>45</v>
      </c>
      <c r="S53" s="189" t="s">
        <v>7989</v>
      </c>
      <c r="T53" s="190">
        <v>37970</v>
      </c>
      <c r="U53" s="191">
        <v>1800</v>
      </c>
      <c r="V53" s="197">
        <v>20041500</v>
      </c>
      <c r="W53" s="197">
        <v>20041500</v>
      </c>
      <c r="X53" s="192">
        <v>44469</v>
      </c>
      <c r="Y53" s="80" t="s">
        <v>6489</v>
      </c>
      <c r="Z53" s="80" t="s">
        <v>6490</v>
      </c>
      <c r="AA53" s="193" t="s">
        <v>65</v>
      </c>
    </row>
    <row r="54" spans="2:27" s="188" customFormat="1" ht="15.75" customHeight="1" x14ac:dyDescent="0.2">
      <c r="B54" s="189" t="s">
        <v>7984</v>
      </c>
      <c r="C54" s="189">
        <v>700376001</v>
      </c>
      <c r="D54" s="189" t="s">
        <v>1375</v>
      </c>
      <c r="E54" s="189" t="s">
        <v>1549</v>
      </c>
      <c r="F54" s="189" t="s">
        <v>7985</v>
      </c>
      <c r="G54" s="189" t="s">
        <v>1550</v>
      </c>
      <c r="H54" s="189" t="s">
        <v>7986</v>
      </c>
      <c r="I54" s="189" t="s">
        <v>1551</v>
      </c>
      <c r="J54" s="189" t="s">
        <v>7987</v>
      </c>
      <c r="K54" s="189" t="s">
        <v>7988</v>
      </c>
      <c r="L54" s="189" t="s">
        <v>1552</v>
      </c>
      <c r="M54" s="189" t="s">
        <v>47</v>
      </c>
      <c r="N54" s="189" t="s">
        <v>739</v>
      </c>
      <c r="O54" s="189" t="s">
        <v>1553</v>
      </c>
      <c r="P54" s="189" t="s">
        <v>1554</v>
      </c>
      <c r="Q54" s="189">
        <v>0</v>
      </c>
      <c r="R54" s="189" t="s">
        <v>45</v>
      </c>
      <c r="S54" s="189" t="s">
        <v>7989</v>
      </c>
      <c r="T54" s="190">
        <v>37970</v>
      </c>
      <c r="U54" s="191">
        <v>1800</v>
      </c>
      <c r="V54" s="197">
        <v>55503397</v>
      </c>
      <c r="W54" s="197">
        <v>475153015</v>
      </c>
      <c r="X54" s="192">
        <v>44469</v>
      </c>
      <c r="Y54" s="80" t="s">
        <v>6489</v>
      </c>
      <c r="Z54" s="80" t="s">
        <v>6490</v>
      </c>
      <c r="AA54" s="193" t="s">
        <v>6502</v>
      </c>
    </row>
    <row r="55" spans="2:27" s="188" customFormat="1" ht="15.75" customHeight="1" x14ac:dyDescent="0.2">
      <c r="B55" s="189" t="s">
        <v>7984</v>
      </c>
      <c r="C55" s="189">
        <v>700376001</v>
      </c>
      <c r="D55" s="189" t="s">
        <v>1375</v>
      </c>
      <c r="E55" s="189" t="s">
        <v>1549</v>
      </c>
      <c r="F55" s="189" t="s">
        <v>7985</v>
      </c>
      <c r="G55" s="189" t="s">
        <v>1550</v>
      </c>
      <c r="H55" s="189" t="s">
        <v>7986</v>
      </c>
      <c r="I55" s="189" t="s">
        <v>1551</v>
      </c>
      <c r="J55" s="189" t="s">
        <v>7987</v>
      </c>
      <c r="K55" s="189" t="s">
        <v>7988</v>
      </c>
      <c r="L55" s="189" t="s">
        <v>1552</v>
      </c>
      <c r="M55" s="189" t="s">
        <v>47</v>
      </c>
      <c r="N55" s="189" t="s">
        <v>739</v>
      </c>
      <c r="O55" s="189" t="s">
        <v>1553</v>
      </c>
      <c r="P55" s="189" t="s">
        <v>1554</v>
      </c>
      <c r="Q55" s="189">
        <v>0</v>
      </c>
      <c r="R55" s="189" t="s">
        <v>45</v>
      </c>
      <c r="S55" s="189" t="s">
        <v>7989</v>
      </c>
      <c r="T55" s="190">
        <v>37970</v>
      </c>
      <c r="U55" s="191">
        <v>1800</v>
      </c>
      <c r="V55" s="197">
        <v>15211887</v>
      </c>
      <c r="W55" s="197">
        <v>105421896</v>
      </c>
      <c r="X55" s="192">
        <v>44469</v>
      </c>
      <c r="Y55" s="80" t="s">
        <v>6489</v>
      </c>
      <c r="Z55" s="80" t="s">
        <v>6490</v>
      </c>
      <c r="AA55" s="193" t="s">
        <v>6527</v>
      </c>
    </row>
    <row r="56" spans="2:27" s="188" customFormat="1" ht="15.75" customHeight="1" x14ac:dyDescent="0.2">
      <c r="B56" s="189" t="s">
        <v>7984</v>
      </c>
      <c r="C56" s="189">
        <v>700376001</v>
      </c>
      <c r="D56" s="189" t="s">
        <v>1375</v>
      </c>
      <c r="E56" s="189" t="s">
        <v>1549</v>
      </c>
      <c r="F56" s="189" t="s">
        <v>7985</v>
      </c>
      <c r="G56" s="189" t="s">
        <v>1550</v>
      </c>
      <c r="H56" s="189" t="s">
        <v>7986</v>
      </c>
      <c r="I56" s="189" t="s">
        <v>1551</v>
      </c>
      <c r="J56" s="189" t="s">
        <v>7987</v>
      </c>
      <c r="K56" s="189" t="s">
        <v>7988</v>
      </c>
      <c r="L56" s="189" t="s">
        <v>1552</v>
      </c>
      <c r="M56" s="189" t="s">
        <v>47</v>
      </c>
      <c r="N56" s="189" t="s">
        <v>739</v>
      </c>
      <c r="O56" s="189" t="s">
        <v>1553</v>
      </c>
      <c r="P56" s="189" t="s">
        <v>1554</v>
      </c>
      <c r="Q56" s="189">
        <v>0</v>
      </c>
      <c r="R56" s="189" t="s">
        <v>45</v>
      </c>
      <c r="S56" s="189" t="s">
        <v>7989</v>
      </c>
      <c r="T56" s="190">
        <v>37970</v>
      </c>
      <c r="U56" s="191">
        <v>1800</v>
      </c>
      <c r="V56" s="197">
        <v>22442343</v>
      </c>
      <c r="W56" s="197">
        <v>186887043</v>
      </c>
      <c r="X56" s="192">
        <v>44469</v>
      </c>
      <c r="Y56" s="80" t="s">
        <v>6489</v>
      </c>
      <c r="Z56" s="80" t="s">
        <v>6490</v>
      </c>
      <c r="AA56" s="193" t="s">
        <v>6528</v>
      </c>
    </row>
    <row r="57" spans="2:27" s="188" customFormat="1" ht="15.75" customHeight="1" x14ac:dyDescent="0.2">
      <c r="B57" s="189" t="s">
        <v>7984</v>
      </c>
      <c r="C57" s="189">
        <v>700376001</v>
      </c>
      <c r="D57" s="189" t="s">
        <v>1375</v>
      </c>
      <c r="E57" s="189" t="s">
        <v>1549</v>
      </c>
      <c r="F57" s="189" t="s">
        <v>7985</v>
      </c>
      <c r="G57" s="189" t="s">
        <v>1550</v>
      </c>
      <c r="H57" s="189" t="s">
        <v>7986</v>
      </c>
      <c r="I57" s="189" t="s">
        <v>1551</v>
      </c>
      <c r="J57" s="189" t="s">
        <v>7987</v>
      </c>
      <c r="K57" s="189" t="s">
        <v>7988</v>
      </c>
      <c r="L57" s="189" t="s">
        <v>1552</v>
      </c>
      <c r="M57" s="189" t="s">
        <v>47</v>
      </c>
      <c r="N57" s="189" t="s">
        <v>739</v>
      </c>
      <c r="O57" s="189" t="s">
        <v>1553</v>
      </c>
      <c r="P57" s="189" t="s">
        <v>1554</v>
      </c>
      <c r="Q57" s="189">
        <v>0</v>
      </c>
      <c r="R57" s="189" t="s">
        <v>45</v>
      </c>
      <c r="S57" s="189" t="s">
        <v>7989</v>
      </c>
      <c r="T57" s="190">
        <v>37970</v>
      </c>
      <c r="U57" s="191">
        <v>1800</v>
      </c>
      <c r="V57" s="197">
        <v>76959360</v>
      </c>
      <c r="W57" s="197">
        <v>493745479</v>
      </c>
      <c r="X57" s="192">
        <v>44469</v>
      </c>
      <c r="Y57" s="80" t="s">
        <v>6489</v>
      </c>
      <c r="Z57" s="80" t="s">
        <v>6490</v>
      </c>
      <c r="AA57" s="193" t="s">
        <v>6529</v>
      </c>
    </row>
    <row r="58" spans="2:27" s="188" customFormat="1" ht="15.75" customHeight="1" x14ac:dyDescent="0.2">
      <c r="B58" s="189" t="s">
        <v>7984</v>
      </c>
      <c r="C58" s="189">
        <v>700376001</v>
      </c>
      <c r="D58" s="189" t="s">
        <v>1375</v>
      </c>
      <c r="E58" s="189" t="s">
        <v>1549</v>
      </c>
      <c r="F58" s="189" t="s">
        <v>7985</v>
      </c>
      <c r="G58" s="189" t="s">
        <v>1550</v>
      </c>
      <c r="H58" s="189" t="s">
        <v>7986</v>
      </c>
      <c r="I58" s="189" t="s">
        <v>1551</v>
      </c>
      <c r="J58" s="189" t="s">
        <v>7987</v>
      </c>
      <c r="K58" s="189" t="s">
        <v>7988</v>
      </c>
      <c r="L58" s="189" t="s">
        <v>1552</v>
      </c>
      <c r="M58" s="189" t="s">
        <v>47</v>
      </c>
      <c r="N58" s="189" t="s">
        <v>739</v>
      </c>
      <c r="O58" s="189" t="s">
        <v>1553</v>
      </c>
      <c r="P58" s="189" t="s">
        <v>1554</v>
      </c>
      <c r="Q58" s="189">
        <v>0</v>
      </c>
      <c r="R58" s="189" t="s">
        <v>45</v>
      </c>
      <c r="S58" s="189" t="s">
        <v>7989</v>
      </c>
      <c r="T58" s="190">
        <v>37970</v>
      </c>
      <c r="U58" s="191">
        <v>1800</v>
      </c>
      <c r="V58" s="197">
        <v>12024900</v>
      </c>
      <c r="W58" s="197">
        <v>117719892</v>
      </c>
      <c r="X58" s="192">
        <v>44469</v>
      </c>
      <c r="Y58" s="80" t="s">
        <v>6489</v>
      </c>
      <c r="Z58" s="80" t="s">
        <v>6490</v>
      </c>
      <c r="AA58" s="193" t="s">
        <v>6530</v>
      </c>
    </row>
    <row r="59" spans="2:27" s="188" customFormat="1" ht="15.75" customHeight="1" x14ac:dyDescent="0.2">
      <c r="B59" s="189" t="s">
        <v>7984</v>
      </c>
      <c r="C59" s="189">
        <v>700376001</v>
      </c>
      <c r="D59" s="189" t="s">
        <v>1375</v>
      </c>
      <c r="E59" s="189" t="s">
        <v>1549</v>
      </c>
      <c r="F59" s="189" t="s">
        <v>7985</v>
      </c>
      <c r="G59" s="189" t="s">
        <v>1550</v>
      </c>
      <c r="H59" s="189" t="s">
        <v>7986</v>
      </c>
      <c r="I59" s="189" t="s">
        <v>1551</v>
      </c>
      <c r="J59" s="189" t="s">
        <v>7987</v>
      </c>
      <c r="K59" s="189" t="s">
        <v>7988</v>
      </c>
      <c r="L59" s="189" t="s">
        <v>1552</v>
      </c>
      <c r="M59" s="189" t="s">
        <v>47</v>
      </c>
      <c r="N59" s="189" t="s">
        <v>739</v>
      </c>
      <c r="O59" s="189" t="s">
        <v>1553</v>
      </c>
      <c r="P59" s="189" t="s">
        <v>1554</v>
      </c>
      <c r="Q59" s="189">
        <v>0</v>
      </c>
      <c r="R59" s="189" t="s">
        <v>45</v>
      </c>
      <c r="S59" s="189" t="s">
        <v>7989</v>
      </c>
      <c r="T59" s="190">
        <v>37970</v>
      </c>
      <c r="U59" s="191">
        <v>1800</v>
      </c>
      <c r="V59" s="197">
        <v>11818365</v>
      </c>
      <c r="W59" s="197">
        <v>182362319</v>
      </c>
      <c r="X59" s="192">
        <v>44469</v>
      </c>
      <c r="Y59" s="80" t="s">
        <v>6489</v>
      </c>
      <c r="Z59" s="80" t="s">
        <v>6490</v>
      </c>
      <c r="AA59" s="193" t="s">
        <v>6491</v>
      </c>
    </row>
    <row r="60" spans="2:27" s="188" customFormat="1" ht="15.75" customHeight="1" x14ac:dyDescent="0.2">
      <c r="B60" s="189" t="s">
        <v>7984</v>
      </c>
      <c r="C60" s="189">
        <v>700376001</v>
      </c>
      <c r="D60" s="189" t="s">
        <v>1375</v>
      </c>
      <c r="E60" s="189" t="s">
        <v>1549</v>
      </c>
      <c r="F60" s="189" t="s">
        <v>7985</v>
      </c>
      <c r="G60" s="189" t="s">
        <v>1550</v>
      </c>
      <c r="H60" s="189" t="s">
        <v>7986</v>
      </c>
      <c r="I60" s="189" t="s">
        <v>1551</v>
      </c>
      <c r="J60" s="189" t="s">
        <v>7987</v>
      </c>
      <c r="K60" s="189" t="s">
        <v>7988</v>
      </c>
      <c r="L60" s="189" t="s">
        <v>1552</v>
      </c>
      <c r="M60" s="189" t="s">
        <v>47</v>
      </c>
      <c r="N60" s="189" t="s">
        <v>739</v>
      </c>
      <c r="O60" s="189" t="s">
        <v>1553</v>
      </c>
      <c r="P60" s="189" t="s">
        <v>1554</v>
      </c>
      <c r="Q60" s="189">
        <v>0</v>
      </c>
      <c r="R60" s="189" t="s">
        <v>45</v>
      </c>
      <c r="S60" s="189" t="s">
        <v>7989</v>
      </c>
      <c r="T60" s="190">
        <v>37970</v>
      </c>
      <c r="U60" s="191">
        <v>1800</v>
      </c>
      <c r="V60" s="197">
        <v>19008971</v>
      </c>
      <c r="W60" s="197">
        <v>136535495</v>
      </c>
      <c r="X60" s="192">
        <v>44469</v>
      </c>
      <c r="Y60" s="80" t="s">
        <v>6489</v>
      </c>
      <c r="Z60" s="80" t="s">
        <v>6490</v>
      </c>
      <c r="AA60" s="193" t="s">
        <v>6531</v>
      </c>
    </row>
    <row r="61" spans="2:27" s="188" customFormat="1" ht="15.75" customHeight="1" x14ac:dyDescent="0.2">
      <c r="B61" s="189" t="s">
        <v>7984</v>
      </c>
      <c r="C61" s="189">
        <v>700376001</v>
      </c>
      <c r="D61" s="189" t="s">
        <v>1375</v>
      </c>
      <c r="E61" s="189" t="s">
        <v>1549</v>
      </c>
      <c r="F61" s="189" t="s">
        <v>7985</v>
      </c>
      <c r="G61" s="189" t="s">
        <v>1550</v>
      </c>
      <c r="H61" s="189" t="s">
        <v>7986</v>
      </c>
      <c r="I61" s="189" t="s">
        <v>1551</v>
      </c>
      <c r="J61" s="189" t="s">
        <v>7987</v>
      </c>
      <c r="K61" s="189" t="s">
        <v>7988</v>
      </c>
      <c r="L61" s="189" t="s">
        <v>1552</v>
      </c>
      <c r="M61" s="189" t="s">
        <v>47</v>
      </c>
      <c r="N61" s="189" t="s">
        <v>739</v>
      </c>
      <c r="O61" s="189" t="s">
        <v>1553</v>
      </c>
      <c r="P61" s="189" t="s">
        <v>1554</v>
      </c>
      <c r="Q61" s="189">
        <v>0</v>
      </c>
      <c r="R61" s="189" t="s">
        <v>45</v>
      </c>
      <c r="S61" s="189" t="s">
        <v>7989</v>
      </c>
      <c r="T61" s="190">
        <v>37970</v>
      </c>
      <c r="U61" s="191">
        <v>1800</v>
      </c>
      <c r="V61" s="197">
        <v>13708386</v>
      </c>
      <c r="W61" s="197">
        <v>123375438</v>
      </c>
      <c r="X61" s="192">
        <v>44469</v>
      </c>
      <c r="Y61" s="80" t="s">
        <v>6489</v>
      </c>
      <c r="Z61" s="80" t="s">
        <v>6490</v>
      </c>
      <c r="AA61" s="193" t="s">
        <v>6532</v>
      </c>
    </row>
    <row r="62" spans="2:27" s="188" customFormat="1" ht="15.75" customHeight="1" x14ac:dyDescent="0.2">
      <c r="B62" s="189" t="s">
        <v>7984</v>
      </c>
      <c r="C62" s="189">
        <v>700376001</v>
      </c>
      <c r="D62" s="189" t="s">
        <v>1375</v>
      </c>
      <c r="E62" s="189" t="s">
        <v>1549</v>
      </c>
      <c r="F62" s="189" t="s">
        <v>7985</v>
      </c>
      <c r="G62" s="189" t="s">
        <v>1550</v>
      </c>
      <c r="H62" s="189" t="s">
        <v>7986</v>
      </c>
      <c r="I62" s="189" t="s">
        <v>1551</v>
      </c>
      <c r="J62" s="189" t="s">
        <v>7987</v>
      </c>
      <c r="K62" s="189" t="s">
        <v>7988</v>
      </c>
      <c r="L62" s="189" t="s">
        <v>1552</v>
      </c>
      <c r="M62" s="189" t="s">
        <v>47</v>
      </c>
      <c r="N62" s="189" t="s">
        <v>739</v>
      </c>
      <c r="O62" s="189" t="s">
        <v>1553</v>
      </c>
      <c r="P62" s="189" t="s">
        <v>1554</v>
      </c>
      <c r="Q62" s="189">
        <v>0</v>
      </c>
      <c r="R62" s="189" t="s">
        <v>45</v>
      </c>
      <c r="S62" s="189" t="s">
        <v>7989</v>
      </c>
      <c r="T62" s="190">
        <v>37970</v>
      </c>
      <c r="U62" s="191">
        <v>1800</v>
      </c>
      <c r="V62" s="197">
        <v>28877000</v>
      </c>
      <c r="W62" s="197">
        <v>188257352</v>
      </c>
      <c r="X62" s="192">
        <v>44469</v>
      </c>
      <c r="Y62" s="80" t="s">
        <v>6489</v>
      </c>
      <c r="Z62" s="80" t="s">
        <v>6490</v>
      </c>
      <c r="AA62" s="193" t="s">
        <v>6533</v>
      </c>
    </row>
    <row r="63" spans="2:27" s="188" customFormat="1" ht="15.75" customHeight="1" x14ac:dyDescent="0.2">
      <c r="B63" s="189" t="s">
        <v>7984</v>
      </c>
      <c r="C63" s="189">
        <v>700376001</v>
      </c>
      <c r="D63" s="189" t="s">
        <v>1375</v>
      </c>
      <c r="E63" s="189" t="s">
        <v>1549</v>
      </c>
      <c r="F63" s="189" t="s">
        <v>7985</v>
      </c>
      <c r="G63" s="189" t="s">
        <v>1550</v>
      </c>
      <c r="H63" s="189" t="s">
        <v>7986</v>
      </c>
      <c r="I63" s="189" t="s">
        <v>1551</v>
      </c>
      <c r="J63" s="189" t="s">
        <v>7987</v>
      </c>
      <c r="K63" s="189" t="s">
        <v>7988</v>
      </c>
      <c r="L63" s="189" t="s">
        <v>1552</v>
      </c>
      <c r="M63" s="189" t="s">
        <v>47</v>
      </c>
      <c r="N63" s="189" t="s">
        <v>739</v>
      </c>
      <c r="O63" s="189" t="s">
        <v>1553</v>
      </c>
      <c r="P63" s="189" t="s">
        <v>1554</v>
      </c>
      <c r="Q63" s="189">
        <v>0</v>
      </c>
      <c r="R63" s="189" t="s">
        <v>45</v>
      </c>
      <c r="S63" s="189" t="s">
        <v>7989</v>
      </c>
      <c r="T63" s="190">
        <v>37970</v>
      </c>
      <c r="U63" s="191">
        <v>1800</v>
      </c>
      <c r="V63" s="197">
        <v>64132800</v>
      </c>
      <c r="W63" s="197">
        <v>338316036</v>
      </c>
      <c r="X63" s="192">
        <v>44469</v>
      </c>
      <c r="Y63" s="80" t="s">
        <v>6489</v>
      </c>
      <c r="Z63" s="80" t="s">
        <v>6490</v>
      </c>
      <c r="AA63" s="193" t="s">
        <v>6534</v>
      </c>
    </row>
    <row r="64" spans="2:27" s="188" customFormat="1" ht="15.75" customHeight="1" x14ac:dyDescent="0.2">
      <c r="B64" s="189" t="s">
        <v>7984</v>
      </c>
      <c r="C64" s="189">
        <v>700376001</v>
      </c>
      <c r="D64" s="189" t="s">
        <v>1375</v>
      </c>
      <c r="E64" s="189" t="s">
        <v>1549</v>
      </c>
      <c r="F64" s="189" t="s">
        <v>7985</v>
      </c>
      <c r="G64" s="189" t="s">
        <v>1550</v>
      </c>
      <c r="H64" s="189" t="s">
        <v>7986</v>
      </c>
      <c r="I64" s="189" t="s">
        <v>1551</v>
      </c>
      <c r="J64" s="189" t="s">
        <v>7987</v>
      </c>
      <c r="K64" s="189" t="s">
        <v>7988</v>
      </c>
      <c r="L64" s="189" t="s">
        <v>1552</v>
      </c>
      <c r="M64" s="189" t="s">
        <v>47</v>
      </c>
      <c r="N64" s="189" t="s">
        <v>739</v>
      </c>
      <c r="O64" s="189" t="s">
        <v>1553</v>
      </c>
      <c r="P64" s="189" t="s">
        <v>1554</v>
      </c>
      <c r="Q64" s="189">
        <v>0</v>
      </c>
      <c r="R64" s="189" t="s">
        <v>45</v>
      </c>
      <c r="S64" s="189" t="s">
        <v>7989</v>
      </c>
      <c r="T64" s="190">
        <v>37970</v>
      </c>
      <c r="U64" s="191">
        <v>1800</v>
      </c>
      <c r="V64" s="197">
        <v>157074324</v>
      </c>
      <c r="W64" s="197">
        <v>1130612761</v>
      </c>
      <c r="X64" s="192">
        <v>44469</v>
      </c>
      <c r="Y64" s="80" t="s">
        <v>6489</v>
      </c>
      <c r="Z64" s="80" t="s">
        <v>6490</v>
      </c>
      <c r="AA64" s="193" t="s">
        <v>6535</v>
      </c>
    </row>
    <row r="65" spans="2:27" s="188" customFormat="1" ht="15.75" customHeight="1" x14ac:dyDescent="0.2">
      <c r="B65" s="189" t="s">
        <v>7984</v>
      </c>
      <c r="C65" s="189">
        <v>700376001</v>
      </c>
      <c r="D65" s="189" t="s">
        <v>1375</v>
      </c>
      <c r="E65" s="189" t="s">
        <v>1549</v>
      </c>
      <c r="F65" s="189" t="s">
        <v>7985</v>
      </c>
      <c r="G65" s="189" t="s">
        <v>1550</v>
      </c>
      <c r="H65" s="189" t="s">
        <v>7986</v>
      </c>
      <c r="I65" s="189" t="s">
        <v>1551</v>
      </c>
      <c r="J65" s="189" t="s">
        <v>7987</v>
      </c>
      <c r="K65" s="189" t="s">
        <v>7988</v>
      </c>
      <c r="L65" s="189" t="s">
        <v>1552</v>
      </c>
      <c r="M65" s="189" t="s">
        <v>47</v>
      </c>
      <c r="N65" s="189" t="s">
        <v>739</v>
      </c>
      <c r="O65" s="189" t="s">
        <v>1553</v>
      </c>
      <c r="P65" s="189" t="s">
        <v>1554</v>
      </c>
      <c r="Q65" s="189">
        <v>0</v>
      </c>
      <c r="R65" s="189" t="s">
        <v>45</v>
      </c>
      <c r="S65" s="189" t="s">
        <v>7989</v>
      </c>
      <c r="T65" s="190">
        <v>37970</v>
      </c>
      <c r="U65" s="191">
        <v>1800</v>
      </c>
      <c r="V65" s="197">
        <v>29095603</v>
      </c>
      <c r="W65" s="197">
        <v>227278226</v>
      </c>
      <c r="X65" s="192">
        <v>44469</v>
      </c>
      <c r="Y65" s="80" t="s">
        <v>6489</v>
      </c>
      <c r="Z65" s="80" t="s">
        <v>6490</v>
      </c>
      <c r="AA65" s="193" t="s">
        <v>6536</v>
      </c>
    </row>
    <row r="66" spans="2:27" s="188" customFormat="1" ht="15.75" customHeight="1" x14ac:dyDescent="0.2">
      <c r="B66" s="189" t="s">
        <v>7984</v>
      </c>
      <c r="C66" s="189">
        <v>700376001</v>
      </c>
      <c r="D66" s="189" t="s">
        <v>1375</v>
      </c>
      <c r="E66" s="189" t="s">
        <v>1549</v>
      </c>
      <c r="F66" s="189" t="s">
        <v>7985</v>
      </c>
      <c r="G66" s="189" t="s">
        <v>1550</v>
      </c>
      <c r="H66" s="189" t="s">
        <v>7986</v>
      </c>
      <c r="I66" s="189" t="s">
        <v>1551</v>
      </c>
      <c r="J66" s="189" t="s">
        <v>7987</v>
      </c>
      <c r="K66" s="189" t="s">
        <v>7988</v>
      </c>
      <c r="L66" s="189" t="s">
        <v>1552</v>
      </c>
      <c r="M66" s="189" t="s">
        <v>47</v>
      </c>
      <c r="N66" s="189" t="s">
        <v>739</v>
      </c>
      <c r="O66" s="189" t="s">
        <v>1553</v>
      </c>
      <c r="P66" s="189" t="s">
        <v>1554</v>
      </c>
      <c r="Q66" s="189">
        <v>0</v>
      </c>
      <c r="R66" s="189" t="s">
        <v>45</v>
      </c>
      <c r="S66" s="189" t="s">
        <v>7989</v>
      </c>
      <c r="T66" s="190">
        <v>37970</v>
      </c>
      <c r="U66" s="191">
        <v>1800</v>
      </c>
      <c r="V66" s="197">
        <v>43832700</v>
      </c>
      <c r="W66" s="197">
        <v>240079068</v>
      </c>
      <c r="X66" s="192">
        <v>44469</v>
      </c>
      <c r="Y66" s="80" t="s">
        <v>6489</v>
      </c>
      <c r="Z66" s="80" t="s">
        <v>6490</v>
      </c>
      <c r="AA66" s="193" t="s">
        <v>6537</v>
      </c>
    </row>
    <row r="67" spans="2:27" s="188" customFormat="1" ht="15.75" customHeight="1" x14ac:dyDescent="0.2">
      <c r="B67" s="189" t="s">
        <v>7984</v>
      </c>
      <c r="C67" s="189">
        <v>700376001</v>
      </c>
      <c r="D67" s="189" t="s">
        <v>1375</v>
      </c>
      <c r="E67" s="189" t="s">
        <v>1549</v>
      </c>
      <c r="F67" s="189" t="s">
        <v>7985</v>
      </c>
      <c r="G67" s="189" t="s">
        <v>1550</v>
      </c>
      <c r="H67" s="189" t="s">
        <v>7986</v>
      </c>
      <c r="I67" s="189" t="s">
        <v>1551</v>
      </c>
      <c r="J67" s="189" t="s">
        <v>7987</v>
      </c>
      <c r="K67" s="189" t="s">
        <v>7988</v>
      </c>
      <c r="L67" s="189" t="s">
        <v>1552</v>
      </c>
      <c r="M67" s="189" t="s">
        <v>47</v>
      </c>
      <c r="N67" s="189" t="s">
        <v>739</v>
      </c>
      <c r="O67" s="189" t="s">
        <v>1553</v>
      </c>
      <c r="P67" s="189" t="s">
        <v>1554</v>
      </c>
      <c r="Q67" s="189">
        <v>0</v>
      </c>
      <c r="R67" s="189" t="s">
        <v>45</v>
      </c>
      <c r="S67" s="189" t="s">
        <v>7989</v>
      </c>
      <c r="T67" s="190">
        <v>37970</v>
      </c>
      <c r="U67" s="191">
        <v>1800</v>
      </c>
      <c r="V67" s="197">
        <v>40083000</v>
      </c>
      <c r="W67" s="197">
        <v>196567032</v>
      </c>
      <c r="X67" s="192">
        <v>44469</v>
      </c>
      <c r="Y67" s="80" t="s">
        <v>6489</v>
      </c>
      <c r="Z67" s="80" t="s">
        <v>6490</v>
      </c>
      <c r="AA67" s="193" t="s">
        <v>6538</v>
      </c>
    </row>
    <row r="68" spans="2:27" s="188" customFormat="1" ht="15.75" customHeight="1" x14ac:dyDescent="0.2">
      <c r="B68" s="189" t="s">
        <v>7984</v>
      </c>
      <c r="C68" s="189">
        <v>700376001</v>
      </c>
      <c r="D68" s="189" t="s">
        <v>1375</v>
      </c>
      <c r="E68" s="189" t="s">
        <v>1549</v>
      </c>
      <c r="F68" s="189" t="s">
        <v>7985</v>
      </c>
      <c r="G68" s="189" t="s">
        <v>1550</v>
      </c>
      <c r="H68" s="189" t="s">
        <v>7986</v>
      </c>
      <c r="I68" s="189" t="s">
        <v>1551</v>
      </c>
      <c r="J68" s="189" t="s">
        <v>7987</v>
      </c>
      <c r="K68" s="189" t="s">
        <v>7988</v>
      </c>
      <c r="L68" s="189" t="s">
        <v>1552</v>
      </c>
      <c r="M68" s="189" t="s">
        <v>47</v>
      </c>
      <c r="N68" s="189" t="s">
        <v>739</v>
      </c>
      <c r="O68" s="189" t="s">
        <v>1553</v>
      </c>
      <c r="P68" s="189" t="s">
        <v>1554</v>
      </c>
      <c r="Q68" s="189">
        <v>0</v>
      </c>
      <c r="R68" s="189" t="s">
        <v>45</v>
      </c>
      <c r="S68" s="189" t="s">
        <v>7989</v>
      </c>
      <c r="T68" s="190">
        <v>37970</v>
      </c>
      <c r="U68" s="191">
        <v>1800</v>
      </c>
      <c r="V68" s="197">
        <v>13708386</v>
      </c>
      <c r="W68" s="197">
        <v>108056393</v>
      </c>
      <c r="X68" s="192">
        <v>44469</v>
      </c>
      <c r="Y68" s="80" t="s">
        <v>6489</v>
      </c>
      <c r="Z68" s="80" t="s">
        <v>6490</v>
      </c>
      <c r="AA68" s="193" t="s">
        <v>6539</v>
      </c>
    </row>
    <row r="69" spans="2:27" s="188" customFormat="1" ht="15.75" customHeight="1" x14ac:dyDescent="0.2">
      <c r="B69" s="189" t="s">
        <v>7984</v>
      </c>
      <c r="C69" s="189">
        <v>700376001</v>
      </c>
      <c r="D69" s="189" t="s">
        <v>1375</v>
      </c>
      <c r="E69" s="189" t="s">
        <v>1549</v>
      </c>
      <c r="F69" s="189" t="s">
        <v>7985</v>
      </c>
      <c r="G69" s="189" t="s">
        <v>1550</v>
      </c>
      <c r="H69" s="189" t="s">
        <v>7986</v>
      </c>
      <c r="I69" s="189" t="s">
        <v>1551</v>
      </c>
      <c r="J69" s="189" t="s">
        <v>7987</v>
      </c>
      <c r="K69" s="189" t="s">
        <v>7988</v>
      </c>
      <c r="L69" s="189" t="s">
        <v>1552</v>
      </c>
      <c r="M69" s="189" t="s">
        <v>47</v>
      </c>
      <c r="N69" s="189" t="s">
        <v>739</v>
      </c>
      <c r="O69" s="189" t="s">
        <v>1553</v>
      </c>
      <c r="P69" s="189" t="s">
        <v>1554</v>
      </c>
      <c r="Q69" s="189">
        <v>0</v>
      </c>
      <c r="R69" s="189" t="s">
        <v>45</v>
      </c>
      <c r="S69" s="189" t="s">
        <v>7989</v>
      </c>
      <c r="T69" s="190">
        <v>37970</v>
      </c>
      <c r="U69" s="191">
        <v>1800</v>
      </c>
      <c r="V69" s="197">
        <v>38184875</v>
      </c>
      <c r="W69" s="197">
        <v>251407287</v>
      </c>
      <c r="X69" s="192">
        <v>44469</v>
      </c>
      <c r="Y69" s="80" t="s">
        <v>6489</v>
      </c>
      <c r="Z69" s="80" t="s">
        <v>6490</v>
      </c>
      <c r="AA69" s="193" t="s">
        <v>6540</v>
      </c>
    </row>
    <row r="70" spans="2:27" s="188" customFormat="1" ht="15.75" customHeight="1" x14ac:dyDescent="0.2">
      <c r="B70" s="189" t="s">
        <v>7984</v>
      </c>
      <c r="C70" s="189">
        <v>700376001</v>
      </c>
      <c r="D70" s="189" t="s">
        <v>1375</v>
      </c>
      <c r="E70" s="189" t="s">
        <v>1549</v>
      </c>
      <c r="F70" s="189" t="s">
        <v>7985</v>
      </c>
      <c r="G70" s="189" t="s">
        <v>1550</v>
      </c>
      <c r="H70" s="189" t="s">
        <v>7986</v>
      </c>
      <c r="I70" s="189" t="s">
        <v>1551</v>
      </c>
      <c r="J70" s="189" t="s">
        <v>7987</v>
      </c>
      <c r="K70" s="189" t="s">
        <v>7988</v>
      </c>
      <c r="L70" s="189" t="s">
        <v>1552</v>
      </c>
      <c r="M70" s="189" t="s">
        <v>47</v>
      </c>
      <c r="N70" s="189" t="s">
        <v>739</v>
      </c>
      <c r="O70" s="189" t="s">
        <v>1553</v>
      </c>
      <c r="P70" s="189" t="s">
        <v>1554</v>
      </c>
      <c r="Q70" s="189">
        <v>0</v>
      </c>
      <c r="R70" s="189" t="s">
        <v>45</v>
      </c>
      <c r="S70" s="189" t="s">
        <v>7989</v>
      </c>
      <c r="T70" s="190">
        <v>37970</v>
      </c>
      <c r="U70" s="191">
        <v>1800</v>
      </c>
      <c r="V70" s="197">
        <v>9697500</v>
      </c>
      <c r="W70" s="197">
        <v>71994240</v>
      </c>
      <c r="X70" s="192">
        <v>44469</v>
      </c>
      <c r="Y70" s="80" t="s">
        <v>6489</v>
      </c>
      <c r="Z70" s="80" t="s">
        <v>6490</v>
      </c>
      <c r="AA70" s="193" t="s">
        <v>6541</v>
      </c>
    </row>
    <row r="71" spans="2:27" s="188" customFormat="1" ht="15.75" customHeight="1" x14ac:dyDescent="0.2">
      <c r="B71" s="189" t="s">
        <v>7984</v>
      </c>
      <c r="C71" s="189">
        <v>700376001</v>
      </c>
      <c r="D71" s="189" t="s">
        <v>1375</v>
      </c>
      <c r="E71" s="189" t="s">
        <v>1549</v>
      </c>
      <c r="F71" s="189" t="s">
        <v>7985</v>
      </c>
      <c r="G71" s="189" t="s">
        <v>1550</v>
      </c>
      <c r="H71" s="189" t="s">
        <v>7986</v>
      </c>
      <c r="I71" s="189" t="s">
        <v>1551</v>
      </c>
      <c r="J71" s="189" t="s">
        <v>7987</v>
      </c>
      <c r="K71" s="189" t="s">
        <v>7988</v>
      </c>
      <c r="L71" s="189" t="s">
        <v>1552</v>
      </c>
      <c r="M71" s="189" t="s">
        <v>47</v>
      </c>
      <c r="N71" s="189" t="s">
        <v>739</v>
      </c>
      <c r="O71" s="189" t="s">
        <v>1553</v>
      </c>
      <c r="P71" s="189" t="s">
        <v>1554</v>
      </c>
      <c r="Q71" s="189">
        <v>0</v>
      </c>
      <c r="R71" s="189" t="s">
        <v>45</v>
      </c>
      <c r="S71" s="189" t="s">
        <v>7989</v>
      </c>
      <c r="T71" s="190">
        <v>37970</v>
      </c>
      <c r="U71" s="191">
        <v>1800</v>
      </c>
      <c r="V71" s="197">
        <v>29244557</v>
      </c>
      <c r="W71" s="197">
        <v>154996129</v>
      </c>
      <c r="X71" s="192">
        <v>44469</v>
      </c>
      <c r="Y71" s="80" t="s">
        <v>6489</v>
      </c>
      <c r="Z71" s="80" t="s">
        <v>6490</v>
      </c>
      <c r="AA71" s="193" t="s">
        <v>6542</v>
      </c>
    </row>
    <row r="72" spans="2:27" s="188" customFormat="1" ht="15.75" customHeight="1" x14ac:dyDescent="0.2">
      <c r="B72" s="189" t="s">
        <v>7984</v>
      </c>
      <c r="C72" s="189">
        <v>700376001</v>
      </c>
      <c r="D72" s="189" t="s">
        <v>1375</v>
      </c>
      <c r="E72" s="189" t="s">
        <v>1549</v>
      </c>
      <c r="F72" s="189" t="s">
        <v>7985</v>
      </c>
      <c r="G72" s="189" t="s">
        <v>1550</v>
      </c>
      <c r="H72" s="189" t="s">
        <v>7986</v>
      </c>
      <c r="I72" s="189" t="s">
        <v>1551</v>
      </c>
      <c r="J72" s="189" t="s">
        <v>7987</v>
      </c>
      <c r="K72" s="189" t="s">
        <v>7988</v>
      </c>
      <c r="L72" s="189" t="s">
        <v>1552</v>
      </c>
      <c r="M72" s="189" t="s">
        <v>47</v>
      </c>
      <c r="N72" s="189" t="s">
        <v>739</v>
      </c>
      <c r="O72" s="189" t="s">
        <v>1553</v>
      </c>
      <c r="P72" s="189" t="s">
        <v>1554</v>
      </c>
      <c r="Q72" s="189">
        <v>0</v>
      </c>
      <c r="R72" s="189" t="s">
        <v>45</v>
      </c>
      <c r="S72" s="189" t="s">
        <v>7989</v>
      </c>
      <c r="T72" s="190">
        <v>37970</v>
      </c>
      <c r="U72" s="191">
        <v>1800</v>
      </c>
      <c r="V72" s="197">
        <v>32226732</v>
      </c>
      <c r="W72" s="197">
        <v>263527404</v>
      </c>
      <c r="X72" s="192">
        <v>44469</v>
      </c>
      <c r="Y72" s="80" t="s">
        <v>6489</v>
      </c>
      <c r="Z72" s="80" t="s">
        <v>6490</v>
      </c>
      <c r="AA72" s="193" t="s">
        <v>6543</v>
      </c>
    </row>
    <row r="73" spans="2:27" s="188" customFormat="1" ht="15.75" customHeight="1" x14ac:dyDescent="0.2">
      <c r="B73" s="189" t="s">
        <v>7984</v>
      </c>
      <c r="C73" s="189">
        <v>700376001</v>
      </c>
      <c r="D73" s="189" t="s">
        <v>1375</v>
      </c>
      <c r="E73" s="189" t="s">
        <v>1549</v>
      </c>
      <c r="F73" s="189" t="s">
        <v>7985</v>
      </c>
      <c r="G73" s="189" t="s">
        <v>1550</v>
      </c>
      <c r="H73" s="189" t="s">
        <v>7986</v>
      </c>
      <c r="I73" s="189" t="s">
        <v>1551</v>
      </c>
      <c r="J73" s="189" t="s">
        <v>7987</v>
      </c>
      <c r="K73" s="189" t="s">
        <v>7988</v>
      </c>
      <c r="L73" s="189" t="s">
        <v>1552</v>
      </c>
      <c r="M73" s="189" t="s">
        <v>47</v>
      </c>
      <c r="N73" s="189" t="s">
        <v>739</v>
      </c>
      <c r="O73" s="189" t="s">
        <v>1553</v>
      </c>
      <c r="P73" s="189" t="s">
        <v>1554</v>
      </c>
      <c r="Q73" s="189">
        <v>0</v>
      </c>
      <c r="R73" s="189" t="s">
        <v>45</v>
      </c>
      <c r="S73" s="189" t="s">
        <v>7989</v>
      </c>
      <c r="T73" s="190">
        <v>37970</v>
      </c>
      <c r="U73" s="191">
        <v>1800</v>
      </c>
      <c r="V73" s="197">
        <v>97802520</v>
      </c>
      <c r="W73" s="197">
        <v>452456904</v>
      </c>
      <c r="X73" s="192">
        <v>44469</v>
      </c>
      <c r="Y73" s="80" t="s">
        <v>6489</v>
      </c>
      <c r="Z73" s="80" t="s">
        <v>6490</v>
      </c>
      <c r="AA73" s="193" t="s">
        <v>6544</v>
      </c>
    </row>
    <row r="74" spans="2:27" s="188" customFormat="1" ht="15.75" customHeight="1" x14ac:dyDescent="0.2">
      <c r="B74" s="189" t="s">
        <v>7984</v>
      </c>
      <c r="C74" s="189">
        <v>700376001</v>
      </c>
      <c r="D74" s="189" t="s">
        <v>1375</v>
      </c>
      <c r="E74" s="189" t="s">
        <v>1549</v>
      </c>
      <c r="F74" s="189" t="s">
        <v>7985</v>
      </c>
      <c r="G74" s="189" t="s">
        <v>1550</v>
      </c>
      <c r="H74" s="189" t="s">
        <v>7986</v>
      </c>
      <c r="I74" s="189" t="s">
        <v>1551</v>
      </c>
      <c r="J74" s="189" t="s">
        <v>7987</v>
      </c>
      <c r="K74" s="189" t="s">
        <v>7988</v>
      </c>
      <c r="L74" s="189" t="s">
        <v>1552</v>
      </c>
      <c r="M74" s="189" t="s">
        <v>47</v>
      </c>
      <c r="N74" s="189" t="s">
        <v>739</v>
      </c>
      <c r="O74" s="189" t="s">
        <v>1553</v>
      </c>
      <c r="P74" s="189" t="s">
        <v>1554</v>
      </c>
      <c r="Q74" s="189">
        <v>0</v>
      </c>
      <c r="R74" s="189" t="s">
        <v>45</v>
      </c>
      <c r="S74" s="189" t="s">
        <v>7989</v>
      </c>
      <c r="T74" s="190">
        <v>37970</v>
      </c>
      <c r="U74" s="191">
        <v>1800</v>
      </c>
      <c r="V74" s="197">
        <v>33350155</v>
      </c>
      <c r="W74" s="197">
        <v>250989996</v>
      </c>
      <c r="X74" s="192">
        <v>44469</v>
      </c>
      <c r="Y74" s="80" t="s">
        <v>6489</v>
      </c>
      <c r="Z74" s="80" t="s">
        <v>6490</v>
      </c>
      <c r="AA74" s="193" t="s">
        <v>181</v>
      </c>
    </row>
    <row r="75" spans="2:27" s="188" customFormat="1" ht="15.75" customHeight="1" x14ac:dyDescent="0.2">
      <c r="B75" s="189" t="s">
        <v>7984</v>
      </c>
      <c r="C75" s="189">
        <v>700376001</v>
      </c>
      <c r="D75" s="189" t="s">
        <v>1375</v>
      </c>
      <c r="E75" s="189" t="s">
        <v>1549</v>
      </c>
      <c r="F75" s="189" t="s">
        <v>7985</v>
      </c>
      <c r="G75" s="189" t="s">
        <v>1550</v>
      </c>
      <c r="H75" s="189" t="s">
        <v>7986</v>
      </c>
      <c r="I75" s="189" t="s">
        <v>1551</v>
      </c>
      <c r="J75" s="189" t="s">
        <v>7987</v>
      </c>
      <c r="K75" s="189" t="s">
        <v>7988</v>
      </c>
      <c r="L75" s="189" t="s">
        <v>1552</v>
      </c>
      <c r="M75" s="189" t="s">
        <v>47</v>
      </c>
      <c r="N75" s="189" t="s">
        <v>739</v>
      </c>
      <c r="O75" s="189" t="s">
        <v>1553</v>
      </c>
      <c r="P75" s="189" t="s">
        <v>1554</v>
      </c>
      <c r="Q75" s="189">
        <v>0</v>
      </c>
      <c r="R75" s="189" t="s">
        <v>45</v>
      </c>
      <c r="S75" s="189" t="s">
        <v>7989</v>
      </c>
      <c r="T75" s="190">
        <v>37970</v>
      </c>
      <c r="U75" s="191">
        <v>1800</v>
      </c>
      <c r="V75" s="197">
        <v>29461859</v>
      </c>
      <c r="W75" s="197">
        <v>301803773</v>
      </c>
      <c r="X75" s="192">
        <v>44469</v>
      </c>
      <c r="Y75" s="80" t="s">
        <v>6489</v>
      </c>
      <c r="Z75" s="80" t="s">
        <v>6490</v>
      </c>
      <c r="AA75" s="193" t="s">
        <v>6545</v>
      </c>
    </row>
    <row r="76" spans="2:27" s="188" customFormat="1" ht="15.75" customHeight="1" x14ac:dyDescent="0.2">
      <c r="B76" s="189" t="s">
        <v>7984</v>
      </c>
      <c r="C76" s="189">
        <v>700376001</v>
      </c>
      <c r="D76" s="189" t="s">
        <v>1375</v>
      </c>
      <c r="E76" s="189" t="s">
        <v>1549</v>
      </c>
      <c r="F76" s="189" t="s">
        <v>7985</v>
      </c>
      <c r="G76" s="189" t="s">
        <v>1550</v>
      </c>
      <c r="H76" s="189" t="s">
        <v>7986</v>
      </c>
      <c r="I76" s="189" t="s">
        <v>1551</v>
      </c>
      <c r="J76" s="189" t="s">
        <v>7987</v>
      </c>
      <c r="K76" s="189" t="s">
        <v>7988</v>
      </c>
      <c r="L76" s="189" t="s">
        <v>1552</v>
      </c>
      <c r="M76" s="189" t="s">
        <v>47</v>
      </c>
      <c r="N76" s="189" t="s">
        <v>739</v>
      </c>
      <c r="O76" s="189" t="s">
        <v>1553</v>
      </c>
      <c r="P76" s="189" t="s">
        <v>1554</v>
      </c>
      <c r="Q76" s="189">
        <v>0</v>
      </c>
      <c r="R76" s="189" t="s">
        <v>45</v>
      </c>
      <c r="S76" s="189" t="s">
        <v>7989</v>
      </c>
      <c r="T76" s="190">
        <v>37970</v>
      </c>
      <c r="U76" s="191">
        <v>1800</v>
      </c>
      <c r="V76" s="197">
        <v>40083000</v>
      </c>
      <c r="W76" s="197">
        <v>192398400</v>
      </c>
      <c r="X76" s="192">
        <v>44469</v>
      </c>
      <c r="Y76" s="80" t="s">
        <v>6489</v>
      </c>
      <c r="Z76" s="80" t="s">
        <v>6490</v>
      </c>
      <c r="AA76" s="193" t="s">
        <v>6498</v>
      </c>
    </row>
    <row r="77" spans="2:27" s="188" customFormat="1" ht="15.75" customHeight="1" x14ac:dyDescent="0.2">
      <c r="B77" s="189" t="s">
        <v>7984</v>
      </c>
      <c r="C77" s="189">
        <v>700376001</v>
      </c>
      <c r="D77" s="189" t="s">
        <v>1375</v>
      </c>
      <c r="E77" s="189" t="s">
        <v>1549</v>
      </c>
      <c r="F77" s="189" t="s">
        <v>7985</v>
      </c>
      <c r="G77" s="189" t="s">
        <v>1550</v>
      </c>
      <c r="H77" s="189" t="s">
        <v>7986</v>
      </c>
      <c r="I77" s="189" t="s">
        <v>1551</v>
      </c>
      <c r="J77" s="189" t="s">
        <v>7987</v>
      </c>
      <c r="K77" s="189" t="s">
        <v>7988</v>
      </c>
      <c r="L77" s="189" t="s">
        <v>1552</v>
      </c>
      <c r="M77" s="189" t="s">
        <v>47</v>
      </c>
      <c r="N77" s="189" t="s">
        <v>739</v>
      </c>
      <c r="O77" s="189" t="s">
        <v>1553</v>
      </c>
      <c r="P77" s="189" t="s">
        <v>1554</v>
      </c>
      <c r="Q77" s="189">
        <v>0</v>
      </c>
      <c r="R77" s="189" t="s">
        <v>45</v>
      </c>
      <c r="S77" s="189" t="s">
        <v>7989</v>
      </c>
      <c r="T77" s="190">
        <v>37970</v>
      </c>
      <c r="U77" s="191">
        <v>1800</v>
      </c>
      <c r="V77" s="197">
        <v>80326332</v>
      </c>
      <c r="W77" s="197">
        <v>345369077</v>
      </c>
      <c r="X77" s="192">
        <v>44469</v>
      </c>
      <c r="Y77" s="80" t="s">
        <v>6489</v>
      </c>
      <c r="Z77" s="80" t="s">
        <v>6490</v>
      </c>
      <c r="AA77" s="193" t="s">
        <v>6546</v>
      </c>
    </row>
    <row r="78" spans="2:27" s="188" customFormat="1" ht="15.75" customHeight="1" x14ac:dyDescent="0.2">
      <c r="B78" s="189" t="s">
        <v>7984</v>
      </c>
      <c r="C78" s="189">
        <v>700376001</v>
      </c>
      <c r="D78" s="189" t="s">
        <v>1375</v>
      </c>
      <c r="E78" s="189" t="s">
        <v>1549</v>
      </c>
      <c r="F78" s="189" t="s">
        <v>7985</v>
      </c>
      <c r="G78" s="189" t="s">
        <v>1550</v>
      </c>
      <c r="H78" s="189" t="s">
        <v>7986</v>
      </c>
      <c r="I78" s="189" t="s">
        <v>1551</v>
      </c>
      <c r="J78" s="189" t="s">
        <v>7987</v>
      </c>
      <c r="K78" s="189" t="s">
        <v>7988</v>
      </c>
      <c r="L78" s="189" t="s">
        <v>1552</v>
      </c>
      <c r="M78" s="189" t="s">
        <v>47</v>
      </c>
      <c r="N78" s="189" t="s">
        <v>739</v>
      </c>
      <c r="O78" s="189" t="s">
        <v>1553</v>
      </c>
      <c r="P78" s="189" t="s">
        <v>1554</v>
      </c>
      <c r="Q78" s="189">
        <v>0</v>
      </c>
      <c r="R78" s="189" t="s">
        <v>45</v>
      </c>
      <c r="S78" s="189" t="s">
        <v>7989</v>
      </c>
      <c r="T78" s="190">
        <v>37970</v>
      </c>
      <c r="U78" s="191">
        <v>1800</v>
      </c>
      <c r="V78" s="197">
        <v>23578424</v>
      </c>
      <c r="W78" s="197">
        <v>144029403</v>
      </c>
      <c r="X78" s="192">
        <v>44469</v>
      </c>
      <c r="Y78" s="80" t="s">
        <v>6489</v>
      </c>
      <c r="Z78" s="80" t="s">
        <v>6490</v>
      </c>
      <c r="AA78" s="193" t="s">
        <v>6547</v>
      </c>
    </row>
    <row r="79" spans="2:27" s="188" customFormat="1" ht="15.75" customHeight="1" x14ac:dyDescent="0.2">
      <c r="B79" s="189" t="s">
        <v>7984</v>
      </c>
      <c r="C79" s="189">
        <v>700376001</v>
      </c>
      <c r="D79" s="189" t="s">
        <v>1375</v>
      </c>
      <c r="E79" s="189" t="s">
        <v>1549</v>
      </c>
      <c r="F79" s="189" t="s">
        <v>7985</v>
      </c>
      <c r="G79" s="189" t="s">
        <v>1550</v>
      </c>
      <c r="H79" s="189" t="s">
        <v>7986</v>
      </c>
      <c r="I79" s="189" t="s">
        <v>1551</v>
      </c>
      <c r="J79" s="189" t="s">
        <v>7987</v>
      </c>
      <c r="K79" s="189" t="s">
        <v>7988</v>
      </c>
      <c r="L79" s="189" t="s">
        <v>1552</v>
      </c>
      <c r="M79" s="189" t="s">
        <v>47</v>
      </c>
      <c r="N79" s="189" t="s">
        <v>739</v>
      </c>
      <c r="O79" s="189" t="s">
        <v>1553</v>
      </c>
      <c r="P79" s="189" t="s">
        <v>1554</v>
      </c>
      <c r="Q79" s="189">
        <v>0</v>
      </c>
      <c r="R79" s="189" t="s">
        <v>45</v>
      </c>
      <c r="S79" s="189" t="s">
        <v>7989</v>
      </c>
      <c r="T79" s="190">
        <v>37970</v>
      </c>
      <c r="U79" s="191">
        <v>1800</v>
      </c>
      <c r="V79" s="197">
        <v>52107900</v>
      </c>
      <c r="W79" s="197">
        <v>310402752</v>
      </c>
      <c r="X79" s="192">
        <v>44469</v>
      </c>
      <c r="Y79" s="80" t="s">
        <v>6489</v>
      </c>
      <c r="Z79" s="80" t="s">
        <v>6490</v>
      </c>
      <c r="AA79" s="193" t="s">
        <v>7479</v>
      </c>
    </row>
    <row r="80" spans="2:27" s="188" customFormat="1" ht="15.75" customHeight="1" x14ac:dyDescent="0.2">
      <c r="B80" s="189" t="s">
        <v>8578</v>
      </c>
      <c r="C80" s="189">
        <v>700175006</v>
      </c>
      <c r="D80" s="189" t="s">
        <v>49</v>
      </c>
      <c r="E80" s="189" t="s">
        <v>3542</v>
      </c>
      <c r="F80" s="189" t="s">
        <v>6184</v>
      </c>
      <c r="G80" s="189" t="s">
        <v>3543</v>
      </c>
      <c r="H80" s="189" t="s">
        <v>6185</v>
      </c>
      <c r="I80" s="189" t="s">
        <v>1368</v>
      </c>
      <c r="J80" s="189" t="s">
        <v>6186</v>
      </c>
      <c r="K80" s="189" t="s">
        <v>6187</v>
      </c>
      <c r="L80" s="189" t="s">
        <v>3544</v>
      </c>
      <c r="M80" s="189" t="s">
        <v>47</v>
      </c>
      <c r="N80" s="189" t="s">
        <v>1239</v>
      </c>
      <c r="O80" s="189" t="s">
        <v>3546</v>
      </c>
      <c r="P80" s="189" t="s">
        <v>3545</v>
      </c>
      <c r="Q80" s="189">
        <v>0</v>
      </c>
      <c r="R80" s="189" t="s">
        <v>83</v>
      </c>
      <c r="S80" s="189" t="s">
        <v>6188</v>
      </c>
      <c r="T80" s="190">
        <v>37970</v>
      </c>
      <c r="U80" s="191">
        <v>1950</v>
      </c>
      <c r="V80" s="197">
        <v>0</v>
      </c>
      <c r="W80" s="197">
        <v>249937243</v>
      </c>
      <c r="X80" s="192">
        <v>44469</v>
      </c>
      <c r="Y80" s="80" t="s">
        <v>6489</v>
      </c>
      <c r="Z80" s="80" t="s">
        <v>6490</v>
      </c>
      <c r="AA80" s="193" t="s">
        <v>6548</v>
      </c>
    </row>
    <row r="81" spans="2:27" s="188" customFormat="1" ht="15.75" customHeight="1" x14ac:dyDescent="0.2">
      <c r="B81" s="189" t="s">
        <v>8004</v>
      </c>
      <c r="C81" s="189">
        <v>702670004</v>
      </c>
      <c r="D81" s="189" t="s">
        <v>1363</v>
      </c>
      <c r="E81" s="189" t="s">
        <v>1597</v>
      </c>
      <c r="F81" s="189" t="s">
        <v>8005</v>
      </c>
      <c r="G81" s="189" t="s">
        <v>1598</v>
      </c>
      <c r="H81" s="189" t="s">
        <v>8006</v>
      </c>
      <c r="I81" s="189" t="s">
        <v>1599</v>
      </c>
      <c r="J81" s="189" t="s">
        <v>6315</v>
      </c>
      <c r="K81" s="189" t="s">
        <v>8007</v>
      </c>
      <c r="L81" s="189" t="s">
        <v>1600</v>
      </c>
      <c r="M81" s="189" t="s">
        <v>47</v>
      </c>
      <c r="N81" s="189" t="s">
        <v>1601</v>
      </c>
      <c r="O81" s="189" t="s">
        <v>1602</v>
      </c>
      <c r="P81" s="189" t="s">
        <v>1603</v>
      </c>
      <c r="Q81" s="189">
        <v>0</v>
      </c>
      <c r="R81" s="189">
        <v>93401</v>
      </c>
      <c r="S81" s="189" t="s">
        <v>8008</v>
      </c>
      <c r="T81" s="190">
        <v>37970</v>
      </c>
      <c r="U81" s="191">
        <v>2150</v>
      </c>
      <c r="V81" s="197">
        <v>36506045</v>
      </c>
      <c r="W81" s="197">
        <v>277091448</v>
      </c>
      <c r="X81" s="192">
        <v>44469</v>
      </c>
      <c r="Y81" s="80" t="s">
        <v>6489</v>
      </c>
      <c r="Z81" s="80" t="s">
        <v>6490</v>
      </c>
      <c r="AA81" s="193" t="s">
        <v>211</v>
      </c>
    </row>
    <row r="82" spans="2:27" s="188" customFormat="1" ht="15.75" customHeight="1" x14ac:dyDescent="0.2">
      <c r="B82" s="189" t="s">
        <v>8004</v>
      </c>
      <c r="C82" s="189">
        <v>702670004</v>
      </c>
      <c r="D82" s="189" t="s">
        <v>1363</v>
      </c>
      <c r="E82" s="189" t="s">
        <v>1597</v>
      </c>
      <c r="F82" s="189" t="s">
        <v>8005</v>
      </c>
      <c r="G82" s="189" t="s">
        <v>1598</v>
      </c>
      <c r="H82" s="189" t="s">
        <v>8006</v>
      </c>
      <c r="I82" s="189" t="s">
        <v>1599</v>
      </c>
      <c r="J82" s="189" t="s">
        <v>6315</v>
      </c>
      <c r="K82" s="189" t="s">
        <v>8007</v>
      </c>
      <c r="L82" s="189" t="s">
        <v>1600</v>
      </c>
      <c r="M82" s="189" t="s">
        <v>47</v>
      </c>
      <c r="N82" s="189" t="s">
        <v>1601</v>
      </c>
      <c r="O82" s="189" t="s">
        <v>1602</v>
      </c>
      <c r="P82" s="189" t="s">
        <v>1603</v>
      </c>
      <c r="Q82" s="189">
        <v>0</v>
      </c>
      <c r="R82" s="189">
        <v>93401</v>
      </c>
      <c r="S82" s="189" t="s">
        <v>8008</v>
      </c>
      <c r="T82" s="190">
        <v>37970</v>
      </c>
      <c r="U82" s="191">
        <v>2150</v>
      </c>
      <c r="V82" s="197">
        <v>12757082</v>
      </c>
      <c r="W82" s="197">
        <v>68506066</v>
      </c>
      <c r="X82" s="192">
        <v>44469</v>
      </c>
      <c r="Y82" s="80" t="s">
        <v>6489</v>
      </c>
      <c r="Z82" s="80" t="s">
        <v>6490</v>
      </c>
      <c r="AA82" s="193" t="s">
        <v>6492</v>
      </c>
    </row>
    <row r="83" spans="2:27" s="188" customFormat="1" ht="15.75" customHeight="1" x14ac:dyDescent="0.2">
      <c r="B83" s="189" t="s">
        <v>8004</v>
      </c>
      <c r="C83" s="189">
        <v>702670004</v>
      </c>
      <c r="D83" s="189" t="s">
        <v>1363</v>
      </c>
      <c r="E83" s="189" t="s">
        <v>1597</v>
      </c>
      <c r="F83" s="189" t="s">
        <v>8005</v>
      </c>
      <c r="G83" s="189" t="s">
        <v>1598</v>
      </c>
      <c r="H83" s="189" t="s">
        <v>8006</v>
      </c>
      <c r="I83" s="189" t="s">
        <v>1599</v>
      </c>
      <c r="J83" s="189" t="s">
        <v>6315</v>
      </c>
      <c r="K83" s="189" t="s">
        <v>8007</v>
      </c>
      <c r="L83" s="189" t="s">
        <v>1600</v>
      </c>
      <c r="M83" s="189" t="s">
        <v>47</v>
      </c>
      <c r="N83" s="189" t="s">
        <v>1601</v>
      </c>
      <c r="O83" s="189" t="s">
        <v>1602</v>
      </c>
      <c r="P83" s="189" t="s">
        <v>1603</v>
      </c>
      <c r="Q83" s="189">
        <v>0</v>
      </c>
      <c r="R83" s="189">
        <v>93401</v>
      </c>
      <c r="S83" s="189" t="s">
        <v>8008</v>
      </c>
      <c r="T83" s="190">
        <v>37970</v>
      </c>
      <c r="U83" s="191">
        <v>2150</v>
      </c>
      <c r="V83" s="197">
        <v>35432336</v>
      </c>
      <c r="W83" s="197">
        <v>270407499</v>
      </c>
      <c r="X83" s="192">
        <v>44469</v>
      </c>
      <c r="Y83" s="80" t="s">
        <v>6489</v>
      </c>
      <c r="Z83" s="80" t="s">
        <v>6490</v>
      </c>
      <c r="AA83" s="193" t="s">
        <v>6519</v>
      </c>
    </row>
    <row r="84" spans="2:27" s="188" customFormat="1" ht="15.75" customHeight="1" x14ac:dyDescent="0.2">
      <c r="B84" s="189" t="s">
        <v>8004</v>
      </c>
      <c r="C84" s="189">
        <v>702670004</v>
      </c>
      <c r="D84" s="189" t="s">
        <v>1363</v>
      </c>
      <c r="E84" s="189" t="s">
        <v>1597</v>
      </c>
      <c r="F84" s="189" t="s">
        <v>8005</v>
      </c>
      <c r="G84" s="189" t="s">
        <v>1598</v>
      </c>
      <c r="H84" s="189" t="s">
        <v>8006</v>
      </c>
      <c r="I84" s="189" t="s">
        <v>1599</v>
      </c>
      <c r="J84" s="189" t="s">
        <v>6315</v>
      </c>
      <c r="K84" s="189" t="s">
        <v>8007</v>
      </c>
      <c r="L84" s="189" t="s">
        <v>1600</v>
      </c>
      <c r="M84" s="189" t="s">
        <v>47</v>
      </c>
      <c r="N84" s="189" t="s">
        <v>1601</v>
      </c>
      <c r="O84" s="189" t="s">
        <v>1602</v>
      </c>
      <c r="P84" s="189" t="s">
        <v>1603</v>
      </c>
      <c r="Q84" s="189">
        <v>0</v>
      </c>
      <c r="R84" s="189">
        <v>93401</v>
      </c>
      <c r="S84" s="189" t="s">
        <v>8008</v>
      </c>
      <c r="T84" s="190">
        <v>37970</v>
      </c>
      <c r="U84" s="191">
        <v>2150</v>
      </c>
      <c r="V84" s="197">
        <v>15998289</v>
      </c>
      <c r="W84" s="197">
        <v>112442729</v>
      </c>
      <c r="X84" s="192">
        <v>44469</v>
      </c>
      <c r="Y84" s="80" t="s">
        <v>6489</v>
      </c>
      <c r="Z84" s="80" t="s">
        <v>6490</v>
      </c>
      <c r="AA84" s="193" t="s">
        <v>6549</v>
      </c>
    </row>
    <row r="85" spans="2:27" s="188" customFormat="1" ht="15.75" customHeight="1" x14ac:dyDescent="0.2">
      <c r="B85" s="189" t="s">
        <v>8004</v>
      </c>
      <c r="C85" s="189">
        <v>702670004</v>
      </c>
      <c r="D85" s="189" t="s">
        <v>1363</v>
      </c>
      <c r="E85" s="189" t="s">
        <v>1597</v>
      </c>
      <c r="F85" s="189" t="s">
        <v>8005</v>
      </c>
      <c r="G85" s="189" t="s">
        <v>1598</v>
      </c>
      <c r="H85" s="189" t="s">
        <v>8006</v>
      </c>
      <c r="I85" s="189" t="s">
        <v>1599</v>
      </c>
      <c r="J85" s="189" t="s">
        <v>6315</v>
      </c>
      <c r="K85" s="189" t="s">
        <v>8007</v>
      </c>
      <c r="L85" s="189" t="s">
        <v>1600</v>
      </c>
      <c r="M85" s="189" t="s">
        <v>47</v>
      </c>
      <c r="N85" s="189" t="s">
        <v>1601</v>
      </c>
      <c r="O85" s="189" t="s">
        <v>1602</v>
      </c>
      <c r="P85" s="189" t="s">
        <v>1603</v>
      </c>
      <c r="Q85" s="189">
        <v>0</v>
      </c>
      <c r="R85" s="189">
        <v>93401</v>
      </c>
      <c r="S85" s="189" t="s">
        <v>8008</v>
      </c>
      <c r="T85" s="190">
        <v>37970</v>
      </c>
      <c r="U85" s="191">
        <v>2150</v>
      </c>
      <c r="V85" s="197">
        <v>31799772</v>
      </c>
      <c r="W85" s="197">
        <v>139868684</v>
      </c>
      <c r="X85" s="192">
        <v>44469</v>
      </c>
      <c r="Y85" s="80" t="s">
        <v>6489</v>
      </c>
      <c r="Z85" s="80" t="s">
        <v>6490</v>
      </c>
      <c r="AA85" s="193" t="s">
        <v>6550</v>
      </c>
    </row>
    <row r="86" spans="2:27" s="188" customFormat="1" ht="15.75" customHeight="1" x14ac:dyDescent="0.2">
      <c r="B86" s="189" t="s">
        <v>8004</v>
      </c>
      <c r="C86" s="189">
        <v>702670004</v>
      </c>
      <c r="D86" s="189" t="s">
        <v>1363</v>
      </c>
      <c r="E86" s="189" t="s">
        <v>1597</v>
      </c>
      <c r="F86" s="189" t="s">
        <v>8005</v>
      </c>
      <c r="G86" s="189" t="s">
        <v>1598</v>
      </c>
      <c r="H86" s="189" t="s">
        <v>8006</v>
      </c>
      <c r="I86" s="189" t="s">
        <v>1599</v>
      </c>
      <c r="J86" s="189" t="s">
        <v>6315</v>
      </c>
      <c r="K86" s="189" t="s">
        <v>8007</v>
      </c>
      <c r="L86" s="189" t="s">
        <v>1600</v>
      </c>
      <c r="M86" s="189" t="s">
        <v>47</v>
      </c>
      <c r="N86" s="189" t="s">
        <v>1601</v>
      </c>
      <c r="O86" s="189" t="s">
        <v>1602</v>
      </c>
      <c r="P86" s="189" t="s">
        <v>1603</v>
      </c>
      <c r="Q86" s="189">
        <v>0</v>
      </c>
      <c r="R86" s="189">
        <v>93401</v>
      </c>
      <c r="S86" s="189" t="s">
        <v>8008</v>
      </c>
      <c r="T86" s="190">
        <v>37970</v>
      </c>
      <c r="U86" s="191">
        <v>2150</v>
      </c>
      <c r="V86" s="197">
        <v>15244901</v>
      </c>
      <c r="W86" s="197">
        <v>47509887</v>
      </c>
      <c r="X86" s="192">
        <v>44469</v>
      </c>
      <c r="Y86" s="80" t="s">
        <v>6489</v>
      </c>
      <c r="Z86" s="80" t="s">
        <v>6490</v>
      </c>
      <c r="AA86" s="193" t="s">
        <v>6551</v>
      </c>
    </row>
    <row r="87" spans="2:27" s="188" customFormat="1" ht="15.75" customHeight="1" x14ac:dyDescent="0.2">
      <c r="B87" s="189" t="s">
        <v>8004</v>
      </c>
      <c r="C87" s="189">
        <v>702670004</v>
      </c>
      <c r="D87" s="189" t="s">
        <v>1363</v>
      </c>
      <c r="E87" s="189" t="s">
        <v>1597</v>
      </c>
      <c r="F87" s="189" t="s">
        <v>8005</v>
      </c>
      <c r="G87" s="189" t="s">
        <v>1598</v>
      </c>
      <c r="H87" s="189" t="s">
        <v>8006</v>
      </c>
      <c r="I87" s="189" t="s">
        <v>1599</v>
      </c>
      <c r="J87" s="189" t="s">
        <v>6315</v>
      </c>
      <c r="K87" s="189" t="s">
        <v>8007</v>
      </c>
      <c r="L87" s="189" t="s">
        <v>1600</v>
      </c>
      <c r="M87" s="189" t="s">
        <v>47</v>
      </c>
      <c r="N87" s="189" t="s">
        <v>1601</v>
      </c>
      <c r="O87" s="189" t="s">
        <v>1602</v>
      </c>
      <c r="P87" s="189" t="s">
        <v>1603</v>
      </c>
      <c r="Q87" s="189">
        <v>0</v>
      </c>
      <c r="R87" s="189">
        <v>93401</v>
      </c>
      <c r="S87" s="189" t="s">
        <v>8008</v>
      </c>
      <c r="T87" s="190">
        <v>37970</v>
      </c>
      <c r="U87" s="191">
        <v>2150</v>
      </c>
      <c r="V87" s="197">
        <v>3457482</v>
      </c>
      <c r="W87" s="197">
        <v>28048937</v>
      </c>
      <c r="X87" s="192">
        <v>44469</v>
      </c>
      <c r="Y87" s="80" t="s">
        <v>6489</v>
      </c>
      <c r="Z87" s="80" t="s">
        <v>6490</v>
      </c>
      <c r="AA87" s="193" t="s">
        <v>6552</v>
      </c>
    </row>
    <row r="88" spans="2:27" s="188" customFormat="1" ht="15.75" customHeight="1" x14ac:dyDescent="0.2">
      <c r="B88" s="189" t="s">
        <v>8004</v>
      </c>
      <c r="C88" s="189">
        <v>702670004</v>
      </c>
      <c r="D88" s="189" t="s">
        <v>1363</v>
      </c>
      <c r="E88" s="189" t="s">
        <v>1597</v>
      </c>
      <c r="F88" s="189" t="s">
        <v>8005</v>
      </c>
      <c r="G88" s="189" t="s">
        <v>1598</v>
      </c>
      <c r="H88" s="189" t="s">
        <v>8006</v>
      </c>
      <c r="I88" s="189" t="s">
        <v>1599</v>
      </c>
      <c r="J88" s="189" t="s">
        <v>6315</v>
      </c>
      <c r="K88" s="189" t="s">
        <v>8007</v>
      </c>
      <c r="L88" s="189" t="s">
        <v>1600</v>
      </c>
      <c r="M88" s="189" t="s">
        <v>47</v>
      </c>
      <c r="N88" s="189" t="s">
        <v>1601</v>
      </c>
      <c r="O88" s="189" t="s">
        <v>1602</v>
      </c>
      <c r="P88" s="189" t="s">
        <v>1603</v>
      </c>
      <c r="Q88" s="189">
        <v>0</v>
      </c>
      <c r="R88" s="189">
        <v>93401</v>
      </c>
      <c r="S88" s="189" t="s">
        <v>8008</v>
      </c>
      <c r="T88" s="190">
        <v>37970</v>
      </c>
      <c r="U88" s="191">
        <v>2150</v>
      </c>
      <c r="V88" s="197">
        <v>10012200</v>
      </c>
      <c r="W88" s="197">
        <v>49150847</v>
      </c>
      <c r="X88" s="192">
        <v>44469</v>
      </c>
      <c r="Y88" s="80" t="s">
        <v>6489</v>
      </c>
      <c r="Z88" s="80" t="s">
        <v>6490</v>
      </c>
      <c r="AA88" s="193" t="s">
        <v>6525</v>
      </c>
    </row>
    <row r="89" spans="2:27" s="188" customFormat="1" ht="15.75" customHeight="1" x14ac:dyDescent="0.2">
      <c r="B89" s="189" t="s">
        <v>8004</v>
      </c>
      <c r="C89" s="189">
        <v>702670004</v>
      </c>
      <c r="D89" s="189" t="s">
        <v>1363</v>
      </c>
      <c r="E89" s="189" t="s">
        <v>1597</v>
      </c>
      <c r="F89" s="189" t="s">
        <v>8005</v>
      </c>
      <c r="G89" s="189" t="s">
        <v>1598</v>
      </c>
      <c r="H89" s="189" t="s">
        <v>8006</v>
      </c>
      <c r="I89" s="189" t="s">
        <v>1599</v>
      </c>
      <c r="J89" s="189" t="s">
        <v>6315</v>
      </c>
      <c r="K89" s="189" t="s">
        <v>8007</v>
      </c>
      <c r="L89" s="189" t="s">
        <v>1600</v>
      </c>
      <c r="M89" s="189" t="s">
        <v>47</v>
      </c>
      <c r="N89" s="189" t="s">
        <v>1601</v>
      </c>
      <c r="O89" s="189" t="s">
        <v>1602</v>
      </c>
      <c r="P89" s="189" t="s">
        <v>1603</v>
      </c>
      <c r="Q89" s="189">
        <v>0</v>
      </c>
      <c r="R89" s="189">
        <v>93401</v>
      </c>
      <c r="S89" s="189" t="s">
        <v>8008</v>
      </c>
      <c r="T89" s="190">
        <v>37970</v>
      </c>
      <c r="U89" s="191">
        <v>2150</v>
      </c>
      <c r="V89" s="197">
        <v>38653460</v>
      </c>
      <c r="W89" s="197">
        <v>244128998</v>
      </c>
      <c r="X89" s="192">
        <v>44469</v>
      </c>
      <c r="Y89" s="80" t="s">
        <v>6489</v>
      </c>
      <c r="Z89" s="80" t="s">
        <v>6490</v>
      </c>
      <c r="AA89" s="193" t="s">
        <v>6491</v>
      </c>
    </row>
    <row r="90" spans="2:27" s="188" customFormat="1" ht="15.75" customHeight="1" x14ac:dyDescent="0.2">
      <c r="B90" s="189" t="s">
        <v>8004</v>
      </c>
      <c r="C90" s="189">
        <v>702670004</v>
      </c>
      <c r="D90" s="189" t="s">
        <v>1363</v>
      </c>
      <c r="E90" s="189" t="s">
        <v>1597</v>
      </c>
      <c r="F90" s="189" t="s">
        <v>8005</v>
      </c>
      <c r="G90" s="189" t="s">
        <v>1598</v>
      </c>
      <c r="H90" s="189" t="s">
        <v>8006</v>
      </c>
      <c r="I90" s="189" t="s">
        <v>1599</v>
      </c>
      <c r="J90" s="189" t="s">
        <v>6315</v>
      </c>
      <c r="K90" s="189" t="s">
        <v>8007</v>
      </c>
      <c r="L90" s="189" t="s">
        <v>1600</v>
      </c>
      <c r="M90" s="189" t="s">
        <v>47</v>
      </c>
      <c r="N90" s="189" t="s">
        <v>1601</v>
      </c>
      <c r="O90" s="189" t="s">
        <v>1602</v>
      </c>
      <c r="P90" s="189" t="s">
        <v>1603</v>
      </c>
      <c r="Q90" s="189">
        <v>0</v>
      </c>
      <c r="R90" s="189">
        <v>93401</v>
      </c>
      <c r="S90" s="189" t="s">
        <v>8008</v>
      </c>
      <c r="T90" s="190">
        <v>37970</v>
      </c>
      <c r="U90" s="191">
        <v>2150</v>
      </c>
      <c r="V90" s="197">
        <v>320664</v>
      </c>
      <c r="W90" s="197">
        <v>11051075</v>
      </c>
      <c r="X90" s="192">
        <v>44469</v>
      </c>
      <c r="Y90" s="80" t="s">
        <v>6489</v>
      </c>
      <c r="Z90" s="80" t="s">
        <v>6490</v>
      </c>
      <c r="AA90" s="193" t="s">
        <v>6554</v>
      </c>
    </row>
    <row r="91" spans="2:27" s="188" customFormat="1" ht="15.75" customHeight="1" x14ac:dyDescent="0.2">
      <c r="B91" s="189" t="s">
        <v>8004</v>
      </c>
      <c r="C91" s="189">
        <v>702670004</v>
      </c>
      <c r="D91" s="189" t="s">
        <v>1363</v>
      </c>
      <c r="E91" s="189" t="s">
        <v>1597</v>
      </c>
      <c r="F91" s="189" t="s">
        <v>8005</v>
      </c>
      <c r="G91" s="189" t="s">
        <v>1598</v>
      </c>
      <c r="H91" s="189" t="s">
        <v>8006</v>
      </c>
      <c r="I91" s="189" t="s">
        <v>1599</v>
      </c>
      <c r="J91" s="189" t="s">
        <v>6315</v>
      </c>
      <c r="K91" s="189" t="s">
        <v>8007</v>
      </c>
      <c r="L91" s="189" t="s">
        <v>1600</v>
      </c>
      <c r="M91" s="189" t="s">
        <v>47</v>
      </c>
      <c r="N91" s="189" t="s">
        <v>1601</v>
      </c>
      <c r="O91" s="189" t="s">
        <v>1602</v>
      </c>
      <c r="P91" s="189" t="s">
        <v>1603</v>
      </c>
      <c r="Q91" s="189">
        <v>0</v>
      </c>
      <c r="R91" s="189">
        <v>93401</v>
      </c>
      <c r="S91" s="189" t="s">
        <v>8008</v>
      </c>
      <c r="T91" s="190">
        <v>37970</v>
      </c>
      <c r="U91" s="191">
        <v>2150</v>
      </c>
      <c r="V91" s="197">
        <v>12024900</v>
      </c>
      <c r="W91" s="197">
        <v>86418948</v>
      </c>
      <c r="X91" s="192">
        <v>44469</v>
      </c>
      <c r="Y91" s="80" t="s">
        <v>6489</v>
      </c>
      <c r="Z91" s="80" t="s">
        <v>6490</v>
      </c>
      <c r="AA91" s="193" t="s">
        <v>70</v>
      </c>
    </row>
    <row r="92" spans="2:27" s="188" customFormat="1" ht="15.75" customHeight="1" x14ac:dyDescent="0.2">
      <c r="B92" s="189" t="s">
        <v>8004</v>
      </c>
      <c r="C92" s="189">
        <v>702670004</v>
      </c>
      <c r="D92" s="189" t="s">
        <v>1363</v>
      </c>
      <c r="E92" s="189" t="s">
        <v>1597</v>
      </c>
      <c r="F92" s="189" t="s">
        <v>8005</v>
      </c>
      <c r="G92" s="189" t="s">
        <v>1598</v>
      </c>
      <c r="H92" s="189" t="s">
        <v>8006</v>
      </c>
      <c r="I92" s="189" t="s">
        <v>1599</v>
      </c>
      <c r="J92" s="189" t="s">
        <v>6315</v>
      </c>
      <c r="K92" s="189" t="s">
        <v>8007</v>
      </c>
      <c r="L92" s="189" t="s">
        <v>1600</v>
      </c>
      <c r="M92" s="189" t="s">
        <v>47</v>
      </c>
      <c r="N92" s="189" t="s">
        <v>1601</v>
      </c>
      <c r="O92" s="189" t="s">
        <v>1602</v>
      </c>
      <c r="P92" s="189" t="s">
        <v>1603</v>
      </c>
      <c r="Q92" s="189">
        <v>0</v>
      </c>
      <c r="R92" s="189">
        <v>93401</v>
      </c>
      <c r="S92" s="189" t="s">
        <v>8008</v>
      </c>
      <c r="T92" s="190">
        <v>37970</v>
      </c>
      <c r="U92" s="191">
        <v>2150</v>
      </c>
      <c r="V92" s="197">
        <v>18307639</v>
      </c>
      <c r="W92" s="197">
        <v>132087043</v>
      </c>
      <c r="X92" s="192">
        <v>44469</v>
      </c>
      <c r="Y92" s="80" t="s">
        <v>6489</v>
      </c>
      <c r="Z92" s="80" t="s">
        <v>6490</v>
      </c>
      <c r="AA92" s="193" t="s">
        <v>6535</v>
      </c>
    </row>
    <row r="93" spans="2:27" s="188" customFormat="1" ht="15.75" customHeight="1" x14ac:dyDescent="0.2">
      <c r="B93" s="189" t="s">
        <v>8004</v>
      </c>
      <c r="C93" s="189">
        <v>702670004</v>
      </c>
      <c r="D93" s="189" t="s">
        <v>1363</v>
      </c>
      <c r="E93" s="189" t="s">
        <v>1597</v>
      </c>
      <c r="F93" s="189" t="s">
        <v>8005</v>
      </c>
      <c r="G93" s="189" t="s">
        <v>1598</v>
      </c>
      <c r="H93" s="189" t="s">
        <v>8006</v>
      </c>
      <c r="I93" s="189" t="s">
        <v>1599</v>
      </c>
      <c r="J93" s="189" t="s">
        <v>6315</v>
      </c>
      <c r="K93" s="189" t="s">
        <v>8007</v>
      </c>
      <c r="L93" s="189" t="s">
        <v>1600</v>
      </c>
      <c r="M93" s="189" t="s">
        <v>47</v>
      </c>
      <c r="N93" s="189" t="s">
        <v>1601</v>
      </c>
      <c r="O93" s="189" t="s">
        <v>1602</v>
      </c>
      <c r="P93" s="189" t="s">
        <v>1603</v>
      </c>
      <c r="Q93" s="189">
        <v>0</v>
      </c>
      <c r="R93" s="189">
        <v>93401</v>
      </c>
      <c r="S93" s="189" t="s">
        <v>8008</v>
      </c>
      <c r="T93" s="190">
        <v>37970</v>
      </c>
      <c r="U93" s="191">
        <v>2150</v>
      </c>
      <c r="V93" s="197">
        <v>16120477</v>
      </c>
      <c r="W93" s="197">
        <v>156871570</v>
      </c>
      <c r="X93" s="192">
        <v>44469</v>
      </c>
      <c r="Y93" s="80" t="s">
        <v>6489</v>
      </c>
      <c r="Z93" s="80" t="s">
        <v>6490</v>
      </c>
      <c r="AA93" s="193" t="s">
        <v>6555</v>
      </c>
    </row>
    <row r="94" spans="2:27" s="188" customFormat="1" ht="15.75" customHeight="1" x14ac:dyDescent="0.2">
      <c r="B94" s="189" t="s">
        <v>8004</v>
      </c>
      <c r="C94" s="189">
        <v>702670004</v>
      </c>
      <c r="D94" s="189" t="s">
        <v>1363</v>
      </c>
      <c r="E94" s="189" t="s">
        <v>1597</v>
      </c>
      <c r="F94" s="189" t="s">
        <v>8005</v>
      </c>
      <c r="G94" s="189" t="s">
        <v>1598</v>
      </c>
      <c r="H94" s="189" t="s">
        <v>8006</v>
      </c>
      <c r="I94" s="189" t="s">
        <v>1599</v>
      </c>
      <c r="J94" s="189" t="s">
        <v>6315</v>
      </c>
      <c r="K94" s="189" t="s">
        <v>8007</v>
      </c>
      <c r="L94" s="189" t="s">
        <v>1600</v>
      </c>
      <c r="M94" s="189" t="s">
        <v>47</v>
      </c>
      <c r="N94" s="189" t="s">
        <v>1601</v>
      </c>
      <c r="O94" s="189" t="s">
        <v>1602</v>
      </c>
      <c r="P94" s="189" t="s">
        <v>1603</v>
      </c>
      <c r="Q94" s="189">
        <v>0</v>
      </c>
      <c r="R94" s="189">
        <v>93401</v>
      </c>
      <c r="S94" s="189" t="s">
        <v>8008</v>
      </c>
      <c r="T94" s="190">
        <v>37970</v>
      </c>
      <c r="U94" s="191">
        <v>2150</v>
      </c>
      <c r="V94" s="197">
        <v>9595871</v>
      </c>
      <c r="W94" s="197">
        <v>47845190</v>
      </c>
      <c r="X94" s="192">
        <v>44469</v>
      </c>
      <c r="Y94" s="80" t="s">
        <v>6489</v>
      </c>
      <c r="Z94" s="80" t="s">
        <v>6490</v>
      </c>
      <c r="AA94" s="193" t="s">
        <v>6508</v>
      </c>
    </row>
    <row r="95" spans="2:27" s="188" customFormat="1" ht="15.75" customHeight="1" x14ac:dyDescent="0.2">
      <c r="B95" s="189" t="s">
        <v>8004</v>
      </c>
      <c r="C95" s="189">
        <v>702670004</v>
      </c>
      <c r="D95" s="189" t="s">
        <v>1363</v>
      </c>
      <c r="E95" s="189" t="s">
        <v>1597</v>
      </c>
      <c r="F95" s="189" t="s">
        <v>8005</v>
      </c>
      <c r="G95" s="189" t="s">
        <v>1598</v>
      </c>
      <c r="H95" s="189" t="s">
        <v>8006</v>
      </c>
      <c r="I95" s="189" t="s">
        <v>1599</v>
      </c>
      <c r="J95" s="189" t="s">
        <v>6315</v>
      </c>
      <c r="K95" s="189" t="s">
        <v>8007</v>
      </c>
      <c r="L95" s="189" t="s">
        <v>1600</v>
      </c>
      <c r="M95" s="189" t="s">
        <v>47</v>
      </c>
      <c r="N95" s="189" t="s">
        <v>1601</v>
      </c>
      <c r="O95" s="189" t="s">
        <v>1602</v>
      </c>
      <c r="P95" s="189" t="s">
        <v>1603</v>
      </c>
      <c r="Q95" s="189">
        <v>0</v>
      </c>
      <c r="R95" s="189">
        <v>93401</v>
      </c>
      <c r="S95" s="189" t="s">
        <v>8008</v>
      </c>
      <c r="T95" s="190">
        <v>37970</v>
      </c>
      <c r="U95" s="191">
        <v>2150</v>
      </c>
      <c r="V95" s="197">
        <v>5557642</v>
      </c>
      <c r="W95" s="197">
        <v>49467314</v>
      </c>
      <c r="X95" s="192">
        <v>44469</v>
      </c>
      <c r="Y95" s="80" t="s">
        <v>6489</v>
      </c>
      <c r="Z95" s="80" t="s">
        <v>6490</v>
      </c>
      <c r="AA95" s="193" t="s">
        <v>181</v>
      </c>
    </row>
    <row r="96" spans="2:27" s="188" customFormat="1" ht="15.75" customHeight="1" x14ac:dyDescent="0.2">
      <c r="B96" s="189" t="s">
        <v>8004</v>
      </c>
      <c r="C96" s="189">
        <v>702670004</v>
      </c>
      <c r="D96" s="189" t="s">
        <v>1363</v>
      </c>
      <c r="E96" s="189" t="s">
        <v>1597</v>
      </c>
      <c r="F96" s="189" t="s">
        <v>8005</v>
      </c>
      <c r="G96" s="189" t="s">
        <v>1598</v>
      </c>
      <c r="H96" s="189" t="s">
        <v>8006</v>
      </c>
      <c r="I96" s="189" t="s">
        <v>1599</v>
      </c>
      <c r="J96" s="189" t="s">
        <v>6315</v>
      </c>
      <c r="K96" s="189" t="s">
        <v>8007</v>
      </c>
      <c r="L96" s="189" t="s">
        <v>1600</v>
      </c>
      <c r="M96" s="189" t="s">
        <v>47</v>
      </c>
      <c r="N96" s="189" t="s">
        <v>1601</v>
      </c>
      <c r="O96" s="189" t="s">
        <v>1602</v>
      </c>
      <c r="P96" s="189" t="s">
        <v>1603</v>
      </c>
      <c r="Q96" s="189">
        <v>0</v>
      </c>
      <c r="R96" s="189">
        <v>93401</v>
      </c>
      <c r="S96" s="189" t="s">
        <v>8008</v>
      </c>
      <c r="T96" s="190">
        <v>37970</v>
      </c>
      <c r="U96" s="191">
        <v>2150</v>
      </c>
      <c r="V96" s="197">
        <v>6533529</v>
      </c>
      <c r="W96" s="197">
        <v>61465797</v>
      </c>
      <c r="X96" s="192">
        <v>44469</v>
      </c>
      <c r="Y96" s="80" t="s">
        <v>6489</v>
      </c>
      <c r="Z96" s="80" t="s">
        <v>6490</v>
      </c>
      <c r="AA96" s="193" t="s">
        <v>7476</v>
      </c>
    </row>
    <row r="97" spans="2:27" s="188" customFormat="1" ht="15.75" customHeight="1" x14ac:dyDescent="0.2">
      <c r="B97" s="189" t="s">
        <v>7762</v>
      </c>
      <c r="C97" s="189">
        <v>711620001</v>
      </c>
      <c r="D97" s="189" t="s">
        <v>72</v>
      </c>
      <c r="E97" s="189" t="s">
        <v>811</v>
      </c>
      <c r="F97" s="189" t="s">
        <v>7763</v>
      </c>
      <c r="G97" s="189" t="s">
        <v>812</v>
      </c>
      <c r="H97" s="189" t="s">
        <v>7764</v>
      </c>
      <c r="I97" s="189" t="s">
        <v>6082</v>
      </c>
      <c r="J97" s="189" t="s">
        <v>5792</v>
      </c>
      <c r="K97" s="189" t="s">
        <v>813</v>
      </c>
      <c r="L97" s="189" t="s">
        <v>814</v>
      </c>
      <c r="M97" s="189" t="s">
        <v>47</v>
      </c>
      <c r="N97" s="189" t="s">
        <v>582</v>
      </c>
      <c r="O97" s="189">
        <v>225589874</v>
      </c>
      <c r="P97" s="189" t="s">
        <v>5708</v>
      </c>
      <c r="Q97" s="189">
        <v>0</v>
      </c>
      <c r="R97" s="189">
        <v>93401</v>
      </c>
      <c r="S97" s="189" t="s">
        <v>7765</v>
      </c>
      <c r="T97" s="190">
        <v>37970</v>
      </c>
      <c r="U97" s="191">
        <v>2260</v>
      </c>
      <c r="V97" s="197">
        <v>0</v>
      </c>
      <c r="W97" s="197">
        <v>29652800</v>
      </c>
      <c r="X97" s="192">
        <v>44469</v>
      </c>
      <c r="Y97" s="80" t="s">
        <v>6489</v>
      </c>
      <c r="Z97" s="80" t="s">
        <v>6490</v>
      </c>
      <c r="AA97" s="193" t="s">
        <v>6549</v>
      </c>
    </row>
    <row r="98" spans="2:27" s="188" customFormat="1" ht="15.75" customHeight="1" x14ac:dyDescent="0.2">
      <c r="B98" s="189" t="s">
        <v>7762</v>
      </c>
      <c r="C98" s="189">
        <v>711620001</v>
      </c>
      <c r="D98" s="189" t="s">
        <v>72</v>
      </c>
      <c r="E98" s="189" t="s">
        <v>811</v>
      </c>
      <c r="F98" s="189" t="s">
        <v>7763</v>
      </c>
      <c r="G98" s="189" t="s">
        <v>812</v>
      </c>
      <c r="H98" s="189" t="s">
        <v>7764</v>
      </c>
      <c r="I98" s="189" t="s">
        <v>6082</v>
      </c>
      <c r="J98" s="189" t="s">
        <v>5792</v>
      </c>
      <c r="K98" s="189" t="s">
        <v>813</v>
      </c>
      <c r="L98" s="189" t="s">
        <v>814</v>
      </c>
      <c r="M98" s="189" t="s">
        <v>47</v>
      </c>
      <c r="N98" s="189" t="s">
        <v>582</v>
      </c>
      <c r="O98" s="189">
        <v>225589874</v>
      </c>
      <c r="P98" s="189" t="s">
        <v>5708</v>
      </c>
      <c r="Q98" s="189">
        <v>0</v>
      </c>
      <c r="R98" s="189">
        <v>93401</v>
      </c>
      <c r="S98" s="189" t="s">
        <v>7765</v>
      </c>
      <c r="T98" s="190">
        <v>37970</v>
      </c>
      <c r="U98" s="191">
        <v>2260</v>
      </c>
      <c r="V98" s="197">
        <v>57797100</v>
      </c>
      <c r="W98" s="197">
        <v>462762114</v>
      </c>
      <c r="X98" s="192">
        <v>44469</v>
      </c>
      <c r="Y98" s="80" t="s">
        <v>6489</v>
      </c>
      <c r="Z98" s="80" t="s">
        <v>6490</v>
      </c>
      <c r="AA98" s="193" t="s">
        <v>6556</v>
      </c>
    </row>
    <row r="99" spans="2:27" s="188" customFormat="1" ht="15.75" customHeight="1" x14ac:dyDescent="0.2">
      <c r="B99" s="189" t="s">
        <v>7762</v>
      </c>
      <c r="C99" s="189">
        <v>711620001</v>
      </c>
      <c r="D99" s="189" t="s">
        <v>72</v>
      </c>
      <c r="E99" s="189" t="s">
        <v>811</v>
      </c>
      <c r="F99" s="189" t="s">
        <v>7763</v>
      </c>
      <c r="G99" s="189" t="s">
        <v>812</v>
      </c>
      <c r="H99" s="189" t="s">
        <v>7764</v>
      </c>
      <c r="I99" s="189" t="s">
        <v>6082</v>
      </c>
      <c r="J99" s="189" t="s">
        <v>5792</v>
      </c>
      <c r="K99" s="189" t="s">
        <v>813</v>
      </c>
      <c r="L99" s="189" t="s">
        <v>814</v>
      </c>
      <c r="M99" s="189" t="s">
        <v>47</v>
      </c>
      <c r="N99" s="189" t="s">
        <v>582</v>
      </c>
      <c r="O99" s="189">
        <v>225589874</v>
      </c>
      <c r="P99" s="189" t="s">
        <v>5708</v>
      </c>
      <c r="Q99" s="189">
        <v>0</v>
      </c>
      <c r="R99" s="189">
        <v>93401</v>
      </c>
      <c r="S99" s="189" t="s">
        <v>7765</v>
      </c>
      <c r="T99" s="190">
        <v>37970</v>
      </c>
      <c r="U99" s="191">
        <v>2260</v>
      </c>
      <c r="V99" s="197">
        <v>0</v>
      </c>
      <c r="W99" s="197">
        <v>59002176</v>
      </c>
      <c r="X99" s="192">
        <v>44469</v>
      </c>
      <c r="Y99" s="80" t="s">
        <v>6489</v>
      </c>
      <c r="Z99" s="80" t="s">
        <v>6490</v>
      </c>
      <c r="AA99" s="193" t="s">
        <v>6557</v>
      </c>
    </row>
    <row r="100" spans="2:27" s="188" customFormat="1" ht="15.75" customHeight="1" x14ac:dyDescent="0.2">
      <c r="B100" s="189" t="s">
        <v>7762</v>
      </c>
      <c r="C100" s="189">
        <v>711620001</v>
      </c>
      <c r="D100" s="189" t="s">
        <v>72</v>
      </c>
      <c r="E100" s="189" t="s">
        <v>811</v>
      </c>
      <c r="F100" s="189" t="s">
        <v>7763</v>
      </c>
      <c r="G100" s="189" t="s">
        <v>812</v>
      </c>
      <c r="H100" s="189" t="s">
        <v>7764</v>
      </c>
      <c r="I100" s="189" t="s">
        <v>6082</v>
      </c>
      <c r="J100" s="189" t="s">
        <v>5792</v>
      </c>
      <c r="K100" s="189" t="s">
        <v>813</v>
      </c>
      <c r="L100" s="189" t="s">
        <v>814</v>
      </c>
      <c r="M100" s="189" t="s">
        <v>47</v>
      </c>
      <c r="N100" s="189" t="s">
        <v>582</v>
      </c>
      <c r="O100" s="189">
        <v>225589874</v>
      </c>
      <c r="P100" s="189" t="s">
        <v>5708</v>
      </c>
      <c r="Q100" s="189">
        <v>0</v>
      </c>
      <c r="R100" s="189">
        <v>93401</v>
      </c>
      <c r="S100" s="189" t="s">
        <v>7765</v>
      </c>
      <c r="T100" s="190">
        <v>37970</v>
      </c>
      <c r="U100" s="191">
        <v>2260</v>
      </c>
      <c r="V100" s="197">
        <v>5932284</v>
      </c>
      <c r="W100" s="197">
        <v>61888152</v>
      </c>
      <c r="X100" s="192">
        <v>44469</v>
      </c>
      <c r="Y100" s="80" t="s">
        <v>6489</v>
      </c>
      <c r="Z100" s="80" t="s">
        <v>6490</v>
      </c>
      <c r="AA100" s="193" t="s">
        <v>6558</v>
      </c>
    </row>
    <row r="101" spans="2:27" s="188" customFormat="1" ht="15.75" customHeight="1" x14ac:dyDescent="0.2">
      <c r="B101" s="189" t="s">
        <v>7762</v>
      </c>
      <c r="C101" s="189">
        <v>711620001</v>
      </c>
      <c r="D101" s="189" t="s">
        <v>72</v>
      </c>
      <c r="E101" s="189" t="s">
        <v>811</v>
      </c>
      <c r="F101" s="189" t="s">
        <v>7763</v>
      </c>
      <c r="G101" s="189" t="s">
        <v>812</v>
      </c>
      <c r="H101" s="189" t="s">
        <v>7764</v>
      </c>
      <c r="I101" s="189" t="s">
        <v>6082</v>
      </c>
      <c r="J101" s="189" t="s">
        <v>5792</v>
      </c>
      <c r="K101" s="189" t="s">
        <v>813</v>
      </c>
      <c r="L101" s="189" t="s">
        <v>814</v>
      </c>
      <c r="M101" s="189" t="s">
        <v>47</v>
      </c>
      <c r="N101" s="189" t="s">
        <v>582</v>
      </c>
      <c r="O101" s="189">
        <v>225589874</v>
      </c>
      <c r="P101" s="189" t="s">
        <v>5708</v>
      </c>
      <c r="Q101" s="189">
        <v>0</v>
      </c>
      <c r="R101" s="189">
        <v>93401</v>
      </c>
      <c r="S101" s="189" t="s">
        <v>7765</v>
      </c>
      <c r="T101" s="190">
        <v>37970</v>
      </c>
      <c r="U101" s="191">
        <v>2260</v>
      </c>
      <c r="V101" s="197">
        <v>7413200</v>
      </c>
      <c r="W101" s="197">
        <v>110901472</v>
      </c>
      <c r="X101" s="192">
        <v>44469</v>
      </c>
      <c r="Y101" s="80" t="s">
        <v>6489</v>
      </c>
      <c r="Z101" s="80" t="s">
        <v>6490</v>
      </c>
      <c r="AA101" s="193" t="s">
        <v>6544</v>
      </c>
    </row>
    <row r="102" spans="2:27" s="188" customFormat="1" ht="15.75" customHeight="1" x14ac:dyDescent="0.2">
      <c r="B102" s="189" t="s">
        <v>7784</v>
      </c>
      <c r="C102" s="189">
        <v>713523003</v>
      </c>
      <c r="D102" s="189" t="s">
        <v>72</v>
      </c>
      <c r="E102" s="189" t="s">
        <v>858</v>
      </c>
      <c r="F102" s="189" t="s">
        <v>7785</v>
      </c>
      <c r="G102" s="189" t="s">
        <v>859</v>
      </c>
      <c r="H102" s="189" t="s">
        <v>6024</v>
      </c>
      <c r="I102" s="189" t="s">
        <v>784</v>
      </c>
      <c r="J102" s="189" t="s">
        <v>6025</v>
      </c>
      <c r="K102" s="189" t="s">
        <v>860</v>
      </c>
      <c r="L102" s="189" t="s">
        <v>6027</v>
      </c>
      <c r="M102" s="189" t="s">
        <v>5343</v>
      </c>
      <c r="N102" s="189" t="s">
        <v>861</v>
      </c>
      <c r="O102" s="189" t="s">
        <v>862</v>
      </c>
      <c r="P102" s="189" t="s">
        <v>6026</v>
      </c>
      <c r="Q102" s="189" t="s">
        <v>6028</v>
      </c>
      <c r="R102" s="189" t="s">
        <v>368</v>
      </c>
      <c r="S102" s="189" t="s">
        <v>7786</v>
      </c>
      <c r="T102" s="190">
        <v>37970</v>
      </c>
      <c r="U102" s="191">
        <v>2330</v>
      </c>
      <c r="V102" s="197">
        <v>13443063</v>
      </c>
      <c r="W102" s="197">
        <v>46808480</v>
      </c>
      <c r="X102" s="192">
        <v>44469</v>
      </c>
      <c r="Y102" s="80" t="s">
        <v>6489</v>
      </c>
      <c r="Z102" s="80" t="s">
        <v>6490</v>
      </c>
      <c r="AA102" s="193" t="s">
        <v>6559</v>
      </c>
    </row>
    <row r="103" spans="2:27" s="188" customFormat="1" ht="15.75" customHeight="1" x14ac:dyDescent="0.2">
      <c r="B103" s="189" t="s">
        <v>7784</v>
      </c>
      <c r="C103" s="189">
        <v>713523003</v>
      </c>
      <c r="D103" s="189" t="s">
        <v>72</v>
      </c>
      <c r="E103" s="189" t="s">
        <v>858</v>
      </c>
      <c r="F103" s="189" t="s">
        <v>7785</v>
      </c>
      <c r="G103" s="189" t="s">
        <v>859</v>
      </c>
      <c r="H103" s="189" t="s">
        <v>6024</v>
      </c>
      <c r="I103" s="189" t="s">
        <v>784</v>
      </c>
      <c r="J103" s="189" t="s">
        <v>6025</v>
      </c>
      <c r="K103" s="189" t="s">
        <v>860</v>
      </c>
      <c r="L103" s="189" t="s">
        <v>6027</v>
      </c>
      <c r="M103" s="189" t="s">
        <v>5343</v>
      </c>
      <c r="N103" s="189" t="s">
        <v>861</v>
      </c>
      <c r="O103" s="189" t="s">
        <v>862</v>
      </c>
      <c r="P103" s="189" t="s">
        <v>6026</v>
      </c>
      <c r="Q103" s="189" t="s">
        <v>6028</v>
      </c>
      <c r="R103" s="189" t="s">
        <v>368</v>
      </c>
      <c r="S103" s="189" t="s">
        <v>7786</v>
      </c>
      <c r="T103" s="190">
        <v>37970</v>
      </c>
      <c r="U103" s="191">
        <v>2330</v>
      </c>
      <c r="V103" s="197">
        <v>9993856</v>
      </c>
      <c r="W103" s="197">
        <v>72610205</v>
      </c>
      <c r="X103" s="192">
        <v>44469</v>
      </c>
      <c r="Y103" s="80" t="s">
        <v>6489</v>
      </c>
      <c r="Z103" s="80" t="s">
        <v>6490</v>
      </c>
      <c r="AA103" s="193" t="s">
        <v>6560</v>
      </c>
    </row>
    <row r="104" spans="2:27" s="188" customFormat="1" ht="15.75" customHeight="1" x14ac:dyDescent="0.2">
      <c r="B104" s="189" t="s">
        <v>7784</v>
      </c>
      <c r="C104" s="189">
        <v>713523003</v>
      </c>
      <c r="D104" s="189" t="s">
        <v>72</v>
      </c>
      <c r="E104" s="189" t="s">
        <v>858</v>
      </c>
      <c r="F104" s="189" t="s">
        <v>7785</v>
      </c>
      <c r="G104" s="189" t="s">
        <v>859</v>
      </c>
      <c r="H104" s="189" t="s">
        <v>6024</v>
      </c>
      <c r="I104" s="189" t="s">
        <v>784</v>
      </c>
      <c r="J104" s="189" t="s">
        <v>6025</v>
      </c>
      <c r="K104" s="189" t="s">
        <v>860</v>
      </c>
      <c r="L104" s="189" t="s">
        <v>6027</v>
      </c>
      <c r="M104" s="189" t="s">
        <v>5343</v>
      </c>
      <c r="N104" s="189" t="s">
        <v>861</v>
      </c>
      <c r="O104" s="189" t="s">
        <v>862</v>
      </c>
      <c r="P104" s="189" t="s">
        <v>6026</v>
      </c>
      <c r="Q104" s="189" t="s">
        <v>6028</v>
      </c>
      <c r="R104" s="189" t="s">
        <v>368</v>
      </c>
      <c r="S104" s="189" t="s">
        <v>7786</v>
      </c>
      <c r="T104" s="190">
        <v>37970</v>
      </c>
      <c r="U104" s="191">
        <v>2330</v>
      </c>
      <c r="V104" s="197">
        <v>36732382</v>
      </c>
      <c r="W104" s="197">
        <v>189593755</v>
      </c>
      <c r="X104" s="192">
        <v>44469</v>
      </c>
      <c r="Y104" s="80" t="s">
        <v>6489</v>
      </c>
      <c r="Z104" s="80" t="s">
        <v>6490</v>
      </c>
      <c r="AA104" s="193" t="s">
        <v>6561</v>
      </c>
    </row>
    <row r="105" spans="2:27" s="188" customFormat="1" ht="15.75" customHeight="1" x14ac:dyDescent="0.2">
      <c r="B105" s="189" t="s">
        <v>7784</v>
      </c>
      <c r="C105" s="189">
        <v>713523003</v>
      </c>
      <c r="D105" s="189" t="s">
        <v>72</v>
      </c>
      <c r="E105" s="189" t="s">
        <v>858</v>
      </c>
      <c r="F105" s="189" t="s">
        <v>7785</v>
      </c>
      <c r="G105" s="189" t="s">
        <v>859</v>
      </c>
      <c r="H105" s="189" t="s">
        <v>6024</v>
      </c>
      <c r="I105" s="189" t="s">
        <v>784</v>
      </c>
      <c r="J105" s="189" t="s">
        <v>6025</v>
      </c>
      <c r="K105" s="189" t="s">
        <v>860</v>
      </c>
      <c r="L105" s="189" t="s">
        <v>6027</v>
      </c>
      <c r="M105" s="189" t="s">
        <v>5343</v>
      </c>
      <c r="N105" s="189" t="s">
        <v>861</v>
      </c>
      <c r="O105" s="189" t="s">
        <v>862</v>
      </c>
      <c r="P105" s="189" t="s">
        <v>6026</v>
      </c>
      <c r="Q105" s="189" t="s">
        <v>6028</v>
      </c>
      <c r="R105" s="189" t="s">
        <v>368</v>
      </c>
      <c r="S105" s="189" t="s">
        <v>7786</v>
      </c>
      <c r="T105" s="190">
        <v>37970</v>
      </c>
      <c r="U105" s="191">
        <v>2330</v>
      </c>
      <c r="V105" s="197">
        <v>18277848</v>
      </c>
      <c r="W105" s="197">
        <v>91389216</v>
      </c>
      <c r="X105" s="192">
        <v>44469</v>
      </c>
      <c r="Y105" s="80" t="s">
        <v>6489</v>
      </c>
      <c r="Z105" s="80" t="s">
        <v>6490</v>
      </c>
      <c r="AA105" s="193" t="s">
        <v>6501</v>
      </c>
    </row>
    <row r="106" spans="2:27" s="188" customFormat="1" ht="15.75" customHeight="1" x14ac:dyDescent="0.2">
      <c r="B106" s="189" t="s">
        <v>7784</v>
      </c>
      <c r="C106" s="189">
        <v>713523003</v>
      </c>
      <c r="D106" s="189" t="s">
        <v>72</v>
      </c>
      <c r="E106" s="189" t="s">
        <v>858</v>
      </c>
      <c r="F106" s="189" t="s">
        <v>7785</v>
      </c>
      <c r="G106" s="189" t="s">
        <v>859</v>
      </c>
      <c r="H106" s="189" t="s">
        <v>6024</v>
      </c>
      <c r="I106" s="189" t="s">
        <v>784</v>
      </c>
      <c r="J106" s="189" t="s">
        <v>6025</v>
      </c>
      <c r="K106" s="189" t="s">
        <v>860</v>
      </c>
      <c r="L106" s="189" t="s">
        <v>6027</v>
      </c>
      <c r="M106" s="189" t="s">
        <v>5343</v>
      </c>
      <c r="N106" s="189" t="s">
        <v>861</v>
      </c>
      <c r="O106" s="189" t="s">
        <v>862</v>
      </c>
      <c r="P106" s="189" t="s">
        <v>6026</v>
      </c>
      <c r="Q106" s="189" t="s">
        <v>6028</v>
      </c>
      <c r="R106" s="189" t="s">
        <v>368</v>
      </c>
      <c r="S106" s="189" t="s">
        <v>7786</v>
      </c>
      <c r="T106" s="190">
        <v>37970</v>
      </c>
      <c r="U106" s="191">
        <v>2330</v>
      </c>
      <c r="V106" s="197">
        <v>8401914</v>
      </c>
      <c r="W106" s="197">
        <v>70399175</v>
      </c>
      <c r="X106" s="192">
        <v>44469</v>
      </c>
      <c r="Y106" s="80" t="s">
        <v>6489</v>
      </c>
      <c r="Z106" s="80" t="s">
        <v>6490</v>
      </c>
      <c r="AA106" s="193" t="s">
        <v>6562</v>
      </c>
    </row>
    <row r="107" spans="2:27" s="188" customFormat="1" ht="15.75" customHeight="1" x14ac:dyDescent="0.2">
      <c r="B107" s="189" t="s">
        <v>7784</v>
      </c>
      <c r="C107" s="189">
        <v>713523003</v>
      </c>
      <c r="D107" s="189" t="s">
        <v>72</v>
      </c>
      <c r="E107" s="189" t="s">
        <v>858</v>
      </c>
      <c r="F107" s="189" t="s">
        <v>7785</v>
      </c>
      <c r="G107" s="189" t="s">
        <v>859</v>
      </c>
      <c r="H107" s="189" t="s">
        <v>6024</v>
      </c>
      <c r="I107" s="189" t="s">
        <v>784</v>
      </c>
      <c r="J107" s="189" t="s">
        <v>6025</v>
      </c>
      <c r="K107" s="189" t="s">
        <v>860</v>
      </c>
      <c r="L107" s="189" t="s">
        <v>6027</v>
      </c>
      <c r="M107" s="189" t="s">
        <v>5343</v>
      </c>
      <c r="N107" s="189" t="s">
        <v>861</v>
      </c>
      <c r="O107" s="189" t="s">
        <v>862</v>
      </c>
      <c r="P107" s="189" t="s">
        <v>6026</v>
      </c>
      <c r="Q107" s="189" t="s">
        <v>6028</v>
      </c>
      <c r="R107" s="189" t="s">
        <v>368</v>
      </c>
      <c r="S107" s="189" t="s">
        <v>7786</v>
      </c>
      <c r="T107" s="190">
        <v>37970</v>
      </c>
      <c r="U107" s="191">
        <v>2330</v>
      </c>
      <c r="V107" s="197">
        <v>0</v>
      </c>
      <c r="W107" s="197">
        <v>38915506</v>
      </c>
      <c r="X107" s="192">
        <v>44469</v>
      </c>
      <c r="Y107" s="80" t="s">
        <v>6489</v>
      </c>
      <c r="Z107" s="80" t="s">
        <v>6490</v>
      </c>
      <c r="AA107" s="193" t="s">
        <v>6524</v>
      </c>
    </row>
    <row r="108" spans="2:27" s="188" customFormat="1" ht="15.75" customHeight="1" x14ac:dyDescent="0.2">
      <c r="B108" s="189" t="s">
        <v>7784</v>
      </c>
      <c r="C108" s="189">
        <v>713523003</v>
      </c>
      <c r="D108" s="189" t="s">
        <v>72</v>
      </c>
      <c r="E108" s="189" t="s">
        <v>858</v>
      </c>
      <c r="F108" s="189" t="s">
        <v>7785</v>
      </c>
      <c r="G108" s="189" t="s">
        <v>859</v>
      </c>
      <c r="H108" s="189" t="s">
        <v>6024</v>
      </c>
      <c r="I108" s="189" t="s">
        <v>784</v>
      </c>
      <c r="J108" s="189" t="s">
        <v>6025</v>
      </c>
      <c r="K108" s="189" t="s">
        <v>860</v>
      </c>
      <c r="L108" s="189" t="s">
        <v>6027</v>
      </c>
      <c r="M108" s="189" t="s">
        <v>5343</v>
      </c>
      <c r="N108" s="189" t="s">
        <v>861</v>
      </c>
      <c r="O108" s="189" t="s">
        <v>862</v>
      </c>
      <c r="P108" s="189" t="s">
        <v>6026</v>
      </c>
      <c r="Q108" s="189" t="s">
        <v>6028</v>
      </c>
      <c r="R108" s="189" t="s">
        <v>368</v>
      </c>
      <c r="S108" s="189" t="s">
        <v>7786</v>
      </c>
      <c r="T108" s="190">
        <v>37970</v>
      </c>
      <c r="U108" s="191">
        <v>2330</v>
      </c>
      <c r="V108" s="197">
        <v>57133015</v>
      </c>
      <c r="W108" s="197">
        <v>444223995</v>
      </c>
      <c r="X108" s="192">
        <v>44469</v>
      </c>
      <c r="Y108" s="80" t="s">
        <v>6489</v>
      </c>
      <c r="Z108" s="80" t="s">
        <v>6490</v>
      </c>
      <c r="AA108" s="193" t="s">
        <v>6525</v>
      </c>
    </row>
    <row r="109" spans="2:27" s="188" customFormat="1" ht="15.75" customHeight="1" x14ac:dyDescent="0.2">
      <c r="B109" s="189" t="s">
        <v>7784</v>
      </c>
      <c r="C109" s="189">
        <v>713523003</v>
      </c>
      <c r="D109" s="189" t="s">
        <v>72</v>
      </c>
      <c r="E109" s="189" t="s">
        <v>858</v>
      </c>
      <c r="F109" s="189" t="s">
        <v>7785</v>
      </c>
      <c r="G109" s="189" t="s">
        <v>859</v>
      </c>
      <c r="H109" s="189" t="s">
        <v>6024</v>
      </c>
      <c r="I109" s="189" t="s">
        <v>784</v>
      </c>
      <c r="J109" s="189" t="s">
        <v>6025</v>
      </c>
      <c r="K109" s="189" t="s">
        <v>860</v>
      </c>
      <c r="L109" s="189" t="s">
        <v>6027</v>
      </c>
      <c r="M109" s="189" t="s">
        <v>5343</v>
      </c>
      <c r="N109" s="189" t="s">
        <v>861</v>
      </c>
      <c r="O109" s="189" t="s">
        <v>862</v>
      </c>
      <c r="P109" s="189" t="s">
        <v>6026</v>
      </c>
      <c r="Q109" s="189" t="s">
        <v>6028</v>
      </c>
      <c r="R109" s="189" t="s">
        <v>368</v>
      </c>
      <c r="S109" s="189" t="s">
        <v>7786</v>
      </c>
      <c r="T109" s="190">
        <v>37970</v>
      </c>
      <c r="U109" s="191">
        <v>2330</v>
      </c>
      <c r="V109" s="197">
        <v>9353149</v>
      </c>
      <c r="W109" s="197">
        <v>162955675</v>
      </c>
      <c r="X109" s="192">
        <v>44469</v>
      </c>
      <c r="Y109" s="80" t="s">
        <v>6489</v>
      </c>
      <c r="Z109" s="80" t="s">
        <v>6490</v>
      </c>
      <c r="AA109" s="193" t="s">
        <v>6563</v>
      </c>
    </row>
    <row r="110" spans="2:27" s="188" customFormat="1" ht="15.75" customHeight="1" x14ac:dyDescent="0.2">
      <c r="B110" s="189" t="s">
        <v>7784</v>
      </c>
      <c r="C110" s="189">
        <v>713523003</v>
      </c>
      <c r="D110" s="189" t="s">
        <v>72</v>
      </c>
      <c r="E110" s="189" t="s">
        <v>858</v>
      </c>
      <c r="F110" s="189" t="s">
        <v>7785</v>
      </c>
      <c r="G110" s="189" t="s">
        <v>859</v>
      </c>
      <c r="H110" s="189" t="s">
        <v>6024</v>
      </c>
      <c r="I110" s="189" t="s">
        <v>784</v>
      </c>
      <c r="J110" s="189" t="s">
        <v>6025</v>
      </c>
      <c r="K110" s="189" t="s">
        <v>860</v>
      </c>
      <c r="L110" s="189" t="s">
        <v>6027</v>
      </c>
      <c r="M110" s="189" t="s">
        <v>5343</v>
      </c>
      <c r="N110" s="189" t="s">
        <v>861</v>
      </c>
      <c r="O110" s="189" t="s">
        <v>862</v>
      </c>
      <c r="P110" s="189" t="s">
        <v>6026</v>
      </c>
      <c r="Q110" s="189" t="s">
        <v>6028</v>
      </c>
      <c r="R110" s="189" t="s">
        <v>368</v>
      </c>
      <c r="S110" s="189" t="s">
        <v>7786</v>
      </c>
      <c r="T110" s="190">
        <v>37970</v>
      </c>
      <c r="U110" s="191">
        <v>2330</v>
      </c>
      <c r="V110" s="197">
        <v>20606799</v>
      </c>
      <c r="W110" s="197">
        <v>158653016</v>
      </c>
      <c r="X110" s="192">
        <v>44469</v>
      </c>
      <c r="Y110" s="80" t="s">
        <v>6489</v>
      </c>
      <c r="Z110" s="80" t="s">
        <v>6490</v>
      </c>
      <c r="AA110" s="193" t="s">
        <v>6514</v>
      </c>
    </row>
    <row r="111" spans="2:27" s="188" customFormat="1" ht="15.75" customHeight="1" x14ac:dyDescent="0.2">
      <c r="B111" s="189" t="s">
        <v>7784</v>
      </c>
      <c r="C111" s="189">
        <v>713523003</v>
      </c>
      <c r="D111" s="189" t="s">
        <v>72</v>
      </c>
      <c r="E111" s="189" t="s">
        <v>858</v>
      </c>
      <c r="F111" s="189" t="s">
        <v>7785</v>
      </c>
      <c r="G111" s="189" t="s">
        <v>859</v>
      </c>
      <c r="H111" s="189" t="s">
        <v>6024</v>
      </c>
      <c r="I111" s="189" t="s">
        <v>784</v>
      </c>
      <c r="J111" s="189" t="s">
        <v>6025</v>
      </c>
      <c r="K111" s="189" t="s">
        <v>860</v>
      </c>
      <c r="L111" s="189" t="s">
        <v>6027</v>
      </c>
      <c r="M111" s="189" t="s">
        <v>5343</v>
      </c>
      <c r="N111" s="189" t="s">
        <v>861</v>
      </c>
      <c r="O111" s="189" t="s">
        <v>862</v>
      </c>
      <c r="P111" s="189" t="s">
        <v>6026</v>
      </c>
      <c r="Q111" s="189" t="s">
        <v>6028</v>
      </c>
      <c r="R111" s="189" t="s">
        <v>368</v>
      </c>
      <c r="S111" s="189" t="s">
        <v>7786</v>
      </c>
      <c r="T111" s="190">
        <v>37970</v>
      </c>
      <c r="U111" s="191">
        <v>2330</v>
      </c>
      <c r="V111" s="197">
        <v>12028004</v>
      </c>
      <c r="W111" s="197">
        <v>119926282</v>
      </c>
      <c r="X111" s="192">
        <v>44469</v>
      </c>
      <c r="Y111" s="80" t="s">
        <v>6489</v>
      </c>
      <c r="Z111" s="80" t="s">
        <v>6490</v>
      </c>
      <c r="AA111" s="193" t="s">
        <v>7480</v>
      </c>
    </row>
    <row r="112" spans="2:27" s="188" customFormat="1" ht="15.75" customHeight="1" x14ac:dyDescent="0.2">
      <c r="B112" s="189" t="s">
        <v>7819</v>
      </c>
      <c r="C112" s="189">
        <v>700028100</v>
      </c>
      <c r="D112" s="189" t="s">
        <v>49</v>
      </c>
      <c r="E112" s="189" t="s">
        <v>967</v>
      </c>
      <c r="F112" s="189" t="s">
        <v>7820</v>
      </c>
      <c r="G112" s="189" t="s">
        <v>968</v>
      </c>
      <c r="H112" s="189" t="s">
        <v>7821</v>
      </c>
      <c r="I112" s="189" t="s">
        <v>969</v>
      </c>
      <c r="J112" s="189" t="s">
        <v>6330</v>
      </c>
      <c r="K112" s="189" t="s">
        <v>7419</v>
      </c>
      <c r="L112" s="189" t="s">
        <v>970</v>
      </c>
      <c r="M112" s="189" t="s">
        <v>47</v>
      </c>
      <c r="N112" s="189" t="s">
        <v>630</v>
      </c>
      <c r="O112" s="189" t="s">
        <v>5796</v>
      </c>
      <c r="P112" s="189" t="s">
        <v>971</v>
      </c>
      <c r="Q112" s="189">
        <v>0</v>
      </c>
      <c r="R112" s="189">
        <v>93401</v>
      </c>
      <c r="S112" s="189" t="s">
        <v>7822</v>
      </c>
      <c r="T112" s="190">
        <v>37970</v>
      </c>
      <c r="U112" s="191">
        <v>2450</v>
      </c>
      <c r="V112" s="197">
        <v>24369651</v>
      </c>
      <c r="W112" s="197">
        <v>135412019</v>
      </c>
      <c r="X112" s="192">
        <v>44469</v>
      </c>
      <c r="Y112" s="80" t="s">
        <v>6489</v>
      </c>
      <c r="Z112" s="80" t="s">
        <v>6490</v>
      </c>
      <c r="AA112" s="193" t="s">
        <v>6521</v>
      </c>
    </row>
    <row r="113" spans="2:27" s="188" customFormat="1" ht="15.75" customHeight="1" x14ac:dyDescent="0.2">
      <c r="B113" s="189" t="s">
        <v>7819</v>
      </c>
      <c r="C113" s="189">
        <v>700028100</v>
      </c>
      <c r="D113" s="189" t="s">
        <v>49</v>
      </c>
      <c r="E113" s="189" t="s">
        <v>967</v>
      </c>
      <c r="F113" s="189" t="s">
        <v>7820</v>
      </c>
      <c r="G113" s="189" t="s">
        <v>968</v>
      </c>
      <c r="H113" s="189" t="s">
        <v>7821</v>
      </c>
      <c r="I113" s="189" t="s">
        <v>969</v>
      </c>
      <c r="J113" s="189" t="s">
        <v>6330</v>
      </c>
      <c r="K113" s="189" t="s">
        <v>7419</v>
      </c>
      <c r="L113" s="189" t="s">
        <v>970</v>
      </c>
      <c r="M113" s="189" t="s">
        <v>47</v>
      </c>
      <c r="N113" s="189" t="s">
        <v>630</v>
      </c>
      <c r="O113" s="189" t="s">
        <v>5796</v>
      </c>
      <c r="P113" s="189" t="s">
        <v>971</v>
      </c>
      <c r="Q113" s="189">
        <v>0</v>
      </c>
      <c r="R113" s="189">
        <v>93401</v>
      </c>
      <c r="S113" s="189" t="s">
        <v>7822</v>
      </c>
      <c r="T113" s="190">
        <v>37970</v>
      </c>
      <c r="U113" s="191">
        <v>2450</v>
      </c>
      <c r="V113" s="197">
        <v>9439934</v>
      </c>
      <c r="W113" s="197">
        <v>191849289</v>
      </c>
      <c r="X113" s="192">
        <v>44469</v>
      </c>
      <c r="Y113" s="80" t="s">
        <v>6489</v>
      </c>
      <c r="Z113" s="80" t="s">
        <v>6490</v>
      </c>
      <c r="AA113" s="193" t="s">
        <v>6564</v>
      </c>
    </row>
    <row r="114" spans="2:27" s="188" customFormat="1" ht="15.75" customHeight="1" x14ac:dyDescent="0.2">
      <c r="B114" s="189" t="s">
        <v>7833</v>
      </c>
      <c r="C114" s="189">
        <v>708781002</v>
      </c>
      <c r="D114" s="189" t="s">
        <v>72</v>
      </c>
      <c r="E114" s="189" t="s">
        <v>999</v>
      </c>
      <c r="F114" s="189" t="s">
        <v>6320</v>
      </c>
      <c r="G114" s="189" t="s">
        <v>1000</v>
      </c>
      <c r="H114" s="189" t="s">
        <v>6328</v>
      </c>
      <c r="I114" s="189" t="s">
        <v>941</v>
      </c>
      <c r="J114" s="189" t="s">
        <v>6329</v>
      </c>
      <c r="K114" s="189" t="s">
        <v>5592</v>
      </c>
      <c r="L114" s="189" t="s">
        <v>1002</v>
      </c>
      <c r="M114" s="189" t="s">
        <v>47</v>
      </c>
      <c r="N114" s="189" t="s">
        <v>1004</v>
      </c>
      <c r="O114" s="189" t="s">
        <v>1003</v>
      </c>
      <c r="P114" s="189" t="s">
        <v>1001</v>
      </c>
      <c r="Q114" s="189">
        <v>0</v>
      </c>
      <c r="R114" s="189">
        <v>93101</v>
      </c>
      <c r="S114" s="189" t="s">
        <v>6319</v>
      </c>
      <c r="T114" s="190">
        <v>37970</v>
      </c>
      <c r="U114" s="191">
        <v>2550</v>
      </c>
      <c r="V114" s="197">
        <v>0</v>
      </c>
      <c r="W114" s="197">
        <v>145071907</v>
      </c>
      <c r="X114" s="192">
        <v>44469</v>
      </c>
      <c r="Y114" s="80" t="s">
        <v>6489</v>
      </c>
      <c r="Z114" s="80" t="s">
        <v>6490</v>
      </c>
      <c r="AA114" s="193" t="s">
        <v>6565</v>
      </c>
    </row>
    <row r="115" spans="2:27" s="188" customFormat="1" ht="15.75" customHeight="1" x14ac:dyDescent="0.2">
      <c r="B115" s="189" t="s">
        <v>7833</v>
      </c>
      <c r="C115" s="189">
        <v>708781002</v>
      </c>
      <c r="D115" s="189" t="s">
        <v>72</v>
      </c>
      <c r="E115" s="189" t="s">
        <v>999</v>
      </c>
      <c r="F115" s="189" t="s">
        <v>6320</v>
      </c>
      <c r="G115" s="189" t="s">
        <v>1000</v>
      </c>
      <c r="H115" s="189" t="s">
        <v>6328</v>
      </c>
      <c r="I115" s="189" t="s">
        <v>941</v>
      </c>
      <c r="J115" s="189" t="s">
        <v>6329</v>
      </c>
      <c r="K115" s="189" t="s">
        <v>5592</v>
      </c>
      <c r="L115" s="189" t="s">
        <v>1002</v>
      </c>
      <c r="M115" s="189" t="s">
        <v>47</v>
      </c>
      <c r="N115" s="189" t="s">
        <v>1004</v>
      </c>
      <c r="O115" s="189" t="s">
        <v>1003</v>
      </c>
      <c r="P115" s="189" t="s">
        <v>1001</v>
      </c>
      <c r="Q115" s="189">
        <v>0</v>
      </c>
      <c r="R115" s="189">
        <v>93101</v>
      </c>
      <c r="S115" s="189" t="s">
        <v>6319</v>
      </c>
      <c r="T115" s="190">
        <v>37970</v>
      </c>
      <c r="U115" s="191">
        <v>2550</v>
      </c>
      <c r="V115" s="197">
        <v>0</v>
      </c>
      <c r="W115" s="197">
        <v>44833143</v>
      </c>
      <c r="X115" s="192">
        <v>44469</v>
      </c>
      <c r="Y115" s="80" t="s">
        <v>6489</v>
      </c>
      <c r="Z115" s="80" t="s">
        <v>6490</v>
      </c>
      <c r="AA115" s="193" t="s">
        <v>229</v>
      </c>
    </row>
    <row r="116" spans="2:27" s="188" customFormat="1" ht="15.75" customHeight="1" x14ac:dyDescent="0.2">
      <c r="B116" s="189" t="s">
        <v>7889</v>
      </c>
      <c r="C116" s="189">
        <v>709963007</v>
      </c>
      <c r="D116" s="189" t="s">
        <v>8938</v>
      </c>
      <c r="E116" s="189" t="s">
        <v>7266</v>
      </c>
      <c r="F116" s="189" t="s">
        <v>7890</v>
      </c>
      <c r="G116" s="189" t="s">
        <v>1221</v>
      </c>
      <c r="H116" s="189" t="s">
        <v>5640</v>
      </c>
      <c r="I116" s="189" t="s">
        <v>1222</v>
      </c>
      <c r="J116" s="189" t="s">
        <v>7891</v>
      </c>
      <c r="K116" s="189" t="s">
        <v>5448</v>
      </c>
      <c r="L116" s="189" t="s">
        <v>1224</v>
      </c>
      <c r="M116" s="189" t="s">
        <v>47</v>
      </c>
      <c r="N116" s="189" t="s">
        <v>1225</v>
      </c>
      <c r="O116" s="189">
        <v>0</v>
      </c>
      <c r="P116" s="189" t="s">
        <v>1223</v>
      </c>
      <c r="Q116" s="189">
        <v>0</v>
      </c>
      <c r="R116" s="189" t="s">
        <v>45</v>
      </c>
      <c r="S116" s="189" t="s">
        <v>7892</v>
      </c>
      <c r="T116" s="190">
        <v>37970</v>
      </c>
      <c r="U116" s="191">
        <v>3200</v>
      </c>
      <c r="V116" s="197">
        <v>10052299</v>
      </c>
      <c r="W116" s="197">
        <v>89452844</v>
      </c>
      <c r="X116" s="192">
        <v>44469</v>
      </c>
      <c r="Y116" s="80" t="s">
        <v>6489</v>
      </c>
      <c r="Z116" s="80" t="s">
        <v>6490</v>
      </c>
      <c r="AA116" s="193" t="s">
        <v>6566</v>
      </c>
    </row>
    <row r="117" spans="2:27" s="188" customFormat="1" ht="15.75" customHeight="1" x14ac:dyDescent="0.2">
      <c r="B117" s="189" t="s">
        <v>7889</v>
      </c>
      <c r="C117" s="189">
        <v>709963007</v>
      </c>
      <c r="D117" s="189" t="s">
        <v>8938</v>
      </c>
      <c r="E117" s="189" t="s">
        <v>7266</v>
      </c>
      <c r="F117" s="189" t="s">
        <v>7890</v>
      </c>
      <c r="G117" s="189" t="s">
        <v>1221</v>
      </c>
      <c r="H117" s="189" t="s">
        <v>5640</v>
      </c>
      <c r="I117" s="189" t="s">
        <v>1222</v>
      </c>
      <c r="J117" s="189" t="s">
        <v>7891</v>
      </c>
      <c r="K117" s="189" t="s">
        <v>5448</v>
      </c>
      <c r="L117" s="189" t="s">
        <v>1224</v>
      </c>
      <c r="M117" s="189" t="s">
        <v>47</v>
      </c>
      <c r="N117" s="189" t="s">
        <v>1225</v>
      </c>
      <c r="O117" s="189">
        <v>0</v>
      </c>
      <c r="P117" s="189" t="s">
        <v>1223</v>
      </c>
      <c r="Q117" s="189">
        <v>0</v>
      </c>
      <c r="R117" s="189" t="s">
        <v>45</v>
      </c>
      <c r="S117" s="189" t="s">
        <v>7892</v>
      </c>
      <c r="T117" s="190">
        <v>37970</v>
      </c>
      <c r="U117" s="191">
        <v>3200</v>
      </c>
      <c r="V117" s="197">
        <v>21184512</v>
      </c>
      <c r="W117" s="197">
        <v>204147467</v>
      </c>
      <c r="X117" s="192">
        <v>44469</v>
      </c>
      <c r="Y117" s="80" t="s">
        <v>6489</v>
      </c>
      <c r="Z117" s="80" t="s">
        <v>6490</v>
      </c>
      <c r="AA117" s="193" t="s">
        <v>6534</v>
      </c>
    </row>
    <row r="118" spans="2:27" s="188" customFormat="1" ht="15.75" customHeight="1" x14ac:dyDescent="0.2">
      <c r="B118" s="189" t="s">
        <v>7889</v>
      </c>
      <c r="C118" s="189">
        <v>709963007</v>
      </c>
      <c r="D118" s="189" t="s">
        <v>8939</v>
      </c>
      <c r="E118" s="189" t="s">
        <v>7266</v>
      </c>
      <c r="F118" s="189" t="s">
        <v>7890</v>
      </c>
      <c r="G118" s="189" t="s">
        <v>1221</v>
      </c>
      <c r="H118" s="189" t="s">
        <v>5640</v>
      </c>
      <c r="I118" s="189" t="s">
        <v>1222</v>
      </c>
      <c r="J118" s="189" t="s">
        <v>7891</v>
      </c>
      <c r="K118" s="189" t="s">
        <v>5448</v>
      </c>
      <c r="L118" s="189" t="s">
        <v>1224</v>
      </c>
      <c r="M118" s="189" t="s">
        <v>47</v>
      </c>
      <c r="N118" s="189" t="s">
        <v>1225</v>
      </c>
      <c r="O118" s="189">
        <v>0</v>
      </c>
      <c r="P118" s="189" t="s">
        <v>1223</v>
      </c>
      <c r="Q118" s="189">
        <v>0</v>
      </c>
      <c r="R118" s="189" t="s">
        <v>45</v>
      </c>
      <c r="S118" s="189" t="s">
        <v>7892</v>
      </c>
      <c r="T118" s="190">
        <v>37970</v>
      </c>
      <c r="U118" s="191">
        <v>3200</v>
      </c>
      <c r="V118" s="197">
        <v>11709408</v>
      </c>
      <c r="W118" s="197">
        <v>87235100</v>
      </c>
      <c r="X118" s="192">
        <v>44469</v>
      </c>
      <c r="Y118" s="80" t="s">
        <v>6489</v>
      </c>
      <c r="Z118" s="80" t="s">
        <v>6490</v>
      </c>
      <c r="AA118" s="193" t="s">
        <v>7481</v>
      </c>
    </row>
    <row r="119" spans="2:27" s="188" customFormat="1" ht="15.75" customHeight="1" x14ac:dyDescent="0.2">
      <c r="B119" s="189" t="s">
        <v>7889</v>
      </c>
      <c r="C119" s="189">
        <v>709963007</v>
      </c>
      <c r="D119" s="189" t="s">
        <v>8938</v>
      </c>
      <c r="E119" s="189" t="s">
        <v>7266</v>
      </c>
      <c r="F119" s="189" t="s">
        <v>7890</v>
      </c>
      <c r="G119" s="189" t="s">
        <v>1221</v>
      </c>
      <c r="H119" s="189" t="s">
        <v>5640</v>
      </c>
      <c r="I119" s="189" t="s">
        <v>1222</v>
      </c>
      <c r="J119" s="189" t="s">
        <v>7891</v>
      </c>
      <c r="K119" s="189" t="s">
        <v>5448</v>
      </c>
      <c r="L119" s="189" t="s">
        <v>1224</v>
      </c>
      <c r="M119" s="189" t="s">
        <v>47</v>
      </c>
      <c r="N119" s="189" t="s">
        <v>1225</v>
      </c>
      <c r="O119" s="189">
        <v>0</v>
      </c>
      <c r="P119" s="189" t="s">
        <v>1223</v>
      </c>
      <c r="Q119" s="189">
        <v>0</v>
      </c>
      <c r="R119" s="189" t="s">
        <v>45</v>
      </c>
      <c r="S119" s="189" t="s">
        <v>7892</v>
      </c>
      <c r="T119" s="190">
        <v>37970</v>
      </c>
      <c r="U119" s="191">
        <v>3200</v>
      </c>
      <c r="V119" s="197">
        <v>4373787</v>
      </c>
      <c r="W119" s="197">
        <v>67298917</v>
      </c>
      <c r="X119" s="192">
        <v>44469</v>
      </c>
      <c r="Y119" s="80" t="s">
        <v>6489</v>
      </c>
      <c r="Z119" s="80" t="s">
        <v>6490</v>
      </c>
      <c r="AA119" s="193" t="s">
        <v>7482</v>
      </c>
    </row>
    <row r="120" spans="2:27" s="188" customFormat="1" ht="15.75" customHeight="1" x14ac:dyDescent="0.2">
      <c r="B120" s="189" t="s">
        <v>1358</v>
      </c>
      <c r="C120" s="189">
        <v>705121001</v>
      </c>
      <c r="D120" s="189" t="s">
        <v>1359</v>
      </c>
      <c r="E120" s="189" t="s">
        <v>1360</v>
      </c>
      <c r="F120" s="189" t="s">
        <v>26</v>
      </c>
      <c r="G120" s="189" t="s">
        <v>1361</v>
      </c>
      <c r="H120" s="189" t="s">
        <v>6392</v>
      </c>
      <c r="I120" s="189" t="s">
        <v>6395</v>
      </c>
      <c r="J120" s="189" t="s">
        <v>6393</v>
      </c>
      <c r="K120" s="189" t="s">
        <v>6394</v>
      </c>
      <c r="L120" s="189" t="s">
        <v>1362</v>
      </c>
      <c r="M120" s="189" t="s">
        <v>47</v>
      </c>
      <c r="N120" s="189" t="s">
        <v>739</v>
      </c>
      <c r="O120" s="189" t="s">
        <v>6390</v>
      </c>
      <c r="P120" s="189" t="s">
        <v>6391</v>
      </c>
      <c r="Q120" s="189">
        <v>0</v>
      </c>
      <c r="R120" s="189" t="s">
        <v>45</v>
      </c>
      <c r="S120" s="189" t="s">
        <v>6389</v>
      </c>
      <c r="T120" s="190">
        <v>37970</v>
      </c>
      <c r="U120" s="191">
        <v>3450</v>
      </c>
      <c r="V120" s="197">
        <v>0</v>
      </c>
      <c r="W120" s="197">
        <v>217469983</v>
      </c>
      <c r="X120" s="192">
        <v>44469</v>
      </c>
      <c r="Y120" s="80" t="s">
        <v>6489</v>
      </c>
      <c r="Z120" s="80" t="s">
        <v>6490</v>
      </c>
      <c r="AA120" s="193" t="s">
        <v>6568</v>
      </c>
    </row>
    <row r="121" spans="2:27" s="188" customFormat="1" ht="15.75" customHeight="1" x14ac:dyDescent="0.2">
      <c r="B121" s="189" t="s">
        <v>1358</v>
      </c>
      <c r="C121" s="189">
        <v>705121001</v>
      </c>
      <c r="D121" s="189" t="s">
        <v>1359</v>
      </c>
      <c r="E121" s="189" t="s">
        <v>1360</v>
      </c>
      <c r="F121" s="189" t="s">
        <v>26</v>
      </c>
      <c r="G121" s="189" t="s">
        <v>1361</v>
      </c>
      <c r="H121" s="189" t="s">
        <v>6392</v>
      </c>
      <c r="I121" s="189" t="s">
        <v>6395</v>
      </c>
      <c r="J121" s="189" t="s">
        <v>6393</v>
      </c>
      <c r="K121" s="189" t="s">
        <v>6394</v>
      </c>
      <c r="L121" s="189" t="s">
        <v>1362</v>
      </c>
      <c r="M121" s="189" t="s">
        <v>47</v>
      </c>
      <c r="N121" s="189" t="s">
        <v>739</v>
      </c>
      <c r="O121" s="189" t="s">
        <v>6390</v>
      </c>
      <c r="P121" s="189" t="s">
        <v>6391</v>
      </c>
      <c r="Q121" s="189">
        <v>0</v>
      </c>
      <c r="R121" s="189" t="s">
        <v>45</v>
      </c>
      <c r="S121" s="189" t="s">
        <v>6389</v>
      </c>
      <c r="T121" s="190">
        <v>37970</v>
      </c>
      <c r="U121" s="191">
        <v>3450</v>
      </c>
      <c r="V121" s="197">
        <v>0</v>
      </c>
      <c r="W121" s="197">
        <v>54037583</v>
      </c>
      <c r="X121" s="192">
        <v>44469</v>
      </c>
      <c r="Y121" s="80" t="s">
        <v>6489</v>
      </c>
      <c r="Z121" s="80" t="s">
        <v>6490</v>
      </c>
      <c r="AA121" s="193" t="s">
        <v>6569</v>
      </c>
    </row>
    <row r="122" spans="2:27" s="188" customFormat="1" ht="15.75" customHeight="1" x14ac:dyDescent="0.2">
      <c r="B122" s="189" t="s">
        <v>8011</v>
      </c>
      <c r="C122" s="189">
        <v>714041002</v>
      </c>
      <c r="D122" s="189" t="s">
        <v>1439</v>
      </c>
      <c r="E122" s="189" t="s">
        <v>1616</v>
      </c>
      <c r="F122" s="189" t="s">
        <v>8012</v>
      </c>
      <c r="G122" s="189" t="s">
        <v>1615</v>
      </c>
      <c r="H122" s="189" t="s">
        <v>5819</v>
      </c>
      <c r="I122" s="189" t="s">
        <v>246</v>
      </c>
      <c r="J122" s="189" t="s">
        <v>6167</v>
      </c>
      <c r="K122" s="189" t="s">
        <v>6170</v>
      </c>
      <c r="L122" s="189" t="s">
        <v>5916</v>
      </c>
      <c r="M122" s="189" t="s">
        <v>544</v>
      </c>
      <c r="N122" s="189" t="s">
        <v>3769</v>
      </c>
      <c r="O122" s="189">
        <v>352471664</v>
      </c>
      <c r="P122" s="189" t="s">
        <v>5917</v>
      </c>
      <c r="Q122" s="189">
        <v>0</v>
      </c>
      <c r="R122" s="189" t="s">
        <v>1101</v>
      </c>
      <c r="S122" s="189" t="s">
        <v>8013</v>
      </c>
      <c r="T122" s="190">
        <v>37970</v>
      </c>
      <c r="U122" s="191">
        <v>3650</v>
      </c>
      <c r="V122" s="197">
        <v>42864502</v>
      </c>
      <c r="W122" s="197">
        <v>384178482</v>
      </c>
      <c r="X122" s="192">
        <v>44469</v>
      </c>
      <c r="Y122" s="80" t="s">
        <v>6489</v>
      </c>
      <c r="Z122" s="80" t="s">
        <v>6490</v>
      </c>
      <c r="AA122" s="193" t="s">
        <v>6570</v>
      </c>
    </row>
    <row r="123" spans="2:27" s="188" customFormat="1" ht="15.75" customHeight="1" x14ac:dyDescent="0.2">
      <c r="B123" s="189" t="s">
        <v>7981</v>
      </c>
      <c r="C123" s="189">
        <v>700177300</v>
      </c>
      <c r="D123" s="189" t="s">
        <v>1460</v>
      </c>
      <c r="E123" s="189" t="s">
        <v>1544</v>
      </c>
      <c r="F123" s="189" t="s">
        <v>1476</v>
      </c>
      <c r="G123" s="189" t="s">
        <v>1545</v>
      </c>
      <c r="H123" s="189" t="s">
        <v>7982</v>
      </c>
      <c r="I123" s="189" t="s">
        <v>6348</v>
      </c>
      <c r="J123" s="189" t="s">
        <v>6349</v>
      </c>
      <c r="K123" s="189" t="s">
        <v>1546</v>
      </c>
      <c r="L123" s="189" t="s">
        <v>5998</v>
      </c>
      <c r="M123" s="189" t="s">
        <v>309</v>
      </c>
      <c r="N123" s="189" t="s">
        <v>1548</v>
      </c>
      <c r="O123" s="189">
        <v>0</v>
      </c>
      <c r="P123" s="189" t="s">
        <v>1547</v>
      </c>
      <c r="Q123" s="189">
        <v>0</v>
      </c>
      <c r="R123" s="189" t="s">
        <v>45</v>
      </c>
      <c r="S123" s="189" t="s">
        <v>7983</v>
      </c>
      <c r="T123" s="190">
        <v>37970</v>
      </c>
      <c r="U123" s="191">
        <v>3800</v>
      </c>
      <c r="V123" s="197">
        <v>28153756</v>
      </c>
      <c r="W123" s="197">
        <v>201720142</v>
      </c>
      <c r="X123" s="192">
        <v>44469</v>
      </c>
      <c r="Y123" s="80" t="s">
        <v>6489</v>
      </c>
      <c r="Z123" s="80" t="s">
        <v>6490</v>
      </c>
      <c r="AA123" s="193" t="s">
        <v>6518</v>
      </c>
    </row>
    <row r="124" spans="2:27" s="188" customFormat="1" ht="15.75" customHeight="1" x14ac:dyDescent="0.2">
      <c r="B124" s="189" t="s">
        <v>7981</v>
      </c>
      <c r="C124" s="189">
        <v>700177300</v>
      </c>
      <c r="D124" s="189" t="s">
        <v>1460</v>
      </c>
      <c r="E124" s="189" t="s">
        <v>1544</v>
      </c>
      <c r="F124" s="189" t="s">
        <v>1476</v>
      </c>
      <c r="G124" s="189" t="s">
        <v>1545</v>
      </c>
      <c r="H124" s="189" t="s">
        <v>7982</v>
      </c>
      <c r="I124" s="189" t="s">
        <v>6348</v>
      </c>
      <c r="J124" s="189" t="s">
        <v>6349</v>
      </c>
      <c r="K124" s="189" t="s">
        <v>1546</v>
      </c>
      <c r="L124" s="189" t="s">
        <v>5998</v>
      </c>
      <c r="M124" s="189" t="s">
        <v>309</v>
      </c>
      <c r="N124" s="189" t="s">
        <v>1548</v>
      </c>
      <c r="O124" s="189">
        <v>0</v>
      </c>
      <c r="P124" s="189" t="s">
        <v>1547</v>
      </c>
      <c r="Q124" s="189">
        <v>0</v>
      </c>
      <c r="R124" s="189" t="s">
        <v>45</v>
      </c>
      <c r="S124" s="189" t="s">
        <v>7983</v>
      </c>
      <c r="T124" s="190">
        <v>37970</v>
      </c>
      <c r="U124" s="191">
        <v>3800</v>
      </c>
      <c r="V124" s="197">
        <v>112506608</v>
      </c>
      <c r="W124" s="197">
        <v>726388447</v>
      </c>
      <c r="X124" s="192">
        <v>44469</v>
      </c>
      <c r="Y124" s="80" t="s">
        <v>6489</v>
      </c>
      <c r="Z124" s="80" t="s">
        <v>6490</v>
      </c>
      <c r="AA124" s="193" t="s">
        <v>148</v>
      </c>
    </row>
    <row r="125" spans="2:27" s="188" customFormat="1" ht="15.75" customHeight="1" x14ac:dyDescent="0.2">
      <c r="B125" s="189" t="s">
        <v>7981</v>
      </c>
      <c r="C125" s="189">
        <v>700177300</v>
      </c>
      <c r="D125" s="189" t="s">
        <v>1460</v>
      </c>
      <c r="E125" s="189" t="s">
        <v>1544</v>
      </c>
      <c r="F125" s="189" t="s">
        <v>1476</v>
      </c>
      <c r="G125" s="189" t="s">
        <v>1545</v>
      </c>
      <c r="H125" s="189" t="s">
        <v>7982</v>
      </c>
      <c r="I125" s="189" t="s">
        <v>6348</v>
      </c>
      <c r="J125" s="189" t="s">
        <v>6349</v>
      </c>
      <c r="K125" s="189" t="s">
        <v>1546</v>
      </c>
      <c r="L125" s="189" t="s">
        <v>5998</v>
      </c>
      <c r="M125" s="189" t="s">
        <v>309</v>
      </c>
      <c r="N125" s="189" t="s">
        <v>1548</v>
      </c>
      <c r="O125" s="189">
        <v>0</v>
      </c>
      <c r="P125" s="189" t="s">
        <v>1547</v>
      </c>
      <c r="Q125" s="189">
        <v>0</v>
      </c>
      <c r="R125" s="189" t="s">
        <v>45</v>
      </c>
      <c r="S125" s="189" t="s">
        <v>7983</v>
      </c>
      <c r="T125" s="190">
        <v>37970</v>
      </c>
      <c r="U125" s="191">
        <v>3800</v>
      </c>
      <c r="V125" s="197">
        <v>101591411</v>
      </c>
      <c r="W125" s="197">
        <v>770324115</v>
      </c>
      <c r="X125" s="192">
        <v>44469</v>
      </c>
      <c r="Y125" s="80" t="s">
        <v>6489</v>
      </c>
      <c r="Z125" s="80" t="s">
        <v>6490</v>
      </c>
      <c r="AA125" s="193" t="s">
        <v>6550</v>
      </c>
    </row>
    <row r="126" spans="2:27" s="188" customFormat="1" ht="15.75" customHeight="1" x14ac:dyDescent="0.2">
      <c r="B126" s="189" t="s">
        <v>7981</v>
      </c>
      <c r="C126" s="189">
        <v>700177300</v>
      </c>
      <c r="D126" s="189" t="s">
        <v>1460</v>
      </c>
      <c r="E126" s="189" t="s">
        <v>1544</v>
      </c>
      <c r="F126" s="189" t="s">
        <v>1476</v>
      </c>
      <c r="G126" s="189" t="s">
        <v>1545</v>
      </c>
      <c r="H126" s="189" t="s">
        <v>7982</v>
      </c>
      <c r="I126" s="189" t="s">
        <v>6348</v>
      </c>
      <c r="J126" s="189" t="s">
        <v>6349</v>
      </c>
      <c r="K126" s="189" t="s">
        <v>1546</v>
      </c>
      <c r="L126" s="189" t="s">
        <v>5998</v>
      </c>
      <c r="M126" s="189" t="s">
        <v>309</v>
      </c>
      <c r="N126" s="189" t="s">
        <v>1548</v>
      </c>
      <c r="O126" s="189">
        <v>0</v>
      </c>
      <c r="P126" s="189" t="s">
        <v>1547</v>
      </c>
      <c r="Q126" s="189">
        <v>0</v>
      </c>
      <c r="R126" s="189" t="s">
        <v>45</v>
      </c>
      <c r="S126" s="189" t="s">
        <v>7983</v>
      </c>
      <c r="T126" s="190">
        <v>37970</v>
      </c>
      <c r="U126" s="191">
        <v>3800</v>
      </c>
      <c r="V126" s="197">
        <v>30169581</v>
      </c>
      <c r="W126" s="197">
        <v>185258632</v>
      </c>
      <c r="X126" s="192">
        <v>44469</v>
      </c>
      <c r="Y126" s="80" t="s">
        <v>6489</v>
      </c>
      <c r="Z126" s="80" t="s">
        <v>6490</v>
      </c>
      <c r="AA126" s="193" t="s">
        <v>6542</v>
      </c>
    </row>
    <row r="127" spans="2:27" s="188" customFormat="1" ht="15.75" customHeight="1" x14ac:dyDescent="0.2">
      <c r="B127" s="189" t="s">
        <v>7981</v>
      </c>
      <c r="C127" s="189">
        <v>700177300</v>
      </c>
      <c r="D127" s="189" t="s">
        <v>1460</v>
      </c>
      <c r="E127" s="189" t="s">
        <v>1544</v>
      </c>
      <c r="F127" s="189" t="s">
        <v>1476</v>
      </c>
      <c r="G127" s="189" t="s">
        <v>1545</v>
      </c>
      <c r="H127" s="189" t="s">
        <v>7982</v>
      </c>
      <c r="I127" s="189" t="s">
        <v>6348</v>
      </c>
      <c r="J127" s="189" t="s">
        <v>6349</v>
      </c>
      <c r="K127" s="189" t="s">
        <v>1546</v>
      </c>
      <c r="L127" s="189" t="s">
        <v>5998</v>
      </c>
      <c r="M127" s="189" t="s">
        <v>309</v>
      </c>
      <c r="N127" s="189" t="s">
        <v>1548</v>
      </c>
      <c r="O127" s="189">
        <v>0</v>
      </c>
      <c r="P127" s="189" t="s">
        <v>1547</v>
      </c>
      <c r="Q127" s="189">
        <v>0</v>
      </c>
      <c r="R127" s="189" t="s">
        <v>45</v>
      </c>
      <c r="S127" s="189" t="s">
        <v>7983</v>
      </c>
      <c r="T127" s="190">
        <v>37970</v>
      </c>
      <c r="U127" s="191">
        <v>3800</v>
      </c>
      <c r="V127" s="197">
        <v>49049649</v>
      </c>
      <c r="W127" s="197">
        <v>364586622</v>
      </c>
      <c r="X127" s="192">
        <v>44469</v>
      </c>
      <c r="Y127" s="80" t="s">
        <v>6489</v>
      </c>
      <c r="Z127" s="80" t="s">
        <v>6490</v>
      </c>
      <c r="AA127" s="193" t="s">
        <v>6571</v>
      </c>
    </row>
    <row r="128" spans="2:27" s="188" customFormat="1" ht="15.75" customHeight="1" x14ac:dyDescent="0.2">
      <c r="B128" s="189" t="s">
        <v>7704</v>
      </c>
      <c r="C128" s="189">
        <v>719400000</v>
      </c>
      <c r="D128" s="189" t="s">
        <v>72</v>
      </c>
      <c r="E128" s="189" t="s">
        <v>626</v>
      </c>
      <c r="F128" s="189" t="s">
        <v>7705</v>
      </c>
      <c r="G128" s="189" t="s">
        <v>627</v>
      </c>
      <c r="H128" s="189" t="s">
        <v>7706</v>
      </c>
      <c r="I128" s="189" t="s">
        <v>628</v>
      </c>
      <c r="J128" s="189" t="s">
        <v>7707</v>
      </c>
      <c r="K128" s="189" t="s">
        <v>7708</v>
      </c>
      <c r="L128" s="189" t="s">
        <v>629</v>
      </c>
      <c r="M128" s="189" t="s">
        <v>47</v>
      </c>
      <c r="N128" s="189" t="s">
        <v>630</v>
      </c>
      <c r="O128" s="189" t="s">
        <v>6222</v>
      </c>
      <c r="P128" s="189" t="s">
        <v>631</v>
      </c>
      <c r="Q128" s="189">
        <v>0</v>
      </c>
      <c r="R128" s="189" t="s">
        <v>368</v>
      </c>
      <c r="S128" s="189" t="s">
        <v>7709</v>
      </c>
      <c r="T128" s="190">
        <v>37970</v>
      </c>
      <c r="U128" s="191">
        <v>3842</v>
      </c>
      <c r="V128" s="197">
        <v>0</v>
      </c>
      <c r="W128" s="197">
        <v>27126798</v>
      </c>
      <c r="X128" s="192">
        <v>44469</v>
      </c>
      <c r="Y128" s="80" t="s">
        <v>6489</v>
      </c>
      <c r="Z128" s="80" t="s">
        <v>6490</v>
      </c>
      <c r="AA128" s="193" t="s">
        <v>6522</v>
      </c>
    </row>
    <row r="129" spans="2:27" s="188" customFormat="1" ht="15.75" customHeight="1" x14ac:dyDescent="0.2">
      <c r="B129" s="189" t="s">
        <v>7704</v>
      </c>
      <c r="C129" s="189">
        <v>719400000</v>
      </c>
      <c r="D129" s="189" t="s">
        <v>72</v>
      </c>
      <c r="E129" s="189" t="s">
        <v>626</v>
      </c>
      <c r="F129" s="189" t="s">
        <v>7705</v>
      </c>
      <c r="G129" s="189" t="s">
        <v>627</v>
      </c>
      <c r="H129" s="189" t="s">
        <v>7706</v>
      </c>
      <c r="I129" s="189" t="s">
        <v>628</v>
      </c>
      <c r="J129" s="189" t="s">
        <v>7707</v>
      </c>
      <c r="K129" s="189" t="s">
        <v>7708</v>
      </c>
      <c r="L129" s="189" t="s">
        <v>629</v>
      </c>
      <c r="M129" s="189" t="s">
        <v>47</v>
      </c>
      <c r="N129" s="189" t="s">
        <v>630</v>
      </c>
      <c r="O129" s="189" t="s">
        <v>6222</v>
      </c>
      <c r="P129" s="189" t="s">
        <v>631</v>
      </c>
      <c r="Q129" s="189">
        <v>0</v>
      </c>
      <c r="R129" s="189" t="s">
        <v>368</v>
      </c>
      <c r="S129" s="189" t="s">
        <v>7709</v>
      </c>
      <c r="T129" s="190">
        <v>37970</v>
      </c>
      <c r="U129" s="191">
        <v>3842</v>
      </c>
      <c r="V129" s="197">
        <v>11018084</v>
      </c>
      <c r="W129" s="197">
        <v>93231918</v>
      </c>
      <c r="X129" s="192">
        <v>44469</v>
      </c>
      <c r="Y129" s="80" t="s">
        <v>6489</v>
      </c>
      <c r="Z129" s="80" t="s">
        <v>6490</v>
      </c>
      <c r="AA129" s="193" t="s">
        <v>6572</v>
      </c>
    </row>
    <row r="130" spans="2:27" s="188" customFormat="1" ht="15.75" customHeight="1" x14ac:dyDescent="0.2">
      <c r="B130" s="189" t="s">
        <v>7704</v>
      </c>
      <c r="C130" s="189">
        <v>719400000</v>
      </c>
      <c r="D130" s="189" t="s">
        <v>72</v>
      </c>
      <c r="E130" s="189" t="s">
        <v>626</v>
      </c>
      <c r="F130" s="189" t="s">
        <v>7705</v>
      </c>
      <c r="G130" s="189" t="s">
        <v>627</v>
      </c>
      <c r="H130" s="189" t="s">
        <v>7706</v>
      </c>
      <c r="I130" s="189" t="s">
        <v>628</v>
      </c>
      <c r="J130" s="189" t="s">
        <v>7707</v>
      </c>
      <c r="K130" s="189" t="s">
        <v>7708</v>
      </c>
      <c r="L130" s="189" t="s">
        <v>629</v>
      </c>
      <c r="M130" s="189" t="s">
        <v>47</v>
      </c>
      <c r="N130" s="189" t="s">
        <v>630</v>
      </c>
      <c r="O130" s="189" t="s">
        <v>6222</v>
      </c>
      <c r="P130" s="189" t="s">
        <v>631</v>
      </c>
      <c r="Q130" s="189">
        <v>0</v>
      </c>
      <c r="R130" s="189" t="s">
        <v>368</v>
      </c>
      <c r="S130" s="189" t="s">
        <v>7709</v>
      </c>
      <c r="T130" s="190">
        <v>37970</v>
      </c>
      <c r="U130" s="191">
        <v>3842</v>
      </c>
      <c r="V130" s="197">
        <v>83674023</v>
      </c>
      <c r="W130" s="197">
        <v>550314394</v>
      </c>
      <c r="X130" s="192">
        <v>44469</v>
      </c>
      <c r="Y130" s="80" t="s">
        <v>6489</v>
      </c>
      <c r="Z130" s="80" t="s">
        <v>6490</v>
      </c>
      <c r="AA130" s="193" t="s">
        <v>6507</v>
      </c>
    </row>
    <row r="131" spans="2:27" s="188" customFormat="1" ht="15.75" customHeight="1" x14ac:dyDescent="0.2">
      <c r="B131" s="189" t="s">
        <v>7704</v>
      </c>
      <c r="C131" s="189">
        <v>719400000</v>
      </c>
      <c r="D131" s="189" t="s">
        <v>72</v>
      </c>
      <c r="E131" s="189" t="s">
        <v>626</v>
      </c>
      <c r="F131" s="189" t="s">
        <v>7705</v>
      </c>
      <c r="G131" s="189" t="s">
        <v>627</v>
      </c>
      <c r="H131" s="189" t="s">
        <v>7706</v>
      </c>
      <c r="I131" s="189" t="s">
        <v>628</v>
      </c>
      <c r="J131" s="189" t="s">
        <v>7707</v>
      </c>
      <c r="K131" s="189" t="s">
        <v>7708</v>
      </c>
      <c r="L131" s="189" t="s">
        <v>629</v>
      </c>
      <c r="M131" s="189" t="s">
        <v>47</v>
      </c>
      <c r="N131" s="189" t="s">
        <v>630</v>
      </c>
      <c r="O131" s="189" t="s">
        <v>6222</v>
      </c>
      <c r="P131" s="189" t="s">
        <v>631</v>
      </c>
      <c r="Q131" s="189">
        <v>0</v>
      </c>
      <c r="R131" s="189" t="s">
        <v>368</v>
      </c>
      <c r="S131" s="189" t="s">
        <v>7709</v>
      </c>
      <c r="T131" s="190">
        <v>37970</v>
      </c>
      <c r="U131" s="191">
        <v>3842</v>
      </c>
      <c r="V131" s="197">
        <v>796488</v>
      </c>
      <c r="W131" s="197">
        <v>63851788</v>
      </c>
      <c r="X131" s="192">
        <v>44469</v>
      </c>
      <c r="Y131" s="80" t="s">
        <v>6489</v>
      </c>
      <c r="Z131" s="80" t="s">
        <v>6490</v>
      </c>
      <c r="AA131" s="193" t="s">
        <v>6573</v>
      </c>
    </row>
    <row r="132" spans="2:27" s="188" customFormat="1" ht="15.75" customHeight="1" x14ac:dyDescent="0.2">
      <c r="B132" s="189" t="s">
        <v>7704</v>
      </c>
      <c r="C132" s="189">
        <v>719400000</v>
      </c>
      <c r="D132" s="189" t="s">
        <v>72</v>
      </c>
      <c r="E132" s="189" t="s">
        <v>626</v>
      </c>
      <c r="F132" s="189" t="s">
        <v>7705</v>
      </c>
      <c r="G132" s="189" t="s">
        <v>627</v>
      </c>
      <c r="H132" s="189" t="s">
        <v>7706</v>
      </c>
      <c r="I132" s="189" t="s">
        <v>628</v>
      </c>
      <c r="J132" s="189" t="s">
        <v>7707</v>
      </c>
      <c r="K132" s="189" t="s">
        <v>7708</v>
      </c>
      <c r="L132" s="189" t="s">
        <v>629</v>
      </c>
      <c r="M132" s="189" t="s">
        <v>47</v>
      </c>
      <c r="N132" s="189" t="s">
        <v>630</v>
      </c>
      <c r="O132" s="189" t="s">
        <v>6222</v>
      </c>
      <c r="P132" s="189" t="s">
        <v>631</v>
      </c>
      <c r="Q132" s="189">
        <v>0</v>
      </c>
      <c r="R132" s="189" t="s">
        <v>368</v>
      </c>
      <c r="S132" s="189" t="s">
        <v>7709</v>
      </c>
      <c r="T132" s="190">
        <v>37970</v>
      </c>
      <c r="U132" s="191">
        <v>3842</v>
      </c>
      <c r="V132" s="197">
        <v>36555696</v>
      </c>
      <c r="W132" s="197">
        <v>299042154</v>
      </c>
      <c r="X132" s="192">
        <v>44469</v>
      </c>
      <c r="Y132" s="80" t="s">
        <v>6489</v>
      </c>
      <c r="Z132" s="80" t="s">
        <v>6490</v>
      </c>
      <c r="AA132" s="193" t="s">
        <v>6574</v>
      </c>
    </row>
    <row r="133" spans="2:27" s="188" customFormat="1" ht="15.75" customHeight="1" x14ac:dyDescent="0.2">
      <c r="B133" s="189" t="s">
        <v>7704</v>
      </c>
      <c r="C133" s="189">
        <v>719400000</v>
      </c>
      <c r="D133" s="189" t="s">
        <v>72</v>
      </c>
      <c r="E133" s="189" t="s">
        <v>626</v>
      </c>
      <c r="F133" s="189" t="s">
        <v>7705</v>
      </c>
      <c r="G133" s="189" t="s">
        <v>627</v>
      </c>
      <c r="H133" s="189" t="s">
        <v>7706</v>
      </c>
      <c r="I133" s="189" t="s">
        <v>628</v>
      </c>
      <c r="J133" s="189" t="s">
        <v>7707</v>
      </c>
      <c r="K133" s="189" t="s">
        <v>7708</v>
      </c>
      <c r="L133" s="189" t="s">
        <v>629</v>
      </c>
      <c r="M133" s="189" t="s">
        <v>47</v>
      </c>
      <c r="N133" s="189" t="s">
        <v>630</v>
      </c>
      <c r="O133" s="189" t="s">
        <v>6222</v>
      </c>
      <c r="P133" s="189" t="s">
        <v>631</v>
      </c>
      <c r="Q133" s="189">
        <v>0</v>
      </c>
      <c r="R133" s="189" t="s">
        <v>368</v>
      </c>
      <c r="S133" s="189" t="s">
        <v>7709</v>
      </c>
      <c r="T133" s="190">
        <v>37970</v>
      </c>
      <c r="U133" s="191">
        <v>3842</v>
      </c>
      <c r="V133" s="197">
        <v>26993013</v>
      </c>
      <c r="W133" s="197">
        <v>274370291</v>
      </c>
      <c r="X133" s="192">
        <v>44469</v>
      </c>
      <c r="Y133" s="80" t="s">
        <v>6489</v>
      </c>
      <c r="Z133" s="80" t="s">
        <v>6490</v>
      </c>
      <c r="AA133" s="193" t="s">
        <v>6575</v>
      </c>
    </row>
    <row r="134" spans="2:27" s="188" customFormat="1" ht="15.75" customHeight="1" x14ac:dyDescent="0.2">
      <c r="B134" s="189" t="s">
        <v>7704</v>
      </c>
      <c r="C134" s="189">
        <v>719400000</v>
      </c>
      <c r="D134" s="189" t="s">
        <v>72</v>
      </c>
      <c r="E134" s="189" t="s">
        <v>626</v>
      </c>
      <c r="F134" s="189" t="s">
        <v>7705</v>
      </c>
      <c r="G134" s="189" t="s">
        <v>627</v>
      </c>
      <c r="H134" s="189" t="s">
        <v>7706</v>
      </c>
      <c r="I134" s="189" t="s">
        <v>628</v>
      </c>
      <c r="J134" s="189" t="s">
        <v>7707</v>
      </c>
      <c r="K134" s="189" t="s">
        <v>7708</v>
      </c>
      <c r="L134" s="189" t="s">
        <v>629</v>
      </c>
      <c r="M134" s="189" t="s">
        <v>47</v>
      </c>
      <c r="N134" s="189" t="s">
        <v>630</v>
      </c>
      <c r="O134" s="189" t="s">
        <v>6222</v>
      </c>
      <c r="P134" s="189" t="s">
        <v>631</v>
      </c>
      <c r="Q134" s="189">
        <v>0</v>
      </c>
      <c r="R134" s="189" t="s">
        <v>368</v>
      </c>
      <c r="S134" s="189" t="s">
        <v>7709</v>
      </c>
      <c r="T134" s="190">
        <v>37970</v>
      </c>
      <c r="U134" s="191">
        <v>3842</v>
      </c>
      <c r="V134" s="197">
        <v>6220192</v>
      </c>
      <c r="W134" s="197">
        <v>207151708</v>
      </c>
      <c r="X134" s="192">
        <v>44469</v>
      </c>
      <c r="Y134" s="80" t="s">
        <v>6489</v>
      </c>
      <c r="Z134" s="80" t="s">
        <v>6490</v>
      </c>
      <c r="AA134" s="193" t="s">
        <v>6541</v>
      </c>
    </row>
    <row r="135" spans="2:27" s="188" customFormat="1" ht="15.75" customHeight="1" x14ac:dyDescent="0.2">
      <c r="B135" s="189" t="s">
        <v>7704</v>
      </c>
      <c r="C135" s="189">
        <v>719400000</v>
      </c>
      <c r="D135" s="189" t="s">
        <v>72</v>
      </c>
      <c r="E135" s="189" t="s">
        <v>626</v>
      </c>
      <c r="F135" s="189" t="s">
        <v>7705</v>
      </c>
      <c r="G135" s="189" t="s">
        <v>627</v>
      </c>
      <c r="H135" s="189" t="s">
        <v>7706</v>
      </c>
      <c r="I135" s="189" t="s">
        <v>628</v>
      </c>
      <c r="J135" s="189" t="s">
        <v>7707</v>
      </c>
      <c r="K135" s="189" t="s">
        <v>7708</v>
      </c>
      <c r="L135" s="189" t="s">
        <v>629</v>
      </c>
      <c r="M135" s="189" t="s">
        <v>47</v>
      </c>
      <c r="N135" s="189" t="s">
        <v>630</v>
      </c>
      <c r="O135" s="189" t="s">
        <v>6222</v>
      </c>
      <c r="P135" s="189" t="s">
        <v>631</v>
      </c>
      <c r="Q135" s="189">
        <v>0</v>
      </c>
      <c r="R135" s="189" t="s">
        <v>368</v>
      </c>
      <c r="S135" s="189" t="s">
        <v>7709</v>
      </c>
      <c r="T135" s="190">
        <v>37970</v>
      </c>
      <c r="U135" s="191">
        <v>3842</v>
      </c>
      <c r="V135" s="197">
        <v>30796846</v>
      </c>
      <c r="W135" s="197">
        <v>167248519</v>
      </c>
      <c r="X135" s="192">
        <v>44469</v>
      </c>
      <c r="Y135" s="80" t="s">
        <v>6489</v>
      </c>
      <c r="Z135" s="80" t="s">
        <v>6490</v>
      </c>
      <c r="AA135" s="193" t="s">
        <v>6555</v>
      </c>
    </row>
    <row r="136" spans="2:27" s="188" customFormat="1" ht="15.75" customHeight="1" x14ac:dyDescent="0.2">
      <c r="B136" s="189" t="s">
        <v>7704</v>
      </c>
      <c r="C136" s="189">
        <v>719400000</v>
      </c>
      <c r="D136" s="189" t="s">
        <v>72</v>
      </c>
      <c r="E136" s="189" t="s">
        <v>626</v>
      </c>
      <c r="F136" s="189" t="s">
        <v>7705</v>
      </c>
      <c r="G136" s="189" t="s">
        <v>627</v>
      </c>
      <c r="H136" s="189" t="s">
        <v>7706</v>
      </c>
      <c r="I136" s="189" t="s">
        <v>628</v>
      </c>
      <c r="J136" s="189" t="s">
        <v>7707</v>
      </c>
      <c r="K136" s="189" t="s">
        <v>7708</v>
      </c>
      <c r="L136" s="189" t="s">
        <v>629</v>
      </c>
      <c r="M136" s="189" t="s">
        <v>47</v>
      </c>
      <c r="N136" s="189" t="s">
        <v>630</v>
      </c>
      <c r="O136" s="189" t="s">
        <v>6222</v>
      </c>
      <c r="P136" s="189" t="s">
        <v>631</v>
      </c>
      <c r="Q136" s="189">
        <v>0</v>
      </c>
      <c r="R136" s="189" t="s">
        <v>368</v>
      </c>
      <c r="S136" s="189" t="s">
        <v>7709</v>
      </c>
      <c r="T136" s="190">
        <v>37970</v>
      </c>
      <c r="U136" s="191">
        <v>3842</v>
      </c>
      <c r="V136" s="197">
        <v>21074521</v>
      </c>
      <c r="W136" s="197">
        <v>149318560</v>
      </c>
      <c r="X136" s="192">
        <v>44469</v>
      </c>
      <c r="Y136" s="80" t="s">
        <v>6489</v>
      </c>
      <c r="Z136" s="80" t="s">
        <v>6490</v>
      </c>
      <c r="AA136" s="193" t="s">
        <v>5595</v>
      </c>
    </row>
    <row r="137" spans="2:27" s="188" customFormat="1" ht="15.75" customHeight="1" x14ac:dyDescent="0.2">
      <c r="B137" s="189" t="s">
        <v>7704</v>
      </c>
      <c r="C137" s="189">
        <v>719400000</v>
      </c>
      <c r="D137" s="189" t="s">
        <v>72</v>
      </c>
      <c r="E137" s="189" t="s">
        <v>626</v>
      </c>
      <c r="F137" s="189" t="s">
        <v>7705</v>
      </c>
      <c r="G137" s="189" t="s">
        <v>627</v>
      </c>
      <c r="H137" s="189" t="s">
        <v>7706</v>
      </c>
      <c r="I137" s="189" t="s">
        <v>628</v>
      </c>
      <c r="J137" s="189" t="s">
        <v>7707</v>
      </c>
      <c r="K137" s="189" t="s">
        <v>7708</v>
      </c>
      <c r="L137" s="189" t="s">
        <v>629</v>
      </c>
      <c r="M137" s="189" t="s">
        <v>47</v>
      </c>
      <c r="N137" s="189" t="s">
        <v>630</v>
      </c>
      <c r="O137" s="189" t="s">
        <v>6222</v>
      </c>
      <c r="P137" s="189" t="s">
        <v>631</v>
      </c>
      <c r="Q137" s="189">
        <v>0</v>
      </c>
      <c r="R137" s="189" t="s">
        <v>368</v>
      </c>
      <c r="S137" s="189" t="s">
        <v>7709</v>
      </c>
      <c r="T137" s="190">
        <v>37970</v>
      </c>
      <c r="U137" s="191">
        <v>3842</v>
      </c>
      <c r="V137" s="197">
        <v>7954191</v>
      </c>
      <c r="W137" s="197">
        <v>93772669</v>
      </c>
      <c r="X137" s="192">
        <v>44469</v>
      </c>
      <c r="Y137" s="80" t="s">
        <v>6489</v>
      </c>
      <c r="Z137" s="80" t="s">
        <v>6490</v>
      </c>
      <c r="AA137" s="193" t="s">
        <v>6544</v>
      </c>
    </row>
    <row r="138" spans="2:27" s="188" customFormat="1" ht="15.75" customHeight="1" x14ac:dyDescent="0.2">
      <c r="B138" s="189" t="s">
        <v>8861</v>
      </c>
      <c r="C138" s="189">
        <v>800665612</v>
      </c>
      <c r="D138" s="189" t="s">
        <v>3401</v>
      </c>
      <c r="E138" s="189" t="s">
        <v>5029</v>
      </c>
      <c r="F138" s="189" t="s">
        <v>5030</v>
      </c>
      <c r="G138" s="189" t="s">
        <v>5030</v>
      </c>
      <c r="H138" s="189" t="s">
        <v>28</v>
      </c>
      <c r="I138" s="189">
        <v>0</v>
      </c>
      <c r="J138" s="189">
        <v>0</v>
      </c>
      <c r="K138" s="189" t="s">
        <v>6353</v>
      </c>
      <c r="L138" s="189" t="s">
        <v>5031</v>
      </c>
      <c r="M138" s="189" t="s">
        <v>309</v>
      </c>
      <c r="N138" s="189" t="s">
        <v>1509</v>
      </c>
      <c r="O138" s="189" t="s">
        <v>5032</v>
      </c>
      <c r="P138" s="189">
        <v>0</v>
      </c>
      <c r="Q138" s="189">
        <v>0</v>
      </c>
      <c r="R138" s="189" t="s">
        <v>230</v>
      </c>
      <c r="S138" s="189" t="s">
        <v>8862</v>
      </c>
      <c r="T138" s="190">
        <v>37970</v>
      </c>
      <c r="U138" s="191">
        <v>3846</v>
      </c>
      <c r="V138" s="197">
        <v>3559660</v>
      </c>
      <c r="W138" s="197">
        <v>56954573</v>
      </c>
      <c r="X138" s="192">
        <v>44469</v>
      </c>
      <c r="Y138" s="80" t="s">
        <v>6489</v>
      </c>
      <c r="Z138" s="80" t="s">
        <v>6490</v>
      </c>
      <c r="AA138" s="193" t="s">
        <v>6521</v>
      </c>
    </row>
    <row r="139" spans="2:27" s="188" customFormat="1" ht="15.75" customHeight="1" x14ac:dyDescent="0.2">
      <c r="B139" s="189" t="s">
        <v>3400</v>
      </c>
      <c r="C139" s="189">
        <v>702085047</v>
      </c>
      <c r="D139" s="189" t="s">
        <v>3401</v>
      </c>
      <c r="E139" s="189" t="s">
        <v>140</v>
      </c>
      <c r="F139" s="189" t="s">
        <v>1476</v>
      </c>
      <c r="G139" s="189" t="s">
        <v>3402</v>
      </c>
      <c r="H139" s="189" t="s">
        <v>28</v>
      </c>
      <c r="I139" s="189">
        <v>0</v>
      </c>
      <c r="J139" s="189">
        <v>0</v>
      </c>
      <c r="K139" s="189" t="s">
        <v>6075</v>
      </c>
      <c r="L139" s="189" t="s">
        <v>5565</v>
      </c>
      <c r="M139" s="189" t="s">
        <v>5340</v>
      </c>
      <c r="N139" s="189" t="s">
        <v>3660</v>
      </c>
      <c r="O139" s="189" t="s">
        <v>5564</v>
      </c>
      <c r="P139" s="189" t="s">
        <v>5566</v>
      </c>
      <c r="Q139" s="189">
        <v>0</v>
      </c>
      <c r="R139" s="189" t="s">
        <v>230</v>
      </c>
      <c r="S139" s="189" t="s">
        <v>6161</v>
      </c>
      <c r="T139" s="190">
        <v>37970</v>
      </c>
      <c r="U139" s="191">
        <v>3848</v>
      </c>
      <c r="V139" s="197">
        <v>0</v>
      </c>
      <c r="W139" s="197">
        <v>50429984</v>
      </c>
      <c r="X139" s="192">
        <v>44469</v>
      </c>
      <c r="Y139" s="80" t="s">
        <v>6489</v>
      </c>
      <c r="Z139" s="80" t="s">
        <v>6490</v>
      </c>
      <c r="AA139" s="193" t="s">
        <v>6535</v>
      </c>
    </row>
    <row r="140" spans="2:27" s="188" customFormat="1" ht="15.75" customHeight="1" x14ac:dyDescent="0.2">
      <c r="B140" s="189" t="s">
        <v>8020</v>
      </c>
      <c r="C140" s="189">
        <v>814968006</v>
      </c>
      <c r="D140" s="189" t="s">
        <v>1363</v>
      </c>
      <c r="E140" s="189" t="s">
        <v>1647</v>
      </c>
      <c r="F140" s="189" t="s">
        <v>8021</v>
      </c>
      <c r="G140" s="189" t="s">
        <v>1648</v>
      </c>
      <c r="H140" s="189" t="s">
        <v>8022</v>
      </c>
      <c r="I140" s="189" t="s">
        <v>6262</v>
      </c>
      <c r="J140" s="189" t="s">
        <v>8023</v>
      </c>
      <c r="K140" s="189" t="s">
        <v>8024</v>
      </c>
      <c r="L140" s="189" t="s">
        <v>5915</v>
      </c>
      <c r="M140" s="189" t="s">
        <v>47</v>
      </c>
      <c r="N140" s="189" t="s">
        <v>1649</v>
      </c>
      <c r="O140" s="189">
        <v>225409300</v>
      </c>
      <c r="P140" s="189" t="s">
        <v>6261</v>
      </c>
      <c r="Q140" s="189">
        <v>0</v>
      </c>
      <c r="R140" s="189" t="s">
        <v>1101</v>
      </c>
      <c r="S140" s="189" t="s">
        <v>8025</v>
      </c>
      <c r="T140" s="190">
        <v>37970</v>
      </c>
      <c r="U140" s="191">
        <v>3950</v>
      </c>
      <c r="V140" s="197">
        <v>54410153</v>
      </c>
      <c r="W140" s="197">
        <v>130209750</v>
      </c>
      <c r="X140" s="192">
        <v>44469</v>
      </c>
      <c r="Y140" s="80" t="s">
        <v>6489</v>
      </c>
      <c r="Z140" s="80" t="s">
        <v>6490</v>
      </c>
      <c r="AA140" s="193" t="s">
        <v>6572</v>
      </c>
    </row>
    <row r="141" spans="2:27" s="188" customFormat="1" ht="15.75" customHeight="1" x14ac:dyDescent="0.2">
      <c r="B141" s="189" t="s">
        <v>8020</v>
      </c>
      <c r="C141" s="189">
        <v>814968006</v>
      </c>
      <c r="D141" s="189" t="s">
        <v>1363</v>
      </c>
      <c r="E141" s="189" t="s">
        <v>1647</v>
      </c>
      <c r="F141" s="189" t="s">
        <v>8021</v>
      </c>
      <c r="G141" s="189" t="s">
        <v>1648</v>
      </c>
      <c r="H141" s="189" t="s">
        <v>8022</v>
      </c>
      <c r="I141" s="189" t="s">
        <v>6262</v>
      </c>
      <c r="J141" s="189" t="s">
        <v>8023</v>
      </c>
      <c r="K141" s="189" t="s">
        <v>8024</v>
      </c>
      <c r="L141" s="189" t="s">
        <v>5915</v>
      </c>
      <c r="M141" s="189" t="s">
        <v>47</v>
      </c>
      <c r="N141" s="189" t="s">
        <v>1649</v>
      </c>
      <c r="O141" s="189">
        <v>225409300</v>
      </c>
      <c r="P141" s="189" t="s">
        <v>6261</v>
      </c>
      <c r="Q141" s="189">
        <v>0</v>
      </c>
      <c r="R141" s="189" t="s">
        <v>1101</v>
      </c>
      <c r="S141" s="189" t="s">
        <v>8025</v>
      </c>
      <c r="T141" s="190">
        <v>37970</v>
      </c>
      <c r="U141" s="191">
        <v>3950</v>
      </c>
      <c r="V141" s="197">
        <v>33898525</v>
      </c>
      <c r="W141" s="197">
        <v>227312563</v>
      </c>
      <c r="X141" s="192">
        <v>44469</v>
      </c>
      <c r="Y141" s="80" t="s">
        <v>6489</v>
      </c>
      <c r="Z141" s="80" t="s">
        <v>6490</v>
      </c>
      <c r="AA141" s="193" t="s">
        <v>6525</v>
      </c>
    </row>
    <row r="142" spans="2:27" s="188" customFormat="1" ht="15.75" customHeight="1" x14ac:dyDescent="0.2">
      <c r="B142" s="189" t="s">
        <v>8020</v>
      </c>
      <c r="C142" s="189">
        <v>814968006</v>
      </c>
      <c r="D142" s="189" t="s">
        <v>1363</v>
      </c>
      <c r="E142" s="189" t="s">
        <v>1647</v>
      </c>
      <c r="F142" s="189" t="s">
        <v>8021</v>
      </c>
      <c r="G142" s="189" t="s">
        <v>1648</v>
      </c>
      <c r="H142" s="189" t="s">
        <v>8022</v>
      </c>
      <c r="I142" s="189" t="s">
        <v>6262</v>
      </c>
      <c r="J142" s="189" t="s">
        <v>8023</v>
      </c>
      <c r="K142" s="189" t="s">
        <v>8024</v>
      </c>
      <c r="L142" s="189" t="s">
        <v>5915</v>
      </c>
      <c r="M142" s="189" t="s">
        <v>47</v>
      </c>
      <c r="N142" s="189" t="s">
        <v>1649</v>
      </c>
      <c r="O142" s="189">
        <v>225409300</v>
      </c>
      <c r="P142" s="189" t="s">
        <v>6261</v>
      </c>
      <c r="Q142" s="189">
        <v>0</v>
      </c>
      <c r="R142" s="189" t="s">
        <v>1101</v>
      </c>
      <c r="S142" s="189" t="s">
        <v>8025</v>
      </c>
      <c r="T142" s="190">
        <v>37970</v>
      </c>
      <c r="U142" s="191">
        <v>3950</v>
      </c>
      <c r="V142" s="197">
        <v>10980856</v>
      </c>
      <c r="W142" s="197">
        <v>22779222</v>
      </c>
      <c r="X142" s="192">
        <v>44469</v>
      </c>
      <c r="Y142" s="80" t="s">
        <v>6489</v>
      </c>
      <c r="Z142" s="80" t="s">
        <v>6490</v>
      </c>
      <c r="AA142" s="193" t="s">
        <v>70</v>
      </c>
    </row>
    <row r="143" spans="2:27" s="188" customFormat="1" ht="15.75" customHeight="1" x14ac:dyDescent="0.2">
      <c r="B143" s="189" t="s">
        <v>8074</v>
      </c>
      <c r="C143" s="189">
        <v>707182008</v>
      </c>
      <c r="D143" s="189" t="s">
        <v>1375</v>
      </c>
      <c r="E143" s="189" t="s">
        <v>1885</v>
      </c>
      <c r="F143" s="189" t="s">
        <v>1886</v>
      </c>
      <c r="G143" s="189" t="s">
        <v>1887</v>
      </c>
      <c r="H143" s="189" t="s">
        <v>5989</v>
      </c>
      <c r="I143" s="189" t="s">
        <v>1888</v>
      </c>
      <c r="J143" s="189" t="s">
        <v>5990</v>
      </c>
      <c r="K143" s="189" t="s">
        <v>1889</v>
      </c>
      <c r="L143" s="189" t="s">
        <v>1891</v>
      </c>
      <c r="M143" s="189" t="s">
        <v>5345</v>
      </c>
      <c r="N143" s="189" t="s">
        <v>879</v>
      </c>
      <c r="O143" s="189" t="s">
        <v>1892</v>
      </c>
      <c r="P143" s="189" t="s">
        <v>1890</v>
      </c>
      <c r="Q143" s="189">
        <v>0</v>
      </c>
      <c r="R143" s="189">
        <v>91401</v>
      </c>
      <c r="S143" s="189" t="s">
        <v>5991</v>
      </c>
      <c r="T143" s="190">
        <v>37970</v>
      </c>
      <c r="U143" s="191">
        <v>4100</v>
      </c>
      <c r="V143" s="197">
        <v>0</v>
      </c>
      <c r="W143" s="197">
        <v>37277791</v>
      </c>
      <c r="X143" s="192">
        <v>44469</v>
      </c>
      <c r="Y143" s="80" t="s">
        <v>6489</v>
      </c>
      <c r="Z143" s="80" t="s">
        <v>6490</v>
      </c>
      <c r="AA143" s="193" t="s">
        <v>6508</v>
      </c>
    </row>
    <row r="144" spans="2:27" s="188" customFormat="1" ht="15.75" customHeight="1" x14ac:dyDescent="0.2">
      <c r="B144" s="189" t="s">
        <v>8123</v>
      </c>
      <c r="C144" s="189" t="s">
        <v>6427</v>
      </c>
      <c r="D144" s="189" t="s">
        <v>1425</v>
      </c>
      <c r="E144" s="189" t="s">
        <v>2053</v>
      </c>
      <c r="F144" s="189" t="s">
        <v>8124</v>
      </c>
      <c r="G144" s="189" t="s">
        <v>2054</v>
      </c>
      <c r="H144" s="189" t="s">
        <v>8125</v>
      </c>
      <c r="I144" s="189" t="s">
        <v>414</v>
      </c>
      <c r="J144" s="189" t="s">
        <v>6369</v>
      </c>
      <c r="K144" s="189" t="s">
        <v>6793</v>
      </c>
      <c r="L144" s="189" t="s">
        <v>2055</v>
      </c>
      <c r="M144" s="189" t="s">
        <v>47</v>
      </c>
      <c r="N144" s="189" t="s">
        <v>739</v>
      </c>
      <c r="O144" s="189" t="s">
        <v>2056</v>
      </c>
      <c r="P144" s="189" t="s">
        <v>6381</v>
      </c>
      <c r="Q144" s="189">
        <v>0</v>
      </c>
      <c r="R144" s="189">
        <v>93401</v>
      </c>
      <c r="S144" s="189" t="s">
        <v>8126</v>
      </c>
      <c r="T144" s="190">
        <v>37970</v>
      </c>
      <c r="U144" s="191">
        <v>4250</v>
      </c>
      <c r="V144" s="197">
        <v>10893991</v>
      </c>
      <c r="W144" s="197">
        <v>85746598</v>
      </c>
      <c r="X144" s="192">
        <v>44469</v>
      </c>
      <c r="Y144" s="80" t="s">
        <v>6489</v>
      </c>
      <c r="Z144" s="80" t="s">
        <v>6490</v>
      </c>
      <c r="AA144" s="193" t="s">
        <v>6515</v>
      </c>
    </row>
    <row r="145" spans="2:27" s="188" customFormat="1" ht="15.75" customHeight="1" x14ac:dyDescent="0.2">
      <c r="B145" s="189" t="s">
        <v>8123</v>
      </c>
      <c r="C145" s="189" t="s">
        <v>6427</v>
      </c>
      <c r="D145" s="189" t="s">
        <v>1425</v>
      </c>
      <c r="E145" s="189" t="s">
        <v>2053</v>
      </c>
      <c r="F145" s="189" t="s">
        <v>8124</v>
      </c>
      <c r="G145" s="189" t="s">
        <v>2054</v>
      </c>
      <c r="H145" s="189" t="s">
        <v>8125</v>
      </c>
      <c r="I145" s="189" t="s">
        <v>414</v>
      </c>
      <c r="J145" s="189" t="s">
        <v>6369</v>
      </c>
      <c r="K145" s="189" t="s">
        <v>6793</v>
      </c>
      <c r="L145" s="189" t="s">
        <v>2055</v>
      </c>
      <c r="M145" s="189" t="s">
        <v>47</v>
      </c>
      <c r="N145" s="189" t="s">
        <v>739</v>
      </c>
      <c r="O145" s="189" t="s">
        <v>2056</v>
      </c>
      <c r="P145" s="189" t="s">
        <v>6381</v>
      </c>
      <c r="Q145" s="189">
        <v>0</v>
      </c>
      <c r="R145" s="189">
        <v>93401</v>
      </c>
      <c r="S145" s="189" t="s">
        <v>8126</v>
      </c>
      <c r="T145" s="190">
        <v>37970</v>
      </c>
      <c r="U145" s="191">
        <v>4250</v>
      </c>
      <c r="V145" s="197">
        <v>117872829</v>
      </c>
      <c r="W145" s="197">
        <v>542002249</v>
      </c>
      <c r="X145" s="192">
        <v>44469</v>
      </c>
      <c r="Y145" s="80" t="s">
        <v>6489</v>
      </c>
      <c r="Z145" s="80" t="s">
        <v>6490</v>
      </c>
      <c r="AA145" s="193" t="s">
        <v>6492</v>
      </c>
    </row>
    <row r="146" spans="2:27" s="188" customFormat="1" ht="15.75" customHeight="1" x14ac:dyDescent="0.2">
      <c r="B146" s="189" t="s">
        <v>8123</v>
      </c>
      <c r="C146" s="189" t="s">
        <v>6427</v>
      </c>
      <c r="D146" s="189" t="s">
        <v>1425</v>
      </c>
      <c r="E146" s="189" t="s">
        <v>2053</v>
      </c>
      <c r="F146" s="189" t="s">
        <v>8124</v>
      </c>
      <c r="G146" s="189" t="s">
        <v>2054</v>
      </c>
      <c r="H146" s="189" t="s">
        <v>8125</v>
      </c>
      <c r="I146" s="189" t="s">
        <v>414</v>
      </c>
      <c r="J146" s="189" t="s">
        <v>6369</v>
      </c>
      <c r="K146" s="189" t="s">
        <v>6793</v>
      </c>
      <c r="L146" s="189" t="s">
        <v>2055</v>
      </c>
      <c r="M146" s="189" t="s">
        <v>47</v>
      </c>
      <c r="N146" s="189" t="s">
        <v>739</v>
      </c>
      <c r="O146" s="189" t="s">
        <v>2056</v>
      </c>
      <c r="P146" s="189" t="s">
        <v>6381</v>
      </c>
      <c r="Q146" s="189">
        <v>0</v>
      </c>
      <c r="R146" s="189">
        <v>93401</v>
      </c>
      <c r="S146" s="189" t="s">
        <v>8126</v>
      </c>
      <c r="T146" s="190">
        <v>37970</v>
      </c>
      <c r="U146" s="191">
        <v>4250</v>
      </c>
      <c r="V146" s="197">
        <v>37620160</v>
      </c>
      <c r="W146" s="197">
        <v>216761676</v>
      </c>
      <c r="X146" s="192">
        <v>44469</v>
      </c>
      <c r="Y146" s="80" t="s">
        <v>6489</v>
      </c>
      <c r="Z146" s="80" t="s">
        <v>6490</v>
      </c>
      <c r="AA146" s="193" t="s">
        <v>6509</v>
      </c>
    </row>
    <row r="147" spans="2:27" s="188" customFormat="1" ht="15.75" customHeight="1" x14ac:dyDescent="0.2">
      <c r="B147" s="189" t="s">
        <v>8123</v>
      </c>
      <c r="C147" s="189" t="s">
        <v>6427</v>
      </c>
      <c r="D147" s="189" t="s">
        <v>1425</v>
      </c>
      <c r="E147" s="189" t="s">
        <v>2053</v>
      </c>
      <c r="F147" s="189" t="s">
        <v>8124</v>
      </c>
      <c r="G147" s="189" t="s">
        <v>2054</v>
      </c>
      <c r="H147" s="189" t="s">
        <v>8125</v>
      </c>
      <c r="I147" s="189" t="s">
        <v>414</v>
      </c>
      <c r="J147" s="189" t="s">
        <v>6369</v>
      </c>
      <c r="K147" s="189" t="s">
        <v>6793</v>
      </c>
      <c r="L147" s="189" t="s">
        <v>2055</v>
      </c>
      <c r="M147" s="189" t="s">
        <v>47</v>
      </c>
      <c r="N147" s="189" t="s">
        <v>739</v>
      </c>
      <c r="O147" s="189" t="s">
        <v>2056</v>
      </c>
      <c r="P147" s="189" t="s">
        <v>6381</v>
      </c>
      <c r="Q147" s="189">
        <v>0</v>
      </c>
      <c r="R147" s="189">
        <v>93401</v>
      </c>
      <c r="S147" s="189" t="s">
        <v>8126</v>
      </c>
      <c r="T147" s="190">
        <v>37970</v>
      </c>
      <c r="U147" s="191">
        <v>4250</v>
      </c>
      <c r="V147" s="197">
        <v>32066400</v>
      </c>
      <c r="W147" s="197">
        <v>149269092</v>
      </c>
      <c r="X147" s="192">
        <v>44469</v>
      </c>
      <c r="Y147" s="80" t="s">
        <v>6489</v>
      </c>
      <c r="Z147" s="80" t="s">
        <v>6490</v>
      </c>
      <c r="AA147" s="193" t="s">
        <v>6504</v>
      </c>
    </row>
    <row r="148" spans="2:27" s="188" customFormat="1" ht="15.75" customHeight="1" x14ac:dyDescent="0.2">
      <c r="B148" s="189" t="s">
        <v>8123</v>
      </c>
      <c r="C148" s="189" t="s">
        <v>6427</v>
      </c>
      <c r="D148" s="189" t="s">
        <v>1425</v>
      </c>
      <c r="E148" s="189" t="s">
        <v>2053</v>
      </c>
      <c r="F148" s="189" t="s">
        <v>8124</v>
      </c>
      <c r="G148" s="189" t="s">
        <v>2054</v>
      </c>
      <c r="H148" s="189" t="s">
        <v>8125</v>
      </c>
      <c r="I148" s="189" t="s">
        <v>414</v>
      </c>
      <c r="J148" s="189" t="s">
        <v>6369</v>
      </c>
      <c r="K148" s="189" t="s">
        <v>6793</v>
      </c>
      <c r="L148" s="189" t="s">
        <v>2055</v>
      </c>
      <c r="M148" s="189" t="s">
        <v>47</v>
      </c>
      <c r="N148" s="189" t="s">
        <v>739</v>
      </c>
      <c r="O148" s="189" t="s">
        <v>2056</v>
      </c>
      <c r="P148" s="189" t="s">
        <v>6381</v>
      </c>
      <c r="Q148" s="189">
        <v>0</v>
      </c>
      <c r="R148" s="189">
        <v>93401</v>
      </c>
      <c r="S148" s="189" t="s">
        <v>8126</v>
      </c>
      <c r="T148" s="190">
        <v>37970</v>
      </c>
      <c r="U148" s="191">
        <v>4250</v>
      </c>
      <c r="V148" s="197">
        <v>54921214</v>
      </c>
      <c r="W148" s="197">
        <v>569303436</v>
      </c>
      <c r="X148" s="192">
        <v>44469</v>
      </c>
      <c r="Y148" s="80" t="s">
        <v>6489</v>
      </c>
      <c r="Z148" s="80" t="s">
        <v>6490</v>
      </c>
      <c r="AA148" s="193" t="s">
        <v>6493</v>
      </c>
    </row>
    <row r="149" spans="2:27" s="188" customFormat="1" ht="15.75" customHeight="1" x14ac:dyDescent="0.2">
      <c r="B149" s="189" t="s">
        <v>8123</v>
      </c>
      <c r="C149" s="189" t="s">
        <v>6427</v>
      </c>
      <c r="D149" s="189" t="s">
        <v>1425</v>
      </c>
      <c r="E149" s="189" t="s">
        <v>2053</v>
      </c>
      <c r="F149" s="189" t="s">
        <v>8124</v>
      </c>
      <c r="G149" s="189" t="s">
        <v>2054</v>
      </c>
      <c r="H149" s="189" t="s">
        <v>8125</v>
      </c>
      <c r="I149" s="189" t="s">
        <v>414</v>
      </c>
      <c r="J149" s="189" t="s">
        <v>6369</v>
      </c>
      <c r="K149" s="189" t="s">
        <v>6793</v>
      </c>
      <c r="L149" s="189" t="s">
        <v>2055</v>
      </c>
      <c r="M149" s="189" t="s">
        <v>47</v>
      </c>
      <c r="N149" s="189" t="s">
        <v>739</v>
      </c>
      <c r="O149" s="189" t="s">
        <v>2056</v>
      </c>
      <c r="P149" s="189" t="s">
        <v>6381</v>
      </c>
      <c r="Q149" s="189">
        <v>0</v>
      </c>
      <c r="R149" s="189">
        <v>93401</v>
      </c>
      <c r="S149" s="189" t="s">
        <v>8126</v>
      </c>
      <c r="T149" s="190">
        <v>37970</v>
      </c>
      <c r="U149" s="191">
        <v>4250</v>
      </c>
      <c r="V149" s="197">
        <v>27916387</v>
      </c>
      <c r="W149" s="197">
        <v>195890081</v>
      </c>
      <c r="X149" s="192">
        <v>44469</v>
      </c>
      <c r="Y149" s="80" t="s">
        <v>6489</v>
      </c>
      <c r="Z149" s="80" t="s">
        <v>6490</v>
      </c>
      <c r="AA149" s="193" t="s">
        <v>6577</v>
      </c>
    </row>
    <row r="150" spans="2:27" s="188" customFormat="1" ht="15.75" customHeight="1" x14ac:dyDescent="0.2">
      <c r="B150" s="189" t="s">
        <v>8123</v>
      </c>
      <c r="C150" s="189" t="s">
        <v>6427</v>
      </c>
      <c r="D150" s="189" t="s">
        <v>1425</v>
      </c>
      <c r="E150" s="189" t="s">
        <v>2053</v>
      </c>
      <c r="F150" s="189" t="s">
        <v>8124</v>
      </c>
      <c r="G150" s="189" t="s">
        <v>2054</v>
      </c>
      <c r="H150" s="189" t="s">
        <v>8125</v>
      </c>
      <c r="I150" s="189" t="s">
        <v>414</v>
      </c>
      <c r="J150" s="189" t="s">
        <v>6369</v>
      </c>
      <c r="K150" s="189" t="s">
        <v>6793</v>
      </c>
      <c r="L150" s="189" t="s">
        <v>2055</v>
      </c>
      <c r="M150" s="189" t="s">
        <v>47</v>
      </c>
      <c r="N150" s="189" t="s">
        <v>739</v>
      </c>
      <c r="O150" s="189" t="s">
        <v>2056</v>
      </c>
      <c r="P150" s="189" t="s">
        <v>6381</v>
      </c>
      <c r="Q150" s="189">
        <v>0</v>
      </c>
      <c r="R150" s="189">
        <v>93401</v>
      </c>
      <c r="S150" s="189" t="s">
        <v>8126</v>
      </c>
      <c r="T150" s="190">
        <v>37970</v>
      </c>
      <c r="U150" s="191">
        <v>4250</v>
      </c>
      <c r="V150" s="197">
        <v>4732380</v>
      </c>
      <c r="W150" s="197">
        <v>44298180</v>
      </c>
      <c r="X150" s="192">
        <v>44469</v>
      </c>
      <c r="Y150" s="80" t="s">
        <v>6489</v>
      </c>
      <c r="Z150" s="80" t="s">
        <v>6490</v>
      </c>
      <c r="AA150" s="193" t="s">
        <v>6578</v>
      </c>
    </row>
    <row r="151" spans="2:27" s="188" customFormat="1" ht="15.75" customHeight="1" x14ac:dyDescent="0.2">
      <c r="B151" s="189" t="s">
        <v>8123</v>
      </c>
      <c r="C151" s="189" t="s">
        <v>6427</v>
      </c>
      <c r="D151" s="189" t="s">
        <v>1425</v>
      </c>
      <c r="E151" s="189" t="s">
        <v>2053</v>
      </c>
      <c r="F151" s="189" t="s">
        <v>8124</v>
      </c>
      <c r="G151" s="189" t="s">
        <v>2054</v>
      </c>
      <c r="H151" s="189" t="s">
        <v>8125</v>
      </c>
      <c r="I151" s="189" t="s">
        <v>414</v>
      </c>
      <c r="J151" s="189" t="s">
        <v>6369</v>
      </c>
      <c r="K151" s="189" t="s">
        <v>6793</v>
      </c>
      <c r="L151" s="189" t="s">
        <v>2055</v>
      </c>
      <c r="M151" s="189" t="s">
        <v>47</v>
      </c>
      <c r="N151" s="189" t="s">
        <v>739</v>
      </c>
      <c r="O151" s="189" t="s">
        <v>2056</v>
      </c>
      <c r="P151" s="189" t="s">
        <v>6381</v>
      </c>
      <c r="Q151" s="189">
        <v>0</v>
      </c>
      <c r="R151" s="189">
        <v>93401</v>
      </c>
      <c r="S151" s="189" t="s">
        <v>8126</v>
      </c>
      <c r="T151" s="190">
        <v>37970</v>
      </c>
      <c r="U151" s="191">
        <v>4250</v>
      </c>
      <c r="V151" s="197">
        <v>7944192</v>
      </c>
      <c r="W151" s="197">
        <v>63553504</v>
      </c>
      <c r="X151" s="192">
        <v>44469</v>
      </c>
      <c r="Y151" s="80" t="s">
        <v>6489</v>
      </c>
      <c r="Z151" s="80" t="s">
        <v>6490</v>
      </c>
      <c r="AA151" s="193" t="s">
        <v>6516</v>
      </c>
    </row>
    <row r="152" spans="2:27" s="188" customFormat="1" ht="15.75" customHeight="1" x14ac:dyDescent="0.2">
      <c r="B152" s="189" t="s">
        <v>8123</v>
      </c>
      <c r="C152" s="189" t="s">
        <v>6427</v>
      </c>
      <c r="D152" s="189" t="s">
        <v>1425</v>
      </c>
      <c r="E152" s="189" t="s">
        <v>2053</v>
      </c>
      <c r="F152" s="189" t="s">
        <v>8124</v>
      </c>
      <c r="G152" s="189" t="s">
        <v>2054</v>
      </c>
      <c r="H152" s="189" t="s">
        <v>8125</v>
      </c>
      <c r="I152" s="189" t="s">
        <v>414</v>
      </c>
      <c r="J152" s="189" t="s">
        <v>6369</v>
      </c>
      <c r="K152" s="189" t="s">
        <v>6793</v>
      </c>
      <c r="L152" s="189" t="s">
        <v>2055</v>
      </c>
      <c r="M152" s="189" t="s">
        <v>47</v>
      </c>
      <c r="N152" s="189" t="s">
        <v>739</v>
      </c>
      <c r="O152" s="189" t="s">
        <v>2056</v>
      </c>
      <c r="P152" s="189" t="s">
        <v>6381</v>
      </c>
      <c r="Q152" s="189">
        <v>0</v>
      </c>
      <c r="R152" s="189">
        <v>93401</v>
      </c>
      <c r="S152" s="189" t="s">
        <v>8126</v>
      </c>
      <c r="T152" s="190">
        <v>37970</v>
      </c>
      <c r="U152" s="191">
        <v>4250</v>
      </c>
      <c r="V152" s="197">
        <v>32222801</v>
      </c>
      <c r="W152" s="197">
        <v>272685215</v>
      </c>
      <c r="X152" s="192">
        <v>44469</v>
      </c>
      <c r="Y152" s="80" t="s">
        <v>6489</v>
      </c>
      <c r="Z152" s="80" t="s">
        <v>6490</v>
      </c>
      <c r="AA152" s="193" t="s">
        <v>6579</v>
      </c>
    </row>
    <row r="153" spans="2:27" s="188" customFormat="1" ht="15.75" customHeight="1" x14ac:dyDescent="0.2">
      <c r="B153" s="189" t="s">
        <v>8123</v>
      </c>
      <c r="C153" s="189" t="s">
        <v>6427</v>
      </c>
      <c r="D153" s="189" t="s">
        <v>1425</v>
      </c>
      <c r="E153" s="189" t="s">
        <v>2053</v>
      </c>
      <c r="F153" s="189" t="s">
        <v>8124</v>
      </c>
      <c r="G153" s="189" t="s">
        <v>2054</v>
      </c>
      <c r="H153" s="189" t="s">
        <v>8125</v>
      </c>
      <c r="I153" s="189" t="s">
        <v>414</v>
      </c>
      <c r="J153" s="189" t="s">
        <v>6369</v>
      </c>
      <c r="K153" s="189" t="s">
        <v>6793</v>
      </c>
      <c r="L153" s="189" t="s">
        <v>2055</v>
      </c>
      <c r="M153" s="189" t="s">
        <v>47</v>
      </c>
      <c r="N153" s="189" t="s">
        <v>739</v>
      </c>
      <c r="O153" s="189" t="s">
        <v>2056</v>
      </c>
      <c r="P153" s="189" t="s">
        <v>6381</v>
      </c>
      <c r="Q153" s="189">
        <v>0</v>
      </c>
      <c r="R153" s="189">
        <v>93401</v>
      </c>
      <c r="S153" s="189" t="s">
        <v>8126</v>
      </c>
      <c r="T153" s="190">
        <v>37970</v>
      </c>
      <c r="U153" s="191">
        <v>4250</v>
      </c>
      <c r="V153" s="197">
        <v>19782900</v>
      </c>
      <c r="W153" s="197">
        <v>95345820</v>
      </c>
      <c r="X153" s="192">
        <v>44469</v>
      </c>
      <c r="Y153" s="80" t="s">
        <v>6489</v>
      </c>
      <c r="Z153" s="80" t="s">
        <v>6490</v>
      </c>
      <c r="AA153" s="193" t="s">
        <v>6500</v>
      </c>
    </row>
    <row r="154" spans="2:27" s="188" customFormat="1" ht="15.75" customHeight="1" x14ac:dyDescent="0.2">
      <c r="B154" s="189" t="s">
        <v>8123</v>
      </c>
      <c r="C154" s="189" t="s">
        <v>6427</v>
      </c>
      <c r="D154" s="189" t="s">
        <v>1425</v>
      </c>
      <c r="E154" s="189" t="s">
        <v>2053</v>
      </c>
      <c r="F154" s="189" t="s">
        <v>8124</v>
      </c>
      <c r="G154" s="189" t="s">
        <v>2054</v>
      </c>
      <c r="H154" s="189" t="s">
        <v>8125</v>
      </c>
      <c r="I154" s="189" t="s">
        <v>414</v>
      </c>
      <c r="J154" s="189" t="s">
        <v>6369</v>
      </c>
      <c r="K154" s="189" t="s">
        <v>6793</v>
      </c>
      <c r="L154" s="189" t="s">
        <v>2055</v>
      </c>
      <c r="M154" s="189" t="s">
        <v>47</v>
      </c>
      <c r="N154" s="189" t="s">
        <v>739</v>
      </c>
      <c r="O154" s="189" t="s">
        <v>2056</v>
      </c>
      <c r="P154" s="189" t="s">
        <v>6381</v>
      </c>
      <c r="Q154" s="189">
        <v>0</v>
      </c>
      <c r="R154" s="189">
        <v>93401</v>
      </c>
      <c r="S154" s="189" t="s">
        <v>8126</v>
      </c>
      <c r="T154" s="190">
        <v>37970</v>
      </c>
      <c r="U154" s="191">
        <v>4250</v>
      </c>
      <c r="V154" s="197">
        <v>2558899</v>
      </c>
      <c r="W154" s="197">
        <v>21750630</v>
      </c>
      <c r="X154" s="192">
        <v>44469</v>
      </c>
      <c r="Y154" s="80" t="s">
        <v>6489</v>
      </c>
      <c r="Z154" s="80" t="s">
        <v>6490</v>
      </c>
      <c r="AA154" s="193" t="s">
        <v>6561</v>
      </c>
    </row>
    <row r="155" spans="2:27" s="188" customFormat="1" ht="15.75" customHeight="1" x14ac:dyDescent="0.2">
      <c r="B155" s="189" t="s">
        <v>8123</v>
      </c>
      <c r="C155" s="189" t="s">
        <v>6427</v>
      </c>
      <c r="D155" s="189" t="s">
        <v>1425</v>
      </c>
      <c r="E155" s="189" t="s">
        <v>2053</v>
      </c>
      <c r="F155" s="189" t="s">
        <v>8124</v>
      </c>
      <c r="G155" s="189" t="s">
        <v>2054</v>
      </c>
      <c r="H155" s="189" t="s">
        <v>8125</v>
      </c>
      <c r="I155" s="189" t="s">
        <v>414</v>
      </c>
      <c r="J155" s="189" t="s">
        <v>6369</v>
      </c>
      <c r="K155" s="189" t="s">
        <v>6793</v>
      </c>
      <c r="L155" s="189" t="s">
        <v>2055</v>
      </c>
      <c r="M155" s="189" t="s">
        <v>47</v>
      </c>
      <c r="N155" s="189" t="s">
        <v>739</v>
      </c>
      <c r="O155" s="189" t="s">
        <v>2056</v>
      </c>
      <c r="P155" s="189" t="s">
        <v>6381</v>
      </c>
      <c r="Q155" s="189">
        <v>0</v>
      </c>
      <c r="R155" s="189">
        <v>93401</v>
      </c>
      <c r="S155" s="189" t="s">
        <v>8126</v>
      </c>
      <c r="T155" s="190">
        <v>37970</v>
      </c>
      <c r="U155" s="191">
        <v>4250</v>
      </c>
      <c r="V155" s="197">
        <v>2924456</v>
      </c>
      <c r="W155" s="197">
        <v>25954555</v>
      </c>
      <c r="X155" s="192">
        <v>44469</v>
      </c>
      <c r="Y155" s="80" t="s">
        <v>6489</v>
      </c>
      <c r="Z155" s="80" t="s">
        <v>6490</v>
      </c>
      <c r="AA155" s="193" t="s">
        <v>6501</v>
      </c>
    </row>
    <row r="156" spans="2:27" s="188" customFormat="1" ht="15.75" customHeight="1" x14ac:dyDescent="0.2">
      <c r="B156" s="189" t="s">
        <v>8123</v>
      </c>
      <c r="C156" s="189" t="s">
        <v>6427</v>
      </c>
      <c r="D156" s="189" t="s">
        <v>1425</v>
      </c>
      <c r="E156" s="189" t="s">
        <v>2053</v>
      </c>
      <c r="F156" s="189" t="s">
        <v>8124</v>
      </c>
      <c r="G156" s="189" t="s">
        <v>2054</v>
      </c>
      <c r="H156" s="189" t="s">
        <v>8125</v>
      </c>
      <c r="I156" s="189" t="s">
        <v>414</v>
      </c>
      <c r="J156" s="189" t="s">
        <v>6369</v>
      </c>
      <c r="K156" s="189" t="s">
        <v>6793</v>
      </c>
      <c r="L156" s="189" t="s">
        <v>2055</v>
      </c>
      <c r="M156" s="189" t="s">
        <v>47</v>
      </c>
      <c r="N156" s="189" t="s">
        <v>739</v>
      </c>
      <c r="O156" s="189" t="s">
        <v>2056</v>
      </c>
      <c r="P156" s="189" t="s">
        <v>6381</v>
      </c>
      <c r="Q156" s="189">
        <v>0</v>
      </c>
      <c r="R156" s="189">
        <v>93401</v>
      </c>
      <c r="S156" s="189" t="s">
        <v>8126</v>
      </c>
      <c r="T156" s="190">
        <v>37970</v>
      </c>
      <c r="U156" s="191">
        <v>4250</v>
      </c>
      <c r="V156" s="197">
        <v>24049800</v>
      </c>
      <c r="W156" s="197">
        <v>79845336</v>
      </c>
      <c r="X156" s="192">
        <v>44469</v>
      </c>
      <c r="Y156" s="80" t="s">
        <v>6489</v>
      </c>
      <c r="Z156" s="80" t="s">
        <v>6490</v>
      </c>
      <c r="AA156" s="193" t="s">
        <v>6556</v>
      </c>
    </row>
    <row r="157" spans="2:27" s="188" customFormat="1" ht="15.75" customHeight="1" x14ac:dyDescent="0.2">
      <c r="B157" s="189" t="s">
        <v>8123</v>
      </c>
      <c r="C157" s="189" t="s">
        <v>6427</v>
      </c>
      <c r="D157" s="189" t="s">
        <v>1425</v>
      </c>
      <c r="E157" s="189" t="s">
        <v>2053</v>
      </c>
      <c r="F157" s="189" t="s">
        <v>8124</v>
      </c>
      <c r="G157" s="189" t="s">
        <v>2054</v>
      </c>
      <c r="H157" s="189" t="s">
        <v>8125</v>
      </c>
      <c r="I157" s="189" t="s">
        <v>414</v>
      </c>
      <c r="J157" s="189" t="s">
        <v>6369</v>
      </c>
      <c r="K157" s="189" t="s">
        <v>6793</v>
      </c>
      <c r="L157" s="189" t="s">
        <v>2055</v>
      </c>
      <c r="M157" s="189" t="s">
        <v>47</v>
      </c>
      <c r="N157" s="189" t="s">
        <v>739</v>
      </c>
      <c r="O157" s="189" t="s">
        <v>2056</v>
      </c>
      <c r="P157" s="189" t="s">
        <v>6381</v>
      </c>
      <c r="Q157" s="189">
        <v>0</v>
      </c>
      <c r="R157" s="189">
        <v>93401</v>
      </c>
      <c r="S157" s="189" t="s">
        <v>8126</v>
      </c>
      <c r="T157" s="190">
        <v>37970</v>
      </c>
      <c r="U157" s="191">
        <v>4250</v>
      </c>
      <c r="V157" s="197">
        <v>7075296</v>
      </c>
      <c r="W157" s="197">
        <v>69868534</v>
      </c>
      <c r="X157" s="192">
        <v>44469</v>
      </c>
      <c r="Y157" s="80" t="s">
        <v>6489</v>
      </c>
      <c r="Z157" s="80" t="s">
        <v>6490</v>
      </c>
      <c r="AA157" s="193" t="s">
        <v>6580</v>
      </c>
    </row>
    <row r="158" spans="2:27" s="188" customFormat="1" ht="15.75" customHeight="1" x14ac:dyDescent="0.2">
      <c r="B158" s="189" t="s">
        <v>8123</v>
      </c>
      <c r="C158" s="189" t="s">
        <v>6427</v>
      </c>
      <c r="D158" s="189" t="s">
        <v>1425</v>
      </c>
      <c r="E158" s="189" t="s">
        <v>2053</v>
      </c>
      <c r="F158" s="189" t="s">
        <v>8124</v>
      </c>
      <c r="G158" s="189" t="s">
        <v>2054</v>
      </c>
      <c r="H158" s="189" t="s">
        <v>8125</v>
      </c>
      <c r="I158" s="189" t="s">
        <v>414</v>
      </c>
      <c r="J158" s="189" t="s">
        <v>6369</v>
      </c>
      <c r="K158" s="189" t="s">
        <v>6793</v>
      </c>
      <c r="L158" s="189" t="s">
        <v>2055</v>
      </c>
      <c r="M158" s="189" t="s">
        <v>47</v>
      </c>
      <c r="N158" s="189" t="s">
        <v>739</v>
      </c>
      <c r="O158" s="189" t="s">
        <v>2056</v>
      </c>
      <c r="P158" s="189" t="s">
        <v>6381</v>
      </c>
      <c r="Q158" s="189">
        <v>0</v>
      </c>
      <c r="R158" s="189">
        <v>93401</v>
      </c>
      <c r="S158" s="189" t="s">
        <v>8126</v>
      </c>
      <c r="T158" s="190">
        <v>37970</v>
      </c>
      <c r="U158" s="191">
        <v>4250</v>
      </c>
      <c r="V158" s="197">
        <v>3509719</v>
      </c>
      <c r="W158" s="197">
        <v>29288012</v>
      </c>
      <c r="X158" s="192">
        <v>44469</v>
      </c>
      <c r="Y158" s="80" t="s">
        <v>6489</v>
      </c>
      <c r="Z158" s="80" t="s">
        <v>6490</v>
      </c>
      <c r="AA158" s="193" t="s">
        <v>6581</v>
      </c>
    </row>
    <row r="159" spans="2:27" s="188" customFormat="1" ht="15.75" customHeight="1" x14ac:dyDescent="0.2">
      <c r="B159" s="189" t="s">
        <v>8123</v>
      </c>
      <c r="C159" s="189" t="s">
        <v>6427</v>
      </c>
      <c r="D159" s="189" t="s">
        <v>1425</v>
      </c>
      <c r="E159" s="189" t="s">
        <v>2053</v>
      </c>
      <c r="F159" s="189" t="s">
        <v>8124</v>
      </c>
      <c r="G159" s="189" t="s">
        <v>2054</v>
      </c>
      <c r="H159" s="189" t="s">
        <v>8125</v>
      </c>
      <c r="I159" s="189" t="s">
        <v>414</v>
      </c>
      <c r="J159" s="189" t="s">
        <v>6369</v>
      </c>
      <c r="K159" s="189" t="s">
        <v>6793</v>
      </c>
      <c r="L159" s="189" t="s">
        <v>2055</v>
      </c>
      <c r="M159" s="189" t="s">
        <v>47</v>
      </c>
      <c r="N159" s="189" t="s">
        <v>739</v>
      </c>
      <c r="O159" s="189" t="s">
        <v>2056</v>
      </c>
      <c r="P159" s="189" t="s">
        <v>6381</v>
      </c>
      <c r="Q159" s="189">
        <v>0</v>
      </c>
      <c r="R159" s="189">
        <v>93401</v>
      </c>
      <c r="S159" s="189" t="s">
        <v>8126</v>
      </c>
      <c r="T159" s="190">
        <v>37970</v>
      </c>
      <c r="U159" s="191">
        <v>4250</v>
      </c>
      <c r="V159" s="197">
        <v>3103200</v>
      </c>
      <c r="W159" s="197">
        <v>71063280</v>
      </c>
      <c r="X159" s="192">
        <v>44469</v>
      </c>
      <c r="Y159" s="80" t="s">
        <v>6489</v>
      </c>
      <c r="Z159" s="80" t="s">
        <v>6490</v>
      </c>
      <c r="AA159" s="193" t="s">
        <v>6576</v>
      </c>
    </row>
    <row r="160" spans="2:27" s="188" customFormat="1" ht="15.75" customHeight="1" x14ac:dyDescent="0.2">
      <c r="B160" s="189" t="s">
        <v>8123</v>
      </c>
      <c r="C160" s="189" t="s">
        <v>6427</v>
      </c>
      <c r="D160" s="189" t="s">
        <v>1425</v>
      </c>
      <c r="E160" s="189" t="s">
        <v>2053</v>
      </c>
      <c r="F160" s="189" t="s">
        <v>8124</v>
      </c>
      <c r="G160" s="189" t="s">
        <v>2054</v>
      </c>
      <c r="H160" s="189" t="s">
        <v>8125</v>
      </c>
      <c r="I160" s="189" t="s">
        <v>414</v>
      </c>
      <c r="J160" s="189" t="s">
        <v>6369</v>
      </c>
      <c r="K160" s="189" t="s">
        <v>6793</v>
      </c>
      <c r="L160" s="189" t="s">
        <v>2055</v>
      </c>
      <c r="M160" s="189" t="s">
        <v>47</v>
      </c>
      <c r="N160" s="189" t="s">
        <v>739</v>
      </c>
      <c r="O160" s="189" t="s">
        <v>2056</v>
      </c>
      <c r="P160" s="189" t="s">
        <v>6381</v>
      </c>
      <c r="Q160" s="189">
        <v>0</v>
      </c>
      <c r="R160" s="189">
        <v>93401</v>
      </c>
      <c r="S160" s="189" t="s">
        <v>8126</v>
      </c>
      <c r="T160" s="190">
        <v>37970</v>
      </c>
      <c r="U160" s="191">
        <v>4250</v>
      </c>
      <c r="V160" s="197">
        <v>7871267</v>
      </c>
      <c r="W160" s="197">
        <v>54847687</v>
      </c>
      <c r="X160" s="192">
        <v>44469</v>
      </c>
      <c r="Y160" s="80" t="s">
        <v>6489</v>
      </c>
      <c r="Z160" s="80" t="s">
        <v>6490</v>
      </c>
      <c r="AA160" s="193" t="s">
        <v>6582</v>
      </c>
    </row>
    <row r="161" spans="2:27" s="188" customFormat="1" ht="15.75" customHeight="1" x14ac:dyDescent="0.2">
      <c r="B161" s="189" t="s">
        <v>8123</v>
      </c>
      <c r="C161" s="189" t="s">
        <v>6427</v>
      </c>
      <c r="D161" s="189" t="s">
        <v>1425</v>
      </c>
      <c r="E161" s="189" t="s">
        <v>2053</v>
      </c>
      <c r="F161" s="189" t="s">
        <v>8124</v>
      </c>
      <c r="G161" s="189" t="s">
        <v>2054</v>
      </c>
      <c r="H161" s="189" t="s">
        <v>8125</v>
      </c>
      <c r="I161" s="189" t="s">
        <v>414</v>
      </c>
      <c r="J161" s="189" t="s">
        <v>6369</v>
      </c>
      <c r="K161" s="189" t="s">
        <v>6793</v>
      </c>
      <c r="L161" s="189" t="s">
        <v>2055</v>
      </c>
      <c r="M161" s="189" t="s">
        <v>47</v>
      </c>
      <c r="N161" s="189" t="s">
        <v>739</v>
      </c>
      <c r="O161" s="189" t="s">
        <v>2056</v>
      </c>
      <c r="P161" s="189" t="s">
        <v>6381</v>
      </c>
      <c r="Q161" s="189">
        <v>0</v>
      </c>
      <c r="R161" s="189">
        <v>93401</v>
      </c>
      <c r="S161" s="189" t="s">
        <v>8126</v>
      </c>
      <c r="T161" s="190">
        <v>37970</v>
      </c>
      <c r="U161" s="191">
        <v>4250</v>
      </c>
      <c r="V161" s="197">
        <v>56116200</v>
      </c>
      <c r="W161" s="197">
        <v>188871096</v>
      </c>
      <c r="X161" s="192">
        <v>44469</v>
      </c>
      <c r="Y161" s="80" t="s">
        <v>6489</v>
      </c>
      <c r="Z161" s="80" t="s">
        <v>6490</v>
      </c>
      <c r="AA161" s="193" t="s">
        <v>6551</v>
      </c>
    </row>
    <row r="162" spans="2:27" s="188" customFormat="1" ht="15.75" customHeight="1" x14ac:dyDescent="0.2">
      <c r="B162" s="189" t="s">
        <v>8123</v>
      </c>
      <c r="C162" s="189" t="s">
        <v>6427</v>
      </c>
      <c r="D162" s="189" t="s">
        <v>1425</v>
      </c>
      <c r="E162" s="189" t="s">
        <v>2053</v>
      </c>
      <c r="F162" s="189" t="s">
        <v>8124</v>
      </c>
      <c r="G162" s="189" t="s">
        <v>2054</v>
      </c>
      <c r="H162" s="189" t="s">
        <v>8125</v>
      </c>
      <c r="I162" s="189" t="s">
        <v>414</v>
      </c>
      <c r="J162" s="189" t="s">
        <v>6369</v>
      </c>
      <c r="K162" s="189" t="s">
        <v>6793</v>
      </c>
      <c r="L162" s="189" t="s">
        <v>2055</v>
      </c>
      <c r="M162" s="189" t="s">
        <v>47</v>
      </c>
      <c r="N162" s="189" t="s">
        <v>739</v>
      </c>
      <c r="O162" s="189" t="s">
        <v>2056</v>
      </c>
      <c r="P162" s="189" t="s">
        <v>6381</v>
      </c>
      <c r="Q162" s="189">
        <v>0</v>
      </c>
      <c r="R162" s="189">
        <v>93401</v>
      </c>
      <c r="S162" s="189" t="s">
        <v>8126</v>
      </c>
      <c r="T162" s="190">
        <v>37970</v>
      </c>
      <c r="U162" s="191">
        <v>4250</v>
      </c>
      <c r="V162" s="197">
        <v>8016600</v>
      </c>
      <c r="W162" s="197">
        <v>64132800</v>
      </c>
      <c r="X162" s="192">
        <v>44469</v>
      </c>
      <c r="Y162" s="80" t="s">
        <v>6489</v>
      </c>
      <c r="Z162" s="80" t="s">
        <v>6490</v>
      </c>
      <c r="AA162" s="193" t="s">
        <v>6583</v>
      </c>
    </row>
    <row r="163" spans="2:27" s="188" customFormat="1" ht="15.75" customHeight="1" x14ac:dyDescent="0.2">
      <c r="B163" s="189" t="s">
        <v>8123</v>
      </c>
      <c r="C163" s="189" t="s">
        <v>6427</v>
      </c>
      <c r="D163" s="189" t="s">
        <v>1425</v>
      </c>
      <c r="E163" s="189" t="s">
        <v>2053</v>
      </c>
      <c r="F163" s="189" t="s">
        <v>8124</v>
      </c>
      <c r="G163" s="189" t="s">
        <v>2054</v>
      </c>
      <c r="H163" s="189" t="s">
        <v>8125</v>
      </c>
      <c r="I163" s="189" t="s">
        <v>414</v>
      </c>
      <c r="J163" s="189" t="s">
        <v>6369</v>
      </c>
      <c r="K163" s="189" t="s">
        <v>6793</v>
      </c>
      <c r="L163" s="189" t="s">
        <v>2055</v>
      </c>
      <c r="M163" s="189" t="s">
        <v>47</v>
      </c>
      <c r="N163" s="189" t="s">
        <v>739</v>
      </c>
      <c r="O163" s="189" t="s">
        <v>2056</v>
      </c>
      <c r="P163" s="189" t="s">
        <v>6381</v>
      </c>
      <c r="Q163" s="189">
        <v>0</v>
      </c>
      <c r="R163" s="189">
        <v>93401</v>
      </c>
      <c r="S163" s="189" t="s">
        <v>8126</v>
      </c>
      <c r="T163" s="190">
        <v>37970</v>
      </c>
      <c r="U163" s="191">
        <v>4250</v>
      </c>
      <c r="V163" s="197">
        <v>16033200</v>
      </c>
      <c r="W163" s="197">
        <v>167386608</v>
      </c>
      <c r="X163" s="192">
        <v>44469</v>
      </c>
      <c r="Y163" s="80" t="s">
        <v>6489</v>
      </c>
      <c r="Z163" s="80" t="s">
        <v>6490</v>
      </c>
      <c r="AA163" s="193" t="s">
        <v>6548</v>
      </c>
    </row>
    <row r="164" spans="2:27" s="188" customFormat="1" ht="15.75" customHeight="1" x14ac:dyDescent="0.2">
      <c r="B164" s="189" t="s">
        <v>8123</v>
      </c>
      <c r="C164" s="189" t="s">
        <v>6427</v>
      </c>
      <c r="D164" s="189" t="s">
        <v>1425</v>
      </c>
      <c r="E164" s="189" t="s">
        <v>2053</v>
      </c>
      <c r="F164" s="189" t="s">
        <v>8124</v>
      </c>
      <c r="G164" s="189" t="s">
        <v>2054</v>
      </c>
      <c r="H164" s="189" t="s">
        <v>8125</v>
      </c>
      <c r="I164" s="189" t="s">
        <v>414</v>
      </c>
      <c r="J164" s="189" t="s">
        <v>6369</v>
      </c>
      <c r="K164" s="189" t="s">
        <v>6793</v>
      </c>
      <c r="L164" s="189" t="s">
        <v>2055</v>
      </c>
      <c r="M164" s="189" t="s">
        <v>47</v>
      </c>
      <c r="N164" s="189" t="s">
        <v>739</v>
      </c>
      <c r="O164" s="189" t="s">
        <v>2056</v>
      </c>
      <c r="P164" s="189" t="s">
        <v>6381</v>
      </c>
      <c r="Q164" s="189">
        <v>0</v>
      </c>
      <c r="R164" s="189">
        <v>93401</v>
      </c>
      <c r="S164" s="189" t="s">
        <v>8126</v>
      </c>
      <c r="T164" s="190">
        <v>37970</v>
      </c>
      <c r="U164" s="191">
        <v>4250</v>
      </c>
      <c r="V164" s="197">
        <v>15826320</v>
      </c>
      <c r="W164" s="197">
        <v>133825499</v>
      </c>
      <c r="X164" s="192">
        <v>44469</v>
      </c>
      <c r="Y164" s="80" t="s">
        <v>6489</v>
      </c>
      <c r="Z164" s="80" t="s">
        <v>6490</v>
      </c>
      <c r="AA164" s="193" t="s">
        <v>6584</v>
      </c>
    </row>
    <row r="165" spans="2:27" s="188" customFormat="1" ht="15.75" customHeight="1" x14ac:dyDescent="0.2">
      <c r="B165" s="189" t="s">
        <v>8123</v>
      </c>
      <c r="C165" s="189" t="s">
        <v>6427</v>
      </c>
      <c r="D165" s="189" t="s">
        <v>1425</v>
      </c>
      <c r="E165" s="189" t="s">
        <v>2053</v>
      </c>
      <c r="F165" s="189" t="s">
        <v>8124</v>
      </c>
      <c r="G165" s="189" t="s">
        <v>2054</v>
      </c>
      <c r="H165" s="189" t="s">
        <v>8125</v>
      </c>
      <c r="I165" s="189" t="s">
        <v>414</v>
      </c>
      <c r="J165" s="189" t="s">
        <v>6369</v>
      </c>
      <c r="K165" s="189" t="s">
        <v>6793</v>
      </c>
      <c r="L165" s="189" t="s">
        <v>2055</v>
      </c>
      <c r="M165" s="189" t="s">
        <v>47</v>
      </c>
      <c r="N165" s="189" t="s">
        <v>739</v>
      </c>
      <c r="O165" s="189" t="s">
        <v>2056</v>
      </c>
      <c r="P165" s="189" t="s">
        <v>6381</v>
      </c>
      <c r="Q165" s="189">
        <v>0</v>
      </c>
      <c r="R165" s="189">
        <v>93401</v>
      </c>
      <c r="S165" s="189" t="s">
        <v>8126</v>
      </c>
      <c r="T165" s="190">
        <v>37970</v>
      </c>
      <c r="U165" s="191">
        <v>4250</v>
      </c>
      <c r="V165" s="197">
        <v>0</v>
      </c>
      <c r="W165" s="197">
        <v>30213683</v>
      </c>
      <c r="X165" s="192">
        <v>44469</v>
      </c>
      <c r="Y165" s="80" t="s">
        <v>6489</v>
      </c>
      <c r="Z165" s="80" t="s">
        <v>6490</v>
      </c>
      <c r="AA165" s="193" t="s">
        <v>6585</v>
      </c>
    </row>
    <row r="166" spans="2:27" s="188" customFormat="1" ht="15.75" customHeight="1" x14ac:dyDescent="0.2">
      <c r="B166" s="189" t="s">
        <v>8123</v>
      </c>
      <c r="C166" s="189" t="s">
        <v>6427</v>
      </c>
      <c r="D166" s="189" t="s">
        <v>1425</v>
      </c>
      <c r="E166" s="189" t="s">
        <v>2053</v>
      </c>
      <c r="F166" s="189" t="s">
        <v>8124</v>
      </c>
      <c r="G166" s="189" t="s">
        <v>2054</v>
      </c>
      <c r="H166" s="189" t="s">
        <v>8125</v>
      </c>
      <c r="I166" s="189" t="s">
        <v>414</v>
      </c>
      <c r="J166" s="189" t="s">
        <v>6369</v>
      </c>
      <c r="K166" s="189" t="s">
        <v>6793</v>
      </c>
      <c r="L166" s="189" t="s">
        <v>2055</v>
      </c>
      <c r="M166" s="189" t="s">
        <v>47</v>
      </c>
      <c r="N166" s="189" t="s">
        <v>739</v>
      </c>
      <c r="O166" s="189" t="s">
        <v>2056</v>
      </c>
      <c r="P166" s="189" t="s">
        <v>6381</v>
      </c>
      <c r="Q166" s="189">
        <v>0</v>
      </c>
      <c r="R166" s="189">
        <v>93401</v>
      </c>
      <c r="S166" s="189" t="s">
        <v>8126</v>
      </c>
      <c r="T166" s="190">
        <v>37970</v>
      </c>
      <c r="U166" s="191">
        <v>4250</v>
      </c>
      <c r="V166" s="197">
        <v>44091300</v>
      </c>
      <c r="W166" s="197">
        <v>217570524</v>
      </c>
      <c r="X166" s="192">
        <v>44469</v>
      </c>
      <c r="Y166" s="80" t="s">
        <v>6489</v>
      </c>
      <c r="Z166" s="80" t="s">
        <v>6490</v>
      </c>
      <c r="AA166" s="193" t="s">
        <v>6557</v>
      </c>
    </row>
    <row r="167" spans="2:27" s="188" customFormat="1" ht="15.75" customHeight="1" x14ac:dyDescent="0.2">
      <c r="B167" s="189" t="s">
        <v>8123</v>
      </c>
      <c r="C167" s="189" t="s">
        <v>6427</v>
      </c>
      <c r="D167" s="189" t="s">
        <v>1425</v>
      </c>
      <c r="E167" s="189" t="s">
        <v>2053</v>
      </c>
      <c r="F167" s="189" t="s">
        <v>8124</v>
      </c>
      <c r="G167" s="189" t="s">
        <v>2054</v>
      </c>
      <c r="H167" s="189" t="s">
        <v>8125</v>
      </c>
      <c r="I167" s="189" t="s">
        <v>414</v>
      </c>
      <c r="J167" s="189" t="s">
        <v>6369</v>
      </c>
      <c r="K167" s="189" t="s">
        <v>6793</v>
      </c>
      <c r="L167" s="189" t="s">
        <v>2055</v>
      </c>
      <c r="M167" s="189" t="s">
        <v>47</v>
      </c>
      <c r="N167" s="189" t="s">
        <v>739</v>
      </c>
      <c r="O167" s="189" t="s">
        <v>2056</v>
      </c>
      <c r="P167" s="189" t="s">
        <v>6381</v>
      </c>
      <c r="Q167" s="189">
        <v>0</v>
      </c>
      <c r="R167" s="189">
        <v>93401</v>
      </c>
      <c r="S167" s="189" t="s">
        <v>8126</v>
      </c>
      <c r="T167" s="190">
        <v>37970</v>
      </c>
      <c r="U167" s="191">
        <v>4250</v>
      </c>
      <c r="V167" s="197">
        <v>12015591</v>
      </c>
      <c r="W167" s="197">
        <v>92081889</v>
      </c>
      <c r="X167" s="192">
        <v>44469</v>
      </c>
      <c r="Y167" s="80" t="s">
        <v>6489</v>
      </c>
      <c r="Z167" s="80" t="s">
        <v>6490</v>
      </c>
      <c r="AA167" s="193" t="s">
        <v>6586</v>
      </c>
    </row>
    <row r="168" spans="2:27" s="188" customFormat="1" ht="15.75" customHeight="1" x14ac:dyDescent="0.2">
      <c r="B168" s="189" t="s">
        <v>8123</v>
      </c>
      <c r="C168" s="189" t="s">
        <v>6427</v>
      </c>
      <c r="D168" s="189" t="s">
        <v>1425</v>
      </c>
      <c r="E168" s="189" t="s">
        <v>2053</v>
      </c>
      <c r="F168" s="189" t="s">
        <v>8124</v>
      </c>
      <c r="G168" s="189" t="s">
        <v>2054</v>
      </c>
      <c r="H168" s="189" t="s">
        <v>8125</v>
      </c>
      <c r="I168" s="189" t="s">
        <v>414</v>
      </c>
      <c r="J168" s="189" t="s">
        <v>6369</v>
      </c>
      <c r="K168" s="189" t="s">
        <v>6793</v>
      </c>
      <c r="L168" s="189" t="s">
        <v>2055</v>
      </c>
      <c r="M168" s="189" t="s">
        <v>47</v>
      </c>
      <c r="N168" s="189" t="s">
        <v>739</v>
      </c>
      <c r="O168" s="189" t="s">
        <v>2056</v>
      </c>
      <c r="P168" s="189" t="s">
        <v>6381</v>
      </c>
      <c r="Q168" s="189">
        <v>0</v>
      </c>
      <c r="R168" s="189">
        <v>93401</v>
      </c>
      <c r="S168" s="189" t="s">
        <v>8126</v>
      </c>
      <c r="T168" s="190">
        <v>37970</v>
      </c>
      <c r="U168" s="191">
        <v>4250</v>
      </c>
      <c r="V168" s="197">
        <v>100300611</v>
      </c>
      <c r="W168" s="197">
        <v>678684482</v>
      </c>
      <c r="X168" s="192">
        <v>44469</v>
      </c>
      <c r="Y168" s="80" t="s">
        <v>6489</v>
      </c>
      <c r="Z168" s="80" t="s">
        <v>6490</v>
      </c>
      <c r="AA168" s="193" t="s">
        <v>6491</v>
      </c>
    </row>
    <row r="169" spans="2:27" s="188" customFormat="1" ht="15.75" customHeight="1" x14ac:dyDescent="0.2">
      <c r="B169" s="189" t="s">
        <v>8123</v>
      </c>
      <c r="C169" s="189" t="s">
        <v>6427</v>
      </c>
      <c r="D169" s="189" t="s">
        <v>1425</v>
      </c>
      <c r="E169" s="189" t="s">
        <v>2053</v>
      </c>
      <c r="F169" s="189" t="s">
        <v>8124</v>
      </c>
      <c r="G169" s="189" t="s">
        <v>2054</v>
      </c>
      <c r="H169" s="189" t="s">
        <v>8125</v>
      </c>
      <c r="I169" s="189" t="s">
        <v>414</v>
      </c>
      <c r="J169" s="189" t="s">
        <v>6369</v>
      </c>
      <c r="K169" s="189" t="s">
        <v>6793</v>
      </c>
      <c r="L169" s="189" t="s">
        <v>2055</v>
      </c>
      <c r="M169" s="189" t="s">
        <v>47</v>
      </c>
      <c r="N169" s="189" t="s">
        <v>739</v>
      </c>
      <c r="O169" s="189" t="s">
        <v>2056</v>
      </c>
      <c r="P169" s="189" t="s">
        <v>6381</v>
      </c>
      <c r="Q169" s="189">
        <v>0</v>
      </c>
      <c r="R169" s="189">
        <v>93401</v>
      </c>
      <c r="S169" s="189" t="s">
        <v>8126</v>
      </c>
      <c r="T169" s="190">
        <v>37970</v>
      </c>
      <c r="U169" s="191">
        <v>4250</v>
      </c>
      <c r="V169" s="197">
        <v>41396734</v>
      </c>
      <c r="W169" s="197">
        <v>276025319</v>
      </c>
      <c r="X169" s="192">
        <v>44469</v>
      </c>
      <c r="Y169" s="80" t="s">
        <v>6489</v>
      </c>
      <c r="Z169" s="80" t="s">
        <v>6490</v>
      </c>
      <c r="AA169" s="193" t="s">
        <v>6563</v>
      </c>
    </row>
    <row r="170" spans="2:27" s="188" customFormat="1" ht="15.75" customHeight="1" x14ac:dyDescent="0.2">
      <c r="B170" s="189" t="s">
        <v>8123</v>
      </c>
      <c r="C170" s="189" t="s">
        <v>6427</v>
      </c>
      <c r="D170" s="189" t="s">
        <v>1425</v>
      </c>
      <c r="E170" s="189" t="s">
        <v>2053</v>
      </c>
      <c r="F170" s="189" t="s">
        <v>8124</v>
      </c>
      <c r="G170" s="189" t="s">
        <v>2054</v>
      </c>
      <c r="H170" s="189" t="s">
        <v>8125</v>
      </c>
      <c r="I170" s="189" t="s">
        <v>414</v>
      </c>
      <c r="J170" s="189" t="s">
        <v>6369</v>
      </c>
      <c r="K170" s="189" t="s">
        <v>6793</v>
      </c>
      <c r="L170" s="189" t="s">
        <v>2055</v>
      </c>
      <c r="M170" s="189" t="s">
        <v>47</v>
      </c>
      <c r="N170" s="189" t="s">
        <v>739</v>
      </c>
      <c r="O170" s="189" t="s">
        <v>2056</v>
      </c>
      <c r="P170" s="189" t="s">
        <v>6381</v>
      </c>
      <c r="Q170" s="189">
        <v>0</v>
      </c>
      <c r="R170" s="189">
        <v>93401</v>
      </c>
      <c r="S170" s="189" t="s">
        <v>8126</v>
      </c>
      <c r="T170" s="190">
        <v>37970</v>
      </c>
      <c r="U170" s="191">
        <v>4250</v>
      </c>
      <c r="V170" s="197">
        <v>9551650</v>
      </c>
      <c r="W170" s="197">
        <v>85283619</v>
      </c>
      <c r="X170" s="192">
        <v>44469</v>
      </c>
      <c r="Y170" s="80" t="s">
        <v>6489</v>
      </c>
      <c r="Z170" s="80" t="s">
        <v>6490</v>
      </c>
      <c r="AA170" s="193" t="s">
        <v>6531</v>
      </c>
    </row>
    <row r="171" spans="2:27" s="188" customFormat="1" ht="15.75" customHeight="1" x14ac:dyDescent="0.2">
      <c r="B171" s="189" t="s">
        <v>8123</v>
      </c>
      <c r="C171" s="189" t="s">
        <v>6427</v>
      </c>
      <c r="D171" s="189" t="s">
        <v>1425</v>
      </c>
      <c r="E171" s="189" t="s">
        <v>2053</v>
      </c>
      <c r="F171" s="189" t="s">
        <v>8124</v>
      </c>
      <c r="G171" s="189" t="s">
        <v>2054</v>
      </c>
      <c r="H171" s="189" t="s">
        <v>8125</v>
      </c>
      <c r="I171" s="189" t="s">
        <v>414</v>
      </c>
      <c r="J171" s="189" t="s">
        <v>6369</v>
      </c>
      <c r="K171" s="189" t="s">
        <v>6793</v>
      </c>
      <c r="L171" s="189" t="s">
        <v>2055</v>
      </c>
      <c r="M171" s="189" t="s">
        <v>47</v>
      </c>
      <c r="N171" s="189" t="s">
        <v>739</v>
      </c>
      <c r="O171" s="189" t="s">
        <v>2056</v>
      </c>
      <c r="P171" s="189" t="s">
        <v>6381</v>
      </c>
      <c r="Q171" s="189">
        <v>0</v>
      </c>
      <c r="R171" s="189">
        <v>93401</v>
      </c>
      <c r="S171" s="189" t="s">
        <v>8126</v>
      </c>
      <c r="T171" s="190">
        <v>37970</v>
      </c>
      <c r="U171" s="191">
        <v>4250</v>
      </c>
      <c r="V171" s="197">
        <v>4447920</v>
      </c>
      <c r="W171" s="197">
        <v>35712660</v>
      </c>
      <c r="X171" s="192">
        <v>44469</v>
      </c>
      <c r="Y171" s="80" t="s">
        <v>6489</v>
      </c>
      <c r="Z171" s="80" t="s">
        <v>6490</v>
      </c>
      <c r="AA171" s="193" t="s">
        <v>6650</v>
      </c>
    </row>
    <row r="172" spans="2:27" s="188" customFormat="1" ht="15.75" customHeight="1" x14ac:dyDescent="0.2">
      <c r="B172" s="189" t="s">
        <v>8123</v>
      </c>
      <c r="C172" s="189" t="s">
        <v>6427</v>
      </c>
      <c r="D172" s="189" t="s">
        <v>1425</v>
      </c>
      <c r="E172" s="189" t="s">
        <v>2053</v>
      </c>
      <c r="F172" s="189" t="s">
        <v>8124</v>
      </c>
      <c r="G172" s="189" t="s">
        <v>2054</v>
      </c>
      <c r="H172" s="189" t="s">
        <v>8125</v>
      </c>
      <c r="I172" s="189" t="s">
        <v>414</v>
      </c>
      <c r="J172" s="189" t="s">
        <v>6369</v>
      </c>
      <c r="K172" s="189" t="s">
        <v>6793</v>
      </c>
      <c r="L172" s="189" t="s">
        <v>2055</v>
      </c>
      <c r="M172" s="189" t="s">
        <v>47</v>
      </c>
      <c r="N172" s="189" t="s">
        <v>739</v>
      </c>
      <c r="O172" s="189" t="s">
        <v>2056</v>
      </c>
      <c r="P172" s="189" t="s">
        <v>6381</v>
      </c>
      <c r="Q172" s="189">
        <v>0</v>
      </c>
      <c r="R172" s="189">
        <v>93401</v>
      </c>
      <c r="S172" s="189" t="s">
        <v>8126</v>
      </c>
      <c r="T172" s="190">
        <v>37970</v>
      </c>
      <c r="U172" s="191">
        <v>4250</v>
      </c>
      <c r="V172" s="197">
        <v>23889468</v>
      </c>
      <c r="W172" s="197">
        <v>23889468</v>
      </c>
      <c r="X172" s="192">
        <v>44469</v>
      </c>
      <c r="Y172" s="80" t="s">
        <v>6489</v>
      </c>
      <c r="Z172" s="80" t="s">
        <v>6490</v>
      </c>
      <c r="AA172" s="193" t="s">
        <v>6617</v>
      </c>
    </row>
    <row r="173" spans="2:27" s="188" customFormat="1" ht="15.75" customHeight="1" x14ac:dyDescent="0.2">
      <c r="B173" s="189" t="s">
        <v>8123</v>
      </c>
      <c r="C173" s="189" t="s">
        <v>6427</v>
      </c>
      <c r="D173" s="189" t="s">
        <v>1425</v>
      </c>
      <c r="E173" s="189" t="s">
        <v>2053</v>
      </c>
      <c r="F173" s="189" t="s">
        <v>8124</v>
      </c>
      <c r="G173" s="189" t="s">
        <v>2054</v>
      </c>
      <c r="H173" s="189" t="s">
        <v>8125</v>
      </c>
      <c r="I173" s="189" t="s">
        <v>414</v>
      </c>
      <c r="J173" s="189" t="s">
        <v>6369</v>
      </c>
      <c r="K173" s="189" t="s">
        <v>6793</v>
      </c>
      <c r="L173" s="189" t="s">
        <v>2055</v>
      </c>
      <c r="M173" s="189" t="s">
        <v>47</v>
      </c>
      <c r="N173" s="189" t="s">
        <v>739</v>
      </c>
      <c r="O173" s="189" t="s">
        <v>2056</v>
      </c>
      <c r="P173" s="189" t="s">
        <v>6381</v>
      </c>
      <c r="Q173" s="189">
        <v>0</v>
      </c>
      <c r="R173" s="189">
        <v>93401</v>
      </c>
      <c r="S173" s="189" t="s">
        <v>8126</v>
      </c>
      <c r="T173" s="190">
        <v>37970</v>
      </c>
      <c r="U173" s="191">
        <v>4250</v>
      </c>
      <c r="V173" s="197">
        <v>4386684</v>
      </c>
      <c r="W173" s="197">
        <v>79038908</v>
      </c>
      <c r="X173" s="192">
        <v>44469</v>
      </c>
      <c r="Y173" s="80" t="s">
        <v>6489</v>
      </c>
      <c r="Z173" s="80" t="s">
        <v>6490</v>
      </c>
      <c r="AA173" s="193" t="s">
        <v>6535</v>
      </c>
    </row>
    <row r="174" spans="2:27" s="188" customFormat="1" ht="15.75" customHeight="1" x14ac:dyDescent="0.2">
      <c r="B174" s="189" t="s">
        <v>8123</v>
      </c>
      <c r="C174" s="189" t="s">
        <v>6427</v>
      </c>
      <c r="D174" s="189" t="s">
        <v>1425</v>
      </c>
      <c r="E174" s="189" t="s">
        <v>2053</v>
      </c>
      <c r="F174" s="189" t="s">
        <v>8124</v>
      </c>
      <c r="G174" s="189" t="s">
        <v>2054</v>
      </c>
      <c r="H174" s="189" t="s">
        <v>8125</v>
      </c>
      <c r="I174" s="189" t="s">
        <v>414</v>
      </c>
      <c r="J174" s="189" t="s">
        <v>6369</v>
      </c>
      <c r="K174" s="189" t="s">
        <v>6793</v>
      </c>
      <c r="L174" s="189" t="s">
        <v>2055</v>
      </c>
      <c r="M174" s="189" t="s">
        <v>47</v>
      </c>
      <c r="N174" s="189" t="s">
        <v>739</v>
      </c>
      <c r="O174" s="189" t="s">
        <v>2056</v>
      </c>
      <c r="P174" s="189" t="s">
        <v>6381</v>
      </c>
      <c r="Q174" s="189">
        <v>0</v>
      </c>
      <c r="R174" s="189">
        <v>93401</v>
      </c>
      <c r="S174" s="189" t="s">
        <v>8126</v>
      </c>
      <c r="T174" s="190">
        <v>37970</v>
      </c>
      <c r="U174" s="191">
        <v>4250</v>
      </c>
      <c r="V174" s="197">
        <v>8099352</v>
      </c>
      <c r="W174" s="197">
        <v>32528933</v>
      </c>
      <c r="X174" s="192">
        <v>44469</v>
      </c>
      <c r="Y174" s="80" t="s">
        <v>6489</v>
      </c>
      <c r="Z174" s="80" t="s">
        <v>6490</v>
      </c>
      <c r="AA174" s="193" t="s">
        <v>6564</v>
      </c>
    </row>
    <row r="175" spans="2:27" s="188" customFormat="1" ht="15.75" customHeight="1" x14ac:dyDescent="0.2">
      <c r="B175" s="189" t="s">
        <v>8123</v>
      </c>
      <c r="C175" s="189" t="s">
        <v>6427</v>
      </c>
      <c r="D175" s="189" t="s">
        <v>1425</v>
      </c>
      <c r="E175" s="189" t="s">
        <v>2053</v>
      </c>
      <c r="F175" s="189" t="s">
        <v>8124</v>
      </c>
      <c r="G175" s="189" t="s">
        <v>2054</v>
      </c>
      <c r="H175" s="189" t="s">
        <v>8125</v>
      </c>
      <c r="I175" s="189" t="s">
        <v>414</v>
      </c>
      <c r="J175" s="189" t="s">
        <v>6369</v>
      </c>
      <c r="K175" s="189" t="s">
        <v>6793</v>
      </c>
      <c r="L175" s="189" t="s">
        <v>2055</v>
      </c>
      <c r="M175" s="189" t="s">
        <v>47</v>
      </c>
      <c r="N175" s="189" t="s">
        <v>739</v>
      </c>
      <c r="O175" s="189" t="s">
        <v>2056</v>
      </c>
      <c r="P175" s="189" t="s">
        <v>6381</v>
      </c>
      <c r="Q175" s="189">
        <v>0</v>
      </c>
      <c r="R175" s="189">
        <v>93401</v>
      </c>
      <c r="S175" s="189" t="s">
        <v>8126</v>
      </c>
      <c r="T175" s="190">
        <v>37970</v>
      </c>
      <c r="U175" s="191">
        <v>4250</v>
      </c>
      <c r="V175" s="197">
        <v>43693056</v>
      </c>
      <c r="W175" s="197">
        <v>327780672</v>
      </c>
      <c r="X175" s="192">
        <v>44469</v>
      </c>
      <c r="Y175" s="80" t="s">
        <v>6489</v>
      </c>
      <c r="Z175" s="80" t="s">
        <v>6490</v>
      </c>
      <c r="AA175" s="193" t="s">
        <v>6507</v>
      </c>
    </row>
    <row r="176" spans="2:27" s="188" customFormat="1" ht="15.75" customHeight="1" x14ac:dyDescent="0.2">
      <c r="B176" s="189" t="s">
        <v>8123</v>
      </c>
      <c r="C176" s="189" t="s">
        <v>6427</v>
      </c>
      <c r="D176" s="189" t="s">
        <v>1425</v>
      </c>
      <c r="E176" s="189" t="s">
        <v>2053</v>
      </c>
      <c r="F176" s="189" t="s">
        <v>8124</v>
      </c>
      <c r="G176" s="189" t="s">
        <v>2054</v>
      </c>
      <c r="H176" s="189" t="s">
        <v>8125</v>
      </c>
      <c r="I176" s="189" t="s">
        <v>414</v>
      </c>
      <c r="J176" s="189" t="s">
        <v>6369</v>
      </c>
      <c r="K176" s="189" t="s">
        <v>6793</v>
      </c>
      <c r="L176" s="189" t="s">
        <v>2055</v>
      </c>
      <c r="M176" s="189" t="s">
        <v>47</v>
      </c>
      <c r="N176" s="189" t="s">
        <v>739</v>
      </c>
      <c r="O176" s="189" t="s">
        <v>2056</v>
      </c>
      <c r="P176" s="189" t="s">
        <v>6381</v>
      </c>
      <c r="Q176" s="189">
        <v>0</v>
      </c>
      <c r="R176" s="189">
        <v>93401</v>
      </c>
      <c r="S176" s="189" t="s">
        <v>8126</v>
      </c>
      <c r="T176" s="190">
        <v>37970</v>
      </c>
      <c r="U176" s="191">
        <v>4250</v>
      </c>
      <c r="V176" s="197">
        <v>57062520</v>
      </c>
      <c r="W176" s="197">
        <v>189366245</v>
      </c>
      <c r="X176" s="192">
        <v>44469</v>
      </c>
      <c r="Y176" s="80" t="s">
        <v>6489</v>
      </c>
      <c r="Z176" s="80" t="s">
        <v>6490</v>
      </c>
      <c r="AA176" s="193" t="s">
        <v>6574</v>
      </c>
    </row>
    <row r="177" spans="2:27" s="188" customFormat="1" ht="15.75" customHeight="1" x14ac:dyDescent="0.2">
      <c r="B177" s="189" t="s">
        <v>8123</v>
      </c>
      <c r="C177" s="189" t="s">
        <v>6427</v>
      </c>
      <c r="D177" s="189" t="s">
        <v>1425</v>
      </c>
      <c r="E177" s="189" t="s">
        <v>2053</v>
      </c>
      <c r="F177" s="189" t="s">
        <v>8124</v>
      </c>
      <c r="G177" s="189" t="s">
        <v>2054</v>
      </c>
      <c r="H177" s="189" t="s">
        <v>8125</v>
      </c>
      <c r="I177" s="189" t="s">
        <v>414</v>
      </c>
      <c r="J177" s="189" t="s">
        <v>6369</v>
      </c>
      <c r="K177" s="189" t="s">
        <v>6793</v>
      </c>
      <c r="L177" s="189" t="s">
        <v>2055</v>
      </c>
      <c r="M177" s="189" t="s">
        <v>47</v>
      </c>
      <c r="N177" s="189" t="s">
        <v>739</v>
      </c>
      <c r="O177" s="189" t="s">
        <v>2056</v>
      </c>
      <c r="P177" s="189" t="s">
        <v>6381</v>
      </c>
      <c r="Q177" s="189">
        <v>0</v>
      </c>
      <c r="R177" s="189">
        <v>93401</v>
      </c>
      <c r="S177" s="189" t="s">
        <v>8126</v>
      </c>
      <c r="T177" s="190">
        <v>37970</v>
      </c>
      <c r="U177" s="191">
        <v>4250</v>
      </c>
      <c r="V177" s="197">
        <v>49611893</v>
      </c>
      <c r="W177" s="197">
        <v>354805949</v>
      </c>
      <c r="X177" s="192">
        <v>44469</v>
      </c>
      <c r="Y177" s="80" t="s">
        <v>6489</v>
      </c>
      <c r="Z177" s="80" t="s">
        <v>6490</v>
      </c>
      <c r="AA177" s="193" t="s">
        <v>6540</v>
      </c>
    </row>
    <row r="178" spans="2:27" s="188" customFormat="1" ht="15.75" customHeight="1" x14ac:dyDescent="0.2">
      <c r="B178" s="189" t="s">
        <v>8123</v>
      </c>
      <c r="C178" s="189" t="s">
        <v>6427</v>
      </c>
      <c r="D178" s="189" t="s">
        <v>1425</v>
      </c>
      <c r="E178" s="189" t="s">
        <v>2053</v>
      </c>
      <c r="F178" s="189" t="s">
        <v>8124</v>
      </c>
      <c r="G178" s="189" t="s">
        <v>2054</v>
      </c>
      <c r="H178" s="189" t="s">
        <v>8125</v>
      </c>
      <c r="I178" s="189" t="s">
        <v>414</v>
      </c>
      <c r="J178" s="189" t="s">
        <v>6369</v>
      </c>
      <c r="K178" s="189" t="s">
        <v>6793</v>
      </c>
      <c r="L178" s="189" t="s">
        <v>2055</v>
      </c>
      <c r="M178" s="189" t="s">
        <v>47</v>
      </c>
      <c r="N178" s="189" t="s">
        <v>739</v>
      </c>
      <c r="O178" s="189" t="s">
        <v>2056</v>
      </c>
      <c r="P178" s="189" t="s">
        <v>6381</v>
      </c>
      <c r="Q178" s="189">
        <v>0</v>
      </c>
      <c r="R178" s="189">
        <v>93401</v>
      </c>
      <c r="S178" s="189" t="s">
        <v>8126</v>
      </c>
      <c r="T178" s="190">
        <v>37970</v>
      </c>
      <c r="U178" s="191">
        <v>4250</v>
      </c>
      <c r="V178" s="197">
        <v>96199200</v>
      </c>
      <c r="W178" s="197">
        <v>531405525</v>
      </c>
      <c r="X178" s="192">
        <v>44469</v>
      </c>
      <c r="Y178" s="80" t="s">
        <v>6489</v>
      </c>
      <c r="Z178" s="80" t="s">
        <v>6490</v>
      </c>
      <c r="AA178" s="193" t="s">
        <v>6575</v>
      </c>
    </row>
    <row r="179" spans="2:27" s="188" customFormat="1" ht="15.75" customHeight="1" x14ac:dyDescent="0.2">
      <c r="B179" s="189" t="s">
        <v>8123</v>
      </c>
      <c r="C179" s="189" t="s">
        <v>6427</v>
      </c>
      <c r="D179" s="189" t="s">
        <v>1425</v>
      </c>
      <c r="E179" s="189" t="s">
        <v>2053</v>
      </c>
      <c r="F179" s="189" t="s">
        <v>8124</v>
      </c>
      <c r="G179" s="189" t="s">
        <v>2054</v>
      </c>
      <c r="H179" s="189" t="s">
        <v>8125</v>
      </c>
      <c r="I179" s="189" t="s">
        <v>414</v>
      </c>
      <c r="J179" s="189" t="s">
        <v>6369</v>
      </c>
      <c r="K179" s="189" t="s">
        <v>6793</v>
      </c>
      <c r="L179" s="189" t="s">
        <v>2055</v>
      </c>
      <c r="M179" s="189" t="s">
        <v>47</v>
      </c>
      <c r="N179" s="189" t="s">
        <v>739</v>
      </c>
      <c r="O179" s="189" t="s">
        <v>2056</v>
      </c>
      <c r="P179" s="189" t="s">
        <v>6381</v>
      </c>
      <c r="Q179" s="189">
        <v>0</v>
      </c>
      <c r="R179" s="189">
        <v>93401</v>
      </c>
      <c r="S179" s="189" t="s">
        <v>8126</v>
      </c>
      <c r="T179" s="190">
        <v>37970</v>
      </c>
      <c r="U179" s="191">
        <v>4250</v>
      </c>
      <c r="V179" s="197">
        <v>111105750</v>
      </c>
      <c r="W179" s="197">
        <v>319532804</v>
      </c>
      <c r="X179" s="192">
        <v>44469</v>
      </c>
      <c r="Y179" s="80" t="s">
        <v>6489</v>
      </c>
      <c r="Z179" s="80" t="s">
        <v>6490</v>
      </c>
      <c r="AA179" s="193" t="s">
        <v>6587</v>
      </c>
    </row>
    <row r="180" spans="2:27" s="188" customFormat="1" ht="15.75" customHeight="1" x14ac:dyDescent="0.2">
      <c r="B180" s="189" t="s">
        <v>8123</v>
      </c>
      <c r="C180" s="189" t="s">
        <v>6427</v>
      </c>
      <c r="D180" s="189" t="s">
        <v>1425</v>
      </c>
      <c r="E180" s="189" t="s">
        <v>2053</v>
      </c>
      <c r="F180" s="189" t="s">
        <v>8124</v>
      </c>
      <c r="G180" s="189" t="s">
        <v>2054</v>
      </c>
      <c r="H180" s="189" t="s">
        <v>8125</v>
      </c>
      <c r="I180" s="189" t="s">
        <v>414</v>
      </c>
      <c r="J180" s="189" t="s">
        <v>6369</v>
      </c>
      <c r="K180" s="189" t="s">
        <v>6793</v>
      </c>
      <c r="L180" s="189" t="s">
        <v>2055</v>
      </c>
      <c r="M180" s="189" t="s">
        <v>47</v>
      </c>
      <c r="N180" s="189" t="s">
        <v>739</v>
      </c>
      <c r="O180" s="189" t="s">
        <v>2056</v>
      </c>
      <c r="P180" s="189" t="s">
        <v>6381</v>
      </c>
      <c r="Q180" s="189">
        <v>0</v>
      </c>
      <c r="R180" s="189">
        <v>93401</v>
      </c>
      <c r="S180" s="189" t="s">
        <v>8126</v>
      </c>
      <c r="T180" s="190">
        <v>37970</v>
      </c>
      <c r="U180" s="191">
        <v>4250</v>
      </c>
      <c r="V180" s="197">
        <v>23791200</v>
      </c>
      <c r="W180" s="197">
        <v>182244489</v>
      </c>
      <c r="X180" s="192">
        <v>44469</v>
      </c>
      <c r="Y180" s="80" t="s">
        <v>6489</v>
      </c>
      <c r="Z180" s="80" t="s">
        <v>6490</v>
      </c>
      <c r="AA180" s="193" t="s">
        <v>6555</v>
      </c>
    </row>
    <row r="181" spans="2:27" s="188" customFormat="1" ht="15.75" customHeight="1" x14ac:dyDescent="0.2">
      <c r="B181" s="189" t="s">
        <v>8123</v>
      </c>
      <c r="C181" s="189" t="s">
        <v>6427</v>
      </c>
      <c r="D181" s="189" t="s">
        <v>1425</v>
      </c>
      <c r="E181" s="189" t="s">
        <v>2053</v>
      </c>
      <c r="F181" s="189" t="s">
        <v>8124</v>
      </c>
      <c r="G181" s="189" t="s">
        <v>2054</v>
      </c>
      <c r="H181" s="189" t="s">
        <v>8125</v>
      </c>
      <c r="I181" s="189" t="s">
        <v>414</v>
      </c>
      <c r="J181" s="189" t="s">
        <v>6369</v>
      </c>
      <c r="K181" s="189" t="s">
        <v>6793</v>
      </c>
      <c r="L181" s="189" t="s">
        <v>2055</v>
      </c>
      <c r="M181" s="189" t="s">
        <v>47</v>
      </c>
      <c r="N181" s="189" t="s">
        <v>739</v>
      </c>
      <c r="O181" s="189" t="s">
        <v>2056</v>
      </c>
      <c r="P181" s="189" t="s">
        <v>6381</v>
      </c>
      <c r="Q181" s="189">
        <v>0</v>
      </c>
      <c r="R181" s="189">
        <v>93401</v>
      </c>
      <c r="S181" s="189" t="s">
        <v>8126</v>
      </c>
      <c r="T181" s="190">
        <v>37970</v>
      </c>
      <c r="U181" s="191">
        <v>4250</v>
      </c>
      <c r="V181" s="197">
        <v>8016600</v>
      </c>
      <c r="W181" s="197">
        <v>64132800</v>
      </c>
      <c r="X181" s="192">
        <v>44469</v>
      </c>
      <c r="Y181" s="80" t="s">
        <v>6489</v>
      </c>
      <c r="Z181" s="80" t="s">
        <v>6490</v>
      </c>
      <c r="AA181" s="193" t="s">
        <v>6588</v>
      </c>
    </row>
    <row r="182" spans="2:27" s="188" customFormat="1" ht="15.75" customHeight="1" x14ac:dyDescent="0.2">
      <c r="B182" s="189" t="s">
        <v>8123</v>
      </c>
      <c r="C182" s="189" t="s">
        <v>6427</v>
      </c>
      <c r="D182" s="189" t="s">
        <v>1425</v>
      </c>
      <c r="E182" s="189" t="s">
        <v>2053</v>
      </c>
      <c r="F182" s="189" t="s">
        <v>8124</v>
      </c>
      <c r="G182" s="189" t="s">
        <v>2054</v>
      </c>
      <c r="H182" s="189" t="s">
        <v>8125</v>
      </c>
      <c r="I182" s="189" t="s">
        <v>414</v>
      </c>
      <c r="J182" s="189" t="s">
        <v>6369</v>
      </c>
      <c r="K182" s="189" t="s">
        <v>6793</v>
      </c>
      <c r="L182" s="189" t="s">
        <v>2055</v>
      </c>
      <c r="M182" s="189" t="s">
        <v>47</v>
      </c>
      <c r="N182" s="189" t="s">
        <v>739</v>
      </c>
      <c r="O182" s="189" t="s">
        <v>2056</v>
      </c>
      <c r="P182" s="189" t="s">
        <v>6381</v>
      </c>
      <c r="Q182" s="189">
        <v>0</v>
      </c>
      <c r="R182" s="189">
        <v>93401</v>
      </c>
      <c r="S182" s="189" t="s">
        <v>8126</v>
      </c>
      <c r="T182" s="190">
        <v>37970</v>
      </c>
      <c r="U182" s="191">
        <v>4250</v>
      </c>
      <c r="V182" s="197">
        <v>27096108</v>
      </c>
      <c r="W182" s="197">
        <v>27096108</v>
      </c>
      <c r="X182" s="192">
        <v>44469</v>
      </c>
      <c r="Y182" s="80" t="s">
        <v>6489</v>
      </c>
      <c r="Z182" s="80" t="s">
        <v>6490</v>
      </c>
      <c r="AA182" s="193" t="s">
        <v>6595</v>
      </c>
    </row>
    <row r="183" spans="2:27" s="188" customFormat="1" ht="15.75" customHeight="1" x14ac:dyDescent="0.2">
      <c r="B183" s="189" t="s">
        <v>8123</v>
      </c>
      <c r="C183" s="189" t="s">
        <v>6427</v>
      </c>
      <c r="D183" s="189" t="s">
        <v>1425</v>
      </c>
      <c r="E183" s="189" t="s">
        <v>2053</v>
      </c>
      <c r="F183" s="189" t="s">
        <v>8124</v>
      </c>
      <c r="G183" s="189" t="s">
        <v>2054</v>
      </c>
      <c r="H183" s="189" t="s">
        <v>8125</v>
      </c>
      <c r="I183" s="189" t="s">
        <v>414</v>
      </c>
      <c r="J183" s="189" t="s">
        <v>6369</v>
      </c>
      <c r="K183" s="189" t="s">
        <v>6793</v>
      </c>
      <c r="L183" s="189" t="s">
        <v>2055</v>
      </c>
      <c r="M183" s="189" t="s">
        <v>47</v>
      </c>
      <c r="N183" s="189" t="s">
        <v>739</v>
      </c>
      <c r="O183" s="189" t="s">
        <v>2056</v>
      </c>
      <c r="P183" s="189" t="s">
        <v>6381</v>
      </c>
      <c r="Q183" s="189">
        <v>0</v>
      </c>
      <c r="R183" s="189">
        <v>93401</v>
      </c>
      <c r="S183" s="189" t="s">
        <v>8126</v>
      </c>
      <c r="T183" s="190">
        <v>37970</v>
      </c>
      <c r="U183" s="191">
        <v>4250</v>
      </c>
      <c r="V183" s="197">
        <v>0</v>
      </c>
      <c r="W183" s="197">
        <v>86579280</v>
      </c>
      <c r="X183" s="192">
        <v>44469</v>
      </c>
      <c r="Y183" s="80" t="s">
        <v>6489</v>
      </c>
      <c r="Z183" s="80" t="s">
        <v>6490</v>
      </c>
      <c r="AA183" s="193" t="s">
        <v>6543</v>
      </c>
    </row>
    <row r="184" spans="2:27" s="188" customFormat="1" ht="15.75" customHeight="1" x14ac:dyDescent="0.2">
      <c r="B184" s="189" t="s">
        <v>8123</v>
      </c>
      <c r="C184" s="189" t="s">
        <v>6427</v>
      </c>
      <c r="D184" s="189" t="s">
        <v>1425</v>
      </c>
      <c r="E184" s="189" t="s">
        <v>2053</v>
      </c>
      <c r="F184" s="189" t="s">
        <v>8124</v>
      </c>
      <c r="G184" s="189" t="s">
        <v>2054</v>
      </c>
      <c r="H184" s="189" t="s">
        <v>8125</v>
      </c>
      <c r="I184" s="189" t="s">
        <v>414</v>
      </c>
      <c r="J184" s="189" t="s">
        <v>6369</v>
      </c>
      <c r="K184" s="189" t="s">
        <v>6793</v>
      </c>
      <c r="L184" s="189" t="s">
        <v>2055</v>
      </c>
      <c r="M184" s="189" t="s">
        <v>47</v>
      </c>
      <c r="N184" s="189" t="s">
        <v>739</v>
      </c>
      <c r="O184" s="189" t="s">
        <v>2056</v>
      </c>
      <c r="P184" s="189" t="s">
        <v>6381</v>
      </c>
      <c r="Q184" s="189">
        <v>0</v>
      </c>
      <c r="R184" s="189">
        <v>93401</v>
      </c>
      <c r="S184" s="189" t="s">
        <v>8126</v>
      </c>
      <c r="T184" s="190">
        <v>37970</v>
      </c>
      <c r="U184" s="191">
        <v>4250</v>
      </c>
      <c r="V184" s="197">
        <v>74076067</v>
      </c>
      <c r="W184" s="197">
        <v>501148274</v>
      </c>
      <c r="X184" s="192">
        <v>44469</v>
      </c>
      <c r="Y184" s="80" t="s">
        <v>6489</v>
      </c>
      <c r="Z184" s="80" t="s">
        <v>6490</v>
      </c>
      <c r="AA184" s="193" t="s">
        <v>181</v>
      </c>
    </row>
    <row r="185" spans="2:27" s="188" customFormat="1" ht="15.75" customHeight="1" x14ac:dyDescent="0.2">
      <c r="B185" s="189" t="s">
        <v>8123</v>
      </c>
      <c r="C185" s="189" t="s">
        <v>6427</v>
      </c>
      <c r="D185" s="189" t="s">
        <v>1425</v>
      </c>
      <c r="E185" s="189" t="s">
        <v>2053</v>
      </c>
      <c r="F185" s="189" t="s">
        <v>8124</v>
      </c>
      <c r="G185" s="189" t="s">
        <v>2054</v>
      </c>
      <c r="H185" s="189" t="s">
        <v>8125</v>
      </c>
      <c r="I185" s="189" t="s">
        <v>414</v>
      </c>
      <c r="J185" s="189" t="s">
        <v>6369</v>
      </c>
      <c r="K185" s="189" t="s">
        <v>6793</v>
      </c>
      <c r="L185" s="189" t="s">
        <v>2055</v>
      </c>
      <c r="M185" s="189" t="s">
        <v>47</v>
      </c>
      <c r="N185" s="189" t="s">
        <v>739</v>
      </c>
      <c r="O185" s="189" t="s">
        <v>2056</v>
      </c>
      <c r="P185" s="189" t="s">
        <v>6381</v>
      </c>
      <c r="Q185" s="189">
        <v>0</v>
      </c>
      <c r="R185" s="189">
        <v>93401</v>
      </c>
      <c r="S185" s="189" t="s">
        <v>8126</v>
      </c>
      <c r="T185" s="190">
        <v>37970</v>
      </c>
      <c r="U185" s="191">
        <v>4250</v>
      </c>
      <c r="V185" s="197">
        <v>6633090</v>
      </c>
      <c r="W185" s="197">
        <v>62793236</v>
      </c>
      <c r="X185" s="192">
        <v>44469</v>
      </c>
      <c r="Y185" s="80" t="s">
        <v>6489</v>
      </c>
      <c r="Z185" s="80" t="s">
        <v>6490</v>
      </c>
      <c r="AA185" s="193" t="s">
        <v>6590</v>
      </c>
    </row>
    <row r="186" spans="2:27" s="188" customFormat="1" ht="15.75" customHeight="1" x14ac:dyDescent="0.2">
      <c r="B186" s="189" t="s">
        <v>8123</v>
      </c>
      <c r="C186" s="189" t="s">
        <v>6427</v>
      </c>
      <c r="D186" s="189" t="s">
        <v>1425</v>
      </c>
      <c r="E186" s="189" t="s">
        <v>2053</v>
      </c>
      <c r="F186" s="189" t="s">
        <v>8124</v>
      </c>
      <c r="G186" s="189" t="s">
        <v>2054</v>
      </c>
      <c r="H186" s="189" t="s">
        <v>8125</v>
      </c>
      <c r="I186" s="189" t="s">
        <v>414</v>
      </c>
      <c r="J186" s="189" t="s">
        <v>6369</v>
      </c>
      <c r="K186" s="189" t="s">
        <v>6793</v>
      </c>
      <c r="L186" s="189" t="s">
        <v>2055</v>
      </c>
      <c r="M186" s="189" t="s">
        <v>47</v>
      </c>
      <c r="N186" s="189" t="s">
        <v>739</v>
      </c>
      <c r="O186" s="189" t="s">
        <v>2056</v>
      </c>
      <c r="P186" s="189" t="s">
        <v>6381</v>
      </c>
      <c r="Q186" s="189">
        <v>0</v>
      </c>
      <c r="R186" s="189">
        <v>93401</v>
      </c>
      <c r="S186" s="189" t="s">
        <v>8126</v>
      </c>
      <c r="T186" s="190">
        <v>37970</v>
      </c>
      <c r="U186" s="191">
        <v>4250</v>
      </c>
      <c r="V186" s="197">
        <v>84280095</v>
      </c>
      <c r="W186" s="197">
        <v>509027583</v>
      </c>
      <c r="X186" s="192">
        <v>44469</v>
      </c>
      <c r="Y186" s="80" t="s">
        <v>6489</v>
      </c>
      <c r="Z186" s="80" t="s">
        <v>6490</v>
      </c>
      <c r="AA186" s="193" t="s">
        <v>6545</v>
      </c>
    </row>
    <row r="187" spans="2:27" s="188" customFormat="1" ht="15.75" customHeight="1" x14ac:dyDescent="0.2">
      <c r="B187" s="189" t="s">
        <v>8123</v>
      </c>
      <c r="C187" s="189" t="s">
        <v>6427</v>
      </c>
      <c r="D187" s="189" t="s">
        <v>1425</v>
      </c>
      <c r="E187" s="189" t="s">
        <v>2053</v>
      </c>
      <c r="F187" s="189" t="s">
        <v>8124</v>
      </c>
      <c r="G187" s="189" t="s">
        <v>2054</v>
      </c>
      <c r="H187" s="189" t="s">
        <v>8125</v>
      </c>
      <c r="I187" s="189" t="s">
        <v>414</v>
      </c>
      <c r="J187" s="189" t="s">
        <v>6369</v>
      </c>
      <c r="K187" s="189" t="s">
        <v>6793</v>
      </c>
      <c r="L187" s="189" t="s">
        <v>2055</v>
      </c>
      <c r="M187" s="189" t="s">
        <v>47</v>
      </c>
      <c r="N187" s="189" t="s">
        <v>739</v>
      </c>
      <c r="O187" s="189" t="s">
        <v>2056</v>
      </c>
      <c r="P187" s="189" t="s">
        <v>6381</v>
      </c>
      <c r="Q187" s="189">
        <v>0</v>
      </c>
      <c r="R187" s="189">
        <v>93401</v>
      </c>
      <c r="S187" s="189" t="s">
        <v>8126</v>
      </c>
      <c r="T187" s="190">
        <v>37970</v>
      </c>
      <c r="U187" s="191">
        <v>4250</v>
      </c>
      <c r="V187" s="197">
        <v>20025984</v>
      </c>
      <c r="W187" s="197">
        <v>123631488</v>
      </c>
      <c r="X187" s="192">
        <v>44469</v>
      </c>
      <c r="Y187" s="80" t="s">
        <v>6489</v>
      </c>
      <c r="Z187" s="80" t="s">
        <v>6490</v>
      </c>
      <c r="AA187" s="193" t="s">
        <v>6498</v>
      </c>
    </row>
    <row r="188" spans="2:27" s="188" customFormat="1" ht="15.75" customHeight="1" x14ac:dyDescent="0.2">
      <c r="B188" s="189" t="s">
        <v>8123</v>
      </c>
      <c r="C188" s="189" t="s">
        <v>6427</v>
      </c>
      <c r="D188" s="189" t="s">
        <v>1425</v>
      </c>
      <c r="E188" s="189" t="s">
        <v>2053</v>
      </c>
      <c r="F188" s="189" t="s">
        <v>8124</v>
      </c>
      <c r="G188" s="189" t="s">
        <v>2054</v>
      </c>
      <c r="H188" s="189" t="s">
        <v>8125</v>
      </c>
      <c r="I188" s="189" t="s">
        <v>414</v>
      </c>
      <c r="J188" s="189" t="s">
        <v>6369</v>
      </c>
      <c r="K188" s="189" t="s">
        <v>6793</v>
      </c>
      <c r="L188" s="189" t="s">
        <v>2055</v>
      </c>
      <c r="M188" s="189" t="s">
        <v>47</v>
      </c>
      <c r="N188" s="189" t="s">
        <v>739</v>
      </c>
      <c r="O188" s="189" t="s">
        <v>2056</v>
      </c>
      <c r="P188" s="189" t="s">
        <v>6381</v>
      </c>
      <c r="Q188" s="189">
        <v>0</v>
      </c>
      <c r="R188" s="189">
        <v>93401</v>
      </c>
      <c r="S188" s="189" t="s">
        <v>8126</v>
      </c>
      <c r="T188" s="190">
        <v>37970</v>
      </c>
      <c r="U188" s="191">
        <v>4250</v>
      </c>
      <c r="V188" s="197">
        <v>7429061</v>
      </c>
      <c r="W188" s="197">
        <v>91600238</v>
      </c>
      <c r="X188" s="192">
        <v>44469</v>
      </c>
      <c r="Y188" s="80" t="s">
        <v>6489</v>
      </c>
      <c r="Z188" s="80" t="s">
        <v>6490</v>
      </c>
      <c r="AA188" s="193" t="s">
        <v>6591</v>
      </c>
    </row>
    <row r="189" spans="2:27" s="188" customFormat="1" ht="15.75" customHeight="1" x14ac:dyDescent="0.2">
      <c r="B189" s="189" t="s">
        <v>8123</v>
      </c>
      <c r="C189" s="189" t="s">
        <v>6427</v>
      </c>
      <c r="D189" s="189" t="s">
        <v>1425</v>
      </c>
      <c r="E189" s="189" t="s">
        <v>2053</v>
      </c>
      <c r="F189" s="189" t="s">
        <v>8124</v>
      </c>
      <c r="G189" s="189" t="s">
        <v>2054</v>
      </c>
      <c r="H189" s="189" t="s">
        <v>8125</v>
      </c>
      <c r="I189" s="189" t="s">
        <v>414</v>
      </c>
      <c r="J189" s="189" t="s">
        <v>6369</v>
      </c>
      <c r="K189" s="189" t="s">
        <v>6793</v>
      </c>
      <c r="L189" s="189" t="s">
        <v>2055</v>
      </c>
      <c r="M189" s="189" t="s">
        <v>47</v>
      </c>
      <c r="N189" s="189" t="s">
        <v>739</v>
      </c>
      <c r="O189" s="189" t="s">
        <v>2056</v>
      </c>
      <c r="P189" s="189" t="s">
        <v>6381</v>
      </c>
      <c r="Q189" s="189">
        <v>0</v>
      </c>
      <c r="R189" s="189">
        <v>93401</v>
      </c>
      <c r="S189" s="189" t="s">
        <v>8126</v>
      </c>
      <c r="T189" s="190">
        <v>37970</v>
      </c>
      <c r="U189" s="191">
        <v>4250</v>
      </c>
      <c r="V189" s="197">
        <v>18234081</v>
      </c>
      <c r="W189" s="197">
        <v>107572623</v>
      </c>
      <c r="X189" s="192">
        <v>44469</v>
      </c>
      <c r="Y189" s="80" t="s">
        <v>6489</v>
      </c>
      <c r="Z189" s="80" t="s">
        <v>6490</v>
      </c>
      <c r="AA189" s="193" t="s">
        <v>7476</v>
      </c>
    </row>
    <row r="190" spans="2:27" s="188" customFormat="1" ht="15.75" customHeight="1" x14ac:dyDescent="0.2">
      <c r="B190" s="189" t="s">
        <v>8123</v>
      </c>
      <c r="C190" s="189" t="s">
        <v>6427</v>
      </c>
      <c r="D190" s="189" t="s">
        <v>1425</v>
      </c>
      <c r="E190" s="189" t="s">
        <v>2053</v>
      </c>
      <c r="F190" s="189" t="s">
        <v>8124</v>
      </c>
      <c r="G190" s="189" t="s">
        <v>2054</v>
      </c>
      <c r="H190" s="189" t="s">
        <v>8125</v>
      </c>
      <c r="I190" s="189" t="s">
        <v>414</v>
      </c>
      <c r="J190" s="189" t="s">
        <v>6369</v>
      </c>
      <c r="K190" s="189" t="s">
        <v>6793</v>
      </c>
      <c r="L190" s="189" t="s">
        <v>2055</v>
      </c>
      <c r="M190" s="189" t="s">
        <v>47</v>
      </c>
      <c r="N190" s="189" t="s">
        <v>739</v>
      </c>
      <c r="O190" s="189" t="s">
        <v>2056</v>
      </c>
      <c r="P190" s="189" t="s">
        <v>6381</v>
      </c>
      <c r="Q190" s="189">
        <v>0</v>
      </c>
      <c r="R190" s="189">
        <v>93401</v>
      </c>
      <c r="S190" s="189" t="s">
        <v>8126</v>
      </c>
      <c r="T190" s="190">
        <v>37970</v>
      </c>
      <c r="U190" s="191">
        <v>4250</v>
      </c>
      <c r="V190" s="197">
        <v>6206400</v>
      </c>
      <c r="W190" s="197">
        <v>52202671</v>
      </c>
      <c r="X190" s="192">
        <v>44469</v>
      </c>
      <c r="Y190" s="80" t="s">
        <v>6489</v>
      </c>
      <c r="Z190" s="80" t="s">
        <v>6490</v>
      </c>
      <c r="AA190" s="193" t="s">
        <v>7479</v>
      </c>
    </row>
    <row r="191" spans="2:27" s="188" customFormat="1" ht="15.75" customHeight="1" x14ac:dyDescent="0.2">
      <c r="B191" s="189" t="s">
        <v>8127</v>
      </c>
      <c r="C191" s="189" t="s">
        <v>6428</v>
      </c>
      <c r="D191" s="189" t="s">
        <v>1375</v>
      </c>
      <c r="E191" s="189" t="s">
        <v>2057</v>
      </c>
      <c r="F191" s="189" t="s">
        <v>6189</v>
      </c>
      <c r="G191" s="189" t="s">
        <v>2058</v>
      </c>
      <c r="H191" s="189" t="s">
        <v>6191</v>
      </c>
      <c r="I191" s="189" t="s">
        <v>4113</v>
      </c>
      <c r="J191" s="189">
        <v>43622</v>
      </c>
      <c r="K191" s="189" t="s">
        <v>5693</v>
      </c>
      <c r="L191" s="189" t="s">
        <v>2059</v>
      </c>
      <c r="M191" s="189" t="s">
        <v>5345</v>
      </c>
      <c r="N191" s="189" t="s">
        <v>2060</v>
      </c>
      <c r="O191" s="189" t="s">
        <v>6190</v>
      </c>
      <c r="P191" s="189" t="s">
        <v>5692</v>
      </c>
      <c r="Q191" s="189">
        <v>0</v>
      </c>
      <c r="R191" s="189">
        <v>93401</v>
      </c>
      <c r="S191" s="189" t="s">
        <v>6022</v>
      </c>
      <c r="T191" s="190">
        <v>37970</v>
      </c>
      <c r="U191" s="191">
        <v>4300</v>
      </c>
      <c r="V191" s="197">
        <v>0</v>
      </c>
      <c r="W191" s="197">
        <v>135143642</v>
      </c>
      <c r="X191" s="192">
        <v>44469</v>
      </c>
      <c r="Y191" s="80" t="s">
        <v>6489</v>
      </c>
      <c r="Z191" s="80" t="s">
        <v>6490</v>
      </c>
      <c r="AA191" s="193" t="s">
        <v>6517</v>
      </c>
    </row>
    <row r="192" spans="2:27" s="188" customFormat="1" ht="15.75" customHeight="1" x14ac:dyDescent="0.2">
      <c r="B192" s="189" t="s">
        <v>8127</v>
      </c>
      <c r="C192" s="189" t="s">
        <v>6428</v>
      </c>
      <c r="D192" s="189" t="s">
        <v>1375</v>
      </c>
      <c r="E192" s="189" t="s">
        <v>2057</v>
      </c>
      <c r="F192" s="189" t="s">
        <v>6189</v>
      </c>
      <c r="G192" s="189" t="s">
        <v>2058</v>
      </c>
      <c r="H192" s="189" t="s">
        <v>6191</v>
      </c>
      <c r="I192" s="189" t="s">
        <v>4113</v>
      </c>
      <c r="J192" s="189">
        <v>43622</v>
      </c>
      <c r="K192" s="189" t="s">
        <v>5693</v>
      </c>
      <c r="L192" s="189" t="s">
        <v>2059</v>
      </c>
      <c r="M192" s="189" t="s">
        <v>5345</v>
      </c>
      <c r="N192" s="189" t="s">
        <v>2060</v>
      </c>
      <c r="O192" s="189" t="s">
        <v>6190</v>
      </c>
      <c r="P192" s="189" t="s">
        <v>5692</v>
      </c>
      <c r="Q192" s="189">
        <v>0</v>
      </c>
      <c r="R192" s="189">
        <v>93401</v>
      </c>
      <c r="S192" s="189" t="s">
        <v>6022</v>
      </c>
      <c r="T192" s="190">
        <v>37970</v>
      </c>
      <c r="U192" s="191">
        <v>4300</v>
      </c>
      <c r="V192" s="197">
        <v>0</v>
      </c>
      <c r="W192" s="197">
        <v>125436120</v>
      </c>
      <c r="X192" s="192">
        <v>44469</v>
      </c>
      <c r="Y192" s="80" t="s">
        <v>6489</v>
      </c>
      <c r="Z192" s="80" t="s">
        <v>6490</v>
      </c>
      <c r="AA192" s="193" t="s">
        <v>6592</v>
      </c>
    </row>
    <row r="193" spans="2:27" s="188" customFormat="1" ht="15.75" customHeight="1" x14ac:dyDescent="0.2">
      <c r="B193" s="189" t="s">
        <v>8146</v>
      </c>
      <c r="C193" s="189">
        <v>702358000</v>
      </c>
      <c r="D193" s="189" t="s">
        <v>1375</v>
      </c>
      <c r="E193" s="189" t="s">
        <v>2108</v>
      </c>
      <c r="F193" s="189" t="s">
        <v>8147</v>
      </c>
      <c r="G193" s="189" t="s">
        <v>2109</v>
      </c>
      <c r="H193" s="189" t="s">
        <v>8148</v>
      </c>
      <c r="I193" s="189" t="s">
        <v>6228</v>
      </c>
      <c r="J193" s="189" t="s">
        <v>8149</v>
      </c>
      <c r="K193" s="189" t="s">
        <v>8150</v>
      </c>
      <c r="L193" s="189" t="s">
        <v>6229</v>
      </c>
      <c r="M193" s="189" t="s">
        <v>47</v>
      </c>
      <c r="N193" s="189" t="s">
        <v>2110</v>
      </c>
      <c r="O193" s="189">
        <v>222108293</v>
      </c>
      <c r="P193" s="189" t="s">
        <v>5927</v>
      </c>
      <c r="Q193" s="189">
        <v>0</v>
      </c>
      <c r="R193" s="189" t="s">
        <v>2111</v>
      </c>
      <c r="S193" s="189" t="s">
        <v>8151</v>
      </c>
      <c r="T193" s="190">
        <v>37970</v>
      </c>
      <c r="U193" s="191">
        <v>4400</v>
      </c>
      <c r="V193" s="197">
        <v>20378384</v>
      </c>
      <c r="W193" s="197">
        <v>209424433</v>
      </c>
      <c r="X193" s="192">
        <v>44469</v>
      </c>
      <c r="Y193" s="80" t="s">
        <v>6489</v>
      </c>
      <c r="Z193" s="80" t="s">
        <v>6490</v>
      </c>
      <c r="AA193" s="193" t="s">
        <v>171</v>
      </c>
    </row>
    <row r="194" spans="2:27" s="188" customFormat="1" ht="15.75" customHeight="1" x14ac:dyDescent="0.2">
      <c r="B194" s="189" t="s">
        <v>8146</v>
      </c>
      <c r="C194" s="189">
        <v>702358000</v>
      </c>
      <c r="D194" s="189" t="s">
        <v>1375</v>
      </c>
      <c r="E194" s="189" t="s">
        <v>2108</v>
      </c>
      <c r="F194" s="189" t="s">
        <v>8147</v>
      </c>
      <c r="G194" s="189" t="s">
        <v>2109</v>
      </c>
      <c r="H194" s="189" t="s">
        <v>8148</v>
      </c>
      <c r="I194" s="189" t="s">
        <v>6228</v>
      </c>
      <c r="J194" s="189" t="s">
        <v>8149</v>
      </c>
      <c r="K194" s="189" t="s">
        <v>8150</v>
      </c>
      <c r="L194" s="189" t="s">
        <v>6229</v>
      </c>
      <c r="M194" s="189" t="s">
        <v>47</v>
      </c>
      <c r="N194" s="189" t="s">
        <v>2110</v>
      </c>
      <c r="O194" s="189">
        <v>222108293</v>
      </c>
      <c r="P194" s="189" t="s">
        <v>5927</v>
      </c>
      <c r="Q194" s="189">
        <v>0</v>
      </c>
      <c r="R194" s="189" t="s">
        <v>2111</v>
      </c>
      <c r="S194" s="189" t="s">
        <v>8151</v>
      </c>
      <c r="T194" s="190">
        <v>37970</v>
      </c>
      <c r="U194" s="191">
        <v>4400</v>
      </c>
      <c r="V194" s="197">
        <v>49035098</v>
      </c>
      <c r="W194" s="197">
        <v>348554529</v>
      </c>
      <c r="X194" s="192">
        <v>44469</v>
      </c>
      <c r="Y194" s="80" t="s">
        <v>6489</v>
      </c>
      <c r="Z194" s="80" t="s">
        <v>6490</v>
      </c>
      <c r="AA194" s="193" t="s">
        <v>6593</v>
      </c>
    </row>
    <row r="195" spans="2:27" s="188" customFormat="1" ht="15.75" customHeight="1" x14ac:dyDescent="0.2">
      <c r="B195" s="189" t="s">
        <v>8146</v>
      </c>
      <c r="C195" s="189">
        <v>702358000</v>
      </c>
      <c r="D195" s="189" t="s">
        <v>1375</v>
      </c>
      <c r="E195" s="189" t="s">
        <v>2108</v>
      </c>
      <c r="F195" s="189" t="s">
        <v>8147</v>
      </c>
      <c r="G195" s="189" t="s">
        <v>2109</v>
      </c>
      <c r="H195" s="189" t="s">
        <v>8148</v>
      </c>
      <c r="I195" s="189" t="s">
        <v>6228</v>
      </c>
      <c r="J195" s="189" t="s">
        <v>8149</v>
      </c>
      <c r="K195" s="189" t="s">
        <v>8150</v>
      </c>
      <c r="L195" s="189" t="s">
        <v>6229</v>
      </c>
      <c r="M195" s="189" t="s">
        <v>47</v>
      </c>
      <c r="N195" s="189" t="s">
        <v>2110</v>
      </c>
      <c r="O195" s="189">
        <v>222108293</v>
      </c>
      <c r="P195" s="189" t="s">
        <v>5927</v>
      </c>
      <c r="Q195" s="189">
        <v>0</v>
      </c>
      <c r="R195" s="189" t="s">
        <v>2111</v>
      </c>
      <c r="S195" s="189" t="s">
        <v>8151</v>
      </c>
      <c r="T195" s="190">
        <v>37970</v>
      </c>
      <c r="U195" s="191">
        <v>4400</v>
      </c>
      <c r="V195" s="197">
        <v>21620927</v>
      </c>
      <c r="W195" s="197">
        <v>56140028</v>
      </c>
      <c r="X195" s="192">
        <v>44469</v>
      </c>
      <c r="Y195" s="80" t="s">
        <v>6489</v>
      </c>
      <c r="Z195" s="80" t="s">
        <v>6490</v>
      </c>
      <c r="AA195" s="193" t="s">
        <v>6602</v>
      </c>
    </row>
    <row r="196" spans="2:27" s="188" customFormat="1" ht="15.75" customHeight="1" x14ac:dyDescent="0.2">
      <c r="B196" s="189" t="s">
        <v>8146</v>
      </c>
      <c r="C196" s="189">
        <v>702358000</v>
      </c>
      <c r="D196" s="189" t="s">
        <v>1375</v>
      </c>
      <c r="E196" s="189" t="s">
        <v>2108</v>
      </c>
      <c r="F196" s="189" t="s">
        <v>8147</v>
      </c>
      <c r="G196" s="189" t="s">
        <v>2109</v>
      </c>
      <c r="H196" s="189" t="s">
        <v>8148</v>
      </c>
      <c r="I196" s="189" t="s">
        <v>6228</v>
      </c>
      <c r="J196" s="189" t="s">
        <v>8149</v>
      </c>
      <c r="K196" s="189" t="s">
        <v>8150</v>
      </c>
      <c r="L196" s="189" t="s">
        <v>6229</v>
      </c>
      <c r="M196" s="189" t="s">
        <v>47</v>
      </c>
      <c r="N196" s="189" t="s">
        <v>2110</v>
      </c>
      <c r="O196" s="189">
        <v>222108293</v>
      </c>
      <c r="P196" s="189" t="s">
        <v>5927</v>
      </c>
      <c r="Q196" s="189">
        <v>0</v>
      </c>
      <c r="R196" s="189" t="s">
        <v>2111</v>
      </c>
      <c r="S196" s="189" t="s">
        <v>8151</v>
      </c>
      <c r="T196" s="190">
        <v>37970</v>
      </c>
      <c r="U196" s="191">
        <v>4400</v>
      </c>
      <c r="V196" s="197">
        <v>18139065</v>
      </c>
      <c r="W196" s="197">
        <v>161375458</v>
      </c>
      <c r="X196" s="192">
        <v>44469</v>
      </c>
      <c r="Y196" s="80" t="s">
        <v>6489</v>
      </c>
      <c r="Z196" s="80" t="s">
        <v>6490</v>
      </c>
      <c r="AA196" s="193" t="s">
        <v>6491</v>
      </c>
    </row>
    <row r="197" spans="2:27" s="188" customFormat="1" ht="15.75" customHeight="1" x14ac:dyDescent="0.2">
      <c r="B197" s="189" t="s">
        <v>8146</v>
      </c>
      <c r="C197" s="189">
        <v>702358000</v>
      </c>
      <c r="D197" s="189" t="s">
        <v>1375</v>
      </c>
      <c r="E197" s="189" t="s">
        <v>2108</v>
      </c>
      <c r="F197" s="189" t="s">
        <v>8147</v>
      </c>
      <c r="G197" s="189" t="s">
        <v>2109</v>
      </c>
      <c r="H197" s="189" t="s">
        <v>8148</v>
      </c>
      <c r="I197" s="189" t="s">
        <v>6228</v>
      </c>
      <c r="J197" s="189" t="s">
        <v>8149</v>
      </c>
      <c r="K197" s="189" t="s">
        <v>8150</v>
      </c>
      <c r="L197" s="189" t="s">
        <v>6229</v>
      </c>
      <c r="M197" s="189" t="s">
        <v>47</v>
      </c>
      <c r="N197" s="189" t="s">
        <v>2110</v>
      </c>
      <c r="O197" s="189">
        <v>222108293</v>
      </c>
      <c r="P197" s="189" t="s">
        <v>5927</v>
      </c>
      <c r="Q197" s="189">
        <v>0</v>
      </c>
      <c r="R197" s="189" t="s">
        <v>2111</v>
      </c>
      <c r="S197" s="189" t="s">
        <v>8151</v>
      </c>
      <c r="T197" s="190">
        <v>37970</v>
      </c>
      <c r="U197" s="191">
        <v>4400</v>
      </c>
      <c r="V197" s="197">
        <v>10343517</v>
      </c>
      <c r="W197" s="197">
        <v>112522020</v>
      </c>
      <c r="X197" s="192">
        <v>44469</v>
      </c>
      <c r="Y197" s="80" t="s">
        <v>6489</v>
      </c>
      <c r="Z197" s="80" t="s">
        <v>6490</v>
      </c>
      <c r="AA197" s="193" t="s">
        <v>6563</v>
      </c>
    </row>
    <row r="198" spans="2:27" s="188" customFormat="1" ht="15.75" customHeight="1" x14ac:dyDescent="0.2">
      <c r="B198" s="189" t="s">
        <v>8146</v>
      </c>
      <c r="C198" s="189">
        <v>702358000</v>
      </c>
      <c r="D198" s="189" t="s">
        <v>1375</v>
      </c>
      <c r="E198" s="189" t="s">
        <v>2108</v>
      </c>
      <c r="F198" s="189" t="s">
        <v>8147</v>
      </c>
      <c r="G198" s="189" t="s">
        <v>2109</v>
      </c>
      <c r="H198" s="189" t="s">
        <v>8148</v>
      </c>
      <c r="I198" s="189" t="s">
        <v>6228</v>
      </c>
      <c r="J198" s="189" t="s">
        <v>8149</v>
      </c>
      <c r="K198" s="189" t="s">
        <v>8150</v>
      </c>
      <c r="L198" s="189" t="s">
        <v>6229</v>
      </c>
      <c r="M198" s="189" t="s">
        <v>47</v>
      </c>
      <c r="N198" s="189" t="s">
        <v>2110</v>
      </c>
      <c r="O198" s="189">
        <v>222108293</v>
      </c>
      <c r="P198" s="189" t="s">
        <v>5927</v>
      </c>
      <c r="Q198" s="189">
        <v>0</v>
      </c>
      <c r="R198" s="189" t="s">
        <v>2111</v>
      </c>
      <c r="S198" s="189" t="s">
        <v>8151</v>
      </c>
      <c r="T198" s="190">
        <v>37970</v>
      </c>
      <c r="U198" s="191">
        <v>4400</v>
      </c>
      <c r="V198" s="197">
        <v>17104209</v>
      </c>
      <c r="W198" s="197">
        <v>129900276</v>
      </c>
      <c r="X198" s="192">
        <v>44469</v>
      </c>
      <c r="Y198" s="80" t="s">
        <v>6489</v>
      </c>
      <c r="Z198" s="80" t="s">
        <v>6490</v>
      </c>
      <c r="AA198" s="193" t="s">
        <v>6594</v>
      </c>
    </row>
    <row r="199" spans="2:27" s="188" customFormat="1" ht="15.75" customHeight="1" x14ac:dyDescent="0.2">
      <c r="B199" s="189" t="s">
        <v>2147</v>
      </c>
      <c r="C199" s="189">
        <v>711789006</v>
      </c>
      <c r="D199" s="189" t="s">
        <v>1375</v>
      </c>
      <c r="E199" s="189" t="s">
        <v>2148</v>
      </c>
      <c r="F199" s="189" t="s">
        <v>8160</v>
      </c>
      <c r="G199" s="189" t="s">
        <v>2147</v>
      </c>
      <c r="H199" s="189" t="s">
        <v>8161</v>
      </c>
      <c r="I199" s="189" t="s">
        <v>2149</v>
      </c>
      <c r="J199" s="189" t="s">
        <v>6333</v>
      </c>
      <c r="K199" s="189" t="s">
        <v>8162</v>
      </c>
      <c r="L199" s="189" t="s">
        <v>2151</v>
      </c>
      <c r="M199" s="189" t="s">
        <v>47</v>
      </c>
      <c r="N199" s="189" t="s">
        <v>2153</v>
      </c>
      <c r="O199" s="189" t="s">
        <v>2152</v>
      </c>
      <c r="P199" s="189" t="s">
        <v>2150</v>
      </c>
      <c r="Q199" s="189">
        <v>0</v>
      </c>
      <c r="R199" s="189">
        <v>93401</v>
      </c>
      <c r="S199" s="189" t="s">
        <v>8163</v>
      </c>
      <c r="T199" s="190">
        <v>37970</v>
      </c>
      <c r="U199" s="191">
        <v>4425</v>
      </c>
      <c r="V199" s="197">
        <v>27841988</v>
      </c>
      <c r="W199" s="197">
        <v>268314164</v>
      </c>
      <c r="X199" s="192">
        <v>44469</v>
      </c>
      <c r="Y199" s="80" t="s">
        <v>6489</v>
      </c>
      <c r="Z199" s="80" t="s">
        <v>6490</v>
      </c>
      <c r="AA199" s="193" t="s">
        <v>6548</v>
      </c>
    </row>
    <row r="200" spans="2:27" s="188" customFormat="1" ht="15.75" customHeight="1" x14ac:dyDescent="0.2">
      <c r="B200" s="189" t="s">
        <v>2147</v>
      </c>
      <c r="C200" s="189">
        <v>711789006</v>
      </c>
      <c r="D200" s="189" t="s">
        <v>1375</v>
      </c>
      <c r="E200" s="189" t="s">
        <v>2148</v>
      </c>
      <c r="F200" s="189" t="s">
        <v>8160</v>
      </c>
      <c r="G200" s="189" t="s">
        <v>2147</v>
      </c>
      <c r="H200" s="189" t="s">
        <v>8161</v>
      </c>
      <c r="I200" s="189" t="s">
        <v>2149</v>
      </c>
      <c r="J200" s="189" t="s">
        <v>6333</v>
      </c>
      <c r="K200" s="189" t="s">
        <v>8162</v>
      </c>
      <c r="L200" s="189" t="s">
        <v>2151</v>
      </c>
      <c r="M200" s="189" t="s">
        <v>47</v>
      </c>
      <c r="N200" s="189" t="s">
        <v>2153</v>
      </c>
      <c r="O200" s="189" t="s">
        <v>2152</v>
      </c>
      <c r="P200" s="189" t="s">
        <v>2150</v>
      </c>
      <c r="Q200" s="189">
        <v>0</v>
      </c>
      <c r="R200" s="189">
        <v>93401</v>
      </c>
      <c r="S200" s="189" t="s">
        <v>8163</v>
      </c>
      <c r="T200" s="190">
        <v>37970</v>
      </c>
      <c r="U200" s="191">
        <v>4425</v>
      </c>
      <c r="V200" s="197">
        <v>22545289</v>
      </c>
      <c r="W200" s="197">
        <v>132646315</v>
      </c>
      <c r="X200" s="192">
        <v>44469</v>
      </c>
      <c r="Y200" s="80" t="s">
        <v>6489</v>
      </c>
      <c r="Z200" s="80" t="s">
        <v>6490</v>
      </c>
      <c r="AA200" s="193" t="s">
        <v>6595</v>
      </c>
    </row>
    <row r="201" spans="2:27" s="188" customFormat="1" ht="15.75" customHeight="1" x14ac:dyDescent="0.2">
      <c r="B201" s="189" t="s">
        <v>8202</v>
      </c>
      <c r="C201" s="189">
        <v>706786007</v>
      </c>
      <c r="D201" s="189" t="s">
        <v>1375</v>
      </c>
      <c r="E201" s="189" t="s">
        <v>2207</v>
      </c>
      <c r="F201" s="189" t="s">
        <v>8203</v>
      </c>
      <c r="G201" s="189" t="s">
        <v>2208</v>
      </c>
      <c r="H201" s="189" t="s">
        <v>8204</v>
      </c>
      <c r="I201" s="189" t="s">
        <v>2209</v>
      </c>
      <c r="J201" s="189" t="s">
        <v>2210</v>
      </c>
      <c r="K201" s="189" t="s">
        <v>2211</v>
      </c>
      <c r="L201" s="189" t="s">
        <v>2213</v>
      </c>
      <c r="M201" s="189" t="s">
        <v>47</v>
      </c>
      <c r="N201" s="189" t="s">
        <v>739</v>
      </c>
      <c r="O201" s="189">
        <v>0</v>
      </c>
      <c r="P201" s="189" t="s">
        <v>2212</v>
      </c>
      <c r="Q201" s="189">
        <v>0</v>
      </c>
      <c r="R201" s="189">
        <v>93401</v>
      </c>
      <c r="S201" s="189" t="s">
        <v>8205</v>
      </c>
      <c r="T201" s="190">
        <v>37970</v>
      </c>
      <c r="U201" s="191">
        <v>4450</v>
      </c>
      <c r="V201" s="197">
        <v>9930240</v>
      </c>
      <c r="W201" s="197">
        <v>83116064</v>
      </c>
      <c r="X201" s="192">
        <v>44469</v>
      </c>
      <c r="Y201" s="80" t="s">
        <v>6489</v>
      </c>
      <c r="Z201" s="80" t="s">
        <v>6490</v>
      </c>
      <c r="AA201" s="193" t="s">
        <v>6509</v>
      </c>
    </row>
    <row r="202" spans="2:27" s="188" customFormat="1" ht="15.75" customHeight="1" x14ac:dyDescent="0.2">
      <c r="B202" s="189" t="s">
        <v>8202</v>
      </c>
      <c r="C202" s="189">
        <v>706786007</v>
      </c>
      <c r="D202" s="189" t="s">
        <v>1375</v>
      </c>
      <c r="E202" s="189" t="s">
        <v>2207</v>
      </c>
      <c r="F202" s="189" t="s">
        <v>8203</v>
      </c>
      <c r="G202" s="189" t="s">
        <v>2208</v>
      </c>
      <c r="H202" s="189" t="s">
        <v>8204</v>
      </c>
      <c r="I202" s="189" t="s">
        <v>2209</v>
      </c>
      <c r="J202" s="189" t="s">
        <v>2210</v>
      </c>
      <c r="K202" s="189" t="s">
        <v>2211</v>
      </c>
      <c r="L202" s="189" t="s">
        <v>2213</v>
      </c>
      <c r="M202" s="189" t="s">
        <v>47</v>
      </c>
      <c r="N202" s="189" t="s">
        <v>739</v>
      </c>
      <c r="O202" s="189">
        <v>0</v>
      </c>
      <c r="P202" s="189" t="s">
        <v>2212</v>
      </c>
      <c r="Q202" s="189">
        <v>0</v>
      </c>
      <c r="R202" s="189">
        <v>93401</v>
      </c>
      <c r="S202" s="189" t="s">
        <v>8205</v>
      </c>
      <c r="T202" s="190">
        <v>37970</v>
      </c>
      <c r="U202" s="191">
        <v>4450</v>
      </c>
      <c r="V202" s="197">
        <v>9109444</v>
      </c>
      <c r="W202" s="197">
        <v>65711795</v>
      </c>
      <c r="X202" s="192">
        <v>44469</v>
      </c>
      <c r="Y202" s="80" t="s">
        <v>6489</v>
      </c>
      <c r="Z202" s="80" t="s">
        <v>6490</v>
      </c>
      <c r="AA202" s="193" t="s">
        <v>6568</v>
      </c>
    </row>
    <row r="203" spans="2:27" s="188" customFormat="1" ht="15.75" customHeight="1" x14ac:dyDescent="0.2">
      <c r="B203" s="189" t="s">
        <v>8202</v>
      </c>
      <c r="C203" s="189">
        <v>706786007</v>
      </c>
      <c r="D203" s="189" t="s">
        <v>1375</v>
      </c>
      <c r="E203" s="189" t="s">
        <v>2207</v>
      </c>
      <c r="F203" s="189" t="s">
        <v>8203</v>
      </c>
      <c r="G203" s="189" t="s">
        <v>2208</v>
      </c>
      <c r="H203" s="189" t="s">
        <v>8204</v>
      </c>
      <c r="I203" s="189" t="s">
        <v>2209</v>
      </c>
      <c r="J203" s="189" t="s">
        <v>2210</v>
      </c>
      <c r="K203" s="189" t="s">
        <v>2211</v>
      </c>
      <c r="L203" s="189" t="s">
        <v>2213</v>
      </c>
      <c r="M203" s="189" t="s">
        <v>47</v>
      </c>
      <c r="N203" s="189" t="s">
        <v>739</v>
      </c>
      <c r="O203" s="189">
        <v>0</v>
      </c>
      <c r="P203" s="189" t="s">
        <v>2212</v>
      </c>
      <c r="Q203" s="189">
        <v>0</v>
      </c>
      <c r="R203" s="189">
        <v>93401</v>
      </c>
      <c r="S203" s="189" t="s">
        <v>8205</v>
      </c>
      <c r="T203" s="190">
        <v>37970</v>
      </c>
      <c r="U203" s="191">
        <v>4450</v>
      </c>
      <c r="V203" s="197">
        <v>7214940</v>
      </c>
      <c r="W203" s="197">
        <v>55159380</v>
      </c>
      <c r="X203" s="192">
        <v>44469</v>
      </c>
      <c r="Y203" s="80" t="s">
        <v>6489</v>
      </c>
      <c r="Z203" s="80" t="s">
        <v>6490</v>
      </c>
      <c r="AA203" s="193" t="s">
        <v>6494</v>
      </c>
    </row>
    <row r="204" spans="2:27" s="188" customFormat="1" ht="15.75" customHeight="1" x14ac:dyDescent="0.2">
      <c r="B204" s="189" t="s">
        <v>8202</v>
      </c>
      <c r="C204" s="189">
        <v>706786007</v>
      </c>
      <c r="D204" s="189" t="s">
        <v>1375</v>
      </c>
      <c r="E204" s="189" t="s">
        <v>2207</v>
      </c>
      <c r="F204" s="189" t="s">
        <v>8203</v>
      </c>
      <c r="G204" s="189" t="s">
        <v>2208</v>
      </c>
      <c r="H204" s="189" t="s">
        <v>8204</v>
      </c>
      <c r="I204" s="189" t="s">
        <v>2209</v>
      </c>
      <c r="J204" s="189" t="s">
        <v>2210</v>
      </c>
      <c r="K204" s="189" t="s">
        <v>2211</v>
      </c>
      <c r="L204" s="189" t="s">
        <v>2213</v>
      </c>
      <c r="M204" s="189" t="s">
        <v>47</v>
      </c>
      <c r="N204" s="189" t="s">
        <v>739</v>
      </c>
      <c r="O204" s="189">
        <v>0</v>
      </c>
      <c r="P204" s="189" t="s">
        <v>2212</v>
      </c>
      <c r="Q204" s="189">
        <v>0</v>
      </c>
      <c r="R204" s="189">
        <v>93401</v>
      </c>
      <c r="S204" s="189" t="s">
        <v>8205</v>
      </c>
      <c r="T204" s="190">
        <v>37970</v>
      </c>
      <c r="U204" s="191">
        <v>4450</v>
      </c>
      <c r="V204" s="197">
        <v>17157594</v>
      </c>
      <c r="W204" s="197">
        <v>92155715</v>
      </c>
      <c r="X204" s="192">
        <v>44469</v>
      </c>
      <c r="Y204" s="80" t="s">
        <v>6489</v>
      </c>
      <c r="Z204" s="80" t="s">
        <v>6490</v>
      </c>
      <c r="AA204" s="193" t="s">
        <v>6517</v>
      </c>
    </row>
    <row r="205" spans="2:27" s="188" customFormat="1" ht="15.75" customHeight="1" x14ac:dyDescent="0.2">
      <c r="B205" s="189" t="s">
        <v>8202</v>
      </c>
      <c r="C205" s="189">
        <v>706786007</v>
      </c>
      <c r="D205" s="189" t="s">
        <v>1375</v>
      </c>
      <c r="E205" s="189" t="s">
        <v>2207</v>
      </c>
      <c r="F205" s="189" t="s">
        <v>8203</v>
      </c>
      <c r="G205" s="189" t="s">
        <v>2208</v>
      </c>
      <c r="H205" s="189" t="s">
        <v>8204</v>
      </c>
      <c r="I205" s="189" t="s">
        <v>2209</v>
      </c>
      <c r="J205" s="189" t="s">
        <v>2210</v>
      </c>
      <c r="K205" s="189" t="s">
        <v>2211</v>
      </c>
      <c r="L205" s="189" t="s">
        <v>2213</v>
      </c>
      <c r="M205" s="189" t="s">
        <v>47</v>
      </c>
      <c r="N205" s="189" t="s">
        <v>739</v>
      </c>
      <c r="O205" s="189">
        <v>0</v>
      </c>
      <c r="P205" s="189" t="s">
        <v>2212</v>
      </c>
      <c r="Q205" s="189">
        <v>0</v>
      </c>
      <c r="R205" s="189">
        <v>93401</v>
      </c>
      <c r="S205" s="189" t="s">
        <v>8205</v>
      </c>
      <c r="T205" s="190">
        <v>37970</v>
      </c>
      <c r="U205" s="191">
        <v>4450</v>
      </c>
      <c r="V205" s="197">
        <v>8048149</v>
      </c>
      <c r="W205" s="197">
        <v>63146997</v>
      </c>
      <c r="X205" s="192">
        <v>44469</v>
      </c>
      <c r="Y205" s="80" t="s">
        <v>6489</v>
      </c>
      <c r="Z205" s="80" t="s">
        <v>6490</v>
      </c>
      <c r="AA205" s="193" t="s">
        <v>6596</v>
      </c>
    </row>
    <row r="206" spans="2:27" s="188" customFormat="1" ht="15.75" customHeight="1" x14ac:dyDescent="0.2">
      <c r="B206" s="189" t="s">
        <v>8202</v>
      </c>
      <c r="C206" s="189">
        <v>706786007</v>
      </c>
      <c r="D206" s="189" t="s">
        <v>1375</v>
      </c>
      <c r="E206" s="189" t="s">
        <v>2207</v>
      </c>
      <c r="F206" s="189" t="s">
        <v>8203</v>
      </c>
      <c r="G206" s="189" t="s">
        <v>2208</v>
      </c>
      <c r="H206" s="189" t="s">
        <v>8204</v>
      </c>
      <c r="I206" s="189" t="s">
        <v>2209</v>
      </c>
      <c r="J206" s="189" t="s">
        <v>2210</v>
      </c>
      <c r="K206" s="189" t="s">
        <v>2211</v>
      </c>
      <c r="L206" s="189" t="s">
        <v>2213</v>
      </c>
      <c r="M206" s="189" t="s">
        <v>47</v>
      </c>
      <c r="N206" s="189" t="s">
        <v>739</v>
      </c>
      <c r="O206" s="189">
        <v>0</v>
      </c>
      <c r="P206" s="189" t="s">
        <v>2212</v>
      </c>
      <c r="Q206" s="189">
        <v>0</v>
      </c>
      <c r="R206" s="189">
        <v>93401</v>
      </c>
      <c r="S206" s="189" t="s">
        <v>8205</v>
      </c>
      <c r="T206" s="190">
        <v>37970</v>
      </c>
      <c r="U206" s="191">
        <v>4450</v>
      </c>
      <c r="V206" s="197">
        <v>11221171</v>
      </c>
      <c r="W206" s="197">
        <v>85102121</v>
      </c>
      <c r="X206" s="192">
        <v>44469</v>
      </c>
      <c r="Y206" s="80" t="s">
        <v>6489</v>
      </c>
      <c r="Z206" s="80" t="s">
        <v>6490</v>
      </c>
      <c r="AA206" s="193" t="s">
        <v>171</v>
      </c>
    </row>
    <row r="207" spans="2:27" s="188" customFormat="1" ht="15.75" customHeight="1" x14ac:dyDescent="0.2">
      <c r="B207" s="189" t="s">
        <v>8202</v>
      </c>
      <c r="C207" s="189">
        <v>706786007</v>
      </c>
      <c r="D207" s="189" t="s">
        <v>1375</v>
      </c>
      <c r="E207" s="189" t="s">
        <v>2207</v>
      </c>
      <c r="F207" s="189" t="s">
        <v>8203</v>
      </c>
      <c r="G207" s="189" t="s">
        <v>2208</v>
      </c>
      <c r="H207" s="189" t="s">
        <v>8204</v>
      </c>
      <c r="I207" s="189" t="s">
        <v>2209</v>
      </c>
      <c r="J207" s="189" t="s">
        <v>2210</v>
      </c>
      <c r="K207" s="189" t="s">
        <v>2211</v>
      </c>
      <c r="L207" s="189" t="s">
        <v>2213</v>
      </c>
      <c r="M207" s="189" t="s">
        <v>47</v>
      </c>
      <c r="N207" s="189" t="s">
        <v>739</v>
      </c>
      <c r="O207" s="189">
        <v>0</v>
      </c>
      <c r="P207" s="189" t="s">
        <v>2212</v>
      </c>
      <c r="Q207" s="189">
        <v>0</v>
      </c>
      <c r="R207" s="189">
        <v>93401</v>
      </c>
      <c r="S207" s="189" t="s">
        <v>8205</v>
      </c>
      <c r="T207" s="190">
        <v>37970</v>
      </c>
      <c r="U207" s="191">
        <v>4450</v>
      </c>
      <c r="V207" s="197">
        <v>12412800</v>
      </c>
      <c r="W207" s="197">
        <v>80732820</v>
      </c>
      <c r="X207" s="192">
        <v>44469</v>
      </c>
      <c r="Y207" s="80" t="s">
        <v>6489</v>
      </c>
      <c r="Z207" s="80" t="s">
        <v>6490</v>
      </c>
      <c r="AA207" s="193" t="s">
        <v>6597</v>
      </c>
    </row>
    <row r="208" spans="2:27" s="188" customFormat="1" ht="15.75" customHeight="1" x14ac:dyDescent="0.2">
      <c r="B208" s="189" t="s">
        <v>8202</v>
      </c>
      <c r="C208" s="189">
        <v>706786007</v>
      </c>
      <c r="D208" s="189" t="s">
        <v>1375</v>
      </c>
      <c r="E208" s="189" t="s">
        <v>2207</v>
      </c>
      <c r="F208" s="189" t="s">
        <v>8203</v>
      </c>
      <c r="G208" s="189" t="s">
        <v>2208</v>
      </c>
      <c r="H208" s="189" t="s">
        <v>8204</v>
      </c>
      <c r="I208" s="189" t="s">
        <v>2209</v>
      </c>
      <c r="J208" s="189" t="s">
        <v>2210</v>
      </c>
      <c r="K208" s="189" t="s">
        <v>2211</v>
      </c>
      <c r="L208" s="189" t="s">
        <v>2213</v>
      </c>
      <c r="M208" s="189" t="s">
        <v>47</v>
      </c>
      <c r="N208" s="189" t="s">
        <v>739</v>
      </c>
      <c r="O208" s="189">
        <v>0</v>
      </c>
      <c r="P208" s="189" t="s">
        <v>2212</v>
      </c>
      <c r="Q208" s="189">
        <v>0</v>
      </c>
      <c r="R208" s="189">
        <v>93401</v>
      </c>
      <c r="S208" s="189" t="s">
        <v>8205</v>
      </c>
      <c r="T208" s="190">
        <v>37970</v>
      </c>
      <c r="U208" s="191">
        <v>4450</v>
      </c>
      <c r="V208" s="197">
        <v>6206400</v>
      </c>
      <c r="W208" s="197">
        <v>43522380</v>
      </c>
      <c r="X208" s="192">
        <v>44469</v>
      </c>
      <c r="Y208" s="80" t="s">
        <v>6489</v>
      </c>
      <c r="Z208" s="80" t="s">
        <v>6490</v>
      </c>
      <c r="AA208" s="193" t="s">
        <v>6598</v>
      </c>
    </row>
    <row r="209" spans="2:27" s="188" customFormat="1" ht="15.75" customHeight="1" x14ac:dyDescent="0.2">
      <c r="B209" s="189" t="s">
        <v>8202</v>
      </c>
      <c r="C209" s="189">
        <v>706786007</v>
      </c>
      <c r="D209" s="189" t="s">
        <v>1375</v>
      </c>
      <c r="E209" s="189" t="s">
        <v>2207</v>
      </c>
      <c r="F209" s="189" t="s">
        <v>8203</v>
      </c>
      <c r="G209" s="189" t="s">
        <v>2208</v>
      </c>
      <c r="H209" s="189" t="s">
        <v>8204</v>
      </c>
      <c r="I209" s="189" t="s">
        <v>2209</v>
      </c>
      <c r="J209" s="189" t="s">
        <v>2210</v>
      </c>
      <c r="K209" s="189" t="s">
        <v>2211</v>
      </c>
      <c r="L209" s="189" t="s">
        <v>2213</v>
      </c>
      <c r="M209" s="189" t="s">
        <v>47</v>
      </c>
      <c r="N209" s="189" t="s">
        <v>739</v>
      </c>
      <c r="O209" s="189">
        <v>0</v>
      </c>
      <c r="P209" s="189" t="s">
        <v>2212</v>
      </c>
      <c r="Q209" s="189">
        <v>0</v>
      </c>
      <c r="R209" s="189">
        <v>93401</v>
      </c>
      <c r="S209" s="189" t="s">
        <v>8205</v>
      </c>
      <c r="T209" s="190">
        <v>37970</v>
      </c>
      <c r="U209" s="191">
        <v>4450</v>
      </c>
      <c r="V209" s="197">
        <v>31730220</v>
      </c>
      <c r="W209" s="197">
        <v>202251060</v>
      </c>
      <c r="X209" s="192">
        <v>44469</v>
      </c>
      <c r="Y209" s="80" t="s">
        <v>6489</v>
      </c>
      <c r="Z209" s="80" t="s">
        <v>6490</v>
      </c>
      <c r="AA209" s="193" t="s">
        <v>6599</v>
      </c>
    </row>
    <row r="210" spans="2:27" s="188" customFormat="1" ht="15.75" customHeight="1" x14ac:dyDescent="0.2">
      <c r="B210" s="189" t="s">
        <v>8202</v>
      </c>
      <c r="C210" s="189">
        <v>706786007</v>
      </c>
      <c r="D210" s="189" t="s">
        <v>1375</v>
      </c>
      <c r="E210" s="189" t="s">
        <v>2207</v>
      </c>
      <c r="F210" s="189" t="s">
        <v>8203</v>
      </c>
      <c r="G210" s="189" t="s">
        <v>2208</v>
      </c>
      <c r="H210" s="189" t="s">
        <v>8204</v>
      </c>
      <c r="I210" s="189" t="s">
        <v>2209</v>
      </c>
      <c r="J210" s="189" t="s">
        <v>2210</v>
      </c>
      <c r="K210" s="189" t="s">
        <v>2211</v>
      </c>
      <c r="L210" s="189" t="s">
        <v>2213</v>
      </c>
      <c r="M210" s="189" t="s">
        <v>47</v>
      </c>
      <c r="N210" s="189" t="s">
        <v>739</v>
      </c>
      <c r="O210" s="189">
        <v>0</v>
      </c>
      <c r="P210" s="189" t="s">
        <v>2212</v>
      </c>
      <c r="Q210" s="189">
        <v>0</v>
      </c>
      <c r="R210" s="189">
        <v>93401</v>
      </c>
      <c r="S210" s="189" t="s">
        <v>8205</v>
      </c>
      <c r="T210" s="190">
        <v>37970</v>
      </c>
      <c r="U210" s="191">
        <v>4450</v>
      </c>
      <c r="V210" s="197">
        <v>5585760</v>
      </c>
      <c r="W210" s="197">
        <v>49110390</v>
      </c>
      <c r="X210" s="192">
        <v>44469</v>
      </c>
      <c r="Y210" s="80" t="s">
        <v>6489</v>
      </c>
      <c r="Z210" s="80" t="s">
        <v>6490</v>
      </c>
      <c r="AA210" s="193" t="s">
        <v>6600</v>
      </c>
    </row>
    <row r="211" spans="2:27" s="188" customFormat="1" ht="15.75" customHeight="1" x14ac:dyDescent="0.2">
      <c r="B211" s="189" t="s">
        <v>8202</v>
      </c>
      <c r="C211" s="189">
        <v>706786007</v>
      </c>
      <c r="D211" s="189" t="s">
        <v>1375</v>
      </c>
      <c r="E211" s="189" t="s">
        <v>2207</v>
      </c>
      <c r="F211" s="189" t="s">
        <v>8203</v>
      </c>
      <c r="G211" s="189" t="s">
        <v>2208</v>
      </c>
      <c r="H211" s="189" t="s">
        <v>8204</v>
      </c>
      <c r="I211" s="189" t="s">
        <v>2209</v>
      </c>
      <c r="J211" s="189" t="s">
        <v>2210</v>
      </c>
      <c r="K211" s="189" t="s">
        <v>2211</v>
      </c>
      <c r="L211" s="189" t="s">
        <v>2213</v>
      </c>
      <c r="M211" s="189" t="s">
        <v>47</v>
      </c>
      <c r="N211" s="189" t="s">
        <v>739</v>
      </c>
      <c r="O211" s="189">
        <v>0</v>
      </c>
      <c r="P211" s="189" t="s">
        <v>2212</v>
      </c>
      <c r="Q211" s="189">
        <v>0</v>
      </c>
      <c r="R211" s="189">
        <v>93401</v>
      </c>
      <c r="S211" s="189" t="s">
        <v>8205</v>
      </c>
      <c r="T211" s="190">
        <v>37970</v>
      </c>
      <c r="U211" s="191">
        <v>4450</v>
      </c>
      <c r="V211" s="197">
        <v>11055149</v>
      </c>
      <c r="W211" s="197">
        <v>75086560</v>
      </c>
      <c r="X211" s="192">
        <v>44469</v>
      </c>
      <c r="Y211" s="80" t="s">
        <v>6489</v>
      </c>
      <c r="Z211" s="80" t="s">
        <v>6490</v>
      </c>
      <c r="AA211" s="193" t="s">
        <v>6601</v>
      </c>
    </row>
    <row r="212" spans="2:27" s="188" customFormat="1" ht="15.75" customHeight="1" x14ac:dyDescent="0.2">
      <c r="B212" s="189" t="s">
        <v>8202</v>
      </c>
      <c r="C212" s="189">
        <v>706786007</v>
      </c>
      <c r="D212" s="189" t="s">
        <v>1375</v>
      </c>
      <c r="E212" s="189" t="s">
        <v>2207</v>
      </c>
      <c r="F212" s="189" t="s">
        <v>8203</v>
      </c>
      <c r="G212" s="189" t="s">
        <v>2208</v>
      </c>
      <c r="H212" s="189" t="s">
        <v>8204</v>
      </c>
      <c r="I212" s="189" t="s">
        <v>2209</v>
      </c>
      <c r="J212" s="189" t="s">
        <v>2210</v>
      </c>
      <c r="K212" s="189" t="s">
        <v>2211</v>
      </c>
      <c r="L212" s="189" t="s">
        <v>2213</v>
      </c>
      <c r="M212" s="189" t="s">
        <v>47</v>
      </c>
      <c r="N212" s="189" t="s">
        <v>739</v>
      </c>
      <c r="O212" s="189">
        <v>0</v>
      </c>
      <c r="P212" s="189" t="s">
        <v>2212</v>
      </c>
      <c r="Q212" s="189">
        <v>0</v>
      </c>
      <c r="R212" s="189">
        <v>93401</v>
      </c>
      <c r="S212" s="189" t="s">
        <v>8205</v>
      </c>
      <c r="T212" s="190">
        <v>37970</v>
      </c>
      <c r="U212" s="191">
        <v>4450</v>
      </c>
      <c r="V212" s="197">
        <v>11419776</v>
      </c>
      <c r="W212" s="197">
        <v>92500168</v>
      </c>
      <c r="X212" s="192">
        <v>44469</v>
      </c>
      <c r="Y212" s="80" t="s">
        <v>6489</v>
      </c>
      <c r="Z212" s="80" t="s">
        <v>6490</v>
      </c>
      <c r="AA212" s="193" t="s">
        <v>6602</v>
      </c>
    </row>
    <row r="213" spans="2:27" s="188" customFormat="1" ht="15.75" customHeight="1" x14ac:dyDescent="0.2">
      <c r="B213" s="189" t="s">
        <v>8202</v>
      </c>
      <c r="C213" s="189">
        <v>706786007</v>
      </c>
      <c r="D213" s="189" t="s">
        <v>1375</v>
      </c>
      <c r="E213" s="189" t="s">
        <v>2207</v>
      </c>
      <c r="F213" s="189" t="s">
        <v>8203</v>
      </c>
      <c r="G213" s="189" t="s">
        <v>2208</v>
      </c>
      <c r="H213" s="189" t="s">
        <v>8204</v>
      </c>
      <c r="I213" s="189" t="s">
        <v>2209</v>
      </c>
      <c r="J213" s="189" t="s">
        <v>2210</v>
      </c>
      <c r="K213" s="189" t="s">
        <v>2211</v>
      </c>
      <c r="L213" s="189" t="s">
        <v>2213</v>
      </c>
      <c r="M213" s="189" t="s">
        <v>47</v>
      </c>
      <c r="N213" s="189" t="s">
        <v>739</v>
      </c>
      <c r="O213" s="189">
        <v>0</v>
      </c>
      <c r="P213" s="189" t="s">
        <v>2212</v>
      </c>
      <c r="Q213" s="189">
        <v>0</v>
      </c>
      <c r="R213" s="189">
        <v>93401</v>
      </c>
      <c r="S213" s="189" t="s">
        <v>8205</v>
      </c>
      <c r="T213" s="190">
        <v>37970</v>
      </c>
      <c r="U213" s="191">
        <v>4450</v>
      </c>
      <c r="V213" s="197">
        <v>58636516</v>
      </c>
      <c r="W213" s="197">
        <v>408605949</v>
      </c>
      <c r="X213" s="192">
        <v>44469</v>
      </c>
      <c r="Y213" s="80" t="s">
        <v>6489</v>
      </c>
      <c r="Z213" s="80" t="s">
        <v>6490</v>
      </c>
      <c r="AA213" s="193" t="s">
        <v>6491</v>
      </c>
    </row>
    <row r="214" spans="2:27" s="188" customFormat="1" ht="15.75" customHeight="1" x14ac:dyDescent="0.2">
      <c r="B214" s="189" t="s">
        <v>8202</v>
      </c>
      <c r="C214" s="189">
        <v>706786007</v>
      </c>
      <c r="D214" s="189" t="s">
        <v>1375</v>
      </c>
      <c r="E214" s="189" t="s">
        <v>2207</v>
      </c>
      <c r="F214" s="189" t="s">
        <v>8203</v>
      </c>
      <c r="G214" s="189" t="s">
        <v>2208</v>
      </c>
      <c r="H214" s="189" t="s">
        <v>8204</v>
      </c>
      <c r="I214" s="189" t="s">
        <v>2209</v>
      </c>
      <c r="J214" s="189" t="s">
        <v>2210</v>
      </c>
      <c r="K214" s="189" t="s">
        <v>2211</v>
      </c>
      <c r="L214" s="189" t="s">
        <v>2213</v>
      </c>
      <c r="M214" s="189" t="s">
        <v>47</v>
      </c>
      <c r="N214" s="189" t="s">
        <v>739</v>
      </c>
      <c r="O214" s="189">
        <v>0</v>
      </c>
      <c r="P214" s="189" t="s">
        <v>2212</v>
      </c>
      <c r="Q214" s="189">
        <v>0</v>
      </c>
      <c r="R214" s="189">
        <v>93401</v>
      </c>
      <c r="S214" s="189" t="s">
        <v>8205</v>
      </c>
      <c r="T214" s="190">
        <v>37970</v>
      </c>
      <c r="U214" s="191">
        <v>4450</v>
      </c>
      <c r="V214" s="197">
        <v>17920980</v>
      </c>
      <c r="W214" s="197">
        <v>86036220</v>
      </c>
      <c r="X214" s="192">
        <v>44469</v>
      </c>
      <c r="Y214" s="80" t="s">
        <v>6489</v>
      </c>
      <c r="Z214" s="80" t="s">
        <v>6490</v>
      </c>
      <c r="AA214" s="193" t="s">
        <v>6603</v>
      </c>
    </row>
    <row r="215" spans="2:27" s="188" customFormat="1" ht="15.75" customHeight="1" x14ac:dyDescent="0.2">
      <c r="B215" s="189" t="s">
        <v>8202</v>
      </c>
      <c r="C215" s="189">
        <v>706786007</v>
      </c>
      <c r="D215" s="189" t="s">
        <v>1375</v>
      </c>
      <c r="E215" s="189" t="s">
        <v>2207</v>
      </c>
      <c r="F215" s="189" t="s">
        <v>8203</v>
      </c>
      <c r="G215" s="189" t="s">
        <v>2208</v>
      </c>
      <c r="H215" s="189" t="s">
        <v>8204</v>
      </c>
      <c r="I215" s="189" t="s">
        <v>2209</v>
      </c>
      <c r="J215" s="189" t="s">
        <v>2210</v>
      </c>
      <c r="K215" s="189" t="s">
        <v>2211</v>
      </c>
      <c r="L215" s="189" t="s">
        <v>2213</v>
      </c>
      <c r="M215" s="189" t="s">
        <v>47</v>
      </c>
      <c r="N215" s="189" t="s">
        <v>739</v>
      </c>
      <c r="O215" s="189">
        <v>0</v>
      </c>
      <c r="P215" s="189" t="s">
        <v>2212</v>
      </c>
      <c r="Q215" s="189">
        <v>0</v>
      </c>
      <c r="R215" s="189">
        <v>93401</v>
      </c>
      <c r="S215" s="189" t="s">
        <v>8205</v>
      </c>
      <c r="T215" s="190">
        <v>37970</v>
      </c>
      <c r="U215" s="191">
        <v>4450</v>
      </c>
      <c r="V215" s="197">
        <v>12412800</v>
      </c>
      <c r="W215" s="197">
        <v>101319480</v>
      </c>
      <c r="X215" s="192">
        <v>44469</v>
      </c>
      <c r="Y215" s="80" t="s">
        <v>6489</v>
      </c>
      <c r="Z215" s="80" t="s">
        <v>6490</v>
      </c>
      <c r="AA215" s="193" t="s">
        <v>6534</v>
      </c>
    </row>
    <row r="216" spans="2:27" s="188" customFormat="1" ht="15.75" customHeight="1" x14ac:dyDescent="0.2">
      <c r="B216" s="189" t="s">
        <v>8202</v>
      </c>
      <c r="C216" s="189">
        <v>706786007</v>
      </c>
      <c r="D216" s="189" t="s">
        <v>1375</v>
      </c>
      <c r="E216" s="189" t="s">
        <v>2207</v>
      </c>
      <c r="F216" s="189" t="s">
        <v>8203</v>
      </c>
      <c r="G216" s="189" t="s">
        <v>2208</v>
      </c>
      <c r="H216" s="189" t="s">
        <v>8204</v>
      </c>
      <c r="I216" s="189" t="s">
        <v>2209</v>
      </c>
      <c r="J216" s="189" t="s">
        <v>2210</v>
      </c>
      <c r="K216" s="189" t="s">
        <v>2211</v>
      </c>
      <c r="L216" s="189" t="s">
        <v>2213</v>
      </c>
      <c r="M216" s="189" t="s">
        <v>47</v>
      </c>
      <c r="N216" s="189" t="s">
        <v>739</v>
      </c>
      <c r="O216" s="189">
        <v>0</v>
      </c>
      <c r="P216" s="189" t="s">
        <v>2212</v>
      </c>
      <c r="Q216" s="189">
        <v>0</v>
      </c>
      <c r="R216" s="189">
        <v>93401</v>
      </c>
      <c r="S216" s="189" t="s">
        <v>8205</v>
      </c>
      <c r="T216" s="190">
        <v>37970</v>
      </c>
      <c r="U216" s="191">
        <v>4450</v>
      </c>
      <c r="V216" s="197">
        <v>6594300</v>
      </c>
      <c r="W216" s="197">
        <v>51280380</v>
      </c>
      <c r="X216" s="192">
        <v>44469</v>
      </c>
      <c r="Y216" s="80" t="s">
        <v>6489</v>
      </c>
      <c r="Z216" s="80" t="s">
        <v>6490</v>
      </c>
      <c r="AA216" s="193" t="s">
        <v>6604</v>
      </c>
    </row>
    <row r="217" spans="2:27" s="188" customFormat="1" ht="15.75" customHeight="1" x14ac:dyDescent="0.2">
      <c r="B217" s="189" t="s">
        <v>8202</v>
      </c>
      <c r="C217" s="189">
        <v>706786007</v>
      </c>
      <c r="D217" s="189" t="s">
        <v>1375</v>
      </c>
      <c r="E217" s="189" t="s">
        <v>2207</v>
      </c>
      <c r="F217" s="189" t="s">
        <v>8203</v>
      </c>
      <c r="G217" s="189" t="s">
        <v>2208</v>
      </c>
      <c r="H217" s="189" t="s">
        <v>8204</v>
      </c>
      <c r="I217" s="189" t="s">
        <v>2209</v>
      </c>
      <c r="J217" s="189" t="s">
        <v>2210</v>
      </c>
      <c r="K217" s="189" t="s">
        <v>2211</v>
      </c>
      <c r="L217" s="189" t="s">
        <v>2213</v>
      </c>
      <c r="M217" s="189" t="s">
        <v>47</v>
      </c>
      <c r="N217" s="189" t="s">
        <v>739</v>
      </c>
      <c r="O217" s="189">
        <v>0</v>
      </c>
      <c r="P217" s="189" t="s">
        <v>2212</v>
      </c>
      <c r="Q217" s="189">
        <v>0</v>
      </c>
      <c r="R217" s="189">
        <v>93401</v>
      </c>
      <c r="S217" s="189" t="s">
        <v>8205</v>
      </c>
      <c r="T217" s="190">
        <v>37970</v>
      </c>
      <c r="U217" s="191">
        <v>4450</v>
      </c>
      <c r="V217" s="197">
        <v>13964400</v>
      </c>
      <c r="W217" s="197">
        <v>83088180</v>
      </c>
      <c r="X217" s="192">
        <v>44469</v>
      </c>
      <c r="Y217" s="80" t="s">
        <v>6489</v>
      </c>
      <c r="Z217" s="80" t="s">
        <v>6490</v>
      </c>
      <c r="AA217" s="193" t="s">
        <v>6605</v>
      </c>
    </row>
    <row r="218" spans="2:27" s="188" customFormat="1" ht="15.75" customHeight="1" x14ac:dyDescent="0.2">
      <c r="B218" s="189" t="s">
        <v>8202</v>
      </c>
      <c r="C218" s="189">
        <v>706786007</v>
      </c>
      <c r="D218" s="189" t="s">
        <v>1375</v>
      </c>
      <c r="E218" s="189" t="s">
        <v>2207</v>
      </c>
      <c r="F218" s="189" t="s">
        <v>8203</v>
      </c>
      <c r="G218" s="189" t="s">
        <v>2208</v>
      </c>
      <c r="H218" s="189" t="s">
        <v>8204</v>
      </c>
      <c r="I218" s="189" t="s">
        <v>2209</v>
      </c>
      <c r="J218" s="189" t="s">
        <v>2210</v>
      </c>
      <c r="K218" s="189" t="s">
        <v>2211</v>
      </c>
      <c r="L218" s="189" t="s">
        <v>2213</v>
      </c>
      <c r="M218" s="189" t="s">
        <v>47</v>
      </c>
      <c r="N218" s="189" t="s">
        <v>739</v>
      </c>
      <c r="O218" s="189">
        <v>0</v>
      </c>
      <c r="P218" s="189" t="s">
        <v>2212</v>
      </c>
      <c r="Q218" s="189">
        <v>0</v>
      </c>
      <c r="R218" s="189">
        <v>93401</v>
      </c>
      <c r="S218" s="189" t="s">
        <v>8205</v>
      </c>
      <c r="T218" s="190">
        <v>37970</v>
      </c>
      <c r="U218" s="191">
        <v>4450</v>
      </c>
      <c r="V218" s="197">
        <v>6206400</v>
      </c>
      <c r="W218" s="197">
        <v>50970060</v>
      </c>
      <c r="X218" s="192">
        <v>44469</v>
      </c>
      <c r="Y218" s="80" t="s">
        <v>6489</v>
      </c>
      <c r="Z218" s="80" t="s">
        <v>6490</v>
      </c>
      <c r="AA218" s="193" t="s">
        <v>6606</v>
      </c>
    </row>
    <row r="219" spans="2:27" s="188" customFormat="1" ht="15.75" customHeight="1" x14ac:dyDescent="0.2">
      <c r="B219" s="189" t="s">
        <v>8202</v>
      </c>
      <c r="C219" s="189">
        <v>706786007</v>
      </c>
      <c r="D219" s="189" t="s">
        <v>1375</v>
      </c>
      <c r="E219" s="189" t="s">
        <v>2207</v>
      </c>
      <c r="F219" s="189" t="s">
        <v>8203</v>
      </c>
      <c r="G219" s="189" t="s">
        <v>2208</v>
      </c>
      <c r="H219" s="189" t="s">
        <v>8204</v>
      </c>
      <c r="I219" s="189" t="s">
        <v>2209</v>
      </c>
      <c r="J219" s="189" t="s">
        <v>2210</v>
      </c>
      <c r="K219" s="189" t="s">
        <v>2211</v>
      </c>
      <c r="L219" s="189" t="s">
        <v>2213</v>
      </c>
      <c r="M219" s="189" t="s">
        <v>47</v>
      </c>
      <c r="N219" s="189" t="s">
        <v>739</v>
      </c>
      <c r="O219" s="189">
        <v>0</v>
      </c>
      <c r="P219" s="189" t="s">
        <v>2212</v>
      </c>
      <c r="Q219" s="189">
        <v>0</v>
      </c>
      <c r="R219" s="189">
        <v>93401</v>
      </c>
      <c r="S219" s="189" t="s">
        <v>8205</v>
      </c>
      <c r="T219" s="190">
        <v>37970</v>
      </c>
      <c r="U219" s="191">
        <v>4450</v>
      </c>
      <c r="V219" s="197">
        <v>39710099</v>
      </c>
      <c r="W219" s="197">
        <v>204074882</v>
      </c>
      <c r="X219" s="192">
        <v>44469</v>
      </c>
      <c r="Y219" s="80" t="s">
        <v>6489</v>
      </c>
      <c r="Z219" s="80" t="s">
        <v>6490</v>
      </c>
      <c r="AA219" s="193" t="s">
        <v>6542</v>
      </c>
    </row>
    <row r="220" spans="2:27" s="188" customFormat="1" ht="15.75" customHeight="1" x14ac:dyDescent="0.2">
      <c r="B220" s="189" t="s">
        <v>8202</v>
      </c>
      <c r="C220" s="189">
        <v>706786007</v>
      </c>
      <c r="D220" s="189" t="s">
        <v>1375</v>
      </c>
      <c r="E220" s="189" t="s">
        <v>2207</v>
      </c>
      <c r="F220" s="189" t="s">
        <v>8203</v>
      </c>
      <c r="G220" s="189" t="s">
        <v>2208</v>
      </c>
      <c r="H220" s="189" t="s">
        <v>8204</v>
      </c>
      <c r="I220" s="189" t="s">
        <v>2209</v>
      </c>
      <c r="J220" s="189" t="s">
        <v>2210</v>
      </c>
      <c r="K220" s="189" t="s">
        <v>2211</v>
      </c>
      <c r="L220" s="189" t="s">
        <v>2213</v>
      </c>
      <c r="M220" s="189" t="s">
        <v>47</v>
      </c>
      <c r="N220" s="189" t="s">
        <v>739</v>
      </c>
      <c r="O220" s="189">
        <v>0</v>
      </c>
      <c r="P220" s="189" t="s">
        <v>2212</v>
      </c>
      <c r="Q220" s="189">
        <v>0</v>
      </c>
      <c r="R220" s="189">
        <v>93401</v>
      </c>
      <c r="S220" s="189" t="s">
        <v>8205</v>
      </c>
      <c r="T220" s="190">
        <v>37970</v>
      </c>
      <c r="U220" s="191">
        <v>4450</v>
      </c>
      <c r="V220" s="197">
        <v>0</v>
      </c>
      <c r="W220" s="197">
        <v>65018397</v>
      </c>
      <c r="X220" s="192">
        <v>44469</v>
      </c>
      <c r="Y220" s="80" t="s">
        <v>6489</v>
      </c>
      <c r="Z220" s="80" t="s">
        <v>6490</v>
      </c>
      <c r="AA220" s="193" t="s">
        <v>6589</v>
      </c>
    </row>
    <row r="221" spans="2:27" s="188" customFormat="1" ht="15.75" customHeight="1" x14ac:dyDescent="0.2">
      <c r="B221" s="189" t="s">
        <v>8202</v>
      </c>
      <c r="C221" s="189">
        <v>706786007</v>
      </c>
      <c r="D221" s="189" t="s">
        <v>1375</v>
      </c>
      <c r="E221" s="189" t="s">
        <v>2207</v>
      </c>
      <c r="F221" s="189" t="s">
        <v>8203</v>
      </c>
      <c r="G221" s="189" t="s">
        <v>2208</v>
      </c>
      <c r="H221" s="189" t="s">
        <v>8204</v>
      </c>
      <c r="I221" s="189" t="s">
        <v>2209</v>
      </c>
      <c r="J221" s="189" t="s">
        <v>2210</v>
      </c>
      <c r="K221" s="189" t="s">
        <v>2211</v>
      </c>
      <c r="L221" s="189" t="s">
        <v>2213</v>
      </c>
      <c r="M221" s="189" t="s">
        <v>47</v>
      </c>
      <c r="N221" s="189" t="s">
        <v>739</v>
      </c>
      <c r="O221" s="189">
        <v>0</v>
      </c>
      <c r="P221" s="189" t="s">
        <v>2212</v>
      </c>
      <c r="Q221" s="189">
        <v>0</v>
      </c>
      <c r="R221" s="189">
        <v>93401</v>
      </c>
      <c r="S221" s="189" t="s">
        <v>8205</v>
      </c>
      <c r="T221" s="190">
        <v>37970</v>
      </c>
      <c r="U221" s="191">
        <v>4450</v>
      </c>
      <c r="V221" s="197">
        <v>0</v>
      </c>
      <c r="W221" s="197">
        <v>48996409</v>
      </c>
      <c r="X221" s="192">
        <v>44469</v>
      </c>
      <c r="Y221" s="80" t="s">
        <v>6489</v>
      </c>
      <c r="Z221" s="80" t="s">
        <v>6490</v>
      </c>
      <c r="AA221" s="193" t="s">
        <v>6607</v>
      </c>
    </row>
    <row r="222" spans="2:27" s="188" customFormat="1" ht="15.75" customHeight="1" x14ac:dyDescent="0.2">
      <c r="B222" s="189" t="s">
        <v>8230</v>
      </c>
      <c r="C222" s="189">
        <v>700155609</v>
      </c>
      <c r="D222" s="189" t="s">
        <v>1375</v>
      </c>
      <c r="E222" s="189" t="s">
        <v>2249</v>
      </c>
      <c r="F222" s="189" t="s">
        <v>8231</v>
      </c>
      <c r="G222" s="189" t="s">
        <v>2250</v>
      </c>
      <c r="H222" s="189" t="s">
        <v>6318</v>
      </c>
      <c r="I222" s="189" t="s">
        <v>2251</v>
      </c>
      <c r="J222" s="189" t="s">
        <v>2252</v>
      </c>
      <c r="K222" s="189" t="s">
        <v>2253</v>
      </c>
      <c r="L222" s="189" t="s">
        <v>2254</v>
      </c>
      <c r="M222" s="189" t="s">
        <v>544</v>
      </c>
      <c r="N222" s="189" t="s">
        <v>187</v>
      </c>
      <c r="O222" s="189" t="s">
        <v>2255</v>
      </c>
      <c r="P222" s="189" t="s">
        <v>2256</v>
      </c>
      <c r="Q222" s="189">
        <v>0</v>
      </c>
      <c r="R222" s="189">
        <v>93401</v>
      </c>
      <c r="S222" s="189" t="s">
        <v>8232</v>
      </c>
      <c r="T222" s="190">
        <v>37970</v>
      </c>
      <c r="U222" s="191">
        <v>4550</v>
      </c>
      <c r="V222" s="197">
        <v>26473410</v>
      </c>
      <c r="W222" s="197">
        <v>237502497</v>
      </c>
      <c r="X222" s="192">
        <v>44469</v>
      </c>
      <c r="Y222" s="80" t="s">
        <v>6489</v>
      </c>
      <c r="Z222" s="80" t="s">
        <v>6490</v>
      </c>
      <c r="AA222" s="193" t="s">
        <v>6494</v>
      </c>
    </row>
    <row r="223" spans="2:27" s="188" customFormat="1" ht="15.75" customHeight="1" x14ac:dyDescent="0.2">
      <c r="B223" s="189" t="s">
        <v>8230</v>
      </c>
      <c r="C223" s="189">
        <v>700155609</v>
      </c>
      <c r="D223" s="189" t="s">
        <v>1375</v>
      </c>
      <c r="E223" s="189" t="s">
        <v>2249</v>
      </c>
      <c r="F223" s="189" t="s">
        <v>8231</v>
      </c>
      <c r="G223" s="189" t="s">
        <v>2250</v>
      </c>
      <c r="H223" s="189" t="s">
        <v>6318</v>
      </c>
      <c r="I223" s="189" t="s">
        <v>2251</v>
      </c>
      <c r="J223" s="189" t="s">
        <v>2252</v>
      </c>
      <c r="K223" s="189" t="s">
        <v>2253</v>
      </c>
      <c r="L223" s="189" t="s">
        <v>2254</v>
      </c>
      <c r="M223" s="189" t="s">
        <v>544</v>
      </c>
      <c r="N223" s="189" t="s">
        <v>187</v>
      </c>
      <c r="O223" s="189" t="s">
        <v>2255</v>
      </c>
      <c r="P223" s="189" t="s">
        <v>2256</v>
      </c>
      <c r="Q223" s="189">
        <v>0</v>
      </c>
      <c r="R223" s="189">
        <v>93401</v>
      </c>
      <c r="S223" s="189" t="s">
        <v>8232</v>
      </c>
      <c r="T223" s="190">
        <v>37970</v>
      </c>
      <c r="U223" s="191">
        <v>4550</v>
      </c>
      <c r="V223" s="197">
        <v>23030216</v>
      </c>
      <c r="W223" s="197">
        <v>164447125</v>
      </c>
      <c r="X223" s="192">
        <v>44469</v>
      </c>
      <c r="Y223" s="80" t="s">
        <v>6489</v>
      </c>
      <c r="Z223" s="80" t="s">
        <v>6490</v>
      </c>
      <c r="AA223" s="193" t="s">
        <v>6608</v>
      </c>
    </row>
    <row r="224" spans="2:27" s="188" customFormat="1" ht="15.75" customHeight="1" x14ac:dyDescent="0.2">
      <c r="B224" s="189" t="s">
        <v>8230</v>
      </c>
      <c r="C224" s="189">
        <v>700155609</v>
      </c>
      <c r="D224" s="189" t="s">
        <v>1375</v>
      </c>
      <c r="E224" s="189" t="s">
        <v>2249</v>
      </c>
      <c r="F224" s="189" t="s">
        <v>8231</v>
      </c>
      <c r="G224" s="189" t="s">
        <v>2250</v>
      </c>
      <c r="H224" s="189" t="s">
        <v>6318</v>
      </c>
      <c r="I224" s="189" t="s">
        <v>2251</v>
      </c>
      <c r="J224" s="189" t="s">
        <v>2252</v>
      </c>
      <c r="K224" s="189" t="s">
        <v>2253</v>
      </c>
      <c r="L224" s="189" t="s">
        <v>2254</v>
      </c>
      <c r="M224" s="189" t="s">
        <v>544</v>
      </c>
      <c r="N224" s="189" t="s">
        <v>187</v>
      </c>
      <c r="O224" s="189" t="s">
        <v>2255</v>
      </c>
      <c r="P224" s="189" t="s">
        <v>2256</v>
      </c>
      <c r="Q224" s="189">
        <v>0</v>
      </c>
      <c r="R224" s="189">
        <v>93401</v>
      </c>
      <c r="S224" s="189" t="s">
        <v>8232</v>
      </c>
      <c r="T224" s="190">
        <v>37970</v>
      </c>
      <c r="U224" s="191">
        <v>4550</v>
      </c>
      <c r="V224" s="197">
        <v>25331455</v>
      </c>
      <c r="W224" s="197">
        <v>149551906</v>
      </c>
      <c r="X224" s="192">
        <v>44469</v>
      </c>
      <c r="Y224" s="80" t="s">
        <v>6489</v>
      </c>
      <c r="Z224" s="80" t="s">
        <v>6490</v>
      </c>
      <c r="AA224" s="193" t="s">
        <v>6609</v>
      </c>
    </row>
    <row r="225" spans="2:27" s="188" customFormat="1" ht="15.75" customHeight="1" x14ac:dyDescent="0.2">
      <c r="B225" s="189" t="s">
        <v>8230</v>
      </c>
      <c r="C225" s="189">
        <v>700155609</v>
      </c>
      <c r="D225" s="189" t="s">
        <v>1375</v>
      </c>
      <c r="E225" s="189" t="s">
        <v>2249</v>
      </c>
      <c r="F225" s="189" t="s">
        <v>8231</v>
      </c>
      <c r="G225" s="189" t="s">
        <v>2250</v>
      </c>
      <c r="H225" s="189" t="s">
        <v>6318</v>
      </c>
      <c r="I225" s="189" t="s">
        <v>2251</v>
      </c>
      <c r="J225" s="189" t="s">
        <v>2252</v>
      </c>
      <c r="K225" s="189" t="s">
        <v>2253</v>
      </c>
      <c r="L225" s="189" t="s">
        <v>2254</v>
      </c>
      <c r="M225" s="189" t="s">
        <v>544</v>
      </c>
      <c r="N225" s="189" t="s">
        <v>187</v>
      </c>
      <c r="O225" s="189" t="s">
        <v>2255</v>
      </c>
      <c r="P225" s="189" t="s">
        <v>2256</v>
      </c>
      <c r="Q225" s="189">
        <v>0</v>
      </c>
      <c r="R225" s="189">
        <v>93401</v>
      </c>
      <c r="S225" s="189" t="s">
        <v>8232</v>
      </c>
      <c r="T225" s="190">
        <v>37970</v>
      </c>
      <c r="U225" s="191">
        <v>4550</v>
      </c>
      <c r="V225" s="197">
        <v>29799396</v>
      </c>
      <c r="W225" s="197">
        <v>227236544</v>
      </c>
      <c r="X225" s="192">
        <v>44469</v>
      </c>
      <c r="Y225" s="80" t="s">
        <v>6489</v>
      </c>
      <c r="Z225" s="80" t="s">
        <v>6490</v>
      </c>
      <c r="AA225" s="193" t="s">
        <v>6495</v>
      </c>
    </row>
    <row r="226" spans="2:27" s="188" customFormat="1" ht="15.75" customHeight="1" x14ac:dyDescent="0.2">
      <c r="B226" s="189" t="s">
        <v>8230</v>
      </c>
      <c r="C226" s="189">
        <v>700155609</v>
      </c>
      <c r="D226" s="189" t="s">
        <v>1375</v>
      </c>
      <c r="E226" s="189" t="s">
        <v>2249</v>
      </c>
      <c r="F226" s="189" t="s">
        <v>8231</v>
      </c>
      <c r="G226" s="189" t="s">
        <v>2250</v>
      </c>
      <c r="H226" s="189" t="s">
        <v>6318</v>
      </c>
      <c r="I226" s="189" t="s">
        <v>2251</v>
      </c>
      <c r="J226" s="189" t="s">
        <v>2252</v>
      </c>
      <c r="K226" s="189" t="s">
        <v>2253</v>
      </c>
      <c r="L226" s="189" t="s">
        <v>2254</v>
      </c>
      <c r="M226" s="189" t="s">
        <v>544</v>
      </c>
      <c r="N226" s="189" t="s">
        <v>187</v>
      </c>
      <c r="O226" s="189" t="s">
        <v>2255</v>
      </c>
      <c r="P226" s="189" t="s">
        <v>2256</v>
      </c>
      <c r="Q226" s="189">
        <v>0</v>
      </c>
      <c r="R226" s="189">
        <v>93401</v>
      </c>
      <c r="S226" s="189" t="s">
        <v>8232</v>
      </c>
      <c r="T226" s="190">
        <v>37970</v>
      </c>
      <c r="U226" s="191">
        <v>4550</v>
      </c>
      <c r="V226" s="197">
        <v>33844817</v>
      </c>
      <c r="W226" s="197">
        <v>187211052</v>
      </c>
      <c r="X226" s="192">
        <v>44469</v>
      </c>
      <c r="Y226" s="80" t="s">
        <v>6489</v>
      </c>
      <c r="Z226" s="80" t="s">
        <v>6490</v>
      </c>
      <c r="AA226" s="193" t="s">
        <v>6496</v>
      </c>
    </row>
    <row r="227" spans="2:27" s="188" customFormat="1" ht="15.75" customHeight="1" x14ac:dyDescent="0.2">
      <c r="B227" s="189" t="s">
        <v>8230</v>
      </c>
      <c r="C227" s="189">
        <v>700155609</v>
      </c>
      <c r="D227" s="189" t="s">
        <v>1375</v>
      </c>
      <c r="E227" s="189" t="s">
        <v>2249</v>
      </c>
      <c r="F227" s="189" t="s">
        <v>8231</v>
      </c>
      <c r="G227" s="189" t="s">
        <v>2250</v>
      </c>
      <c r="H227" s="189" t="s">
        <v>6318</v>
      </c>
      <c r="I227" s="189" t="s">
        <v>2251</v>
      </c>
      <c r="J227" s="189" t="s">
        <v>2252</v>
      </c>
      <c r="K227" s="189" t="s">
        <v>2253</v>
      </c>
      <c r="L227" s="189" t="s">
        <v>2254</v>
      </c>
      <c r="M227" s="189" t="s">
        <v>544</v>
      </c>
      <c r="N227" s="189" t="s">
        <v>187</v>
      </c>
      <c r="O227" s="189" t="s">
        <v>2255</v>
      </c>
      <c r="P227" s="189" t="s">
        <v>2256</v>
      </c>
      <c r="Q227" s="189">
        <v>0</v>
      </c>
      <c r="R227" s="189">
        <v>93401</v>
      </c>
      <c r="S227" s="189" t="s">
        <v>8232</v>
      </c>
      <c r="T227" s="190">
        <v>37970</v>
      </c>
      <c r="U227" s="191">
        <v>4550</v>
      </c>
      <c r="V227" s="197">
        <v>4328964</v>
      </c>
      <c r="W227" s="197">
        <v>34150716</v>
      </c>
      <c r="X227" s="192">
        <v>44469</v>
      </c>
      <c r="Y227" s="80" t="s">
        <v>6489</v>
      </c>
      <c r="Z227" s="80" t="s">
        <v>6490</v>
      </c>
      <c r="AA227" s="193" t="s">
        <v>6498</v>
      </c>
    </row>
    <row r="228" spans="2:27" s="188" customFormat="1" ht="15.75" customHeight="1" x14ac:dyDescent="0.2">
      <c r="B228" s="189" t="s">
        <v>8230</v>
      </c>
      <c r="C228" s="189">
        <v>700155609</v>
      </c>
      <c r="D228" s="189" t="s">
        <v>1375</v>
      </c>
      <c r="E228" s="189" t="s">
        <v>2249</v>
      </c>
      <c r="F228" s="189" t="s">
        <v>8231</v>
      </c>
      <c r="G228" s="189" t="s">
        <v>2250</v>
      </c>
      <c r="H228" s="189" t="s">
        <v>6318</v>
      </c>
      <c r="I228" s="189" t="s">
        <v>2251</v>
      </c>
      <c r="J228" s="189" t="s">
        <v>2252</v>
      </c>
      <c r="K228" s="189" t="s">
        <v>2253</v>
      </c>
      <c r="L228" s="189" t="s">
        <v>2254</v>
      </c>
      <c r="M228" s="189" t="s">
        <v>544</v>
      </c>
      <c r="N228" s="189" t="s">
        <v>187</v>
      </c>
      <c r="O228" s="189" t="s">
        <v>2255</v>
      </c>
      <c r="P228" s="189" t="s">
        <v>2256</v>
      </c>
      <c r="Q228" s="189">
        <v>0</v>
      </c>
      <c r="R228" s="189">
        <v>93401</v>
      </c>
      <c r="S228" s="189" t="s">
        <v>8232</v>
      </c>
      <c r="T228" s="190">
        <v>37970</v>
      </c>
      <c r="U228" s="191">
        <v>4550</v>
      </c>
      <c r="V228" s="197">
        <v>26830334</v>
      </c>
      <c r="W228" s="197">
        <v>195657215</v>
      </c>
      <c r="X228" s="192">
        <v>44469</v>
      </c>
      <c r="Y228" s="80" t="s">
        <v>6489</v>
      </c>
      <c r="Z228" s="80" t="s">
        <v>6490</v>
      </c>
      <c r="AA228" s="193" t="s">
        <v>6546</v>
      </c>
    </row>
    <row r="229" spans="2:27" s="188" customFormat="1" ht="15.75" customHeight="1" x14ac:dyDescent="0.2">
      <c r="B229" s="189" t="s">
        <v>2719</v>
      </c>
      <c r="C229" s="189">
        <v>692403002</v>
      </c>
      <c r="D229" s="189" t="s">
        <v>2469</v>
      </c>
      <c r="E229" s="189" t="s">
        <v>2484</v>
      </c>
      <c r="F229" s="189" t="s">
        <v>26</v>
      </c>
      <c r="G229" s="189" t="s">
        <v>2485</v>
      </c>
      <c r="H229" s="189" t="s">
        <v>28</v>
      </c>
      <c r="I229" s="189">
        <v>0</v>
      </c>
      <c r="J229" s="189">
        <v>0</v>
      </c>
      <c r="K229" s="189" t="s">
        <v>8362</v>
      </c>
      <c r="L229" s="189" t="s">
        <v>2720</v>
      </c>
      <c r="M229" s="189" t="s">
        <v>773</v>
      </c>
      <c r="N229" s="189" t="s">
        <v>774</v>
      </c>
      <c r="O229" s="189" t="s">
        <v>8363</v>
      </c>
      <c r="P229" s="189" t="s">
        <v>8364</v>
      </c>
      <c r="Q229" s="189">
        <v>0</v>
      </c>
      <c r="R229" s="189">
        <v>91001</v>
      </c>
      <c r="S229" s="189" t="s">
        <v>2488</v>
      </c>
      <c r="T229" s="190">
        <v>37970</v>
      </c>
      <c r="U229" s="191">
        <v>5150</v>
      </c>
      <c r="V229" s="197">
        <v>6582232</v>
      </c>
      <c r="W229" s="197">
        <v>46266524</v>
      </c>
      <c r="X229" s="192">
        <v>44469</v>
      </c>
      <c r="Y229" s="80" t="s">
        <v>6489</v>
      </c>
      <c r="Z229" s="80" t="s">
        <v>6490</v>
      </c>
      <c r="AA229" s="193" t="s">
        <v>7199</v>
      </c>
    </row>
    <row r="230" spans="2:27" s="188" customFormat="1" ht="15.75" customHeight="1" x14ac:dyDescent="0.2">
      <c r="B230" s="189" t="s">
        <v>2886</v>
      </c>
      <c r="C230" s="189">
        <v>690707004</v>
      </c>
      <c r="D230" s="189" t="s">
        <v>2886</v>
      </c>
      <c r="E230" s="189" t="s">
        <v>2484</v>
      </c>
      <c r="F230" s="189" t="s">
        <v>26</v>
      </c>
      <c r="G230" s="189" t="s">
        <v>2485</v>
      </c>
      <c r="H230" s="189" t="s">
        <v>28</v>
      </c>
      <c r="I230" s="189">
        <v>0</v>
      </c>
      <c r="J230" s="189">
        <v>0</v>
      </c>
      <c r="K230" s="189" t="s">
        <v>2887</v>
      </c>
      <c r="L230" s="189" t="s">
        <v>2888</v>
      </c>
      <c r="M230" s="189" t="s">
        <v>47</v>
      </c>
      <c r="N230" s="189" t="s">
        <v>582</v>
      </c>
      <c r="O230" s="189" t="s">
        <v>2889</v>
      </c>
      <c r="P230" s="189">
        <v>0</v>
      </c>
      <c r="Q230" s="189">
        <v>0</v>
      </c>
      <c r="R230" s="189">
        <v>91001</v>
      </c>
      <c r="S230" s="189" t="s">
        <v>2488</v>
      </c>
      <c r="T230" s="190">
        <v>37970</v>
      </c>
      <c r="U230" s="191">
        <v>5200</v>
      </c>
      <c r="V230" s="197">
        <v>20937222</v>
      </c>
      <c r="W230" s="197">
        <v>94217499</v>
      </c>
      <c r="X230" s="192">
        <v>44469</v>
      </c>
      <c r="Y230" s="80" t="s">
        <v>6489</v>
      </c>
      <c r="Z230" s="80" t="s">
        <v>6490</v>
      </c>
      <c r="AA230" s="193" t="s">
        <v>6566</v>
      </c>
    </row>
    <row r="231" spans="2:27" s="188" customFormat="1" ht="15.75" customHeight="1" x14ac:dyDescent="0.2">
      <c r="B231" s="189" t="s">
        <v>4979</v>
      </c>
      <c r="C231" s="189">
        <v>708967009</v>
      </c>
      <c r="D231" s="189" t="s">
        <v>4980</v>
      </c>
      <c r="E231" s="189" t="s">
        <v>7400</v>
      </c>
      <c r="F231" s="189" t="s">
        <v>4981</v>
      </c>
      <c r="G231" s="189" t="s">
        <v>4982</v>
      </c>
      <c r="H231" s="189" t="s">
        <v>28</v>
      </c>
      <c r="I231" s="189">
        <v>0</v>
      </c>
      <c r="J231" s="189">
        <v>0</v>
      </c>
      <c r="K231" s="189" t="s">
        <v>8851</v>
      </c>
      <c r="L231" s="189" t="s">
        <v>4983</v>
      </c>
      <c r="M231" s="189" t="s">
        <v>5343</v>
      </c>
      <c r="N231" s="189" t="s">
        <v>2844</v>
      </c>
      <c r="O231" s="189" t="s">
        <v>4984</v>
      </c>
      <c r="P231" s="189" t="s">
        <v>6119</v>
      </c>
      <c r="Q231" s="189">
        <v>0</v>
      </c>
      <c r="R231" s="189" t="s">
        <v>4985</v>
      </c>
      <c r="S231" s="189" t="s">
        <v>6401</v>
      </c>
      <c r="T231" s="190">
        <v>37970</v>
      </c>
      <c r="U231" s="191">
        <v>5650</v>
      </c>
      <c r="V231" s="197">
        <v>11186356</v>
      </c>
      <c r="W231" s="197">
        <v>65577678</v>
      </c>
      <c r="X231" s="192">
        <v>44469</v>
      </c>
      <c r="Y231" s="80" t="s">
        <v>6489</v>
      </c>
      <c r="Z231" s="80" t="s">
        <v>6490</v>
      </c>
      <c r="AA231" s="193" t="s">
        <v>6611</v>
      </c>
    </row>
    <row r="232" spans="2:27" s="188" customFormat="1" ht="15.75" customHeight="1" x14ac:dyDescent="0.2">
      <c r="B232" s="189" t="s">
        <v>7871</v>
      </c>
      <c r="C232" s="189">
        <v>700159108</v>
      </c>
      <c r="D232" s="189" t="s">
        <v>72</v>
      </c>
      <c r="E232" s="189" t="s">
        <v>1149</v>
      </c>
      <c r="F232" s="189" t="s">
        <v>6763</v>
      </c>
      <c r="G232" s="189" t="s">
        <v>1150</v>
      </c>
      <c r="H232" s="189" t="s">
        <v>1151</v>
      </c>
      <c r="I232" s="189" t="s">
        <v>1152</v>
      </c>
      <c r="J232" s="189" t="s">
        <v>1153</v>
      </c>
      <c r="K232" s="189" t="s">
        <v>1154</v>
      </c>
      <c r="L232" s="189" t="s">
        <v>1156</v>
      </c>
      <c r="M232" s="189" t="s">
        <v>47</v>
      </c>
      <c r="N232" s="189" t="s">
        <v>1158</v>
      </c>
      <c r="O232" s="189" t="s">
        <v>1157</v>
      </c>
      <c r="P232" s="189" t="s">
        <v>1155</v>
      </c>
      <c r="Q232" s="189">
        <v>0</v>
      </c>
      <c r="R232" s="189">
        <v>93401</v>
      </c>
      <c r="S232" s="189" t="s">
        <v>6764</v>
      </c>
      <c r="T232" s="190">
        <v>37970</v>
      </c>
      <c r="U232" s="191">
        <v>5800</v>
      </c>
      <c r="V232" s="197">
        <v>0</v>
      </c>
      <c r="W232" s="197">
        <v>178894999</v>
      </c>
      <c r="X232" s="192">
        <v>44469</v>
      </c>
      <c r="Y232" s="80" t="s">
        <v>6489</v>
      </c>
      <c r="Z232" s="80" t="s">
        <v>6490</v>
      </c>
      <c r="AA232" s="193" t="s">
        <v>6584</v>
      </c>
    </row>
    <row r="233" spans="2:27" s="188" customFormat="1" ht="15.75" customHeight="1" x14ac:dyDescent="0.2">
      <c r="B233" s="189" t="s">
        <v>8855</v>
      </c>
      <c r="C233" s="189">
        <v>700270009</v>
      </c>
      <c r="D233" s="189" t="s">
        <v>5000</v>
      </c>
      <c r="E233" s="189" t="s">
        <v>7405</v>
      </c>
      <c r="F233" s="189" t="s">
        <v>6327</v>
      </c>
      <c r="G233" s="189" t="s">
        <v>3566</v>
      </c>
      <c r="H233" s="189" t="s">
        <v>28</v>
      </c>
      <c r="I233" s="189">
        <v>0</v>
      </c>
      <c r="J233" s="189">
        <v>0</v>
      </c>
      <c r="K233" s="189" t="s">
        <v>5702</v>
      </c>
      <c r="L233" s="189" t="s">
        <v>5001</v>
      </c>
      <c r="M233" s="189" t="s">
        <v>47</v>
      </c>
      <c r="N233" s="189" t="s">
        <v>29</v>
      </c>
      <c r="O233" s="189" t="s">
        <v>5002</v>
      </c>
      <c r="P233" s="189">
        <v>0</v>
      </c>
      <c r="Q233" s="189">
        <v>0</v>
      </c>
      <c r="R233" s="189" t="s">
        <v>5003</v>
      </c>
      <c r="S233" s="189" t="s">
        <v>8856</v>
      </c>
      <c r="T233" s="190">
        <v>37970</v>
      </c>
      <c r="U233" s="191">
        <v>5850</v>
      </c>
      <c r="V233" s="197">
        <v>16302144</v>
      </c>
      <c r="W233" s="197">
        <v>148478247</v>
      </c>
      <c r="X233" s="192">
        <v>44469</v>
      </c>
      <c r="Y233" s="80" t="s">
        <v>6489</v>
      </c>
      <c r="Z233" s="80" t="s">
        <v>6490</v>
      </c>
      <c r="AA233" s="193" t="s">
        <v>6573</v>
      </c>
    </row>
    <row r="234" spans="2:27" s="188" customFormat="1" ht="15.75" customHeight="1" x14ac:dyDescent="0.2">
      <c r="B234" s="189" t="s">
        <v>8855</v>
      </c>
      <c r="C234" s="189">
        <v>700270009</v>
      </c>
      <c r="D234" s="189" t="s">
        <v>5000</v>
      </c>
      <c r="E234" s="189" t="s">
        <v>7405</v>
      </c>
      <c r="F234" s="189" t="s">
        <v>6327</v>
      </c>
      <c r="G234" s="189" t="s">
        <v>3566</v>
      </c>
      <c r="H234" s="189" t="s">
        <v>28</v>
      </c>
      <c r="I234" s="189">
        <v>0</v>
      </c>
      <c r="J234" s="189">
        <v>0</v>
      </c>
      <c r="K234" s="189" t="s">
        <v>5702</v>
      </c>
      <c r="L234" s="189" t="s">
        <v>5001</v>
      </c>
      <c r="M234" s="189" t="s">
        <v>47</v>
      </c>
      <c r="N234" s="189" t="s">
        <v>29</v>
      </c>
      <c r="O234" s="189" t="s">
        <v>5002</v>
      </c>
      <c r="P234" s="189">
        <v>0</v>
      </c>
      <c r="Q234" s="189">
        <v>0</v>
      </c>
      <c r="R234" s="189" t="s">
        <v>5003</v>
      </c>
      <c r="S234" s="189" t="s">
        <v>8856</v>
      </c>
      <c r="T234" s="190">
        <v>37970</v>
      </c>
      <c r="U234" s="191">
        <v>5850</v>
      </c>
      <c r="V234" s="197">
        <v>24193579</v>
      </c>
      <c r="W234" s="197">
        <v>157236056</v>
      </c>
      <c r="X234" s="192">
        <v>44469</v>
      </c>
      <c r="Y234" s="80" t="s">
        <v>6489</v>
      </c>
      <c r="Z234" s="80" t="s">
        <v>6490</v>
      </c>
      <c r="AA234" s="193" t="s">
        <v>6591</v>
      </c>
    </row>
    <row r="235" spans="2:27" s="188" customFormat="1" ht="15.75" customHeight="1" x14ac:dyDescent="0.2">
      <c r="B235" s="189" t="s">
        <v>8879</v>
      </c>
      <c r="C235" s="189">
        <v>823695004</v>
      </c>
      <c r="D235" s="189" t="s">
        <v>224</v>
      </c>
      <c r="E235" s="189" t="s">
        <v>5119</v>
      </c>
      <c r="F235" s="189" t="s">
        <v>5120</v>
      </c>
      <c r="G235" s="189" t="s">
        <v>226</v>
      </c>
      <c r="H235" s="189" t="s">
        <v>28</v>
      </c>
      <c r="I235" s="189">
        <v>0</v>
      </c>
      <c r="J235" s="189">
        <v>0</v>
      </c>
      <c r="K235" s="189" t="s">
        <v>5121</v>
      </c>
      <c r="L235" s="189" t="s">
        <v>5122</v>
      </c>
      <c r="M235" s="189" t="s">
        <v>544</v>
      </c>
      <c r="N235" s="189" t="s">
        <v>400</v>
      </c>
      <c r="O235" s="189" t="s">
        <v>5123</v>
      </c>
      <c r="P235" s="189">
        <v>0</v>
      </c>
      <c r="Q235" s="189">
        <v>0</v>
      </c>
      <c r="R235" s="189">
        <v>93910</v>
      </c>
      <c r="S235" s="189" t="s">
        <v>8880</v>
      </c>
      <c r="T235" s="190">
        <v>37970</v>
      </c>
      <c r="U235" s="191">
        <v>5900</v>
      </c>
      <c r="V235" s="197">
        <v>31824734</v>
      </c>
      <c r="W235" s="197">
        <v>220737448</v>
      </c>
      <c r="X235" s="192">
        <v>44469</v>
      </c>
      <c r="Y235" s="80" t="s">
        <v>6489</v>
      </c>
      <c r="Z235" s="80" t="s">
        <v>6490</v>
      </c>
      <c r="AA235" s="193" t="s">
        <v>7476</v>
      </c>
    </row>
    <row r="236" spans="2:27" s="188" customFormat="1" ht="15.75" customHeight="1" x14ac:dyDescent="0.2">
      <c r="B236" s="189" t="s">
        <v>8195</v>
      </c>
      <c r="C236" s="189">
        <v>708401005</v>
      </c>
      <c r="D236" s="189" t="s">
        <v>1363</v>
      </c>
      <c r="E236" s="189" t="s">
        <v>2203</v>
      </c>
      <c r="F236" s="189" t="s">
        <v>8196</v>
      </c>
      <c r="G236" s="189" t="s">
        <v>2204</v>
      </c>
      <c r="H236" s="189" t="s">
        <v>8197</v>
      </c>
      <c r="I236" s="189" t="s">
        <v>6283</v>
      </c>
      <c r="J236" s="189" t="s">
        <v>8198</v>
      </c>
      <c r="K236" s="189" t="s">
        <v>8199</v>
      </c>
      <c r="L236" s="189" t="s">
        <v>2205</v>
      </c>
      <c r="M236" s="189" t="s">
        <v>544</v>
      </c>
      <c r="N236" s="189" t="s">
        <v>187</v>
      </c>
      <c r="O236" s="189" t="s">
        <v>2206</v>
      </c>
      <c r="P236" s="189" t="s">
        <v>8200</v>
      </c>
      <c r="Q236" s="189">
        <v>0</v>
      </c>
      <c r="R236" s="189" t="s">
        <v>83</v>
      </c>
      <c r="S236" s="189" t="s">
        <v>8201</v>
      </c>
      <c r="T236" s="190">
        <v>37970</v>
      </c>
      <c r="U236" s="191">
        <v>5950</v>
      </c>
      <c r="V236" s="197">
        <v>96741921</v>
      </c>
      <c r="W236" s="197">
        <v>742255446</v>
      </c>
      <c r="X236" s="192">
        <v>44469</v>
      </c>
      <c r="Y236" s="80" t="s">
        <v>6489</v>
      </c>
      <c r="Z236" s="80" t="s">
        <v>6490</v>
      </c>
      <c r="AA236" s="193" t="s">
        <v>6498</v>
      </c>
    </row>
    <row r="237" spans="2:27" s="188" customFormat="1" ht="15.75" customHeight="1" x14ac:dyDescent="0.2">
      <c r="B237" s="189" t="s">
        <v>8195</v>
      </c>
      <c r="C237" s="189">
        <v>708401005</v>
      </c>
      <c r="D237" s="189" t="s">
        <v>1363</v>
      </c>
      <c r="E237" s="189" t="s">
        <v>2203</v>
      </c>
      <c r="F237" s="189" t="s">
        <v>8196</v>
      </c>
      <c r="G237" s="189" t="s">
        <v>2204</v>
      </c>
      <c r="H237" s="189" t="s">
        <v>8197</v>
      </c>
      <c r="I237" s="189" t="s">
        <v>6283</v>
      </c>
      <c r="J237" s="189" t="s">
        <v>8198</v>
      </c>
      <c r="K237" s="189" t="s">
        <v>8199</v>
      </c>
      <c r="L237" s="189" t="s">
        <v>2205</v>
      </c>
      <c r="M237" s="189" t="s">
        <v>544</v>
      </c>
      <c r="N237" s="189" t="s">
        <v>187</v>
      </c>
      <c r="O237" s="189" t="s">
        <v>2206</v>
      </c>
      <c r="P237" s="189" t="s">
        <v>8200</v>
      </c>
      <c r="Q237" s="189">
        <v>0</v>
      </c>
      <c r="R237" s="189" t="s">
        <v>83</v>
      </c>
      <c r="S237" s="189" t="s">
        <v>8201</v>
      </c>
      <c r="T237" s="190">
        <v>37970</v>
      </c>
      <c r="U237" s="191">
        <v>5950</v>
      </c>
      <c r="V237" s="197">
        <v>23336256</v>
      </c>
      <c r="W237" s="197">
        <v>156099323</v>
      </c>
      <c r="X237" s="192">
        <v>44469</v>
      </c>
      <c r="Y237" s="80" t="s">
        <v>6489</v>
      </c>
      <c r="Z237" s="80" t="s">
        <v>6490</v>
      </c>
      <c r="AA237" s="193" t="s">
        <v>7476</v>
      </c>
    </row>
    <row r="238" spans="2:27" s="188" customFormat="1" ht="15.75" customHeight="1" x14ac:dyDescent="0.2">
      <c r="B238" s="189" t="s">
        <v>8881</v>
      </c>
      <c r="C238" s="189">
        <v>700124509</v>
      </c>
      <c r="D238" s="189" t="s">
        <v>72</v>
      </c>
      <c r="E238" s="189" t="s">
        <v>5133</v>
      </c>
      <c r="F238" s="189" t="s">
        <v>8882</v>
      </c>
      <c r="G238" s="189" t="s">
        <v>5134</v>
      </c>
      <c r="H238" s="189" t="s">
        <v>6149</v>
      </c>
      <c r="I238" s="189" t="s">
        <v>5135</v>
      </c>
      <c r="J238" s="189" t="s">
        <v>8883</v>
      </c>
      <c r="K238" s="189" t="s">
        <v>5136</v>
      </c>
      <c r="L238" s="189" t="s">
        <v>5137</v>
      </c>
      <c r="M238" s="189" t="s">
        <v>47</v>
      </c>
      <c r="N238" s="189" t="s">
        <v>5139</v>
      </c>
      <c r="O238" s="189" t="s">
        <v>5138</v>
      </c>
      <c r="P238" s="189" t="s">
        <v>8884</v>
      </c>
      <c r="Q238" s="189">
        <v>0</v>
      </c>
      <c r="R238" s="189">
        <v>93401</v>
      </c>
      <c r="S238" s="189" t="s">
        <v>8885</v>
      </c>
      <c r="T238" s="190">
        <v>37970</v>
      </c>
      <c r="U238" s="191">
        <v>6100</v>
      </c>
      <c r="V238" s="197">
        <v>0</v>
      </c>
      <c r="W238" s="197">
        <v>50337950</v>
      </c>
      <c r="X238" s="192">
        <v>44469</v>
      </c>
      <c r="Y238" s="80" t="s">
        <v>6489</v>
      </c>
      <c r="Z238" s="80" t="s">
        <v>6490</v>
      </c>
      <c r="AA238" s="193" t="s">
        <v>6515</v>
      </c>
    </row>
    <row r="239" spans="2:27" s="188" customFormat="1" ht="15.75" customHeight="1" x14ac:dyDescent="0.2">
      <c r="B239" s="189" t="s">
        <v>8881</v>
      </c>
      <c r="C239" s="189">
        <v>700124509</v>
      </c>
      <c r="D239" s="189" t="s">
        <v>72</v>
      </c>
      <c r="E239" s="189" t="s">
        <v>5133</v>
      </c>
      <c r="F239" s="189" t="s">
        <v>8882</v>
      </c>
      <c r="G239" s="189" t="s">
        <v>5134</v>
      </c>
      <c r="H239" s="189" t="s">
        <v>6149</v>
      </c>
      <c r="I239" s="189" t="s">
        <v>5135</v>
      </c>
      <c r="J239" s="189" t="s">
        <v>8883</v>
      </c>
      <c r="K239" s="189" t="s">
        <v>5136</v>
      </c>
      <c r="L239" s="189" t="s">
        <v>5137</v>
      </c>
      <c r="M239" s="189" t="s">
        <v>47</v>
      </c>
      <c r="N239" s="189" t="s">
        <v>5139</v>
      </c>
      <c r="O239" s="189" t="s">
        <v>5138</v>
      </c>
      <c r="P239" s="189" t="s">
        <v>8884</v>
      </c>
      <c r="Q239" s="189">
        <v>0</v>
      </c>
      <c r="R239" s="189">
        <v>93401</v>
      </c>
      <c r="S239" s="189" t="s">
        <v>8885</v>
      </c>
      <c r="T239" s="190">
        <v>37970</v>
      </c>
      <c r="U239" s="191">
        <v>6100</v>
      </c>
      <c r="V239" s="197">
        <v>0</v>
      </c>
      <c r="W239" s="197">
        <v>13809414</v>
      </c>
      <c r="X239" s="192">
        <v>44469</v>
      </c>
      <c r="Y239" s="80" t="s">
        <v>6489</v>
      </c>
      <c r="Z239" s="80" t="s">
        <v>6490</v>
      </c>
      <c r="AA239" s="193" t="s">
        <v>211</v>
      </c>
    </row>
    <row r="240" spans="2:27" s="188" customFormat="1" ht="15.75" customHeight="1" x14ac:dyDescent="0.2">
      <c r="B240" s="189" t="s">
        <v>8881</v>
      </c>
      <c r="C240" s="189">
        <v>700124509</v>
      </c>
      <c r="D240" s="189" t="s">
        <v>72</v>
      </c>
      <c r="E240" s="189" t="s">
        <v>5133</v>
      </c>
      <c r="F240" s="189" t="s">
        <v>8882</v>
      </c>
      <c r="G240" s="189" t="s">
        <v>5134</v>
      </c>
      <c r="H240" s="189" t="s">
        <v>6149</v>
      </c>
      <c r="I240" s="189" t="s">
        <v>5135</v>
      </c>
      <c r="J240" s="189" t="s">
        <v>8883</v>
      </c>
      <c r="K240" s="189" t="s">
        <v>5136</v>
      </c>
      <c r="L240" s="189" t="s">
        <v>5137</v>
      </c>
      <c r="M240" s="189" t="s">
        <v>47</v>
      </c>
      <c r="N240" s="189" t="s">
        <v>5139</v>
      </c>
      <c r="O240" s="189" t="s">
        <v>5138</v>
      </c>
      <c r="P240" s="189" t="s">
        <v>8884</v>
      </c>
      <c r="Q240" s="189">
        <v>0</v>
      </c>
      <c r="R240" s="189">
        <v>93401</v>
      </c>
      <c r="S240" s="189" t="s">
        <v>8885</v>
      </c>
      <c r="T240" s="190">
        <v>37970</v>
      </c>
      <c r="U240" s="191">
        <v>6100</v>
      </c>
      <c r="V240" s="197">
        <v>6206400</v>
      </c>
      <c r="W240" s="197">
        <v>63460440</v>
      </c>
      <c r="X240" s="192">
        <v>44469</v>
      </c>
      <c r="Y240" s="80" t="s">
        <v>6489</v>
      </c>
      <c r="Z240" s="80" t="s">
        <v>6490</v>
      </c>
      <c r="AA240" s="193" t="s">
        <v>6505</v>
      </c>
    </row>
    <row r="241" spans="2:27" s="188" customFormat="1" ht="15.75" customHeight="1" x14ac:dyDescent="0.2">
      <c r="B241" s="189" t="s">
        <v>8881</v>
      </c>
      <c r="C241" s="189">
        <v>700124509</v>
      </c>
      <c r="D241" s="189" t="s">
        <v>72</v>
      </c>
      <c r="E241" s="189" t="s">
        <v>5133</v>
      </c>
      <c r="F241" s="189" t="s">
        <v>8882</v>
      </c>
      <c r="G241" s="189" t="s">
        <v>5134</v>
      </c>
      <c r="H241" s="189" t="s">
        <v>6149</v>
      </c>
      <c r="I241" s="189" t="s">
        <v>5135</v>
      </c>
      <c r="J241" s="189" t="s">
        <v>8883</v>
      </c>
      <c r="K241" s="189" t="s">
        <v>5136</v>
      </c>
      <c r="L241" s="189" t="s">
        <v>5137</v>
      </c>
      <c r="M241" s="189" t="s">
        <v>47</v>
      </c>
      <c r="N241" s="189" t="s">
        <v>5139</v>
      </c>
      <c r="O241" s="189" t="s">
        <v>5138</v>
      </c>
      <c r="P241" s="189" t="s">
        <v>8884</v>
      </c>
      <c r="Q241" s="189">
        <v>0</v>
      </c>
      <c r="R241" s="189">
        <v>93401</v>
      </c>
      <c r="S241" s="189" t="s">
        <v>8885</v>
      </c>
      <c r="T241" s="190">
        <v>37970</v>
      </c>
      <c r="U241" s="191">
        <v>6100</v>
      </c>
      <c r="V241" s="197">
        <v>76253784</v>
      </c>
      <c r="W241" s="197">
        <v>348199183</v>
      </c>
      <c r="X241" s="192">
        <v>44469</v>
      </c>
      <c r="Y241" s="80" t="s">
        <v>6489</v>
      </c>
      <c r="Z241" s="80" t="s">
        <v>6490</v>
      </c>
      <c r="AA241" s="193" t="s">
        <v>6519</v>
      </c>
    </row>
    <row r="242" spans="2:27" s="188" customFormat="1" ht="15.75" customHeight="1" x14ac:dyDescent="0.2">
      <c r="B242" s="189" t="s">
        <v>8881</v>
      </c>
      <c r="C242" s="189">
        <v>700124509</v>
      </c>
      <c r="D242" s="189" t="s">
        <v>72</v>
      </c>
      <c r="E242" s="189" t="s">
        <v>5133</v>
      </c>
      <c r="F242" s="189" t="s">
        <v>8882</v>
      </c>
      <c r="G242" s="189" t="s">
        <v>5134</v>
      </c>
      <c r="H242" s="189" t="s">
        <v>6149</v>
      </c>
      <c r="I242" s="189" t="s">
        <v>5135</v>
      </c>
      <c r="J242" s="189" t="s">
        <v>8883</v>
      </c>
      <c r="K242" s="189" t="s">
        <v>5136</v>
      </c>
      <c r="L242" s="189" t="s">
        <v>5137</v>
      </c>
      <c r="M242" s="189" t="s">
        <v>47</v>
      </c>
      <c r="N242" s="189" t="s">
        <v>5139</v>
      </c>
      <c r="O242" s="189" t="s">
        <v>5138</v>
      </c>
      <c r="P242" s="189" t="s">
        <v>8884</v>
      </c>
      <c r="Q242" s="189">
        <v>0</v>
      </c>
      <c r="R242" s="189">
        <v>93401</v>
      </c>
      <c r="S242" s="189" t="s">
        <v>8885</v>
      </c>
      <c r="T242" s="190">
        <v>37970</v>
      </c>
      <c r="U242" s="191">
        <v>6100</v>
      </c>
      <c r="V242" s="197">
        <v>22328285</v>
      </c>
      <c r="W242" s="197">
        <v>143003314</v>
      </c>
      <c r="X242" s="192">
        <v>44469</v>
      </c>
      <c r="Y242" s="80" t="s">
        <v>6489</v>
      </c>
      <c r="Z242" s="80" t="s">
        <v>6490</v>
      </c>
      <c r="AA242" s="193" t="s">
        <v>148</v>
      </c>
    </row>
    <row r="243" spans="2:27" s="188" customFormat="1" ht="15.75" customHeight="1" x14ac:dyDescent="0.2">
      <c r="B243" s="189" t="s">
        <v>8881</v>
      </c>
      <c r="C243" s="189">
        <v>700124509</v>
      </c>
      <c r="D243" s="189" t="s">
        <v>72</v>
      </c>
      <c r="E243" s="189" t="s">
        <v>5133</v>
      </c>
      <c r="F243" s="189" t="s">
        <v>8882</v>
      </c>
      <c r="G243" s="189" t="s">
        <v>5134</v>
      </c>
      <c r="H243" s="189" t="s">
        <v>6149</v>
      </c>
      <c r="I243" s="189" t="s">
        <v>5135</v>
      </c>
      <c r="J243" s="189" t="s">
        <v>8883</v>
      </c>
      <c r="K243" s="189" t="s">
        <v>5136</v>
      </c>
      <c r="L243" s="189" t="s">
        <v>5137</v>
      </c>
      <c r="M243" s="189" t="s">
        <v>47</v>
      </c>
      <c r="N243" s="189" t="s">
        <v>5139</v>
      </c>
      <c r="O243" s="189" t="s">
        <v>5138</v>
      </c>
      <c r="P243" s="189" t="s">
        <v>8884</v>
      </c>
      <c r="Q243" s="189">
        <v>0</v>
      </c>
      <c r="R243" s="189">
        <v>93401</v>
      </c>
      <c r="S243" s="189" t="s">
        <v>8885</v>
      </c>
      <c r="T243" s="190">
        <v>37970</v>
      </c>
      <c r="U243" s="191">
        <v>6100</v>
      </c>
      <c r="V243" s="197">
        <v>7758000</v>
      </c>
      <c r="W243" s="197">
        <v>64160910</v>
      </c>
      <c r="X243" s="192">
        <v>44469</v>
      </c>
      <c r="Y243" s="80" t="s">
        <v>6489</v>
      </c>
      <c r="Z243" s="80" t="s">
        <v>6490</v>
      </c>
      <c r="AA243" s="193" t="s">
        <v>6565</v>
      </c>
    </row>
    <row r="244" spans="2:27" s="188" customFormat="1" ht="15.75" customHeight="1" x14ac:dyDescent="0.2">
      <c r="B244" s="189" t="s">
        <v>8881</v>
      </c>
      <c r="C244" s="189">
        <v>700124509</v>
      </c>
      <c r="D244" s="189" t="s">
        <v>72</v>
      </c>
      <c r="E244" s="189" t="s">
        <v>5133</v>
      </c>
      <c r="F244" s="189" t="s">
        <v>8882</v>
      </c>
      <c r="G244" s="189" t="s">
        <v>5134</v>
      </c>
      <c r="H244" s="189" t="s">
        <v>6149</v>
      </c>
      <c r="I244" s="189" t="s">
        <v>5135</v>
      </c>
      <c r="J244" s="189" t="s">
        <v>8883</v>
      </c>
      <c r="K244" s="189" t="s">
        <v>5136</v>
      </c>
      <c r="L244" s="189" t="s">
        <v>5137</v>
      </c>
      <c r="M244" s="189" t="s">
        <v>47</v>
      </c>
      <c r="N244" s="189" t="s">
        <v>5139</v>
      </c>
      <c r="O244" s="189" t="s">
        <v>5138</v>
      </c>
      <c r="P244" s="189" t="s">
        <v>8884</v>
      </c>
      <c r="Q244" s="189">
        <v>0</v>
      </c>
      <c r="R244" s="189">
        <v>93401</v>
      </c>
      <c r="S244" s="189" t="s">
        <v>8885</v>
      </c>
      <c r="T244" s="190">
        <v>37970</v>
      </c>
      <c r="U244" s="191">
        <v>6100</v>
      </c>
      <c r="V244" s="197">
        <v>57349089</v>
      </c>
      <c r="W244" s="197">
        <v>413113729</v>
      </c>
      <c r="X244" s="192">
        <v>44469</v>
      </c>
      <c r="Y244" s="80" t="s">
        <v>6489</v>
      </c>
      <c r="Z244" s="80" t="s">
        <v>6490</v>
      </c>
      <c r="AA244" s="193" t="s">
        <v>6550</v>
      </c>
    </row>
    <row r="245" spans="2:27" s="188" customFormat="1" ht="15.75" customHeight="1" x14ac:dyDescent="0.2">
      <c r="B245" s="189" t="s">
        <v>8881</v>
      </c>
      <c r="C245" s="189">
        <v>700124509</v>
      </c>
      <c r="D245" s="189" t="s">
        <v>72</v>
      </c>
      <c r="E245" s="189" t="s">
        <v>5133</v>
      </c>
      <c r="F245" s="189" t="s">
        <v>8882</v>
      </c>
      <c r="G245" s="189" t="s">
        <v>5134</v>
      </c>
      <c r="H245" s="189" t="s">
        <v>6149</v>
      </c>
      <c r="I245" s="189" t="s">
        <v>5135</v>
      </c>
      <c r="J245" s="189" t="s">
        <v>8883</v>
      </c>
      <c r="K245" s="189" t="s">
        <v>5136</v>
      </c>
      <c r="L245" s="189" t="s">
        <v>5137</v>
      </c>
      <c r="M245" s="189" t="s">
        <v>47</v>
      </c>
      <c r="N245" s="189" t="s">
        <v>5139</v>
      </c>
      <c r="O245" s="189" t="s">
        <v>5138</v>
      </c>
      <c r="P245" s="189" t="s">
        <v>8884</v>
      </c>
      <c r="Q245" s="189">
        <v>0</v>
      </c>
      <c r="R245" s="189">
        <v>93401</v>
      </c>
      <c r="S245" s="189" t="s">
        <v>8885</v>
      </c>
      <c r="T245" s="190">
        <v>37970</v>
      </c>
      <c r="U245" s="191">
        <v>6100</v>
      </c>
      <c r="V245" s="197">
        <v>6206400</v>
      </c>
      <c r="W245" s="197">
        <v>67882500</v>
      </c>
      <c r="X245" s="192">
        <v>44469</v>
      </c>
      <c r="Y245" s="80" t="s">
        <v>6489</v>
      </c>
      <c r="Z245" s="80" t="s">
        <v>6490</v>
      </c>
      <c r="AA245" s="193" t="s">
        <v>6612</v>
      </c>
    </row>
    <row r="246" spans="2:27" s="188" customFormat="1" ht="15.75" customHeight="1" x14ac:dyDescent="0.2">
      <c r="B246" s="189" t="s">
        <v>8881</v>
      </c>
      <c r="C246" s="189">
        <v>700124509</v>
      </c>
      <c r="D246" s="189" t="s">
        <v>72</v>
      </c>
      <c r="E246" s="189" t="s">
        <v>5133</v>
      </c>
      <c r="F246" s="189" t="s">
        <v>8882</v>
      </c>
      <c r="G246" s="189" t="s">
        <v>5134</v>
      </c>
      <c r="H246" s="189" t="s">
        <v>6149</v>
      </c>
      <c r="I246" s="189" t="s">
        <v>5135</v>
      </c>
      <c r="J246" s="189" t="s">
        <v>8883</v>
      </c>
      <c r="K246" s="189" t="s">
        <v>5136</v>
      </c>
      <c r="L246" s="189" t="s">
        <v>5137</v>
      </c>
      <c r="M246" s="189" t="s">
        <v>47</v>
      </c>
      <c r="N246" s="189" t="s">
        <v>5139</v>
      </c>
      <c r="O246" s="189" t="s">
        <v>5138</v>
      </c>
      <c r="P246" s="189" t="s">
        <v>8884</v>
      </c>
      <c r="Q246" s="189">
        <v>0</v>
      </c>
      <c r="R246" s="189">
        <v>93401</v>
      </c>
      <c r="S246" s="189" t="s">
        <v>8885</v>
      </c>
      <c r="T246" s="190">
        <v>37970</v>
      </c>
      <c r="U246" s="191">
        <v>6100</v>
      </c>
      <c r="V246" s="197">
        <v>8068320</v>
      </c>
      <c r="W246" s="197">
        <v>78278220</v>
      </c>
      <c r="X246" s="192">
        <v>44469</v>
      </c>
      <c r="Y246" s="80" t="s">
        <v>6489</v>
      </c>
      <c r="Z246" s="80" t="s">
        <v>6490</v>
      </c>
      <c r="AA246" s="193" t="s">
        <v>6566</v>
      </c>
    </row>
    <row r="247" spans="2:27" s="188" customFormat="1" ht="15.75" customHeight="1" x14ac:dyDescent="0.2">
      <c r="B247" s="189" t="s">
        <v>8881</v>
      </c>
      <c r="C247" s="189">
        <v>700124509</v>
      </c>
      <c r="D247" s="189" t="s">
        <v>72</v>
      </c>
      <c r="E247" s="189" t="s">
        <v>5133</v>
      </c>
      <c r="F247" s="189" t="s">
        <v>8882</v>
      </c>
      <c r="G247" s="189" t="s">
        <v>5134</v>
      </c>
      <c r="H247" s="189" t="s">
        <v>6149</v>
      </c>
      <c r="I247" s="189" t="s">
        <v>5135</v>
      </c>
      <c r="J247" s="189" t="s">
        <v>8883</v>
      </c>
      <c r="K247" s="189" t="s">
        <v>5136</v>
      </c>
      <c r="L247" s="189" t="s">
        <v>5137</v>
      </c>
      <c r="M247" s="189" t="s">
        <v>47</v>
      </c>
      <c r="N247" s="189" t="s">
        <v>5139</v>
      </c>
      <c r="O247" s="189" t="s">
        <v>5138</v>
      </c>
      <c r="P247" s="189" t="s">
        <v>8884</v>
      </c>
      <c r="Q247" s="189">
        <v>0</v>
      </c>
      <c r="R247" s="189">
        <v>93401</v>
      </c>
      <c r="S247" s="189" t="s">
        <v>8885</v>
      </c>
      <c r="T247" s="190">
        <v>37970</v>
      </c>
      <c r="U247" s="191">
        <v>6100</v>
      </c>
      <c r="V247" s="197">
        <v>16626946</v>
      </c>
      <c r="W247" s="197">
        <v>100999829</v>
      </c>
      <c r="X247" s="192">
        <v>44469</v>
      </c>
      <c r="Y247" s="80" t="s">
        <v>6489</v>
      </c>
      <c r="Z247" s="80" t="s">
        <v>6490</v>
      </c>
      <c r="AA247" s="193" t="s">
        <v>6502</v>
      </c>
    </row>
    <row r="248" spans="2:27" s="188" customFormat="1" ht="15.75" customHeight="1" x14ac:dyDescent="0.2">
      <c r="B248" s="189" t="s">
        <v>8881</v>
      </c>
      <c r="C248" s="189">
        <v>700124509</v>
      </c>
      <c r="D248" s="189" t="s">
        <v>72</v>
      </c>
      <c r="E248" s="189" t="s">
        <v>5133</v>
      </c>
      <c r="F248" s="189" t="s">
        <v>8882</v>
      </c>
      <c r="G248" s="189" t="s">
        <v>5134</v>
      </c>
      <c r="H248" s="189" t="s">
        <v>6149</v>
      </c>
      <c r="I248" s="189" t="s">
        <v>5135</v>
      </c>
      <c r="J248" s="189" t="s">
        <v>8883</v>
      </c>
      <c r="K248" s="189" t="s">
        <v>5136</v>
      </c>
      <c r="L248" s="189" t="s">
        <v>5137</v>
      </c>
      <c r="M248" s="189" t="s">
        <v>47</v>
      </c>
      <c r="N248" s="189" t="s">
        <v>5139</v>
      </c>
      <c r="O248" s="189" t="s">
        <v>5138</v>
      </c>
      <c r="P248" s="189" t="s">
        <v>8884</v>
      </c>
      <c r="Q248" s="189">
        <v>0</v>
      </c>
      <c r="R248" s="189">
        <v>93401</v>
      </c>
      <c r="S248" s="189" t="s">
        <v>8885</v>
      </c>
      <c r="T248" s="190">
        <v>37970</v>
      </c>
      <c r="U248" s="191">
        <v>6100</v>
      </c>
      <c r="V248" s="197">
        <v>6206400</v>
      </c>
      <c r="W248" s="197">
        <v>69822000</v>
      </c>
      <c r="X248" s="192">
        <v>44469</v>
      </c>
      <c r="Y248" s="80" t="s">
        <v>6489</v>
      </c>
      <c r="Z248" s="80" t="s">
        <v>6490</v>
      </c>
      <c r="AA248" s="193" t="s">
        <v>6529</v>
      </c>
    </row>
    <row r="249" spans="2:27" s="188" customFormat="1" ht="15.75" customHeight="1" x14ac:dyDescent="0.2">
      <c r="B249" s="189" t="s">
        <v>8881</v>
      </c>
      <c r="C249" s="189">
        <v>700124509</v>
      </c>
      <c r="D249" s="189" t="s">
        <v>72</v>
      </c>
      <c r="E249" s="189" t="s">
        <v>5133</v>
      </c>
      <c r="F249" s="189" t="s">
        <v>8882</v>
      </c>
      <c r="G249" s="189" t="s">
        <v>5134</v>
      </c>
      <c r="H249" s="189" t="s">
        <v>6149</v>
      </c>
      <c r="I249" s="189" t="s">
        <v>5135</v>
      </c>
      <c r="J249" s="189" t="s">
        <v>8883</v>
      </c>
      <c r="K249" s="189" t="s">
        <v>5136</v>
      </c>
      <c r="L249" s="189" t="s">
        <v>5137</v>
      </c>
      <c r="M249" s="189" t="s">
        <v>47</v>
      </c>
      <c r="N249" s="189" t="s">
        <v>5139</v>
      </c>
      <c r="O249" s="189" t="s">
        <v>5138</v>
      </c>
      <c r="P249" s="189" t="s">
        <v>8884</v>
      </c>
      <c r="Q249" s="189">
        <v>0</v>
      </c>
      <c r="R249" s="189">
        <v>93401</v>
      </c>
      <c r="S249" s="189" t="s">
        <v>8885</v>
      </c>
      <c r="T249" s="190">
        <v>37970</v>
      </c>
      <c r="U249" s="191">
        <v>6100</v>
      </c>
      <c r="V249" s="197">
        <v>8068320</v>
      </c>
      <c r="W249" s="197">
        <v>80605620</v>
      </c>
      <c r="X249" s="192">
        <v>44469</v>
      </c>
      <c r="Y249" s="80" t="s">
        <v>6489</v>
      </c>
      <c r="Z249" s="80" t="s">
        <v>6490</v>
      </c>
      <c r="AA249" s="193" t="s">
        <v>6533</v>
      </c>
    </row>
    <row r="250" spans="2:27" s="188" customFormat="1" ht="15.75" customHeight="1" x14ac:dyDescent="0.2">
      <c r="B250" s="189" t="s">
        <v>8881</v>
      </c>
      <c r="C250" s="189">
        <v>700124509</v>
      </c>
      <c r="D250" s="189" t="s">
        <v>72</v>
      </c>
      <c r="E250" s="189" t="s">
        <v>5133</v>
      </c>
      <c r="F250" s="189" t="s">
        <v>8882</v>
      </c>
      <c r="G250" s="189" t="s">
        <v>5134</v>
      </c>
      <c r="H250" s="189" t="s">
        <v>6149</v>
      </c>
      <c r="I250" s="189" t="s">
        <v>5135</v>
      </c>
      <c r="J250" s="189" t="s">
        <v>8883</v>
      </c>
      <c r="K250" s="189" t="s">
        <v>5136</v>
      </c>
      <c r="L250" s="189" t="s">
        <v>5137</v>
      </c>
      <c r="M250" s="189" t="s">
        <v>47</v>
      </c>
      <c r="N250" s="189" t="s">
        <v>5139</v>
      </c>
      <c r="O250" s="189" t="s">
        <v>5138</v>
      </c>
      <c r="P250" s="189" t="s">
        <v>8884</v>
      </c>
      <c r="Q250" s="189">
        <v>0</v>
      </c>
      <c r="R250" s="189">
        <v>93401</v>
      </c>
      <c r="S250" s="189" t="s">
        <v>8885</v>
      </c>
      <c r="T250" s="190">
        <v>37970</v>
      </c>
      <c r="U250" s="191">
        <v>6100</v>
      </c>
      <c r="V250" s="197">
        <v>119725735</v>
      </c>
      <c r="W250" s="197">
        <v>989502642</v>
      </c>
      <c r="X250" s="192">
        <v>44469</v>
      </c>
      <c r="Y250" s="80" t="s">
        <v>6489</v>
      </c>
      <c r="Z250" s="80" t="s">
        <v>6490</v>
      </c>
      <c r="AA250" s="193" t="s">
        <v>6534</v>
      </c>
    </row>
    <row r="251" spans="2:27" s="188" customFormat="1" ht="15.75" customHeight="1" x14ac:dyDescent="0.2">
      <c r="B251" s="189" t="s">
        <v>8881</v>
      </c>
      <c r="C251" s="189">
        <v>700124509</v>
      </c>
      <c r="D251" s="189" t="s">
        <v>72</v>
      </c>
      <c r="E251" s="189" t="s">
        <v>5133</v>
      </c>
      <c r="F251" s="189" t="s">
        <v>8882</v>
      </c>
      <c r="G251" s="189" t="s">
        <v>5134</v>
      </c>
      <c r="H251" s="189" t="s">
        <v>6149</v>
      </c>
      <c r="I251" s="189" t="s">
        <v>5135</v>
      </c>
      <c r="J251" s="189" t="s">
        <v>8883</v>
      </c>
      <c r="K251" s="189" t="s">
        <v>5136</v>
      </c>
      <c r="L251" s="189" t="s">
        <v>5137</v>
      </c>
      <c r="M251" s="189" t="s">
        <v>47</v>
      </c>
      <c r="N251" s="189" t="s">
        <v>5139</v>
      </c>
      <c r="O251" s="189" t="s">
        <v>5138</v>
      </c>
      <c r="P251" s="189" t="s">
        <v>8884</v>
      </c>
      <c r="Q251" s="189">
        <v>0</v>
      </c>
      <c r="R251" s="189">
        <v>93401</v>
      </c>
      <c r="S251" s="189" t="s">
        <v>8885</v>
      </c>
      <c r="T251" s="190">
        <v>37970</v>
      </c>
      <c r="U251" s="191">
        <v>6100</v>
      </c>
      <c r="V251" s="197">
        <v>12412800</v>
      </c>
      <c r="W251" s="197">
        <v>142902359</v>
      </c>
      <c r="X251" s="192">
        <v>44469</v>
      </c>
      <c r="Y251" s="80" t="s">
        <v>6489</v>
      </c>
      <c r="Z251" s="80" t="s">
        <v>6490</v>
      </c>
      <c r="AA251" s="193" t="s">
        <v>6573</v>
      </c>
    </row>
    <row r="252" spans="2:27" s="188" customFormat="1" ht="15.75" customHeight="1" x14ac:dyDescent="0.2">
      <c r="B252" s="189" t="s">
        <v>8881</v>
      </c>
      <c r="C252" s="189">
        <v>700124509</v>
      </c>
      <c r="D252" s="189" t="s">
        <v>72</v>
      </c>
      <c r="E252" s="189" t="s">
        <v>5133</v>
      </c>
      <c r="F252" s="189" t="s">
        <v>8882</v>
      </c>
      <c r="G252" s="189" t="s">
        <v>5134</v>
      </c>
      <c r="H252" s="189" t="s">
        <v>6149</v>
      </c>
      <c r="I252" s="189" t="s">
        <v>5135</v>
      </c>
      <c r="J252" s="189" t="s">
        <v>8883</v>
      </c>
      <c r="K252" s="189" t="s">
        <v>5136</v>
      </c>
      <c r="L252" s="189" t="s">
        <v>5137</v>
      </c>
      <c r="M252" s="189" t="s">
        <v>47</v>
      </c>
      <c r="N252" s="189" t="s">
        <v>5139</v>
      </c>
      <c r="O252" s="189" t="s">
        <v>5138</v>
      </c>
      <c r="P252" s="189" t="s">
        <v>8884</v>
      </c>
      <c r="Q252" s="189">
        <v>0</v>
      </c>
      <c r="R252" s="189">
        <v>93401</v>
      </c>
      <c r="S252" s="189" t="s">
        <v>8885</v>
      </c>
      <c r="T252" s="190">
        <v>37970</v>
      </c>
      <c r="U252" s="191">
        <v>6100</v>
      </c>
      <c r="V252" s="197">
        <v>18831486</v>
      </c>
      <c r="W252" s="197">
        <v>142322222</v>
      </c>
      <c r="X252" s="192">
        <v>44469</v>
      </c>
      <c r="Y252" s="80" t="s">
        <v>6489</v>
      </c>
      <c r="Z252" s="80" t="s">
        <v>6490</v>
      </c>
      <c r="AA252" s="193" t="s">
        <v>6540</v>
      </c>
    </row>
    <row r="253" spans="2:27" s="188" customFormat="1" ht="15.75" customHeight="1" x14ac:dyDescent="0.2">
      <c r="B253" s="189" t="s">
        <v>8881</v>
      </c>
      <c r="C253" s="189">
        <v>700124509</v>
      </c>
      <c r="D253" s="189" t="s">
        <v>72</v>
      </c>
      <c r="E253" s="189" t="s">
        <v>5133</v>
      </c>
      <c r="F253" s="189" t="s">
        <v>8882</v>
      </c>
      <c r="G253" s="189" t="s">
        <v>5134</v>
      </c>
      <c r="H253" s="189" t="s">
        <v>6149</v>
      </c>
      <c r="I253" s="189" t="s">
        <v>5135</v>
      </c>
      <c r="J253" s="189" t="s">
        <v>8883</v>
      </c>
      <c r="K253" s="189" t="s">
        <v>5136</v>
      </c>
      <c r="L253" s="189" t="s">
        <v>5137</v>
      </c>
      <c r="M253" s="189" t="s">
        <v>47</v>
      </c>
      <c r="N253" s="189" t="s">
        <v>5139</v>
      </c>
      <c r="O253" s="189" t="s">
        <v>5138</v>
      </c>
      <c r="P253" s="189" t="s">
        <v>8884</v>
      </c>
      <c r="Q253" s="189">
        <v>0</v>
      </c>
      <c r="R253" s="189">
        <v>93401</v>
      </c>
      <c r="S253" s="189" t="s">
        <v>8885</v>
      </c>
      <c r="T253" s="190">
        <v>37970</v>
      </c>
      <c r="U253" s="191">
        <v>6100</v>
      </c>
      <c r="V253" s="197">
        <v>7758000</v>
      </c>
      <c r="W253" s="197">
        <v>84096720</v>
      </c>
      <c r="X253" s="192">
        <v>44469</v>
      </c>
      <c r="Y253" s="80" t="s">
        <v>6489</v>
      </c>
      <c r="Z253" s="80" t="s">
        <v>6490</v>
      </c>
      <c r="AA253" s="193" t="s">
        <v>6575</v>
      </c>
    </row>
    <row r="254" spans="2:27" s="188" customFormat="1" ht="15.75" customHeight="1" x14ac:dyDescent="0.2">
      <c r="B254" s="189" t="s">
        <v>8881</v>
      </c>
      <c r="C254" s="189">
        <v>700124509</v>
      </c>
      <c r="D254" s="189" t="s">
        <v>72</v>
      </c>
      <c r="E254" s="189" t="s">
        <v>5133</v>
      </c>
      <c r="F254" s="189" t="s">
        <v>8882</v>
      </c>
      <c r="G254" s="189" t="s">
        <v>5134</v>
      </c>
      <c r="H254" s="189" t="s">
        <v>6149</v>
      </c>
      <c r="I254" s="189" t="s">
        <v>5135</v>
      </c>
      <c r="J254" s="189" t="s">
        <v>8883</v>
      </c>
      <c r="K254" s="189" t="s">
        <v>5136</v>
      </c>
      <c r="L254" s="189" t="s">
        <v>5137</v>
      </c>
      <c r="M254" s="189" t="s">
        <v>47</v>
      </c>
      <c r="N254" s="189" t="s">
        <v>5139</v>
      </c>
      <c r="O254" s="189" t="s">
        <v>5138</v>
      </c>
      <c r="P254" s="189" t="s">
        <v>8884</v>
      </c>
      <c r="Q254" s="189">
        <v>0</v>
      </c>
      <c r="R254" s="189">
        <v>93401</v>
      </c>
      <c r="S254" s="189" t="s">
        <v>8885</v>
      </c>
      <c r="T254" s="190">
        <v>37970</v>
      </c>
      <c r="U254" s="191">
        <v>6100</v>
      </c>
      <c r="V254" s="197">
        <v>6206400</v>
      </c>
      <c r="W254" s="197">
        <v>49651200</v>
      </c>
      <c r="X254" s="192">
        <v>44469</v>
      </c>
      <c r="Y254" s="80" t="s">
        <v>6489</v>
      </c>
      <c r="Z254" s="80" t="s">
        <v>6490</v>
      </c>
      <c r="AA254" s="193" t="s">
        <v>6613</v>
      </c>
    </row>
    <row r="255" spans="2:27" s="188" customFormat="1" ht="15.75" customHeight="1" x14ac:dyDescent="0.2">
      <c r="B255" s="189" t="s">
        <v>8881</v>
      </c>
      <c r="C255" s="189">
        <v>700124509</v>
      </c>
      <c r="D255" s="189" t="s">
        <v>72</v>
      </c>
      <c r="E255" s="189" t="s">
        <v>5133</v>
      </c>
      <c r="F255" s="189" t="s">
        <v>8882</v>
      </c>
      <c r="G255" s="189" t="s">
        <v>5134</v>
      </c>
      <c r="H255" s="189" t="s">
        <v>6149</v>
      </c>
      <c r="I255" s="189" t="s">
        <v>5135</v>
      </c>
      <c r="J255" s="189" t="s">
        <v>8883</v>
      </c>
      <c r="K255" s="189" t="s">
        <v>5136</v>
      </c>
      <c r="L255" s="189" t="s">
        <v>5137</v>
      </c>
      <c r="M255" s="189" t="s">
        <v>47</v>
      </c>
      <c r="N255" s="189" t="s">
        <v>5139</v>
      </c>
      <c r="O255" s="189" t="s">
        <v>5138</v>
      </c>
      <c r="P255" s="189" t="s">
        <v>8884</v>
      </c>
      <c r="Q255" s="189">
        <v>0</v>
      </c>
      <c r="R255" s="189">
        <v>93401</v>
      </c>
      <c r="S255" s="189" t="s">
        <v>8885</v>
      </c>
      <c r="T255" s="190">
        <v>37970</v>
      </c>
      <c r="U255" s="191">
        <v>6100</v>
      </c>
      <c r="V255" s="197">
        <v>7758000</v>
      </c>
      <c r="W255" s="197">
        <v>92320200</v>
      </c>
      <c r="X255" s="192">
        <v>44469</v>
      </c>
      <c r="Y255" s="80" t="s">
        <v>6489</v>
      </c>
      <c r="Z255" s="80" t="s">
        <v>6490</v>
      </c>
      <c r="AA255" s="193" t="s">
        <v>5595</v>
      </c>
    </row>
    <row r="256" spans="2:27" s="188" customFormat="1" ht="15.75" customHeight="1" x14ac:dyDescent="0.2">
      <c r="B256" s="189" t="s">
        <v>8881</v>
      </c>
      <c r="C256" s="189">
        <v>700124509</v>
      </c>
      <c r="D256" s="189" t="s">
        <v>72</v>
      </c>
      <c r="E256" s="189" t="s">
        <v>5133</v>
      </c>
      <c r="F256" s="189" t="s">
        <v>8882</v>
      </c>
      <c r="G256" s="189" t="s">
        <v>5134</v>
      </c>
      <c r="H256" s="189" t="s">
        <v>6149</v>
      </c>
      <c r="I256" s="189" t="s">
        <v>5135</v>
      </c>
      <c r="J256" s="189" t="s">
        <v>8883</v>
      </c>
      <c r="K256" s="189" t="s">
        <v>5136</v>
      </c>
      <c r="L256" s="189" t="s">
        <v>5137</v>
      </c>
      <c r="M256" s="189" t="s">
        <v>47</v>
      </c>
      <c r="N256" s="189" t="s">
        <v>5139</v>
      </c>
      <c r="O256" s="189" t="s">
        <v>5138</v>
      </c>
      <c r="P256" s="189" t="s">
        <v>8884</v>
      </c>
      <c r="Q256" s="189">
        <v>0</v>
      </c>
      <c r="R256" s="189">
        <v>93401</v>
      </c>
      <c r="S256" s="189" t="s">
        <v>8885</v>
      </c>
      <c r="T256" s="190">
        <v>37970</v>
      </c>
      <c r="U256" s="191">
        <v>6100</v>
      </c>
      <c r="V256" s="197">
        <v>40026626</v>
      </c>
      <c r="W256" s="197">
        <v>254359181</v>
      </c>
      <c r="X256" s="192">
        <v>44469</v>
      </c>
      <c r="Y256" s="80" t="s">
        <v>6489</v>
      </c>
      <c r="Z256" s="80" t="s">
        <v>6490</v>
      </c>
      <c r="AA256" s="193" t="s">
        <v>6571</v>
      </c>
    </row>
    <row r="257" spans="2:27" s="188" customFormat="1" ht="15.75" customHeight="1" x14ac:dyDescent="0.2">
      <c r="B257" s="189" t="s">
        <v>8881</v>
      </c>
      <c r="C257" s="189">
        <v>700124509</v>
      </c>
      <c r="D257" s="189" t="s">
        <v>72</v>
      </c>
      <c r="E257" s="189" t="s">
        <v>5133</v>
      </c>
      <c r="F257" s="189" t="s">
        <v>8882</v>
      </c>
      <c r="G257" s="189" t="s">
        <v>5134</v>
      </c>
      <c r="H257" s="189" t="s">
        <v>6149</v>
      </c>
      <c r="I257" s="189" t="s">
        <v>5135</v>
      </c>
      <c r="J257" s="189" t="s">
        <v>8883</v>
      </c>
      <c r="K257" s="189" t="s">
        <v>5136</v>
      </c>
      <c r="L257" s="189" t="s">
        <v>5137</v>
      </c>
      <c r="M257" s="189" t="s">
        <v>47</v>
      </c>
      <c r="N257" s="189" t="s">
        <v>5139</v>
      </c>
      <c r="O257" s="189" t="s">
        <v>5138</v>
      </c>
      <c r="P257" s="189" t="s">
        <v>8884</v>
      </c>
      <c r="Q257" s="189">
        <v>0</v>
      </c>
      <c r="R257" s="189">
        <v>93401</v>
      </c>
      <c r="S257" s="189" t="s">
        <v>8885</v>
      </c>
      <c r="T257" s="190">
        <v>37970</v>
      </c>
      <c r="U257" s="191">
        <v>6100</v>
      </c>
      <c r="V257" s="197">
        <v>4203905</v>
      </c>
      <c r="W257" s="197">
        <v>32717350</v>
      </c>
      <c r="X257" s="192">
        <v>44469</v>
      </c>
      <c r="Y257" s="80" t="s">
        <v>6489</v>
      </c>
      <c r="Z257" s="80" t="s">
        <v>6490</v>
      </c>
      <c r="AA257" s="193" t="s">
        <v>181</v>
      </c>
    </row>
    <row r="258" spans="2:27" s="188" customFormat="1" ht="15.75" customHeight="1" x14ac:dyDescent="0.2">
      <c r="B258" s="189" t="s">
        <v>8886</v>
      </c>
      <c r="C258" s="189">
        <v>702758009</v>
      </c>
      <c r="D258" s="189" t="s">
        <v>72</v>
      </c>
      <c r="E258" s="189" t="s">
        <v>5140</v>
      </c>
      <c r="F258" s="189" t="s">
        <v>8887</v>
      </c>
      <c r="G258" s="189" t="s">
        <v>5141</v>
      </c>
      <c r="H258" s="189" t="s">
        <v>8888</v>
      </c>
      <c r="I258" s="189" t="s">
        <v>8889</v>
      </c>
      <c r="J258" s="189" t="s">
        <v>6387</v>
      </c>
      <c r="K258" s="189" t="s">
        <v>6388</v>
      </c>
      <c r="L258" s="189" t="s">
        <v>5142</v>
      </c>
      <c r="M258" s="189" t="s">
        <v>5346</v>
      </c>
      <c r="N258" s="189" t="s">
        <v>5144</v>
      </c>
      <c r="O258" s="189" t="s">
        <v>5143</v>
      </c>
      <c r="P258" s="189" t="s">
        <v>6396</v>
      </c>
      <c r="Q258" s="189">
        <v>0</v>
      </c>
      <c r="R258" s="189">
        <v>93401</v>
      </c>
      <c r="S258" s="189" t="s">
        <v>6370</v>
      </c>
      <c r="T258" s="190">
        <v>37970</v>
      </c>
      <c r="U258" s="191">
        <v>6150</v>
      </c>
      <c r="V258" s="197">
        <v>0</v>
      </c>
      <c r="W258" s="197">
        <v>278780075</v>
      </c>
      <c r="X258" s="192">
        <v>44469</v>
      </c>
      <c r="Y258" s="80" t="s">
        <v>6489</v>
      </c>
      <c r="Z258" s="80" t="s">
        <v>6490</v>
      </c>
      <c r="AA258" s="193" t="s">
        <v>6545</v>
      </c>
    </row>
    <row r="259" spans="2:27" s="188" customFormat="1" ht="15.75" customHeight="1" x14ac:dyDescent="0.2">
      <c r="B259" s="189" t="s">
        <v>7841</v>
      </c>
      <c r="C259" s="189">
        <v>714506005</v>
      </c>
      <c r="D259" s="189" t="s">
        <v>72</v>
      </c>
      <c r="E259" s="189" t="s">
        <v>1030</v>
      </c>
      <c r="F259" s="189" t="s">
        <v>6284</v>
      </c>
      <c r="G259" s="189" t="s">
        <v>1031</v>
      </c>
      <c r="H259" s="189" t="s">
        <v>6285</v>
      </c>
      <c r="I259" s="189" t="s">
        <v>1032</v>
      </c>
      <c r="J259" s="189" t="s">
        <v>6286</v>
      </c>
      <c r="K259" s="189" t="s">
        <v>5769</v>
      </c>
      <c r="L259" s="189" t="s">
        <v>5928</v>
      </c>
      <c r="M259" s="189" t="s">
        <v>5340</v>
      </c>
      <c r="N259" s="189" t="s">
        <v>1033</v>
      </c>
      <c r="O259" s="189" t="s">
        <v>5767</v>
      </c>
      <c r="P259" s="189" t="s">
        <v>5768</v>
      </c>
      <c r="Q259" s="189">
        <v>0</v>
      </c>
      <c r="R259" s="189">
        <v>93401</v>
      </c>
      <c r="S259" s="189" t="s">
        <v>6269</v>
      </c>
      <c r="T259" s="190">
        <v>37970</v>
      </c>
      <c r="U259" s="191">
        <v>6400</v>
      </c>
      <c r="V259" s="197">
        <v>0</v>
      </c>
      <c r="W259" s="197">
        <v>4104500</v>
      </c>
      <c r="X259" s="192">
        <v>44469</v>
      </c>
      <c r="Y259" s="80" t="s">
        <v>6489</v>
      </c>
      <c r="Z259" s="80" t="s">
        <v>6490</v>
      </c>
      <c r="AA259" s="193" t="s">
        <v>6515</v>
      </c>
    </row>
    <row r="260" spans="2:27" s="188" customFormat="1" ht="15.75" customHeight="1" x14ac:dyDescent="0.2">
      <c r="B260" s="189" t="s">
        <v>7841</v>
      </c>
      <c r="C260" s="189">
        <v>714506005</v>
      </c>
      <c r="D260" s="189" t="s">
        <v>72</v>
      </c>
      <c r="E260" s="189" t="s">
        <v>1030</v>
      </c>
      <c r="F260" s="189" t="s">
        <v>6284</v>
      </c>
      <c r="G260" s="189" t="s">
        <v>1031</v>
      </c>
      <c r="H260" s="189" t="s">
        <v>6285</v>
      </c>
      <c r="I260" s="189" t="s">
        <v>1032</v>
      </c>
      <c r="J260" s="189" t="s">
        <v>6286</v>
      </c>
      <c r="K260" s="189" t="s">
        <v>5769</v>
      </c>
      <c r="L260" s="189" t="s">
        <v>5928</v>
      </c>
      <c r="M260" s="189" t="s">
        <v>5340</v>
      </c>
      <c r="N260" s="189" t="s">
        <v>1033</v>
      </c>
      <c r="O260" s="189" t="s">
        <v>5767</v>
      </c>
      <c r="P260" s="189" t="s">
        <v>5768</v>
      </c>
      <c r="Q260" s="189">
        <v>0</v>
      </c>
      <c r="R260" s="189">
        <v>93401</v>
      </c>
      <c r="S260" s="189" t="s">
        <v>6269</v>
      </c>
      <c r="T260" s="190">
        <v>37970</v>
      </c>
      <c r="U260" s="191">
        <v>6400</v>
      </c>
      <c r="V260" s="197">
        <v>0</v>
      </c>
      <c r="W260" s="197">
        <v>121915662</v>
      </c>
      <c r="X260" s="192">
        <v>44469</v>
      </c>
      <c r="Y260" s="80" t="s">
        <v>6489</v>
      </c>
      <c r="Z260" s="80" t="s">
        <v>6490</v>
      </c>
      <c r="AA260" s="193" t="s">
        <v>6615</v>
      </c>
    </row>
    <row r="261" spans="2:27" s="188" customFormat="1" ht="15.75" customHeight="1" x14ac:dyDescent="0.2">
      <c r="B261" s="189" t="s">
        <v>7845</v>
      </c>
      <c r="C261" s="189">
        <v>709836005</v>
      </c>
      <c r="D261" s="189" t="s">
        <v>72</v>
      </c>
      <c r="E261" s="189" t="s">
        <v>1054</v>
      </c>
      <c r="F261" s="189" t="s">
        <v>7846</v>
      </c>
      <c r="G261" s="189" t="s">
        <v>1055</v>
      </c>
      <c r="H261" s="189" t="s">
        <v>7847</v>
      </c>
      <c r="I261" s="189" t="s">
        <v>1056</v>
      </c>
      <c r="J261" s="189" t="s">
        <v>7848</v>
      </c>
      <c r="K261" s="189" t="s">
        <v>7849</v>
      </c>
      <c r="L261" s="189" t="s">
        <v>1057</v>
      </c>
      <c r="M261" s="189" t="s">
        <v>544</v>
      </c>
      <c r="N261" s="189" t="s">
        <v>704</v>
      </c>
      <c r="O261" s="189">
        <v>0</v>
      </c>
      <c r="P261" s="189">
        <v>0</v>
      </c>
      <c r="Q261" s="189">
        <v>0</v>
      </c>
      <c r="R261" s="189">
        <v>93401</v>
      </c>
      <c r="S261" s="189" t="s">
        <v>7850</v>
      </c>
      <c r="T261" s="190">
        <v>37970</v>
      </c>
      <c r="U261" s="191">
        <v>6410</v>
      </c>
      <c r="V261" s="197">
        <v>27509618</v>
      </c>
      <c r="W261" s="197">
        <v>207923777</v>
      </c>
      <c r="X261" s="192">
        <v>44469</v>
      </c>
      <c r="Y261" s="80" t="s">
        <v>6489</v>
      </c>
      <c r="Z261" s="80" t="s">
        <v>6490</v>
      </c>
      <c r="AA261" s="193" t="s">
        <v>6546</v>
      </c>
    </row>
    <row r="262" spans="2:27" s="188" customFormat="1" ht="15.75" customHeight="1" x14ac:dyDescent="0.2">
      <c r="B262" s="189" t="s">
        <v>4990</v>
      </c>
      <c r="C262" s="189">
        <v>703130003</v>
      </c>
      <c r="D262" s="189" t="s">
        <v>127</v>
      </c>
      <c r="E262" s="189" t="s">
        <v>7402</v>
      </c>
      <c r="F262" s="189" t="s">
        <v>4981</v>
      </c>
      <c r="G262" s="189" t="s">
        <v>4982</v>
      </c>
      <c r="H262" s="189" t="s">
        <v>28</v>
      </c>
      <c r="I262" s="189">
        <v>0</v>
      </c>
      <c r="J262" s="189">
        <v>0</v>
      </c>
      <c r="K262" s="189" t="s">
        <v>6821</v>
      </c>
      <c r="L262" s="189" t="s">
        <v>4991</v>
      </c>
      <c r="M262" s="189" t="s">
        <v>544</v>
      </c>
      <c r="N262" s="189" t="s">
        <v>5395</v>
      </c>
      <c r="O262" s="189" t="s">
        <v>4992</v>
      </c>
      <c r="P262" s="189" t="s">
        <v>5979</v>
      </c>
      <c r="Q262" s="189" t="s">
        <v>6822</v>
      </c>
      <c r="R262" s="189" t="s">
        <v>4985</v>
      </c>
      <c r="S262" s="189" t="s">
        <v>8852</v>
      </c>
      <c r="T262" s="190">
        <v>37970</v>
      </c>
      <c r="U262" s="191">
        <v>6430</v>
      </c>
      <c r="V262" s="197">
        <v>94914906</v>
      </c>
      <c r="W262" s="197">
        <v>480133531</v>
      </c>
      <c r="X262" s="192">
        <v>44469</v>
      </c>
      <c r="Y262" s="80" t="s">
        <v>6489</v>
      </c>
      <c r="Z262" s="80" t="s">
        <v>6490</v>
      </c>
      <c r="AA262" s="193" t="s">
        <v>6616</v>
      </c>
    </row>
    <row r="263" spans="2:27" s="188" customFormat="1" ht="15.75" customHeight="1" x14ac:dyDescent="0.2">
      <c r="B263" s="189" t="s">
        <v>4990</v>
      </c>
      <c r="C263" s="189">
        <v>703130003</v>
      </c>
      <c r="D263" s="189" t="s">
        <v>127</v>
      </c>
      <c r="E263" s="189" t="s">
        <v>7402</v>
      </c>
      <c r="F263" s="189" t="s">
        <v>4981</v>
      </c>
      <c r="G263" s="189" t="s">
        <v>4982</v>
      </c>
      <c r="H263" s="189" t="s">
        <v>28</v>
      </c>
      <c r="I263" s="189">
        <v>0</v>
      </c>
      <c r="J263" s="189">
        <v>0</v>
      </c>
      <c r="K263" s="189" t="s">
        <v>6821</v>
      </c>
      <c r="L263" s="189" t="s">
        <v>4991</v>
      </c>
      <c r="M263" s="189" t="s">
        <v>544</v>
      </c>
      <c r="N263" s="189" t="s">
        <v>5395</v>
      </c>
      <c r="O263" s="189" t="s">
        <v>4992</v>
      </c>
      <c r="P263" s="189" t="s">
        <v>5979</v>
      </c>
      <c r="Q263" s="189" t="s">
        <v>6822</v>
      </c>
      <c r="R263" s="189" t="s">
        <v>4985</v>
      </c>
      <c r="S263" s="189" t="s">
        <v>8852</v>
      </c>
      <c r="T263" s="190">
        <v>37970</v>
      </c>
      <c r="U263" s="191">
        <v>6430</v>
      </c>
      <c r="V263" s="197">
        <v>18994766</v>
      </c>
      <c r="W263" s="197">
        <v>305298291</v>
      </c>
      <c r="X263" s="192">
        <v>44469</v>
      </c>
      <c r="Y263" s="80" t="s">
        <v>6489</v>
      </c>
      <c r="Z263" s="80" t="s">
        <v>6490</v>
      </c>
      <c r="AA263" s="193" t="s">
        <v>6497</v>
      </c>
    </row>
    <row r="264" spans="2:27" s="188" customFormat="1" ht="15.75" customHeight="1" x14ac:dyDescent="0.2">
      <c r="B264" s="189" t="s">
        <v>8137</v>
      </c>
      <c r="C264" s="189">
        <v>716316009</v>
      </c>
      <c r="D264" s="189" t="s">
        <v>1375</v>
      </c>
      <c r="E264" s="189" t="s">
        <v>2087</v>
      </c>
      <c r="F264" s="189" t="s">
        <v>8138</v>
      </c>
      <c r="G264" s="189" t="s">
        <v>2088</v>
      </c>
      <c r="H264" s="189" t="s">
        <v>8139</v>
      </c>
      <c r="I264" s="189" t="s">
        <v>2089</v>
      </c>
      <c r="J264" s="189" t="s">
        <v>8140</v>
      </c>
      <c r="K264" s="189" t="s">
        <v>8141</v>
      </c>
      <c r="L264" s="189" t="s">
        <v>6040</v>
      </c>
      <c r="M264" s="189" t="s">
        <v>47</v>
      </c>
      <c r="N264" s="189" t="s">
        <v>630</v>
      </c>
      <c r="O264" s="189" t="s">
        <v>6041</v>
      </c>
      <c r="P264" s="189" t="s">
        <v>8142</v>
      </c>
      <c r="Q264" s="189">
        <v>0</v>
      </c>
      <c r="R264" s="189">
        <v>93401</v>
      </c>
      <c r="S264" s="189" t="s">
        <v>8143</v>
      </c>
      <c r="T264" s="190">
        <v>37970</v>
      </c>
      <c r="U264" s="191">
        <v>6470</v>
      </c>
      <c r="V264" s="197">
        <v>80230650</v>
      </c>
      <c r="W264" s="197">
        <v>313899024</v>
      </c>
      <c r="X264" s="192">
        <v>44469</v>
      </c>
      <c r="Y264" s="80" t="s">
        <v>6489</v>
      </c>
      <c r="Z264" s="80" t="s">
        <v>6490</v>
      </c>
      <c r="AA264" s="193" t="s">
        <v>6504</v>
      </c>
    </row>
    <row r="265" spans="2:27" s="188" customFormat="1" ht="15.75" customHeight="1" x14ac:dyDescent="0.2">
      <c r="B265" s="189" t="s">
        <v>8137</v>
      </c>
      <c r="C265" s="189">
        <v>716316009</v>
      </c>
      <c r="D265" s="189" t="s">
        <v>1375</v>
      </c>
      <c r="E265" s="189" t="s">
        <v>2087</v>
      </c>
      <c r="F265" s="189" t="s">
        <v>8138</v>
      </c>
      <c r="G265" s="189" t="s">
        <v>2088</v>
      </c>
      <c r="H265" s="189" t="s">
        <v>8139</v>
      </c>
      <c r="I265" s="189" t="s">
        <v>2089</v>
      </c>
      <c r="J265" s="189" t="s">
        <v>8140</v>
      </c>
      <c r="K265" s="189" t="s">
        <v>8141</v>
      </c>
      <c r="L265" s="189" t="s">
        <v>6040</v>
      </c>
      <c r="M265" s="189" t="s">
        <v>47</v>
      </c>
      <c r="N265" s="189" t="s">
        <v>630</v>
      </c>
      <c r="O265" s="189" t="s">
        <v>6041</v>
      </c>
      <c r="P265" s="189" t="s">
        <v>8142</v>
      </c>
      <c r="Q265" s="189">
        <v>0</v>
      </c>
      <c r="R265" s="189">
        <v>93401</v>
      </c>
      <c r="S265" s="189" t="s">
        <v>8143</v>
      </c>
      <c r="T265" s="190">
        <v>37970</v>
      </c>
      <c r="U265" s="191">
        <v>6470</v>
      </c>
      <c r="V265" s="197">
        <v>106563716</v>
      </c>
      <c r="W265" s="197">
        <v>599352215</v>
      </c>
      <c r="X265" s="192">
        <v>44469</v>
      </c>
      <c r="Y265" s="80" t="s">
        <v>6489</v>
      </c>
      <c r="Z265" s="80" t="s">
        <v>6490</v>
      </c>
      <c r="AA265" s="193" t="s">
        <v>6549</v>
      </c>
    </row>
    <row r="266" spans="2:27" s="188" customFormat="1" ht="15.75" customHeight="1" x14ac:dyDescent="0.2">
      <c r="B266" s="189" t="s">
        <v>8137</v>
      </c>
      <c r="C266" s="189">
        <v>716316009</v>
      </c>
      <c r="D266" s="189" t="s">
        <v>1375</v>
      </c>
      <c r="E266" s="189" t="s">
        <v>2087</v>
      </c>
      <c r="F266" s="189" t="s">
        <v>8138</v>
      </c>
      <c r="G266" s="189" t="s">
        <v>2088</v>
      </c>
      <c r="H266" s="189" t="s">
        <v>8139</v>
      </c>
      <c r="I266" s="189" t="s">
        <v>2089</v>
      </c>
      <c r="J266" s="189" t="s">
        <v>8140</v>
      </c>
      <c r="K266" s="189" t="s">
        <v>8141</v>
      </c>
      <c r="L266" s="189" t="s">
        <v>6040</v>
      </c>
      <c r="M266" s="189" t="s">
        <v>47</v>
      </c>
      <c r="N266" s="189" t="s">
        <v>630</v>
      </c>
      <c r="O266" s="189" t="s">
        <v>6041</v>
      </c>
      <c r="P266" s="189" t="s">
        <v>8142</v>
      </c>
      <c r="Q266" s="189">
        <v>0</v>
      </c>
      <c r="R266" s="189">
        <v>93401</v>
      </c>
      <c r="S266" s="189" t="s">
        <v>8143</v>
      </c>
      <c r="T266" s="190">
        <v>37970</v>
      </c>
      <c r="U266" s="191">
        <v>6470</v>
      </c>
      <c r="V266" s="197">
        <v>35276246</v>
      </c>
      <c r="W266" s="197">
        <v>142018842</v>
      </c>
      <c r="X266" s="192">
        <v>44469</v>
      </c>
      <c r="Y266" s="80" t="s">
        <v>6489</v>
      </c>
      <c r="Z266" s="80" t="s">
        <v>6490</v>
      </c>
      <c r="AA266" s="193" t="s">
        <v>6521</v>
      </c>
    </row>
    <row r="267" spans="2:27" s="188" customFormat="1" ht="15.75" customHeight="1" x14ac:dyDescent="0.2">
      <c r="B267" s="189" t="s">
        <v>8137</v>
      </c>
      <c r="C267" s="189">
        <v>716316009</v>
      </c>
      <c r="D267" s="189" t="s">
        <v>1375</v>
      </c>
      <c r="E267" s="189" t="s">
        <v>2087</v>
      </c>
      <c r="F267" s="189" t="s">
        <v>8138</v>
      </c>
      <c r="G267" s="189" t="s">
        <v>2088</v>
      </c>
      <c r="H267" s="189" t="s">
        <v>8139</v>
      </c>
      <c r="I267" s="189" t="s">
        <v>2089</v>
      </c>
      <c r="J267" s="189" t="s">
        <v>8140</v>
      </c>
      <c r="K267" s="189" t="s">
        <v>8141</v>
      </c>
      <c r="L267" s="189" t="s">
        <v>6040</v>
      </c>
      <c r="M267" s="189" t="s">
        <v>47</v>
      </c>
      <c r="N267" s="189" t="s">
        <v>630</v>
      </c>
      <c r="O267" s="189" t="s">
        <v>6041</v>
      </c>
      <c r="P267" s="189" t="s">
        <v>8142</v>
      </c>
      <c r="Q267" s="189">
        <v>0</v>
      </c>
      <c r="R267" s="189">
        <v>93401</v>
      </c>
      <c r="S267" s="189" t="s">
        <v>8143</v>
      </c>
      <c r="T267" s="190">
        <v>37970</v>
      </c>
      <c r="U267" s="191">
        <v>6470</v>
      </c>
      <c r="V267" s="197">
        <v>42600730</v>
      </c>
      <c r="W267" s="197">
        <v>392787734</v>
      </c>
      <c r="X267" s="192">
        <v>44469</v>
      </c>
      <c r="Y267" s="80" t="s">
        <v>6489</v>
      </c>
      <c r="Z267" s="80" t="s">
        <v>6490</v>
      </c>
      <c r="AA267" s="193" t="s">
        <v>229</v>
      </c>
    </row>
    <row r="268" spans="2:27" s="188" customFormat="1" ht="15.75" customHeight="1" x14ac:dyDescent="0.2">
      <c r="B268" s="189" t="s">
        <v>8137</v>
      </c>
      <c r="C268" s="189">
        <v>716316009</v>
      </c>
      <c r="D268" s="189" t="s">
        <v>1375</v>
      </c>
      <c r="E268" s="189" t="s">
        <v>2087</v>
      </c>
      <c r="F268" s="189" t="s">
        <v>8138</v>
      </c>
      <c r="G268" s="189" t="s">
        <v>2088</v>
      </c>
      <c r="H268" s="189" t="s">
        <v>8139</v>
      </c>
      <c r="I268" s="189" t="s">
        <v>2089</v>
      </c>
      <c r="J268" s="189" t="s">
        <v>8140</v>
      </c>
      <c r="K268" s="189" t="s">
        <v>8141</v>
      </c>
      <c r="L268" s="189" t="s">
        <v>6040</v>
      </c>
      <c r="M268" s="189" t="s">
        <v>47</v>
      </c>
      <c r="N268" s="189" t="s">
        <v>630</v>
      </c>
      <c r="O268" s="189" t="s">
        <v>6041</v>
      </c>
      <c r="P268" s="189" t="s">
        <v>8142</v>
      </c>
      <c r="Q268" s="189">
        <v>0</v>
      </c>
      <c r="R268" s="189">
        <v>93401</v>
      </c>
      <c r="S268" s="189" t="s">
        <v>8143</v>
      </c>
      <c r="T268" s="190">
        <v>37970</v>
      </c>
      <c r="U268" s="191">
        <v>6470</v>
      </c>
      <c r="V268" s="197">
        <v>36074700</v>
      </c>
      <c r="W268" s="197">
        <v>187267776</v>
      </c>
      <c r="X268" s="192">
        <v>44469</v>
      </c>
      <c r="Y268" s="80" t="s">
        <v>6489</v>
      </c>
      <c r="Z268" s="80" t="s">
        <v>6490</v>
      </c>
      <c r="AA268" s="193" t="s">
        <v>6584</v>
      </c>
    </row>
    <row r="269" spans="2:27" s="188" customFormat="1" ht="15.75" customHeight="1" x14ac:dyDescent="0.2">
      <c r="B269" s="189" t="s">
        <v>8137</v>
      </c>
      <c r="C269" s="189">
        <v>716316009</v>
      </c>
      <c r="D269" s="189" t="s">
        <v>1375</v>
      </c>
      <c r="E269" s="189" t="s">
        <v>2087</v>
      </c>
      <c r="F269" s="189" t="s">
        <v>8138</v>
      </c>
      <c r="G269" s="189" t="s">
        <v>2088</v>
      </c>
      <c r="H269" s="189" t="s">
        <v>8139</v>
      </c>
      <c r="I269" s="189" t="s">
        <v>2089</v>
      </c>
      <c r="J269" s="189" t="s">
        <v>8140</v>
      </c>
      <c r="K269" s="189" t="s">
        <v>8141</v>
      </c>
      <c r="L269" s="189" t="s">
        <v>6040</v>
      </c>
      <c r="M269" s="189" t="s">
        <v>47</v>
      </c>
      <c r="N269" s="189" t="s">
        <v>630</v>
      </c>
      <c r="O269" s="189" t="s">
        <v>6041</v>
      </c>
      <c r="P269" s="189" t="s">
        <v>8142</v>
      </c>
      <c r="Q269" s="189">
        <v>0</v>
      </c>
      <c r="R269" s="189">
        <v>93401</v>
      </c>
      <c r="S269" s="189" t="s">
        <v>8143</v>
      </c>
      <c r="T269" s="190">
        <v>37970</v>
      </c>
      <c r="U269" s="191">
        <v>6470</v>
      </c>
      <c r="V269" s="197">
        <v>76292172</v>
      </c>
      <c r="W269" s="197">
        <v>565612506</v>
      </c>
      <c r="X269" s="192">
        <v>44469</v>
      </c>
      <c r="Y269" s="80" t="s">
        <v>6489</v>
      </c>
      <c r="Z269" s="80" t="s">
        <v>6490</v>
      </c>
      <c r="AA269" s="193" t="s">
        <v>6529</v>
      </c>
    </row>
    <row r="270" spans="2:27" s="188" customFormat="1" ht="15.75" customHeight="1" x14ac:dyDescent="0.2">
      <c r="B270" s="189" t="s">
        <v>8137</v>
      </c>
      <c r="C270" s="189">
        <v>716316009</v>
      </c>
      <c r="D270" s="189" t="s">
        <v>1375</v>
      </c>
      <c r="E270" s="189" t="s">
        <v>2087</v>
      </c>
      <c r="F270" s="189" t="s">
        <v>8138</v>
      </c>
      <c r="G270" s="189" t="s">
        <v>2088</v>
      </c>
      <c r="H270" s="189" t="s">
        <v>8139</v>
      </c>
      <c r="I270" s="189" t="s">
        <v>2089</v>
      </c>
      <c r="J270" s="189" t="s">
        <v>8140</v>
      </c>
      <c r="K270" s="189" t="s">
        <v>8141</v>
      </c>
      <c r="L270" s="189" t="s">
        <v>6040</v>
      </c>
      <c r="M270" s="189" t="s">
        <v>47</v>
      </c>
      <c r="N270" s="189" t="s">
        <v>630</v>
      </c>
      <c r="O270" s="189" t="s">
        <v>6041</v>
      </c>
      <c r="P270" s="189" t="s">
        <v>8142</v>
      </c>
      <c r="Q270" s="189">
        <v>0</v>
      </c>
      <c r="R270" s="189">
        <v>93401</v>
      </c>
      <c r="S270" s="189" t="s">
        <v>8143</v>
      </c>
      <c r="T270" s="190">
        <v>37970</v>
      </c>
      <c r="U270" s="191">
        <v>6470</v>
      </c>
      <c r="V270" s="197">
        <v>5611620</v>
      </c>
      <c r="W270" s="197">
        <v>119166387</v>
      </c>
      <c r="X270" s="192">
        <v>44469</v>
      </c>
      <c r="Y270" s="80" t="s">
        <v>6489</v>
      </c>
      <c r="Z270" s="80" t="s">
        <v>6490</v>
      </c>
      <c r="AA270" s="193" t="s">
        <v>6617</v>
      </c>
    </row>
    <row r="271" spans="2:27" s="188" customFormat="1" ht="15.75" customHeight="1" x14ac:dyDescent="0.2">
      <c r="B271" s="189" t="s">
        <v>8137</v>
      </c>
      <c r="C271" s="189">
        <v>716316009</v>
      </c>
      <c r="D271" s="189" t="s">
        <v>1375</v>
      </c>
      <c r="E271" s="189" t="s">
        <v>2087</v>
      </c>
      <c r="F271" s="189" t="s">
        <v>8138</v>
      </c>
      <c r="G271" s="189" t="s">
        <v>2088</v>
      </c>
      <c r="H271" s="189" t="s">
        <v>8139</v>
      </c>
      <c r="I271" s="189" t="s">
        <v>2089</v>
      </c>
      <c r="J271" s="189" t="s">
        <v>8140</v>
      </c>
      <c r="K271" s="189" t="s">
        <v>8141</v>
      </c>
      <c r="L271" s="189" t="s">
        <v>6040</v>
      </c>
      <c r="M271" s="189" t="s">
        <v>47</v>
      </c>
      <c r="N271" s="189" t="s">
        <v>630</v>
      </c>
      <c r="O271" s="189" t="s">
        <v>6041</v>
      </c>
      <c r="P271" s="189" t="s">
        <v>8142</v>
      </c>
      <c r="Q271" s="189">
        <v>0</v>
      </c>
      <c r="R271" s="189">
        <v>93401</v>
      </c>
      <c r="S271" s="189" t="s">
        <v>8143</v>
      </c>
      <c r="T271" s="190">
        <v>37970</v>
      </c>
      <c r="U271" s="191">
        <v>6470</v>
      </c>
      <c r="V271" s="197">
        <v>89550594</v>
      </c>
      <c r="W271" s="197">
        <v>713438610</v>
      </c>
      <c r="X271" s="192">
        <v>44469</v>
      </c>
      <c r="Y271" s="80" t="s">
        <v>6489</v>
      </c>
      <c r="Z271" s="80" t="s">
        <v>6490</v>
      </c>
      <c r="AA271" s="193" t="s">
        <v>6534</v>
      </c>
    </row>
    <row r="272" spans="2:27" s="188" customFormat="1" ht="15.75" customHeight="1" x14ac:dyDescent="0.2">
      <c r="B272" s="189" t="s">
        <v>8137</v>
      </c>
      <c r="C272" s="189">
        <v>716316009</v>
      </c>
      <c r="D272" s="189" t="s">
        <v>1375</v>
      </c>
      <c r="E272" s="189" t="s">
        <v>2087</v>
      </c>
      <c r="F272" s="189" t="s">
        <v>8138</v>
      </c>
      <c r="G272" s="189" t="s">
        <v>2088</v>
      </c>
      <c r="H272" s="189" t="s">
        <v>8139</v>
      </c>
      <c r="I272" s="189" t="s">
        <v>2089</v>
      </c>
      <c r="J272" s="189" t="s">
        <v>8140</v>
      </c>
      <c r="K272" s="189" t="s">
        <v>8141</v>
      </c>
      <c r="L272" s="189" t="s">
        <v>6040</v>
      </c>
      <c r="M272" s="189" t="s">
        <v>47</v>
      </c>
      <c r="N272" s="189" t="s">
        <v>630</v>
      </c>
      <c r="O272" s="189" t="s">
        <v>6041</v>
      </c>
      <c r="P272" s="189" t="s">
        <v>8142</v>
      </c>
      <c r="Q272" s="189">
        <v>0</v>
      </c>
      <c r="R272" s="189">
        <v>93401</v>
      </c>
      <c r="S272" s="189" t="s">
        <v>8143</v>
      </c>
      <c r="T272" s="190">
        <v>37970</v>
      </c>
      <c r="U272" s="191">
        <v>6470</v>
      </c>
      <c r="V272" s="197">
        <v>11019808</v>
      </c>
      <c r="W272" s="197">
        <v>117939904</v>
      </c>
      <c r="X272" s="192">
        <v>44469</v>
      </c>
      <c r="Y272" s="80" t="s">
        <v>6489</v>
      </c>
      <c r="Z272" s="80" t="s">
        <v>6490</v>
      </c>
      <c r="AA272" s="193" t="s">
        <v>6573</v>
      </c>
    </row>
    <row r="273" spans="2:27" s="188" customFormat="1" ht="15.75" customHeight="1" x14ac:dyDescent="0.2">
      <c r="B273" s="189" t="s">
        <v>8137</v>
      </c>
      <c r="C273" s="189">
        <v>716316009</v>
      </c>
      <c r="D273" s="189" t="s">
        <v>1375</v>
      </c>
      <c r="E273" s="189" t="s">
        <v>2087</v>
      </c>
      <c r="F273" s="189" t="s">
        <v>8138</v>
      </c>
      <c r="G273" s="189" t="s">
        <v>2088</v>
      </c>
      <c r="H273" s="189" t="s">
        <v>8139</v>
      </c>
      <c r="I273" s="189" t="s">
        <v>2089</v>
      </c>
      <c r="J273" s="189" t="s">
        <v>8140</v>
      </c>
      <c r="K273" s="189" t="s">
        <v>8141</v>
      </c>
      <c r="L273" s="189" t="s">
        <v>6040</v>
      </c>
      <c r="M273" s="189" t="s">
        <v>47</v>
      </c>
      <c r="N273" s="189" t="s">
        <v>630</v>
      </c>
      <c r="O273" s="189" t="s">
        <v>6041</v>
      </c>
      <c r="P273" s="189" t="s">
        <v>8142</v>
      </c>
      <c r="Q273" s="189">
        <v>0</v>
      </c>
      <c r="R273" s="189">
        <v>93401</v>
      </c>
      <c r="S273" s="189" t="s">
        <v>8143</v>
      </c>
      <c r="T273" s="190">
        <v>37970</v>
      </c>
      <c r="U273" s="191">
        <v>6470</v>
      </c>
      <c r="V273" s="197">
        <v>13100676</v>
      </c>
      <c r="W273" s="197">
        <v>258931008</v>
      </c>
      <c r="X273" s="192">
        <v>44469</v>
      </c>
      <c r="Y273" s="80" t="s">
        <v>6489</v>
      </c>
      <c r="Z273" s="80" t="s">
        <v>6490</v>
      </c>
      <c r="AA273" s="193" t="s">
        <v>6574</v>
      </c>
    </row>
    <row r="274" spans="2:27" s="188" customFormat="1" ht="15.75" customHeight="1" x14ac:dyDescent="0.2">
      <c r="B274" s="189" t="s">
        <v>8137</v>
      </c>
      <c r="C274" s="189">
        <v>716316009</v>
      </c>
      <c r="D274" s="189" t="s">
        <v>1375</v>
      </c>
      <c r="E274" s="189" t="s">
        <v>2087</v>
      </c>
      <c r="F274" s="189" t="s">
        <v>8138</v>
      </c>
      <c r="G274" s="189" t="s">
        <v>2088</v>
      </c>
      <c r="H274" s="189" t="s">
        <v>8139</v>
      </c>
      <c r="I274" s="189" t="s">
        <v>2089</v>
      </c>
      <c r="J274" s="189" t="s">
        <v>8140</v>
      </c>
      <c r="K274" s="189" t="s">
        <v>8141</v>
      </c>
      <c r="L274" s="189" t="s">
        <v>6040</v>
      </c>
      <c r="M274" s="189" t="s">
        <v>47</v>
      </c>
      <c r="N274" s="189" t="s">
        <v>630</v>
      </c>
      <c r="O274" s="189" t="s">
        <v>6041</v>
      </c>
      <c r="P274" s="189" t="s">
        <v>8142</v>
      </c>
      <c r="Q274" s="189">
        <v>0</v>
      </c>
      <c r="R274" s="189">
        <v>93401</v>
      </c>
      <c r="S274" s="189" t="s">
        <v>8143</v>
      </c>
      <c r="T274" s="190">
        <v>37970</v>
      </c>
      <c r="U274" s="191">
        <v>6470</v>
      </c>
      <c r="V274" s="197">
        <v>55922250</v>
      </c>
      <c r="W274" s="197">
        <v>660234246</v>
      </c>
      <c r="X274" s="192">
        <v>44469</v>
      </c>
      <c r="Y274" s="80" t="s">
        <v>6489</v>
      </c>
      <c r="Z274" s="80" t="s">
        <v>6490</v>
      </c>
      <c r="AA274" s="193" t="s">
        <v>6575</v>
      </c>
    </row>
    <row r="275" spans="2:27" s="188" customFormat="1" ht="15.75" customHeight="1" x14ac:dyDescent="0.2">
      <c r="B275" s="189" t="s">
        <v>8137</v>
      </c>
      <c r="C275" s="189">
        <v>716316009</v>
      </c>
      <c r="D275" s="189" t="s">
        <v>1375</v>
      </c>
      <c r="E275" s="189" t="s">
        <v>2087</v>
      </c>
      <c r="F275" s="189" t="s">
        <v>8138</v>
      </c>
      <c r="G275" s="189" t="s">
        <v>2088</v>
      </c>
      <c r="H275" s="189" t="s">
        <v>8139</v>
      </c>
      <c r="I275" s="189" t="s">
        <v>2089</v>
      </c>
      <c r="J275" s="189" t="s">
        <v>8140</v>
      </c>
      <c r="K275" s="189" t="s">
        <v>8141</v>
      </c>
      <c r="L275" s="189" t="s">
        <v>6040</v>
      </c>
      <c r="M275" s="189" t="s">
        <v>47</v>
      </c>
      <c r="N275" s="189" t="s">
        <v>630</v>
      </c>
      <c r="O275" s="189" t="s">
        <v>6041</v>
      </c>
      <c r="P275" s="189" t="s">
        <v>8142</v>
      </c>
      <c r="Q275" s="189">
        <v>0</v>
      </c>
      <c r="R275" s="189">
        <v>93401</v>
      </c>
      <c r="S275" s="189" t="s">
        <v>8143</v>
      </c>
      <c r="T275" s="190">
        <v>37970</v>
      </c>
      <c r="U275" s="191">
        <v>6470</v>
      </c>
      <c r="V275" s="197">
        <v>29669178</v>
      </c>
      <c r="W275" s="197">
        <v>200459235</v>
      </c>
      <c r="X275" s="192">
        <v>44469</v>
      </c>
      <c r="Y275" s="80" t="s">
        <v>6489</v>
      </c>
      <c r="Z275" s="80" t="s">
        <v>6490</v>
      </c>
      <c r="AA275" s="193" t="s">
        <v>6541</v>
      </c>
    </row>
    <row r="276" spans="2:27" s="188" customFormat="1" ht="15.75" customHeight="1" x14ac:dyDescent="0.2">
      <c r="B276" s="189" t="s">
        <v>8137</v>
      </c>
      <c r="C276" s="189">
        <v>716316009</v>
      </c>
      <c r="D276" s="189" t="s">
        <v>1375</v>
      </c>
      <c r="E276" s="189" t="s">
        <v>2087</v>
      </c>
      <c r="F276" s="189" t="s">
        <v>8138</v>
      </c>
      <c r="G276" s="189" t="s">
        <v>2088</v>
      </c>
      <c r="H276" s="189" t="s">
        <v>8139</v>
      </c>
      <c r="I276" s="189" t="s">
        <v>2089</v>
      </c>
      <c r="J276" s="189" t="s">
        <v>8140</v>
      </c>
      <c r="K276" s="189" t="s">
        <v>8141</v>
      </c>
      <c r="L276" s="189" t="s">
        <v>6040</v>
      </c>
      <c r="M276" s="189" t="s">
        <v>47</v>
      </c>
      <c r="N276" s="189" t="s">
        <v>630</v>
      </c>
      <c r="O276" s="189" t="s">
        <v>6041</v>
      </c>
      <c r="P276" s="189" t="s">
        <v>8142</v>
      </c>
      <c r="Q276" s="189">
        <v>0</v>
      </c>
      <c r="R276" s="189">
        <v>93401</v>
      </c>
      <c r="S276" s="189" t="s">
        <v>8143</v>
      </c>
      <c r="T276" s="190">
        <v>37970</v>
      </c>
      <c r="U276" s="191">
        <v>6470</v>
      </c>
      <c r="V276" s="197">
        <v>7564277</v>
      </c>
      <c r="W276" s="197">
        <v>61849110</v>
      </c>
      <c r="X276" s="192">
        <v>44469</v>
      </c>
      <c r="Y276" s="80" t="s">
        <v>6489</v>
      </c>
      <c r="Z276" s="80" t="s">
        <v>6490</v>
      </c>
      <c r="AA276" s="193" t="s">
        <v>6542</v>
      </c>
    </row>
    <row r="277" spans="2:27" s="188" customFormat="1" ht="15.75" customHeight="1" x14ac:dyDescent="0.2">
      <c r="B277" s="189" t="s">
        <v>8137</v>
      </c>
      <c r="C277" s="189">
        <v>716316009</v>
      </c>
      <c r="D277" s="189" t="s">
        <v>1375</v>
      </c>
      <c r="E277" s="189" t="s">
        <v>2087</v>
      </c>
      <c r="F277" s="189" t="s">
        <v>8138</v>
      </c>
      <c r="G277" s="189" t="s">
        <v>2088</v>
      </c>
      <c r="H277" s="189" t="s">
        <v>8139</v>
      </c>
      <c r="I277" s="189" t="s">
        <v>2089</v>
      </c>
      <c r="J277" s="189" t="s">
        <v>8140</v>
      </c>
      <c r="K277" s="189" t="s">
        <v>8141</v>
      </c>
      <c r="L277" s="189" t="s">
        <v>6040</v>
      </c>
      <c r="M277" s="189" t="s">
        <v>47</v>
      </c>
      <c r="N277" s="189" t="s">
        <v>630</v>
      </c>
      <c r="O277" s="189" t="s">
        <v>6041</v>
      </c>
      <c r="P277" s="189" t="s">
        <v>8142</v>
      </c>
      <c r="Q277" s="189">
        <v>0</v>
      </c>
      <c r="R277" s="189">
        <v>93401</v>
      </c>
      <c r="S277" s="189" t="s">
        <v>8143</v>
      </c>
      <c r="T277" s="190">
        <v>37970</v>
      </c>
      <c r="U277" s="191">
        <v>6470</v>
      </c>
      <c r="V277" s="197">
        <v>9299256</v>
      </c>
      <c r="W277" s="197">
        <v>77761020</v>
      </c>
      <c r="X277" s="192">
        <v>44469</v>
      </c>
      <c r="Y277" s="80" t="s">
        <v>6489</v>
      </c>
      <c r="Z277" s="80" t="s">
        <v>6490</v>
      </c>
      <c r="AA277" s="193" t="s">
        <v>6588</v>
      </c>
    </row>
    <row r="278" spans="2:27" s="188" customFormat="1" ht="15.75" customHeight="1" x14ac:dyDescent="0.2">
      <c r="B278" s="189" t="s">
        <v>8137</v>
      </c>
      <c r="C278" s="189">
        <v>716316009</v>
      </c>
      <c r="D278" s="189" t="s">
        <v>1375</v>
      </c>
      <c r="E278" s="189" t="s">
        <v>2087</v>
      </c>
      <c r="F278" s="189" t="s">
        <v>8138</v>
      </c>
      <c r="G278" s="189" t="s">
        <v>2088</v>
      </c>
      <c r="H278" s="189" t="s">
        <v>8139</v>
      </c>
      <c r="I278" s="189" t="s">
        <v>2089</v>
      </c>
      <c r="J278" s="189" t="s">
        <v>8140</v>
      </c>
      <c r="K278" s="189" t="s">
        <v>8141</v>
      </c>
      <c r="L278" s="189" t="s">
        <v>6040</v>
      </c>
      <c r="M278" s="189" t="s">
        <v>47</v>
      </c>
      <c r="N278" s="189" t="s">
        <v>630</v>
      </c>
      <c r="O278" s="189" t="s">
        <v>6041</v>
      </c>
      <c r="P278" s="189" t="s">
        <v>8142</v>
      </c>
      <c r="Q278" s="189">
        <v>0</v>
      </c>
      <c r="R278" s="189">
        <v>93401</v>
      </c>
      <c r="S278" s="189" t="s">
        <v>8143</v>
      </c>
      <c r="T278" s="190">
        <v>37970</v>
      </c>
      <c r="U278" s="191">
        <v>6470</v>
      </c>
      <c r="V278" s="197">
        <v>2725644</v>
      </c>
      <c r="W278" s="197">
        <v>101169492</v>
      </c>
      <c r="X278" s="192">
        <v>44469</v>
      </c>
      <c r="Y278" s="80" t="s">
        <v>6489</v>
      </c>
      <c r="Z278" s="80" t="s">
        <v>6490</v>
      </c>
      <c r="AA278" s="193" t="s">
        <v>6595</v>
      </c>
    </row>
    <row r="279" spans="2:27" s="188" customFormat="1" ht="15.75" customHeight="1" x14ac:dyDescent="0.2">
      <c r="B279" s="189" t="s">
        <v>8137</v>
      </c>
      <c r="C279" s="189">
        <v>716316009</v>
      </c>
      <c r="D279" s="189" t="s">
        <v>1375</v>
      </c>
      <c r="E279" s="189" t="s">
        <v>2087</v>
      </c>
      <c r="F279" s="189" t="s">
        <v>8138</v>
      </c>
      <c r="G279" s="189" t="s">
        <v>2088</v>
      </c>
      <c r="H279" s="189" t="s">
        <v>8139</v>
      </c>
      <c r="I279" s="189" t="s">
        <v>2089</v>
      </c>
      <c r="J279" s="189" t="s">
        <v>8140</v>
      </c>
      <c r="K279" s="189" t="s">
        <v>8141</v>
      </c>
      <c r="L279" s="189" t="s">
        <v>6040</v>
      </c>
      <c r="M279" s="189" t="s">
        <v>47</v>
      </c>
      <c r="N279" s="189" t="s">
        <v>630</v>
      </c>
      <c r="O279" s="189" t="s">
        <v>6041</v>
      </c>
      <c r="P279" s="189" t="s">
        <v>8142</v>
      </c>
      <c r="Q279" s="189">
        <v>0</v>
      </c>
      <c r="R279" s="189">
        <v>93401</v>
      </c>
      <c r="S279" s="189" t="s">
        <v>8143</v>
      </c>
      <c r="T279" s="190">
        <v>37970</v>
      </c>
      <c r="U279" s="191">
        <v>6470</v>
      </c>
      <c r="V279" s="197">
        <v>28513236</v>
      </c>
      <c r="W279" s="197">
        <v>222867942</v>
      </c>
      <c r="X279" s="192">
        <v>44469</v>
      </c>
      <c r="Y279" s="80" t="s">
        <v>6489</v>
      </c>
      <c r="Z279" s="80" t="s">
        <v>6490</v>
      </c>
      <c r="AA279" s="193" t="s">
        <v>6543</v>
      </c>
    </row>
    <row r="280" spans="2:27" s="188" customFormat="1" ht="15.75" customHeight="1" x14ac:dyDescent="0.2">
      <c r="B280" s="189" t="s">
        <v>8137</v>
      </c>
      <c r="C280" s="189">
        <v>716316009</v>
      </c>
      <c r="D280" s="189" t="s">
        <v>1375</v>
      </c>
      <c r="E280" s="189" t="s">
        <v>2087</v>
      </c>
      <c r="F280" s="189" t="s">
        <v>8138</v>
      </c>
      <c r="G280" s="189" t="s">
        <v>2088</v>
      </c>
      <c r="H280" s="189" t="s">
        <v>8139</v>
      </c>
      <c r="I280" s="189" t="s">
        <v>2089</v>
      </c>
      <c r="J280" s="189" t="s">
        <v>8140</v>
      </c>
      <c r="K280" s="189" t="s">
        <v>8141</v>
      </c>
      <c r="L280" s="189" t="s">
        <v>6040</v>
      </c>
      <c r="M280" s="189" t="s">
        <v>47</v>
      </c>
      <c r="N280" s="189" t="s">
        <v>630</v>
      </c>
      <c r="O280" s="189" t="s">
        <v>6041</v>
      </c>
      <c r="P280" s="189" t="s">
        <v>8142</v>
      </c>
      <c r="Q280" s="189">
        <v>0</v>
      </c>
      <c r="R280" s="189">
        <v>93401</v>
      </c>
      <c r="S280" s="189" t="s">
        <v>8143</v>
      </c>
      <c r="T280" s="190">
        <v>37970</v>
      </c>
      <c r="U280" s="191">
        <v>6470</v>
      </c>
      <c r="V280" s="197">
        <v>45467052</v>
      </c>
      <c r="W280" s="197">
        <v>346948104</v>
      </c>
      <c r="X280" s="192">
        <v>44469</v>
      </c>
      <c r="Y280" s="80" t="s">
        <v>6489</v>
      </c>
      <c r="Z280" s="80" t="s">
        <v>6490</v>
      </c>
      <c r="AA280" s="193" t="s">
        <v>6544</v>
      </c>
    </row>
    <row r="281" spans="2:27" s="188" customFormat="1" ht="15.75" customHeight="1" x14ac:dyDescent="0.2">
      <c r="B281" s="189" t="s">
        <v>8137</v>
      </c>
      <c r="C281" s="189">
        <v>716316009</v>
      </c>
      <c r="D281" s="189" t="s">
        <v>1375</v>
      </c>
      <c r="E281" s="189" t="s">
        <v>2087</v>
      </c>
      <c r="F281" s="189" t="s">
        <v>8138</v>
      </c>
      <c r="G281" s="189" t="s">
        <v>2088</v>
      </c>
      <c r="H281" s="189" t="s">
        <v>8139</v>
      </c>
      <c r="I281" s="189" t="s">
        <v>2089</v>
      </c>
      <c r="J281" s="189" t="s">
        <v>8140</v>
      </c>
      <c r="K281" s="189" t="s">
        <v>8141</v>
      </c>
      <c r="L281" s="189" t="s">
        <v>6040</v>
      </c>
      <c r="M281" s="189" t="s">
        <v>47</v>
      </c>
      <c r="N281" s="189" t="s">
        <v>630</v>
      </c>
      <c r="O281" s="189" t="s">
        <v>6041</v>
      </c>
      <c r="P281" s="189" t="s">
        <v>8142</v>
      </c>
      <c r="Q281" s="189">
        <v>0</v>
      </c>
      <c r="R281" s="189">
        <v>93401</v>
      </c>
      <c r="S281" s="189" t="s">
        <v>8143</v>
      </c>
      <c r="T281" s="190">
        <v>37970</v>
      </c>
      <c r="U281" s="191">
        <v>6470</v>
      </c>
      <c r="V281" s="197">
        <v>98883157</v>
      </c>
      <c r="W281" s="197">
        <v>478893215</v>
      </c>
      <c r="X281" s="192">
        <v>44469</v>
      </c>
      <c r="Y281" s="80" t="s">
        <v>6489</v>
      </c>
      <c r="Z281" s="80" t="s">
        <v>6490</v>
      </c>
      <c r="AA281" s="193" t="s">
        <v>6514</v>
      </c>
    </row>
    <row r="282" spans="2:27" s="188" customFormat="1" ht="15.75" customHeight="1" x14ac:dyDescent="0.2">
      <c r="B282" s="189" t="s">
        <v>8137</v>
      </c>
      <c r="C282" s="189">
        <v>716316009</v>
      </c>
      <c r="D282" s="189" t="s">
        <v>1375</v>
      </c>
      <c r="E282" s="189" t="s">
        <v>2087</v>
      </c>
      <c r="F282" s="189" t="s">
        <v>8138</v>
      </c>
      <c r="G282" s="189" t="s">
        <v>2088</v>
      </c>
      <c r="H282" s="189" t="s">
        <v>8139</v>
      </c>
      <c r="I282" s="189" t="s">
        <v>2089</v>
      </c>
      <c r="J282" s="189" t="s">
        <v>8140</v>
      </c>
      <c r="K282" s="189" t="s">
        <v>8141</v>
      </c>
      <c r="L282" s="189" t="s">
        <v>6040</v>
      </c>
      <c r="M282" s="189" t="s">
        <v>47</v>
      </c>
      <c r="N282" s="189" t="s">
        <v>630</v>
      </c>
      <c r="O282" s="189" t="s">
        <v>6041</v>
      </c>
      <c r="P282" s="189" t="s">
        <v>8142</v>
      </c>
      <c r="Q282" s="189">
        <v>0</v>
      </c>
      <c r="R282" s="189">
        <v>93401</v>
      </c>
      <c r="S282" s="189" t="s">
        <v>8143</v>
      </c>
      <c r="T282" s="190">
        <v>37970</v>
      </c>
      <c r="U282" s="191">
        <v>6470</v>
      </c>
      <c r="V282" s="197">
        <v>8016600</v>
      </c>
      <c r="W282" s="197">
        <v>61086492</v>
      </c>
      <c r="X282" s="192">
        <v>44469</v>
      </c>
      <c r="Y282" s="80" t="s">
        <v>6489</v>
      </c>
      <c r="Z282" s="80" t="s">
        <v>6490</v>
      </c>
      <c r="AA282" s="193" t="s">
        <v>6498</v>
      </c>
    </row>
    <row r="283" spans="2:27" s="188" customFormat="1" ht="15.75" customHeight="1" x14ac:dyDescent="0.2">
      <c r="B283" s="189" t="s">
        <v>8132</v>
      </c>
      <c r="C283" s="189">
        <v>716569004</v>
      </c>
      <c r="D283" s="189" t="s">
        <v>1375</v>
      </c>
      <c r="E283" s="189" t="s">
        <v>2072</v>
      </c>
      <c r="F283" s="189" t="s">
        <v>8927</v>
      </c>
      <c r="G283" s="189" t="s">
        <v>2073</v>
      </c>
      <c r="H283" s="189" t="s">
        <v>8134</v>
      </c>
      <c r="I283" s="189" t="s">
        <v>2074</v>
      </c>
      <c r="J283" s="189" t="s">
        <v>6064</v>
      </c>
      <c r="K283" s="189" t="s">
        <v>2075</v>
      </c>
      <c r="L283" s="189" t="s">
        <v>2076</v>
      </c>
      <c r="M283" s="189" t="s">
        <v>47</v>
      </c>
      <c r="N283" s="189" t="s">
        <v>1974</v>
      </c>
      <c r="O283" s="189" t="s">
        <v>6062</v>
      </c>
      <c r="P283" s="189" t="s">
        <v>6063</v>
      </c>
      <c r="Q283" s="189">
        <v>0</v>
      </c>
      <c r="R283" s="189">
        <v>93105</v>
      </c>
      <c r="S283" s="189" t="s">
        <v>8135</v>
      </c>
      <c r="T283" s="190">
        <v>37970</v>
      </c>
      <c r="U283" s="191">
        <v>6560</v>
      </c>
      <c r="V283" s="197">
        <v>36808040</v>
      </c>
      <c r="W283" s="197">
        <v>270849980</v>
      </c>
      <c r="X283" s="192">
        <v>44469</v>
      </c>
      <c r="Y283" s="80" t="s">
        <v>6489</v>
      </c>
      <c r="Z283" s="80" t="s">
        <v>6490</v>
      </c>
      <c r="AA283" s="193" t="s">
        <v>7479</v>
      </c>
    </row>
    <row r="284" spans="2:27" s="188" customFormat="1" ht="15.75" customHeight="1" x14ac:dyDescent="0.2">
      <c r="B284" s="189" t="s">
        <v>7734</v>
      </c>
      <c r="C284" s="189">
        <v>717150007</v>
      </c>
      <c r="D284" s="189" t="s">
        <v>72</v>
      </c>
      <c r="E284" s="189" t="s">
        <v>735</v>
      </c>
      <c r="F284" s="189" t="s">
        <v>7735</v>
      </c>
      <c r="G284" s="189" t="s">
        <v>736</v>
      </c>
      <c r="H284" s="189" t="s">
        <v>7736</v>
      </c>
      <c r="I284" s="189" t="s">
        <v>737</v>
      </c>
      <c r="J284" s="189" t="s">
        <v>5562</v>
      </c>
      <c r="K284" s="189" t="s">
        <v>7737</v>
      </c>
      <c r="L284" s="189" t="s">
        <v>738</v>
      </c>
      <c r="M284" s="189" t="s">
        <v>47</v>
      </c>
      <c r="N284" s="189" t="s">
        <v>739</v>
      </c>
      <c r="O284" s="189" t="s">
        <v>5563</v>
      </c>
      <c r="P284" s="189">
        <v>0</v>
      </c>
      <c r="Q284" s="189">
        <v>0</v>
      </c>
      <c r="R284" s="189" t="s">
        <v>368</v>
      </c>
      <c r="S284" s="189" t="s">
        <v>7738</v>
      </c>
      <c r="T284" s="190">
        <v>37970</v>
      </c>
      <c r="U284" s="191">
        <v>6570</v>
      </c>
      <c r="V284" s="197">
        <v>0</v>
      </c>
      <c r="W284" s="197">
        <v>3053204</v>
      </c>
      <c r="X284" s="192">
        <v>44469</v>
      </c>
      <c r="Y284" s="80" t="s">
        <v>6489</v>
      </c>
      <c r="Z284" s="80" t="s">
        <v>6490</v>
      </c>
      <c r="AA284" s="193" t="s">
        <v>7467</v>
      </c>
    </row>
    <row r="285" spans="2:27" s="188" customFormat="1" ht="15.75" customHeight="1" x14ac:dyDescent="0.2">
      <c r="B285" s="189" t="s">
        <v>7734</v>
      </c>
      <c r="C285" s="189">
        <v>717150007</v>
      </c>
      <c r="D285" s="189" t="s">
        <v>72</v>
      </c>
      <c r="E285" s="189" t="s">
        <v>735</v>
      </c>
      <c r="F285" s="189" t="s">
        <v>7735</v>
      </c>
      <c r="G285" s="189" t="s">
        <v>736</v>
      </c>
      <c r="H285" s="189" t="s">
        <v>7736</v>
      </c>
      <c r="I285" s="189" t="s">
        <v>737</v>
      </c>
      <c r="J285" s="189" t="s">
        <v>5562</v>
      </c>
      <c r="K285" s="189" t="s">
        <v>7737</v>
      </c>
      <c r="L285" s="189" t="s">
        <v>738</v>
      </c>
      <c r="M285" s="189" t="s">
        <v>47</v>
      </c>
      <c r="N285" s="189" t="s">
        <v>739</v>
      </c>
      <c r="O285" s="189" t="s">
        <v>5563</v>
      </c>
      <c r="P285" s="189">
        <v>0</v>
      </c>
      <c r="Q285" s="189">
        <v>0</v>
      </c>
      <c r="R285" s="189" t="s">
        <v>368</v>
      </c>
      <c r="S285" s="189" t="s">
        <v>7738</v>
      </c>
      <c r="T285" s="190">
        <v>37970</v>
      </c>
      <c r="U285" s="191">
        <v>6570</v>
      </c>
      <c r="V285" s="197">
        <v>93271434</v>
      </c>
      <c r="W285" s="197">
        <v>628828676</v>
      </c>
      <c r="X285" s="192">
        <v>44469</v>
      </c>
      <c r="Y285" s="80" t="s">
        <v>6489</v>
      </c>
      <c r="Z285" s="80" t="s">
        <v>6490</v>
      </c>
      <c r="AA285" s="193" t="s">
        <v>6618</v>
      </c>
    </row>
    <row r="286" spans="2:27" s="188" customFormat="1" ht="15.75" customHeight="1" x14ac:dyDescent="0.2">
      <c r="B286" s="189" t="s">
        <v>7734</v>
      </c>
      <c r="C286" s="189">
        <v>717150007</v>
      </c>
      <c r="D286" s="189" t="s">
        <v>72</v>
      </c>
      <c r="E286" s="189" t="s">
        <v>735</v>
      </c>
      <c r="F286" s="189" t="s">
        <v>7735</v>
      </c>
      <c r="G286" s="189" t="s">
        <v>736</v>
      </c>
      <c r="H286" s="189" t="s">
        <v>7736</v>
      </c>
      <c r="I286" s="189" t="s">
        <v>737</v>
      </c>
      <c r="J286" s="189" t="s">
        <v>5562</v>
      </c>
      <c r="K286" s="189" t="s">
        <v>7737</v>
      </c>
      <c r="L286" s="189" t="s">
        <v>738</v>
      </c>
      <c r="M286" s="189" t="s">
        <v>47</v>
      </c>
      <c r="N286" s="189" t="s">
        <v>739</v>
      </c>
      <c r="O286" s="189" t="s">
        <v>5563</v>
      </c>
      <c r="P286" s="189">
        <v>0</v>
      </c>
      <c r="Q286" s="189">
        <v>0</v>
      </c>
      <c r="R286" s="189" t="s">
        <v>368</v>
      </c>
      <c r="S286" s="189" t="s">
        <v>7738</v>
      </c>
      <c r="T286" s="190">
        <v>37970</v>
      </c>
      <c r="U286" s="191">
        <v>6570</v>
      </c>
      <c r="V286" s="197">
        <v>50561059</v>
      </c>
      <c r="W286" s="197">
        <v>493704469</v>
      </c>
      <c r="X286" s="192">
        <v>44469</v>
      </c>
      <c r="Y286" s="80" t="s">
        <v>6489</v>
      </c>
      <c r="Z286" s="80" t="s">
        <v>6490</v>
      </c>
      <c r="AA286" s="193" t="s">
        <v>6619</v>
      </c>
    </row>
    <row r="287" spans="2:27" s="188" customFormat="1" ht="15.75" customHeight="1" x14ac:dyDescent="0.2">
      <c r="B287" s="189" t="s">
        <v>7734</v>
      </c>
      <c r="C287" s="189">
        <v>717150007</v>
      </c>
      <c r="D287" s="189" t="s">
        <v>72</v>
      </c>
      <c r="E287" s="189" t="s">
        <v>735</v>
      </c>
      <c r="F287" s="189" t="s">
        <v>7735</v>
      </c>
      <c r="G287" s="189" t="s">
        <v>736</v>
      </c>
      <c r="H287" s="189" t="s">
        <v>7736</v>
      </c>
      <c r="I287" s="189" t="s">
        <v>737</v>
      </c>
      <c r="J287" s="189" t="s">
        <v>5562</v>
      </c>
      <c r="K287" s="189" t="s">
        <v>7737</v>
      </c>
      <c r="L287" s="189" t="s">
        <v>738</v>
      </c>
      <c r="M287" s="189" t="s">
        <v>47</v>
      </c>
      <c r="N287" s="189" t="s">
        <v>739</v>
      </c>
      <c r="O287" s="189" t="s">
        <v>5563</v>
      </c>
      <c r="P287" s="189">
        <v>0</v>
      </c>
      <c r="Q287" s="189">
        <v>0</v>
      </c>
      <c r="R287" s="189" t="s">
        <v>368</v>
      </c>
      <c r="S287" s="189" t="s">
        <v>7738</v>
      </c>
      <c r="T287" s="190">
        <v>37970</v>
      </c>
      <c r="U287" s="191">
        <v>6570</v>
      </c>
      <c r="V287" s="197">
        <v>8956146</v>
      </c>
      <c r="W287" s="197">
        <v>27233994</v>
      </c>
      <c r="X287" s="192">
        <v>44469</v>
      </c>
      <c r="Y287" s="80" t="s">
        <v>6489</v>
      </c>
      <c r="Z287" s="80" t="s">
        <v>6490</v>
      </c>
      <c r="AA287" s="193" t="s">
        <v>6560</v>
      </c>
    </row>
    <row r="288" spans="2:27" s="188" customFormat="1" ht="15.75" customHeight="1" x14ac:dyDescent="0.2">
      <c r="B288" s="189" t="s">
        <v>7734</v>
      </c>
      <c r="C288" s="189">
        <v>717150007</v>
      </c>
      <c r="D288" s="189" t="s">
        <v>72</v>
      </c>
      <c r="E288" s="189" t="s">
        <v>735</v>
      </c>
      <c r="F288" s="189" t="s">
        <v>7735</v>
      </c>
      <c r="G288" s="189" t="s">
        <v>736</v>
      </c>
      <c r="H288" s="189" t="s">
        <v>7736</v>
      </c>
      <c r="I288" s="189" t="s">
        <v>737</v>
      </c>
      <c r="J288" s="189" t="s">
        <v>5562</v>
      </c>
      <c r="K288" s="189" t="s">
        <v>7737</v>
      </c>
      <c r="L288" s="189" t="s">
        <v>738</v>
      </c>
      <c r="M288" s="189" t="s">
        <v>47</v>
      </c>
      <c r="N288" s="189" t="s">
        <v>739</v>
      </c>
      <c r="O288" s="189" t="s">
        <v>5563</v>
      </c>
      <c r="P288" s="189">
        <v>0</v>
      </c>
      <c r="Q288" s="189">
        <v>0</v>
      </c>
      <c r="R288" s="189" t="s">
        <v>368</v>
      </c>
      <c r="S288" s="189" t="s">
        <v>7738</v>
      </c>
      <c r="T288" s="190">
        <v>37970</v>
      </c>
      <c r="U288" s="191">
        <v>6570</v>
      </c>
      <c r="V288" s="197">
        <v>3804937</v>
      </c>
      <c r="W288" s="197">
        <v>30473712</v>
      </c>
      <c r="X288" s="192">
        <v>44469</v>
      </c>
      <c r="Y288" s="80" t="s">
        <v>6489</v>
      </c>
      <c r="Z288" s="80" t="s">
        <v>6490</v>
      </c>
      <c r="AA288" s="193" t="s">
        <v>6517</v>
      </c>
    </row>
    <row r="289" spans="2:27" s="188" customFormat="1" ht="15.75" customHeight="1" x14ac:dyDescent="0.2">
      <c r="B289" s="189" t="s">
        <v>7734</v>
      </c>
      <c r="C289" s="189">
        <v>717150007</v>
      </c>
      <c r="D289" s="189" t="s">
        <v>72</v>
      </c>
      <c r="E289" s="189" t="s">
        <v>735</v>
      </c>
      <c r="F289" s="189" t="s">
        <v>7735</v>
      </c>
      <c r="G289" s="189" t="s">
        <v>736</v>
      </c>
      <c r="H289" s="189" t="s">
        <v>7736</v>
      </c>
      <c r="I289" s="189" t="s">
        <v>737</v>
      </c>
      <c r="J289" s="189" t="s">
        <v>5562</v>
      </c>
      <c r="K289" s="189" t="s">
        <v>7737</v>
      </c>
      <c r="L289" s="189" t="s">
        <v>738</v>
      </c>
      <c r="M289" s="189" t="s">
        <v>47</v>
      </c>
      <c r="N289" s="189" t="s">
        <v>739</v>
      </c>
      <c r="O289" s="189" t="s">
        <v>5563</v>
      </c>
      <c r="P289" s="189">
        <v>0</v>
      </c>
      <c r="Q289" s="189">
        <v>0</v>
      </c>
      <c r="R289" s="189" t="s">
        <v>368</v>
      </c>
      <c r="S289" s="189" t="s">
        <v>7738</v>
      </c>
      <c r="T289" s="190">
        <v>37970</v>
      </c>
      <c r="U289" s="191">
        <v>6570</v>
      </c>
      <c r="V289" s="197">
        <v>12294878</v>
      </c>
      <c r="W289" s="197">
        <v>108116879</v>
      </c>
      <c r="X289" s="192">
        <v>44469</v>
      </c>
      <c r="Y289" s="80" t="s">
        <v>6489</v>
      </c>
      <c r="Z289" s="80" t="s">
        <v>6490</v>
      </c>
      <c r="AA289" s="193" t="s">
        <v>6620</v>
      </c>
    </row>
    <row r="290" spans="2:27" s="188" customFormat="1" ht="15.75" customHeight="1" x14ac:dyDescent="0.2">
      <c r="B290" s="189" t="s">
        <v>7734</v>
      </c>
      <c r="C290" s="189">
        <v>717150007</v>
      </c>
      <c r="D290" s="189" t="s">
        <v>72</v>
      </c>
      <c r="E290" s="189" t="s">
        <v>735</v>
      </c>
      <c r="F290" s="189" t="s">
        <v>7735</v>
      </c>
      <c r="G290" s="189" t="s">
        <v>736</v>
      </c>
      <c r="H290" s="189" t="s">
        <v>7736</v>
      </c>
      <c r="I290" s="189" t="s">
        <v>737</v>
      </c>
      <c r="J290" s="189" t="s">
        <v>5562</v>
      </c>
      <c r="K290" s="189" t="s">
        <v>7737</v>
      </c>
      <c r="L290" s="189" t="s">
        <v>738</v>
      </c>
      <c r="M290" s="189" t="s">
        <v>47</v>
      </c>
      <c r="N290" s="189" t="s">
        <v>739</v>
      </c>
      <c r="O290" s="189" t="s">
        <v>5563</v>
      </c>
      <c r="P290" s="189">
        <v>0</v>
      </c>
      <c r="Q290" s="189">
        <v>0</v>
      </c>
      <c r="R290" s="189" t="s">
        <v>368</v>
      </c>
      <c r="S290" s="189" t="s">
        <v>7738</v>
      </c>
      <c r="T290" s="190">
        <v>37970</v>
      </c>
      <c r="U290" s="191">
        <v>6570</v>
      </c>
      <c r="V290" s="197">
        <v>56036376</v>
      </c>
      <c r="W290" s="197">
        <v>334720429</v>
      </c>
      <c r="X290" s="192">
        <v>44469</v>
      </c>
      <c r="Y290" s="80" t="s">
        <v>6489</v>
      </c>
      <c r="Z290" s="80" t="s">
        <v>6490</v>
      </c>
      <c r="AA290" s="193" t="s">
        <v>148</v>
      </c>
    </row>
    <row r="291" spans="2:27" s="188" customFormat="1" ht="15.75" customHeight="1" x14ac:dyDescent="0.2">
      <c r="B291" s="189" t="s">
        <v>7734</v>
      </c>
      <c r="C291" s="189">
        <v>717150007</v>
      </c>
      <c r="D291" s="189" t="s">
        <v>72</v>
      </c>
      <c r="E291" s="189" t="s">
        <v>735</v>
      </c>
      <c r="F291" s="189" t="s">
        <v>7735</v>
      </c>
      <c r="G291" s="189" t="s">
        <v>736</v>
      </c>
      <c r="H291" s="189" t="s">
        <v>7736</v>
      </c>
      <c r="I291" s="189" t="s">
        <v>737</v>
      </c>
      <c r="J291" s="189" t="s">
        <v>5562</v>
      </c>
      <c r="K291" s="189" t="s">
        <v>7737</v>
      </c>
      <c r="L291" s="189" t="s">
        <v>738</v>
      </c>
      <c r="M291" s="189" t="s">
        <v>47</v>
      </c>
      <c r="N291" s="189" t="s">
        <v>739</v>
      </c>
      <c r="O291" s="189" t="s">
        <v>5563</v>
      </c>
      <c r="P291" s="189">
        <v>0</v>
      </c>
      <c r="Q291" s="189">
        <v>0</v>
      </c>
      <c r="R291" s="189" t="s">
        <v>368</v>
      </c>
      <c r="S291" s="189" t="s">
        <v>7738</v>
      </c>
      <c r="T291" s="190">
        <v>37970</v>
      </c>
      <c r="U291" s="191">
        <v>6570</v>
      </c>
      <c r="V291" s="197">
        <v>0</v>
      </c>
      <c r="W291" s="197">
        <v>31331004</v>
      </c>
      <c r="X291" s="192">
        <v>44469</v>
      </c>
      <c r="Y291" s="80" t="s">
        <v>6489</v>
      </c>
      <c r="Z291" s="80" t="s">
        <v>6490</v>
      </c>
      <c r="AA291" s="193" t="s">
        <v>6565</v>
      </c>
    </row>
    <row r="292" spans="2:27" s="188" customFormat="1" ht="15.75" customHeight="1" x14ac:dyDescent="0.2">
      <c r="B292" s="189" t="s">
        <v>7734</v>
      </c>
      <c r="C292" s="189">
        <v>717150007</v>
      </c>
      <c r="D292" s="189" t="s">
        <v>72</v>
      </c>
      <c r="E292" s="189" t="s">
        <v>735</v>
      </c>
      <c r="F292" s="189" t="s">
        <v>7735</v>
      </c>
      <c r="G292" s="189" t="s">
        <v>736</v>
      </c>
      <c r="H292" s="189" t="s">
        <v>7736</v>
      </c>
      <c r="I292" s="189" t="s">
        <v>737</v>
      </c>
      <c r="J292" s="189" t="s">
        <v>5562</v>
      </c>
      <c r="K292" s="189" t="s">
        <v>7737</v>
      </c>
      <c r="L292" s="189" t="s">
        <v>738</v>
      </c>
      <c r="M292" s="189" t="s">
        <v>47</v>
      </c>
      <c r="N292" s="189" t="s">
        <v>739</v>
      </c>
      <c r="O292" s="189" t="s">
        <v>5563</v>
      </c>
      <c r="P292" s="189">
        <v>0</v>
      </c>
      <c r="Q292" s="189">
        <v>0</v>
      </c>
      <c r="R292" s="189" t="s">
        <v>368</v>
      </c>
      <c r="S292" s="189" t="s">
        <v>7738</v>
      </c>
      <c r="T292" s="190">
        <v>37970</v>
      </c>
      <c r="U292" s="191">
        <v>6570</v>
      </c>
      <c r="V292" s="197">
        <v>9619920</v>
      </c>
      <c r="W292" s="197">
        <v>80326332</v>
      </c>
      <c r="X292" s="192">
        <v>44469</v>
      </c>
      <c r="Y292" s="80" t="s">
        <v>6489</v>
      </c>
      <c r="Z292" s="80" t="s">
        <v>6490</v>
      </c>
      <c r="AA292" s="193" t="s">
        <v>6500</v>
      </c>
    </row>
    <row r="293" spans="2:27" s="188" customFormat="1" ht="15.75" customHeight="1" x14ac:dyDescent="0.2">
      <c r="B293" s="189" t="s">
        <v>7734</v>
      </c>
      <c r="C293" s="189">
        <v>717150007</v>
      </c>
      <c r="D293" s="189" t="s">
        <v>72</v>
      </c>
      <c r="E293" s="189" t="s">
        <v>735</v>
      </c>
      <c r="F293" s="189" t="s">
        <v>7735</v>
      </c>
      <c r="G293" s="189" t="s">
        <v>736</v>
      </c>
      <c r="H293" s="189" t="s">
        <v>7736</v>
      </c>
      <c r="I293" s="189" t="s">
        <v>737</v>
      </c>
      <c r="J293" s="189" t="s">
        <v>5562</v>
      </c>
      <c r="K293" s="189" t="s">
        <v>7737</v>
      </c>
      <c r="L293" s="189" t="s">
        <v>738</v>
      </c>
      <c r="M293" s="189" t="s">
        <v>47</v>
      </c>
      <c r="N293" s="189" t="s">
        <v>739</v>
      </c>
      <c r="O293" s="189" t="s">
        <v>5563</v>
      </c>
      <c r="P293" s="189">
        <v>0</v>
      </c>
      <c r="Q293" s="189">
        <v>0</v>
      </c>
      <c r="R293" s="189" t="s">
        <v>368</v>
      </c>
      <c r="S293" s="189" t="s">
        <v>7738</v>
      </c>
      <c r="T293" s="190">
        <v>37970</v>
      </c>
      <c r="U293" s="191">
        <v>6570</v>
      </c>
      <c r="V293" s="197">
        <v>94496474</v>
      </c>
      <c r="W293" s="197">
        <v>562395625</v>
      </c>
      <c r="X293" s="192">
        <v>44469</v>
      </c>
      <c r="Y293" s="80" t="s">
        <v>6489</v>
      </c>
      <c r="Z293" s="80" t="s">
        <v>6490</v>
      </c>
      <c r="AA293" s="193" t="s">
        <v>6561</v>
      </c>
    </row>
    <row r="294" spans="2:27" s="188" customFormat="1" ht="15.75" customHeight="1" x14ac:dyDescent="0.2">
      <c r="B294" s="189" t="s">
        <v>7734</v>
      </c>
      <c r="C294" s="189">
        <v>717150007</v>
      </c>
      <c r="D294" s="189" t="s">
        <v>72</v>
      </c>
      <c r="E294" s="189" t="s">
        <v>735</v>
      </c>
      <c r="F294" s="189" t="s">
        <v>7735</v>
      </c>
      <c r="G294" s="189" t="s">
        <v>736</v>
      </c>
      <c r="H294" s="189" t="s">
        <v>7736</v>
      </c>
      <c r="I294" s="189" t="s">
        <v>737</v>
      </c>
      <c r="J294" s="189" t="s">
        <v>5562</v>
      </c>
      <c r="K294" s="189" t="s">
        <v>7737</v>
      </c>
      <c r="L294" s="189" t="s">
        <v>738</v>
      </c>
      <c r="M294" s="189" t="s">
        <v>47</v>
      </c>
      <c r="N294" s="189" t="s">
        <v>739</v>
      </c>
      <c r="O294" s="189" t="s">
        <v>5563</v>
      </c>
      <c r="P294" s="189">
        <v>0</v>
      </c>
      <c r="Q294" s="189">
        <v>0</v>
      </c>
      <c r="R294" s="189" t="s">
        <v>368</v>
      </c>
      <c r="S294" s="189" t="s">
        <v>7738</v>
      </c>
      <c r="T294" s="190">
        <v>37970</v>
      </c>
      <c r="U294" s="191">
        <v>6570</v>
      </c>
      <c r="V294" s="197">
        <v>4966269</v>
      </c>
      <c r="W294" s="197">
        <v>83808260</v>
      </c>
      <c r="X294" s="192">
        <v>44469</v>
      </c>
      <c r="Y294" s="80" t="s">
        <v>6489</v>
      </c>
      <c r="Z294" s="80" t="s">
        <v>6490</v>
      </c>
      <c r="AA294" s="193" t="s">
        <v>6501</v>
      </c>
    </row>
    <row r="295" spans="2:27" s="188" customFormat="1" ht="15.75" customHeight="1" x14ac:dyDescent="0.2">
      <c r="B295" s="189" t="s">
        <v>7734</v>
      </c>
      <c r="C295" s="189">
        <v>717150007</v>
      </c>
      <c r="D295" s="189" t="s">
        <v>72</v>
      </c>
      <c r="E295" s="189" t="s">
        <v>735</v>
      </c>
      <c r="F295" s="189" t="s">
        <v>7735</v>
      </c>
      <c r="G295" s="189" t="s">
        <v>736</v>
      </c>
      <c r="H295" s="189" t="s">
        <v>7736</v>
      </c>
      <c r="I295" s="189" t="s">
        <v>737</v>
      </c>
      <c r="J295" s="189" t="s">
        <v>5562</v>
      </c>
      <c r="K295" s="189" t="s">
        <v>7737</v>
      </c>
      <c r="L295" s="189" t="s">
        <v>738</v>
      </c>
      <c r="M295" s="189" t="s">
        <v>47</v>
      </c>
      <c r="N295" s="189" t="s">
        <v>739</v>
      </c>
      <c r="O295" s="189" t="s">
        <v>5563</v>
      </c>
      <c r="P295" s="189">
        <v>0</v>
      </c>
      <c r="Q295" s="189">
        <v>0</v>
      </c>
      <c r="R295" s="189" t="s">
        <v>368</v>
      </c>
      <c r="S295" s="189" t="s">
        <v>7738</v>
      </c>
      <c r="T295" s="190">
        <v>37970</v>
      </c>
      <c r="U295" s="191">
        <v>6570</v>
      </c>
      <c r="V295" s="197">
        <v>43501274</v>
      </c>
      <c r="W295" s="197">
        <v>225365855</v>
      </c>
      <c r="X295" s="192">
        <v>44469</v>
      </c>
      <c r="Y295" s="80" t="s">
        <v>6489</v>
      </c>
      <c r="Z295" s="80" t="s">
        <v>6490</v>
      </c>
      <c r="AA295" s="193" t="s">
        <v>6521</v>
      </c>
    </row>
    <row r="296" spans="2:27" s="188" customFormat="1" ht="15.75" customHeight="1" x14ac:dyDescent="0.2">
      <c r="B296" s="189" t="s">
        <v>7734</v>
      </c>
      <c r="C296" s="189">
        <v>717150007</v>
      </c>
      <c r="D296" s="189" t="s">
        <v>72</v>
      </c>
      <c r="E296" s="189" t="s">
        <v>735</v>
      </c>
      <c r="F296" s="189" t="s">
        <v>7735</v>
      </c>
      <c r="G296" s="189" t="s">
        <v>736</v>
      </c>
      <c r="H296" s="189" t="s">
        <v>7736</v>
      </c>
      <c r="I296" s="189" t="s">
        <v>737</v>
      </c>
      <c r="J296" s="189" t="s">
        <v>5562</v>
      </c>
      <c r="K296" s="189" t="s">
        <v>7737</v>
      </c>
      <c r="L296" s="189" t="s">
        <v>738</v>
      </c>
      <c r="M296" s="189" t="s">
        <v>47</v>
      </c>
      <c r="N296" s="189" t="s">
        <v>739</v>
      </c>
      <c r="O296" s="189" t="s">
        <v>5563</v>
      </c>
      <c r="P296" s="189">
        <v>0</v>
      </c>
      <c r="Q296" s="189">
        <v>0</v>
      </c>
      <c r="R296" s="189" t="s">
        <v>368</v>
      </c>
      <c r="S296" s="189" t="s">
        <v>7738</v>
      </c>
      <c r="T296" s="190">
        <v>37970</v>
      </c>
      <c r="U296" s="191">
        <v>6570</v>
      </c>
      <c r="V296" s="197">
        <v>44986939</v>
      </c>
      <c r="W296" s="197">
        <v>483617078</v>
      </c>
      <c r="X296" s="192">
        <v>44469</v>
      </c>
      <c r="Y296" s="80" t="s">
        <v>6489</v>
      </c>
      <c r="Z296" s="80" t="s">
        <v>6490</v>
      </c>
      <c r="AA296" s="193" t="s">
        <v>7199</v>
      </c>
    </row>
    <row r="297" spans="2:27" s="188" customFormat="1" ht="15.75" customHeight="1" x14ac:dyDescent="0.2">
      <c r="B297" s="189" t="s">
        <v>7734</v>
      </c>
      <c r="C297" s="189">
        <v>717150007</v>
      </c>
      <c r="D297" s="189" t="s">
        <v>72</v>
      </c>
      <c r="E297" s="189" t="s">
        <v>735</v>
      </c>
      <c r="F297" s="189" t="s">
        <v>7735</v>
      </c>
      <c r="G297" s="189" t="s">
        <v>736</v>
      </c>
      <c r="H297" s="189" t="s">
        <v>7736</v>
      </c>
      <c r="I297" s="189" t="s">
        <v>737</v>
      </c>
      <c r="J297" s="189" t="s">
        <v>5562</v>
      </c>
      <c r="K297" s="189" t="s">
        <v>7737</v>
      </c>
      <c r="L297" s="189" t="s">
        <v>738</v>
      </c>
      <c r="M297" s="189" t="s">
        <v>47</v>
      </c>
      <c r="N297" s="189" t="s">
        <v>739</v>
      </c>
      <c r="O297" s="189" t="s">
        <v>5563</v>
      </c>
      <c r="P297" s="189">
        <v>0</v>
      </c>
      <c r="Q297" s="189">
        <v>0</v>
      </c>
      <c r="R297" s="189" t="s">
        <v>368</v>
      </c>
      <c r="S297" s="189" t="s">
        <v>7738</v>
      </c>
      <c r="T297" s="190">
        <v>37970</v>
      </c>
      <c r="U297" s="191">
        <v>6570</v>
      </c>
      <c r="V297" s="197">
        <v>0</v>
      </c>
      <c r="W297" s="197">
        <v>14390208</v>
      </c>
      <c r="X297" s="192">
        <v>44469</v>
      </c>
      <c r="Y297" s="80" t="s">
        <v>6489</v>
      </c>
      <c r="Z297" s="80" t="s">
        <v>6490</v>
      </c>
      <c r="AA297" s="193" t="s">
        <v>6556</v>
      </c>
    </row>
    <row r="298" spans="2:27" s="188" customFormat="1" ht="15.75" customHeight="1" x14ac:dyDescent="0.2">
      <c r="B298" s="189" t="s">
        <v>7734</v>
      </c>
      <c r="C298" s="189">
        <v>717150007</v>
      </c>
      <c r="D298" s="189" t="s">
        <v>72</v>
      </c>
      <c r="E298" s="189" t="s">
        <v>735</v>
      </c>
      <c r="F298" s="189" t="s">
        <v>7735</v>
      </c>
      <c r="G298" s="189" t="s">
        <v>736</v>
      </c>
      <c r="H298" s="189" t="s">
        <v>7736</v>
      </c>
      <c r="I298" s="189" t="s">
        <v>737</v>
      </c>
      <c r="J298" s="189" t="s">
        <v>5562</v>
      </c>
      <c r="K298" s="189" t="s">
        <v>7737</v>
      </c>
      <c r="L298" s="189" t="s">
        <v>738</v>
      </c>
      <c r="M298" s="189" t="s">
        <v>47</v>
      </c>
      <c r="N298" s="189" t="s">
        <v>739</v>
      </c>
      <c r="O298" s="189" t="s">
        <v>5563</v>
      </c>
      <c r="P298" s="189">
        <v>0</v>
      </c>
      <c r="Q298" s="189">
        <v>0</v>
      </c>
      <c r="R298" s="189" t="s">
        <v>368</v>
      </c>
      <c r="S298" s="189" t="s">
        <v>7738</v>
      </c>
      <c r="T298" s="190">
        <v>37970</v>
      </c>
      <c r="U298" s="191">
        <v>6570</v>
      </c>
      <c r="V298" s="197">
        <v>0</v>
      </c>
      <c r="W298" s="197">
        <v>20312168</v>
      </c>
      <c r="X298" s="192">
        <v>44469</v>
      </c>
      <c r="Y298" s="80" t="s">
        <v>6489</v>
      </c>
      <c r="Z298" s="80" t="s">
        <v>6490</v>
      </c>
      <c r="AA298" s="193" t="s">
        <v>229</v>
      </c>
    </row>
    <row r="299" spans="2:27" s="188" customFormat="1" ht="15.75" customHeight="1" x14ac:dyDescent="0.2">
      <c r="B299" s="189" t="s">
        <v>7734</v>
      </c>
      <c r="C299" s="189">
        <v>717150007</v>
      </c>
      <c r="D299" s="189" t="s">
        <v>72</v>
      </c>
      <c r="E299" s="189" t="s">
        <v>735</v>
      </c>
      <c r="F299" s="189" t="s">
        <v>7735</v>
      </c>
      <c r="G299" s="189" t="s">
        <v>736</v>
      </c>
      <c r="H299" s="189" t="s">
        <v>7736</v>
      </c>
      <c r="I299" s="189" t="s">
        <v>737</v>
      </c>
      <c r="J299" s="189" t="s">
        <v>5562</v>
      </c>
      <c r="K299" s="189" t="s">
        <v>7737</v>
      </c>
      <c r="L299" s="189" t="s">
        <v>738</v>
      </c>
      <c r="M299" s="189" t="s">
        <v>47</v>
      </c>
      <c r="N299" s="189" t="s">
        <v>739</v>
      </c>
      <c r="O299" s="189" t="s">
        <v>5563</v>
      </c>
      <c r="P299" s="189">
        <v>0</v>
      </c>
      <c r="Q299" s="189">
        <v>0</v>
      </c>
      <c r="R299" s="189" t="s">
        <v>368</v>
      </c>
      <c r="S299" s="189" t="s">
        <v>7738</v>
      </c>
      <c r="T299" s="190">
        <v>37970</v>
      </c>
      <c r="U299" s="191">
        <v>6570</v>
      </c>
      <c r="V299" s="197">
        <v>123315486</v>
      </c>
      <c r="W299" s="197">
        <v>856739089</v>
      </c>
      <c r="X299" s="192">
        <v>44469</v>
      </c>
      <c r="Y299" s="80" t="s">
        <v>6489</v>
      </c>
      <c r="Z299" s="80" t="s">
        <v>6490</v>
      </c>
      <c r="AA299" s="193" t="s">
        <v>171</v>
      </c>
    </row>
    <row r="300" spans="2:27" s="188" customFormat="1" ht="15.75" customHeight="1" x14ac:dyDescent="0.2">
      <c r="B300" s="189" t="s">
        <v>7734</v>
      </c>
      <c r="C300" s="189">
        <v>717150007</v>
      </c>
      <c r="D300" s="189" t="s">
        <v>72</v>
      </c>
      <c r="E300" s="189" t="s">
        <v>735</v>
      </c>
      <c r="F300" s="189" t="s">
        <v>7735</v>
      </c>
      <c r="G300" s="189" t="s">
        <v>736</v>
      </c>
      <c r="H300" s="189" t="s">
        <v>7736</v>
      </c>
      <c r="I300" s="189" t="s">
        <v>737</v>
      </c>
      <c r="J300" s="189" t="s">
        <v>5562</v>
      </c>
      <c r="K300" s="189" t="s">
        <v>7737</v>
      </c>
      <c r="L300" s="189" t="s">
        <v>738</v>
      </c>
      <c r="M300" s="189" t="s">
        <v>47</v>
      </c>
      <c r="N300" s="189" t="s">
        <v>739</v>
      </c>
      <c r="O300" s="189" t="s">
        <v>5563</v>
      </c>
      <c r="P300" s="189">
        <v>0</v>
      </c>
      <c r="Q300" s="189">
        <v>0</v>
      </c>
      <c r="R300" s="189" t="s">
        <v>368</v>
      </c>
      <c r="S300" s="189" t="s">
        <v>7738</v>
      </c>
      <c r="T300" s="190">
        <v>37970</v>
      </c>
      <c r="U300" s="191">
        <v>6570</v>
      </c>
      <c r="V300" s="197">
        <v>27750538</v>
      </c>
      <c r="W300" s="197">
        <v>281970899</v>
      </c>
      <c r="X300" s="192">
        <v>44469</v>
      </c>
      <c r="Y300" s="80" t="s">
        <v>6489</v>
      </c>
      <c r="Z300" s="80" t="s">
        <v>6490</v>
      </c>
      <c r="AA300" s="193" t="s">
        <v>6551</v>
      </c>
    </row>
    <row r="301" spans="2:27" s="188" customFormat="1" ht="15.75" customHeight="1" x14ac:dyDescent="0.2">
      <c r="B301" s="189" t="s">
        <v>7734</v>
      </c>
      <c r="C301" s="189">
        <v>717150007</v>
      </c>
      <c r="D301" s="189" t="s">
        <v>72</v>
      </c>
      <c r="E301" s="189" t="s">
        <v>735</v>
      </c>
      <c r="F301" s="189" t="s">
        <v>7735</v>
      </c>
      <c r="G301" s="189" t="s">
        <v>736</v>
      </c>
      <c r="H301" s="189" t="s">
        <v>7736</v>
      </c>
      <c r="I301" s="189" t="s">
        <v>737</v>
      </c>
      <c r="J301" s="189" t="s">
        <v>5562</v>
      </c>
      <c r="K301" s="189" t="s">
        <v>7737</v>
      </c>
      <c r="L301" s="189" t="s">
        <v>738</v>
      </c>
      <c r="M301" s="189" t="s">
        <v>47</v>
      </c>
      <c r="N301" s="189" t="s">
        <v>739</v>
      </c>
      <c r="O301" s="189" t="s">
        <v>5563</v>
      </c>
      <c r="P301" s="189">
        <v>0</v>
      </c>
      <c r="Q301" s="189">
        <v>0</v>
      </c>
      <c r="R301" s="189" t="s">
        <v>368</v>
      </c>
      <c r="S301" s="189" t="s">
        <v>7738</v>
      </c>
      <c r="T301" s="190">
        <v>37970</v>
      </c>
      <c r="U301" s="191">
        <v>6570</v>
      </c>
      <c r="V301" s="197">
        <v>39898532</v>
      </c>
      <c r="W301" s="197">
        <v>429946904</v>
      </c>
      <c r="X301" s="192">
        <v>44469</v>
      </c>
      <c r="Y301" s="80" t="s">
        <v>6489</v>
      </c>
      <c r="Z301" s="80" t="s">
        <v>6490</v>
      </c>
      <c r="AA301" s="193" t="s">
        <v>6566</v>
      </c>
    </row>
    <row r="302" spans="2:27" s="188" customFormat="1" ht="15.75" customHeight="1" x14ac:dyDescent="0.2">
      <c r="B302" s="189" t="s">
        <v>7734</v>
      </c>
      <c r="C302" s="189">
        <v>717150007</v>
      </c>
      <c r="D302" s="189" t="s">
        <v>72</v>
      </c>
      <c r="E302" s="189" t="s">
        <v>735</v>
      </c>
      <c r="F302" s="189" t="s">
        <v>7735</v>
      </c>
      <c r="G302" s="189" t="s">
        <v>736</v>
      </c>
      <c r="H302" s="189" t="s">
        <v>7736</v>
      </c>
      <c r="I302" s="189" t="s">
        <v>737</v>
      </c>
      <c r="J302" s="189" t="s">
        <v>5562</v>
      </c>
      <c r="K302" s="189" t="s">
        <v>7737</v>
      </c>
      <c r="L302" s="189" t="s">
        <v>738</v>
      </c>
      <c r="M302" s="189" t="s">
        <v>47</v>
      </c>
      <c r="N302" s="189" t="s">
        <v>739</v>
      </c>
      <c r="O302" s="189" t="s">
        <v>5563</v>
      </c>
      <c r="P302" s="189">
        <v>0</v>
      </c>
      <c r="Q302" s="189">
        <v>0</v>
      </c>
      <c r="R302" s="189" t="s">
        <v>368</v>
      </c>
      <c r="S302" s="189" t="s">
        <v>7738</v>
      </c>
      <c r="T302" s="190">
        <v>37970</v>
      </c>
      <c r="U302" s="191">
        <v>6570</v>
      </c>
      <c r="V302" s="197">
        <v>16033200</v>
      </c>
      <c r="W302" s="197">
        <v>189512424</v>
      </c>
      <c r="X302" s="192">
        <v>44469</v>
      </c>
      <c r="Y302" s="80" t="s">
        <v>6489</v>
      </c>
      <c r="Z302" s="80" t="s">
        <v>6490</v>
      </c>
      <c r="AA302" s="193" t="s">
        <v>6583</v>
      </c>
    </row>
    <row r="303" spans="2:27" s="188" customFormat="1" ht="15.75" customHeight="1" x14ac:dyDescent="0.2">
      <c r="B303" s="189" t="s">
        <v>7734</v>
      </c>
      <c r="C303" s="189">
        <v>717150007</v>
      </c>
      <c r="D303" s="189" t="s">
        <v>72</v>
      </c>
      <c r="E303" s="189" t="s">
        <v>735</v>
      </c>
      <c r="F303" s="189" t="s">
        <v>7735</v>
      </c>
      <c r="G303" s="189" t="s">
        <v>736</v>
      </c>
      <c r="H303" s="189" t="s">
        <v>7736</v>
      </c>
      <c r="I303" s="189" t="s">
        <v>737</v>
      </c>
      <c r="J303" s="189" t="s">
        <v>5562</v>
      </c>
      <c r="K303" s="189" t="s">
        <v>7737</v>
      </c>
      <c r="L303" s="189" t="s">
        <v>738</v>
      </c>
      <c r="M303" s="189" t="s">
        <v>47</v>
      </c>
      <c r="N303" s="189" t="s">
        <v>739</v>
      </c>
      <c r="O303" s="189" t="s">
        <v>5563</v>
      </c>
      <c r="P303" s="189">
        <v>0</v>
      </c>
      <c r="Q303" s="189">
        <v>0</v>
      </c>
      <c r="R303" s="189" t="s">
        <v>368</v>
      </c>
      <c r="S303" s="189" t="s">
        <v>7738</v>
      </c>
      <c r="T303" s="190">
        <v>37970</v>
      </c>
      <c r="U303" s="191">
        <v>6570</v>
      </c>
      <c r="V303" s="197">
        <v>9743186</v>
      </c>
      <c r="W303" s="197">
        <v>84041900</v>
      </c>
      <c r="X303" s="192">
        <v>44469</v>
      </c>
      <c r="Y303" s="80" t="s">
        <v>6489</v>
      </c>
      <c r="Z303" s="80" t="s">
        <v>6490</v>
      </c>
      <c r="AA303" s="193" t="s">
        <v>6548</v>
      </c>
    </row>
    <row r="304" spans="2:27" s="188" customFormat="1" ht="15.75" customHeight="1" x14ac:dyDescent="0.2">
      <c r="B304" s="189" t="s">
        <v>7734</v>
      </c>
      <c r="C304" s="189">
        <v>717150007</v>
      </c>
      <c r="D304" s="189" t="s">
        <v>72</v>
      </c>
      <c r="E304" s="189" t="s">
        <v>735</v>
      </c>
      <c r="F304" s="189" t="s">
        <v>7735</v>
      </c>
      <c r="G304" s="189" t="s">
        <v>736</v>
      </c>
      <c r="H304" s="189" t="s">
        <v>7736</v>
      </c>
      <c r="I304" s="189" t="s">
        <v>737</v>
      </c>
      <c r="J304" s="189" t="s">
        <v>5562</v>
      </c>
      <c r="K304" s="189" t="s">
        <v>7737</v>
      </c>
      <c r="L304" s="189" t="s">
        <v>738</v>
      </c>
      <c r="M304" s="189" t="s">
        <v>47</v>
      </c>
      <c r="N304" s="189" t="s">
        <v>739</v>
      </c>
      <c r="O304" s="189" t="s">
        <v>5563</v>
      </c>
      <c r="P304" s="189">
        <v>0</v>
      </c>
      <c r="Q304" s="189">
        <v>0</v>
      </c>
      <c r="R304" s="189" t="s">
        <v>368</v>
      </c>
      <c r="S304" s="189" t="s">
        <v>7738</v>
      </c>
      <c r="T304" s="190">
        <v>37970</v>
      </c>
      <c r="U304" s="191">
        <v>6570</v>
      </c>
      <c r="V304" s="197">
        <v>14891912</v>
      </c>
      <c r="W304" s="197">
        <v>146163986</v>
      </c>
      <c r="X304" s="192">
        <v>44469</v>
      </c>
      <c r="Y304" s="80" t="s">
        <v>6489</v>
      </c>
      <c r="Z304" s="80" t="s">
        <v>6490</v>
      </c>
      <c r="AA304" s="193" t="s">
        <v>6599</v>
      </c>
    </row>
    <row r="305" spans="2:27" s="188" customFormat="1" ht="15.75" customHeight="1" x14ac:dyDescent="0.2">
      <c r="B305" s="189" t="s">
        <v>7734</v>
      </c>
      <c r="C305" s="189">
        <v>717150007</v>
      </c>
      <c r="D305" s="189" t="s">
        <v>72</v>
      </c>
      <c r="E305" s="189" t="s">
        <v>735</v>
      </c>
      <c r="F305" s="189" t="s">
        <v>7735</v>
      </c>
      <c r="G305" s="189" t="s">
        <v>736</v>
      </c>
      <c r="H305" s="189" t="s">
        <v>7736</v>
      </c>
      <c r="I305" s="189" t="s">
        <v>737</v>
      </c>
      <c r="J305" s="189" t="s">
        <v>5562</v>
      </c>
      <c r="K305" s="189" t="s">
        <v>7737</v>
      </c>
      <c r="L305" s="189" t="s">
        <v>738</v>
      </c>
      <c r="M305" s="189" t="s">
        <v>47</v>
      </c>
      <c r="N305" s="189" t="s">
        <v>739</v>
      </c>
      <c r="O305" s="189" t="s">
        <v>5563</v>
      </c>
      <c r="P305" s="189">
        <v>0</v>
      </c>
      <c r="Q305" s="189">
        <v>0</v>
      </c>
      <c r="R305" s="189" t="s">
        <v>368</v>
      </c>
      <c r="S305" s="189" t="s">
        <v>7738</v>
      </c>
      <c r="T305" s="190">
        <v>37970</v>
      </c>
      <c r="U305" s="191">
        <v>6570</v>
      </c>
      <c r="V305" s="197">
        <v>8657928</v>
      </c>
      <c r="W305" s="197">
        <v>69836490</v>
      </c>
      <c r="X305" s="192">
        <v>44469</v>
      </c>
      <c r="Y305" s="80" t="s">
        <v>6489</v>
      </c>
      <c r="Z305" s="80" t="s">
        <v>6490</v>
      </c>
      <c r="AA305" s="193" t="s">
        <v>6600</v>
      </c>
    </row>
    <row r="306" spans="2:27" s="188" customFormat="1" ht="15.75" customHeight="1" x14ac:dyDescent="0.2">
      <c r="B306" s="189" t="s">
        <v>7734</v>
      </c>
      <c r="C306" s="189">
        <v>717150007</v>
      </c>
      <c r="D306" s="189" t="s">
        <v>72</v>
      </c>
      <c r="E306" s="189" t="s">
        <v>735</v>
      </c>
      <c r="F306" s="189" t="s">
        <v>7735</v>
      </c>
      <c r="G306" s="189" t="s">
        <v>736</v>
      </c>
      <c r="H306" s="189" t="s">
        <v>7736</v>
      </c>
      <c r="I306" s="189" t="s">
        <v>737</v>
      </c>
      <c r="J306" s="189" t="s">
        <v>5562</v>
      </c>
      <c r="K306" s="189" t="s">
        <v>7737</v>
      </c>
      <c r="L306" s="189" t="s">
        <v>738</v>
      </c>
      <c r="M306" s="189" t="s">
        <v>47</v>
      </c>
      <c r="N306" s="189" t="s">
        <v>739</v>
      </c>
      <c r="O306" s="189" t="s">
        <v>5563</v>
      </c>
      <c r="P306" s="189">
        <v>0</v>
      </c>
      <c r="Q306" s="189">
        <v>0</v>
      </c>
      <c r="R306" s="189" t="s">
        <v>368</v>
      </c>
      <c r="S306" s="189" t="s">
        <v>7738</v>
      </c>
      <c r="T306" s="190">
        <v>37970</v>
      </c>
      <c r="U306" s="191">
        <v>6570</v>
      </c>
      <c r="V306" s="197">
        <v>21438974</v>
      </c>
      <c r="W306" s="197">
        <v>201603339</v>
      </c>
      <c r="X306" s="192">
        <v>44469</v>
      </c>
      <c r="Y306" s="80" t="s">
        <v>6489</v>
      </c>
      <c r="Z306" s="80" t="s">
        <v>6490</v>
      </c>
      <c r="AA306" s="193" t="s">
        <v>6585</v>
      </c>
    </row>
    <row r="307" spans="2:27" s="188" customFormat="1" ht="15.75" customHeight="1" x14ac:dyDescent="0.2">
      <c r="B307" s="189" t="s">
        <v>7734</v>
      </c>
      <c r="C307" s="189">
        <v>717150007</v>
      </c>
      <c r="D307" s="189" t="s">
        <v>72</v>
      </c>
      <c r="E307" s="189" t="s">
        <v>735</v>
      </c>
      <c r="F307" s="189" t="s">
        <v>7735</v>
      </c>
      <c r="G307" s="189" t="s">
        <v>736</v>
      </c>
      <c r="H307" s="189" t="s">
        <v>7736</v>
      </c>
      <c r="I307" s="189" t="s">
        <v>737</v>
      </c>
      <c r="J307" s="189" t="s">
        <v>5562</v>
      </c>
      <c r="K307" s="189" t="s">
        <v>7737</v>
      </c>
      <c r="L307" s="189" t="s">
        <v>738</v>
      </c>
      <c r="M307" s="189" t="s">
        <v>47</v>
      </c>
      <c r="N307" s="189" t="s">
        <v>739</v>
      </c>
      <c r="O307" s="189" t="s">
        <v>5563</v>
      </c>
      <c r="P307" s="189">
        <v>0</v>
      </c>
      <c r="Q307" s="189">
        <v>0</v>
      </c>
      <c r="R307" s="189" t="s">
        <v>368</v>
      </c>
      <c r="S307" s="189" t="s">
        <v>7738</v>
      </c>
      <c r="T307" s="190">
        <v>37970</v>
      </c>
      <c r="U307" s="191">
        <v>6570</v>
      </c>
      <c r="V307" s="197">
        <v>16922612</v>
      </c>
      <c r="W307" s="197">
        <v>138083089</v>
      </c>
      <c r="X307" s="192">
        <v>44469</v>
      </c>
      <c r="Y307" s="80" t="s">
        <v>6489</v>
      </c>
      <c r="Z307" s="80" t="s">
        <v>6490</v>
      </c>
      <c r="AA307" s="193" t="s">
        <v>6529</v>
      </c>
    </row>
    <row r="308" spans="2:27" s="188" customFormat="1" ht="15.75" customHeight="1" x14ac:dyDescent="0.2">
      <c r="B308" s="189" t="s">
        <v>7734</v>
      </c>
      <c r="C308" s="189">
        <v>717150007</v>
      </c>
      <c r="D308" s="189" t="s">
        <v>72</v>
      </c>
      <c r="E308" s="189" t="s">
        <v>735</v>
      </c>
      <c r="F308" s="189" t="s">
        <v>7735</v>
      </c>
      <c r="G308" s="189" t="s">
        <v>736</v>
      </c>
      <c r="H308" s="189" t="s">
        <v>7736</v>
      </c>
      <c r="I308" s="189" t="s">
        <v>737</v>
      </c>
      <c r="J308" s="189" t="s">
        <v>5562</v>
      </c>
      <c r="K308" s="189" t="s">
        <v>7737</v>
      </c>
      <c r="L308" s="189" t="s">
        <v>738</v>
      </c>
      <c r="M308" s="189" t="s">
        <v>47</v>
      </c>
      <c r="N308" s="189" t="s">
        <v>739</v>
      </c>
      <c r="O308" s="189" t="s">
        <v>5563</v>
      </c>
      <c r="P308" s="189">
        <v>0</v>
      </c>
      <c r="Q308" s="189">
        <v>0</v>
      </c>
      <c r="R308" s="189" t="s">
        <v>368</v>
      </c>
      <c r="S308" s="189" t="s">
        <v>7738</v>
      </c>
      <c r="T308" s="190">
        <v>37970</v>
      </c>
      <c r="U308" s="191">
        <v>6570</v>
      </c>
      <c r="V308" s="197">
        <v>0</v>
      </c>
      <c r="W308" s="197">
        <v>1779168</v>
      </c>
      <c r="X308" s="192">
        <v>44469</v>
      </c>
      <c r="Y308" s="80" t="s">
        <v>6489</v>
      </c>
      <c r="Z308" s="80" t="s">
        <v>6490</v>
      </c>
      <c r="AA308" s="193" t="s">
        <v>6530</v>
      </c>
    </row>
    <row r="309" spans="2:27" s="188" customFormat="1" ht="15.75" customHeight="1" x14ac:dyDescent="0.2">
      <c r="B309" s="189" t="s">
        <v>7734</v>
      </c>
      <c r="C309" s="189">
        <v>717150007</v>
      </c>
      <c r="D309" s="189" t="s">
        <v>72</v>
      </c>
      <c r="E309" s="189" t="s">
        <v>735</v>
      </c>
      <c r="F309" s="189" t="s">
        <v>7735</v>
      </c>
      <c r="G309" s="189" t="s">
        <v>736</v>
      </c>
      <c r="H309" s="189" t="s">
        <v>7736</v>
      </c>
      <c r="I309" s="189" t="s">
        <v>737</v>
      </c>
      <c r="J309" s="189" t="s">
        <v>5562</v>
      </c>
      <c r="K309" s="189" t="s">
        <v>7737</v>
      </c>
      <c r="L309" s="189" t="s">
        <v>738</v>
      </c>
      <c r="M309" s="189" t="s">
        <v>47</v>
      </c>
      <c r="N309" s="189" t="s">
        <v>739</v>
      </c>
      <c r="O309" s="189" t="s">
        <v>5563</v>
      </c>
      <c r="P309" s="189">
        <v>0</v>
      </c>
      <c r="Q309" s="189">
        <v>0</v>
      </c>
      <c r="R309" s="189" t="s">
        <v>368</v>
      </c>
      <c r="S309" s="189" t="s">
        <v>7738</v>
      </c>
      <c r="T309" s="190">
        <v>37970</v>
      </c>
      <c r="U309" s="191">
        <v>6570</v>
      </c>
      <c r="V309" s="197">
        <v>19175707</v>
      </c>
      <c r="W309" s="197">
        <v>179383728</v>
      </c>
      <c r="X309" s="192">
        <v>44469</v>
      </c>
      <c r="Y309" s="80" t="s">
        <v>6489</v>
      </c>
      <c r="Z309" s="80" t="s">
        <v>6490</v>
      </c>
      <c r="AA309" s="193" t="s">
        <v>6602</v>
      </c>
    </row>
    <row r="310" spans="2:27" s="188" customFormat="1" ht="15.75" customHeight="1" x14ac:dyDescent="0.2">
      <c r="B310" s="189" t="s">
        <v>7734</v>
      </c>
      <c r="C310" s="189">
        <v>717150007</v>
      </c>
      <c r="D310" s="189" t="s">
        <v>72</v>
      </c>
      <c r="E310" s="189" t="s">
        <v>735</v>
      </c>
      <c r="F310" s="189" t="s">
        <v>7735</v>
      </c>
      <c r="G310" s="189" t="s">
        <v>736</v>
      </c>
      <c r="H310" s="189" t="s">
        <v>7736</v>
      </c>
      <c r="I310" s="189" t="s">
        <v>737</v>
      </c>
      <c r="J310" s="189" t="s">
        <v>5562</v>
      </c>
      <c r="K310" s="189" t="s">
        <v>7737</v>
      </c>
      <c r="L310" s="189" t="s">
        <v>738</v>
      </c>
      <c r="M310" s="189" t="s">
        <v>47</v>
      </c>
      <c r="N310" s="189" t="s">
        <v>739</v>
      </c>
      <c r="O310" s="189" t="s">
        <v>5563</v>
      </c>
      <c r="P310" s="189">
        <v>0</v>
      </c>
      <c r="Q310" s="189">
        <v>0</v>
      </c>
      <c r="R310" s="189" t="s">
        <v>368</v>
      </c>
      <c r="S310" s="189" t="s">
        <v>7738</v>
      </c>
      <c r="T310" s="190">
        <v>37970</v>
      </c>
      <c r="U310" s="191">
        <v>6570</v>
      </c>
      <c r="V310" s="197">
        <v>28389625</v>
      </c>
      <c r="W310" s="197">
        <v>114089128</v>
      </c>
      <c r="X310" s="192">
        <v>44469</v>
      </c>
      <c r="Y310" s="80" t="s">
        <v>6489</v>
      </c>
      <c r="Z310" s="80" t="s">
        <v>6490</v>
      </c>
      <c r="AA310" s="193" t="s">
        <v>6563</v>
      </c>
    </row>
    <row r="311" spans="2:27" s="188" customFormat="1" ht="15.75" customHeight="1" x14ac:dyDescent="0.2">
      <c r="B311" s="189" t="s">
        <v>7734</v>
      </c>
      <c r="C311" s="189">
        <v>717150007</v>
      </c>
      <c r="D311" s="189" t="s">
        <v>72</v>
      </c>
      <c r="E311" s="189" t="s">
        <v>735</v>
      </c>
      <c r="F311" s="189" t="s">
        <v>7735</v>
      </c>
      <c r="G311" s="189" t="s">
        <v>736</v>
      </c>
      <c r="H311" s="189" t="s">
        <v>7736</v>
      </c>
      <c r="I311" s="189" t="s">
        <v>737</v>
      </c>
      <c r="J311" s="189" t="s">
        <v>5562</v>
      </c>
      <c r="K311" s="189" t="s">
        <v>7737</v>
      </c>
      <c r="L311" s="189" t="s">
        <v>738</v>
      </c>
      <c r="M311" s="189" t="s">
        <v>47</v>
      </c>
      <c r="N311" s="189" t="s">
        <v>739</v>
      </c>
      <c r="O311" s="189" t="s">
        <v>5563</v>
      </c>
      <c r="P311" s="189">
        <v>0</v>
      </c>
      <c r="Q311" s="189">
        <v>0</v>
      </c>
      <c r="R311" s="189" t="s">
        <v>368</v>
      </c>
      <c r="S311" s="189" t="s">
        <v>7738</v>
      </c>
      <c r="T311" s="190">
        <v>37970</v>
      </c>
      <c r="U311" s="191">
        <v>6570</v>
      </c>
      <c r="V311" s="197">
        <v>16033200</v>
      </c>
      <c r="W311" s="197">
        <v>152397612</v>
      </c>
      <c r="X311" s="192">
        <v>44469</v>
      </c>
      <c r="Y311" s="80" t="s">
        <v>6489</v>
      </c>
      <c r="Z311" s="80" t="s">
        <v>6490</v>
      </c>
      <c r="AA311" s="193" t="s">
        <v>6558</v>
      </c>
    </row>
    <row r="312" spans="2:27" s="188" customFormat="1" ht="15.75" customHeight="1" x14ac:dyDescent="0.2">
      <c r="B312" s="189" t="s">
        <v>7734</v>
      </c>
      <c r="C312" s="189">
        <v>717150007</v>
      </c>
      <c r="D312" s="189" t="s">
        <v>72</v>
      </c>
      <c r="E312" s="189" t="s">
        <v>735</v>
      </c>
      <c r="F312" s="189" t="s">
        <v>7735</v>
      </c>
      <c r="G312" s="189" t="s">
        <v>736</v>
      </c>
      <c r="H312" s="189" t="s">
        <v>7736</v>
      </c>
      <c r="I312" s="189" t="s">
        <v>737</v>
      </c>
      <c r="J312" s="189" t="s">
        <v>5562</v>
      </c>
      <c r="K312" s="189" t="s">
        <v>7737</v>
      </c>
      <c r="L312" s="189" t="s">
        <v>738</v>
      </c>
      <c r="M312" s="189" t="s">
        <v>47</v>
      </c>
      <c r="N312" s="189" t="s">
        <v>739</v>
      </c>
      <c r="O312" s="189" t="s">
        <v>5563</v>
      </c>
      <c r="P312" s="189">
        <v>0</v>
      </c>
      <c r="Q312" s="189">
        <v>0</v>
      </c>
      <c r="R312" s="189" t="s">
        <v>368</v>
      </c>
      <c r="S312" s="189" t="s">
        <v>7738</v>
      </c>
      <c r="T312" s="190">
        <v>37970</v>
      </c>
      <c r="U312" s="191">
        <v>6570</v>
      </c>
      <c r="V312" s="197">
        <v>9459588</v>
      </c>
      <c r="W312" s="197">
        <v>75676704</v>
      </c>
      <c r="X312" s="192">
        <v>44469</v>
      </c>
      <c r="Y312" s="80" t="s">
        <v>6489</v>
      </c>
      <c r="Z312" s="80" t="s">
        <v>6490</v>
      </c>
      <c r="AA312" s="193" t="s">
        <v>70</v>
      </c>
    </row>
    <row r="313" spans="2:27" s="188" customFormat="1" ht="15.75" customHeight="1" x14ac:dyDescent="0.2">
      <c r="B313" s="189" t="s">
        <v>7734</v>
      </c>
      <c r="C313" s="189">
        <v>717150007</v>
      </c>
      <c r="D313" s="189" t="s">
        <v>72</v>
      </c>
      <c r="E313" s="189" t="s">
        <v>735</v>
      </c>
      <c r="F313" s="189" t="s">
        <v>7735</v>
      </c>
      <c r="G313" s="189" t="s">
        <v>736</v>
      </c>
      <c r="H313" s="189" t="s">
        <v>7736</v>
      </c>
      <c r="I313" s="189" t="s">
        <v>737</v>
      </c>
      <c r="J313" s="189" t="s">
        <v>5562</v>
      </c>
      <c r="K313" s="189" t="s">
        <v>7737</v>
      </c>
      <c r="L313" s="189" t="s">
        <v>738</v>
      </c>
      <c r="M313" s="189" t="s">
        <v>47</v>
      </c>
      <c r="N313" s="189" t="s">
        <v>739</v>
      </c>
      <c r="O313" s="189" t="s">
        <v>5563</v>
      </c>
      <c r="P313" s="189">
        <v>0</v>
      </c>
      <c r="Q313" s="189">
        <v>0</v>
      </c>
      <c r="R313" s="189" t="s">
        <v>368</v>
      </c>
      <c r="S313" s="189" t="s">
        <v>7738</v>
      </c>
      <c r="T313" s="190">
        <v>37970</v>
      </c>
      <c r="U313" s="191">
        <v>6570</v>
      </c>
      <c r="V313" s="197">
        <v>11643896</v>
      </c>
      <c r="W313" s="197">
        <v>105495008</v>
      </c>
      <c r="X313" s="192">
        <v>44469</v>
      </c>
      <c r="Y313" s="80" t="s">
        <v>6489</v>
      </c>
      <c r="Z313" s="80" t="s">
        <v>6490</v>
      </c>
      <c r="AA313" s="193" t="s">
        <v>6533</v>
      </c>
    </row>
    <row r="314" spans="2:27" s="188" customFormat="1" ht="15.75" customHeight="1" x14ac:dyDescent="0.2">
      <c r="B314" s="189" t="s">
        <v>7734</v>
      </c>
      <c r="C314" s="189">
        <v>717150007</v>
      </c>
      <c r="D314" s="189" t="s">
        <v>72</v>
      </c>
      <c r="E314" s="189" t="s">
        <v>735</v>
      </c>
      <c r="F314" s="189" t="s">
        <v>7735</v>
      </c>
      <c r="G314" s="189" t="s">
        <v>736</v>
      </c>
      <c r="H314" s="189" t="s">
        <v>7736</v>
      </c>
      <c r="I314" s="189" t="s">
        <v>737</v>
      </c>
      <c r="J314" s="189" t="s">
        <v>5562</v>
      </c>
      <c r="K314" s="189" t="s">
        <v>7737</v>
      </c>
      <c r="L314" s="189" t="s">
        <v>738</v>
      </c>
      <c r="M314" s="189" t="s">
        <v>47</v>
      </c>
      <c r="N314" s="189" t="s">
        <v>739</v>
      </c>
      <c r="O314" s="189" t="s">
        <v>5563</v>
      </c>
      <c r="P314" s="189">
        <v>0</v>
      </c>
      <c r="Q314" s="189">
        <v>0</v>
      </c>
      <c r="R314" s="189" t="s">
        <v>368</v>
      </c>
      <c r="S314" s="189" t="s">
        <v>7738</v>
      </c>
      <c r="T314" s="190">
        <v>37970</v>
      </c>
      <c r="U314" s="191">
        <v>6570</v>
      </c>
      <c r="V314" s="197">
        <v>27596068</v>
      </c>
      <c r="W314" s="197">
        <v>249426620</v>
      </c>
      <c r="X314" s="192">
        <v>44469</v>
      </c>
      <c r="Y314" s="80" t="s">
        <v>6489</v>
      </c>
      <c r="Z314" s="80" t="s">
        <v>6490</v>
      </c>
      <c r="AA314" s="193" t="s">
        <v>6534</v>
      </c>
    </row>
    <row r="315" spans="2:27" s="188" customFormat="1" ht="15.75" customHeight="1" x14ac:dyDescent="0.2">
      <c r="B315" s="189" t="s">
        <v>7734</v>
      </c>
      <c r="C315" s="189">
        <v>717150007</v>
      </c>
      <c r="D315" s="189" t="s">
        <v>72</v>
      </c>
      <c r="E315" s="189" t="s">
        <v>735</v>
      </c>
      <c r="F315" s="189" t="s">
        <v>7735</v>
      </c>
      <c r="G315" s="189" t="s">
        <v>736</v>
      </c>
      <c r="H315" s="189" t="s">
        <v>7736</v>
      </c>
      <c r="I315" s="189" t="s">
        <v>737</v>
      </c>
      <c r="J315" s="189" t="s">
        <v>5562</v>
      </c>
      <c r="K315" s="189" t="s">
        <v>7737</v>
      </c>
      <c r="L315" s="189" t="s">
        <v>738</v>
      </c>
      <c r="M315" s="189" t="s">
        <v>47</v>
      </c>
      <c r="N315" s="189" t="s">
        <v>739</v>
      </c>
      <c r="O315" s="189" t="s">
        <v>5563</v>
      </c>
      <c r="P315" s="189">
        <v>0</v>
      </c>
      <c r="Q315" s="189">
        <v>0</v>
      </c>
      <c r="R315" s="189" t="s">
        <v>368</v>
      </c>
      <c r="S315" s="189" t="s">
        <v>7738</v>
      </c>
      <c r="T315" s="190">
        <v>37970</v>
      </c>
      <c r="U315" s="191">
        <v>6570</v>
      </c>
      <c r="V315" s="197">
        <v>22664532</v>
      </c>
      <c r="W315" s="197">
        <v>164683409</v>
      </c>
      <c r="X315" s="192">
        <v>44469</v>
      </c>
      <c r="Y315" s="80" t="s">
        <v>6489</v>
      </c>
      <c r="Z315" s="80" t="s">
        <v>6490</v>
      </c>
      <c r="AA315" s="193" t="s">
        <v>6621</v>
      </c>
    </row>
    <row r="316" spans="2:27" s="188" customFormat="1" ht="15.75" customHeight="1" x14ac:dyDescent="0.2">
      <c r="B316" s="189" t="s">
        <v>7734</v>
      </c>
      <c r="C316" s="189">
        <v>717150007</v>
      </c>
      <c r="D316" s="189" t="s">
        <v>72</v>
      </c>
      <c r="E316" s="189" t="s">
        <v>735</v>
      </c>
      <c r="F316" s="189" t="s">
        <v>7735</v>
      </c>
      <c r="G316" s="189" t="s">
        <v>736</v>
      </c>
      <c r="H316" s="189" t="s">
        <v>7736</v>
      </c>
      <c r="I316" s="189" t="s">
        <v>737</v>
      </c>
      <c r="J316" s="189" t="s">
        <v>5562</v>
      </c>
      <c r="K316" s="189" t="s">
        <v>7737</v>
      </c>
      <c r="L316" s="189" t="s">
        <v>738</v>
      </c>
      <c r="M316" s="189" t="s">
        <v>47</v>
      </c>
      <c r="N316" s="189" t="s">
        <v>739</v>
      </c>
      <c r="O316" s="189" t="s">
        <v>5563</v>
      </c>
      <c r="P316" s="189">
        <v>0</v>
      </c>
      <c r="Q316" s="189">
        <v>0</v>
      </c>
      <c r="R316" s="189" t="s">
        <v>368</v>
      </c>
      <c r="S316" s="189" t="s">
        <v>7738</v>
      </c>
      <c r="T316" s="190">
        <v>37970</v>
      </c>
      <c r="U316" s="191">
        <v>6570</v>
      </c>
      <c r="V316" s="197">
        <v>40844616</v>
      </c>
      <c r="W316" s="197">
        <v>362766570</v>
      </c>
      <c r="X316" s="192">
        <v>44469</v>
      </c>
      <c r="Y316" s="80" t="s">
        <v>6489</v>
      </c>
      <c r="Z316" s="80" t="s">
        <v>6490</v>
      </c>
      <c r="AA316" s="193" t="s">
        <v>6564</v>
      </c>
    </row>
    <row r="317" spans="2:27" s="188" customFormat="1" ht="15.75" customHeight="1" x14ac:dyDescent="0.2">
      <c r="B317" s="189" t="s">
        <v>7734</v>
      </c>
      <c r="C317" s="189">
        <v>717150007</v>
      </c>
      <c r="D317" s="189" t="s">
        <v>72</v>
      </c>
      <c r="E317" s="189" t="s">
        <v>735</v>
      </c>
      <c r="F317" s="189" t="s">
        <v>7735</v>
      </c>
      <c r="G317" s="189" t="s">
        <v>736</v>
      </c>
      <c r="H317" s="189" t="s">
        <v>7736</v>
      </c>
      <c r="I317" s="189" t="s">
        <v>737</v>
      </c>
      <c r="J317" s="189" t="s">
        <v>5562</v>
      </c>
      <c r="K317" s="189" t="s">
        <v>7737</v>
      </c>
      <c r="L317" s="189" t="s">
        <v>738</v>
      </c>
      <c r="M317" s="189" t="s">
        <v>47</v>
      </c>
      <c r="N317" s="189" t="s">
        <v>739</v>
      </c>
      <c r="O317" s="189" t="s">
        <v>5563</v>
      </c>
      <c r="P317" s="189">
        <v>0</v>
      </c>
      <c r="Q317" s="189">
        <v>0</v>
      </c>
      <c r="R317" s="189" t="s">
        <v>368</v>
      </c>
      <c r="S317" s="189" t="s">
        <v>7738</v>
      </c>
      <c r="T317" s="190">
        <v>37970</v>
      </c>
      <c r="U317" s="191">
        <v>6570</v>
      </c>
      <c r="V317" s="197">
        <v>14243688</v>
      </c>
      <c r="W317" s="197">
        <v>115335600</v>
      </c>
      <c r="X317" s="192">
        <v>44469</v>
      </c>
      <c r="Y317" s="80" t="s">
        <v>6489</v>
      </c>
      <c r="Z317" s="80" t="s">
        <v>6490</v>
      </c>
      <c r="AA317" s="193" t="s">
        <v>6622</v>
      </c>
    </row>
    <row r="318" spans="2:27" s="188" customFormat="1" ht="15.75" customHeight="1" x14ac:dyDescent="0.2">
      <c r="B318" s="189" t="s">
        <v>7734</v>
      </c>
      <c r="C318" s="189">
        <v>717150007</v>
      </c>
      <c r="D318" s="189" t="s">
        <v>72</v>
      </c>
      <c r="E318" s="189" t="s">
        <v>735</v>
      </c>
      <c r="F318" s="189" t="s">
        <v>7735</v>
      </c>
      <c r="G318" s="189" t="s">
        <v>736</v>
      </c>
      <c r="H318" s="189" t="s">
        <v>7736</v>
      </c>
      <c r="I318" s="189" t="s">
        <v>737</v>
      </c>
      <c r="J318" s="189" t="s">
        <v>5562</v>
      </c>
      <c r="K318" s="189" t="s">
        <v>7737</v>
      </c>
      <c r="L318" s="189" t="s">
        <v>738</v>
      </c>
      <c r="M318" s="189" t="s">
        <v>47</v>
      </c>
      <c r="N318" s="189" t="s">
        <v>739</v>
      </c>
      <c r="O318" s="189" t="s">
        <v>5563</v>
      </c>
      <c r="P318" s="189">
        <v>0</v>
      </c>
      <c r="Q318" s="189">
        <v>0</v>
      </c>
      <c r="R318" s="189" t="s">
        <v>368</v>
      </c>
      <c r="S318" s="189" t="s">
        <v>7738</v>
      </c>
      <c r="T318" s="190">
        <v>37970</v>
      </c>
      <c r="U318" s="191">
        <v>6570</v>
      </c>
      <c r="V318" s="197">
        <v>21205890</v>
      </c>
      <c r="W318" s="197">
        <v>368377429</v>
      </c>
      <c r="X318" s="192">
        <v>44469</v>
      </c>
      <c r="Y318" s="80" t="s">
        <v>6489</v>
      </c>
      <c r="Z318" s="80" t="s">
        <v>6490</v>
      </c>
      <c r="AA318" s="193" t="s">
        <v>6507</v>
      </c>
    </row>
    <row r="319" spans="2:27" s="188" customFormat="1" ht="15.75" customHeight="1" x14ac:dyDescent="0.2">
      <c r="B319" s="189" t="s">
        <v>7734</v>
      </c>
      <c r="C319" s="189">
        <v>717150007</v>
      </c>
      <c r="D319" s="189" t="s">
        <v>72</v>
      </c>
      <c r="E319" s="189" t="s">
        <v>735</v>
      </c>
      <c r="F319" s="189" t="s">
        <v>7735</v>
      </c>
      <c r="G319" s="189" t="s">
        <v>736</v>
      </c>
      <c r="H319" s="189" t="s">
        <v>7736</v>
      </c>
      <c r="I319" s="189" t="s">
        <v>737</v>
      </c>
      <c r="J319" s="189" t="s">
        <v>5562</v>
      </c>
      <c r="K319" s="189" t="s">
        <v>7737</v>
      </c>
      <c r="L319" s="189" t="s">
        <v>738</v>
      </c>
      <c r="M319" s="189" t="s">
        <v>47</v>
      </c>
      <c r="N319" s="189" t="s">
        <v>739</v>
      </c>
      <c r="O319" s="189" t="s">
        <v>5563</v>
      </c>
      <c r="P319" s="189">
        <v>0</v>
      </c>
      <c r="Q319" s="189">
        <v>0</v>
      </c>
      <c r="R319" s="189" t="s">
        <v>368</v>
      </c>
      <c r="S319" s="189" t="s">
        <v>7738</v>
      </c>
      <c r="T319" s="190">
        <v>37970</v>
      </c>
      <c r="U319" s="191">
        <v>6570</v>
      </c>
      <c r="V319" s="197">
        <v>38518470</v>
      </c>
      <c r="W319" s="197">
        <v>387059960</v>
      </c>
      <c r="X319" s="192">
        <v>44469</v>
      </c>
      <c r="Y319" s="80" t="s">
        <v>6489</v>
      </c>
      <c r="Z319" s="80" t="s">
        <v>6490</v>
      </c>
      <c r="AA319" s="193" t="s">
        <v>6573</v>
      </c>
    </row>
    <row r="320" spans="2:27" s="188" customFormat="1" ht="15.75" customHeight="1" x14ac:dyDescent="0.2">
      <c r="B320" s="189" t="s">
        <v>7734</v>
      </c>
      <c r="C320" s="189">
        <v>717150007</v>
      </c>
      <c r="D320" s="189" t="s">
        <v>72</v>
      </c>
      <c r="E320" s="189" t="s">
        <v>735</v>
      </c>
      <c r="F320" s="189" t="s">
        <v>7735</v>
      </c>
      <c r="G320" s="189" t="s">
        <v>736</v>
      </c>
      <c r="H320" s="189" t="s">
        <v>7736</v>
      </c>
      <c r="I320" s="189" t="s">
        <v>737</v>
      </c>
      <c r="J320" s="189" t="s">
        <v>5562</v>
      </c>
      <c r="K320" s="189" t="s">
        <v>7737</v>
      </c>
      <c r="L320" s="189" t="s">
        <v>738</v>
      </c>
      <c r="M320" s="189" t="s">
        <v>47</v>
      </c>
      <c r="N320" s="189" t="s">
        <v>739</v>
      </c>
      <c r="O320" s="189" t="s">
        <v>5563</v>
      </c>
      <c r="P320" s="189">
        <v>0</v>
      </c>
      <c r="Q320" s="189">
        <v>0</v>
      </c>
      <c r="R320" s="189" t="s">
        <v>368</v>
      </c>
      <c r="S320" s="189" t="s">
        <v>7738</v>
      </c>
      <c r="T320" s="190">
        <v>37970</v>
      </c>
      <c r="U320" s="191">
        <v>6570</v>
      </c>
      <c r="V320" s="197">
        <v>65736120</v>
      </c>
      <c r="W320" s="197">
        <v>269366380</v>
      </c>
      <c r="X320" s="192">
        <v>44469</v>
      </c>
      <c r="Y320" s="80" t="s">
        <v>6489</v>
      </c>
      <c r="Z320" s="80" t="s">
        <v>6490</v>
      </c>
      <c r="AA320" s="193" t="s">
        <v>6574</v>
      </c>
    </row>
    <row r="321" spans="2:27" s="188" customFormat="1" ht="15.75" customHeight="1" x14ac:dyDescent="0.2">
      <c r="B321" s="189" t="s">
        <v>7734</v>
      </c>
      <c r="C321" s="189">
        <v>717150007</v>
      </c>
      <c r="D321" s="189" t="s">
        <v>72</v>
      </c>
      <c r="E321" s="189" t="s">
        <v>735</v>
      </c>
      <c r="F321" s="189" t="s">
        <v>7735</v>
      </c>
      <c r="G321" s="189" t="s">
        <v>736</v>
      </c>
      <c r="H321" s="189" t="s">
        <v>7736</v>
      </c>
      <c r="I321" s="189" t="s">
        <v>737</v>
      </c>
      <c r="J321" s="189" t="s">
        <v>5562</v>
      </c>
      <c r="K321" s="189" t="s">
        <v>7737</v>
      </c>
      <c r="L321" s="189" t="s">
        <v>738</v>
      </c>
      <c r="M321" s="189" t="s">
        <v>47</v>
      </c>
      <c r="N321" s="189" t="s">
        <v>739</v>
      </c>
      <c r="O321" s="189" t="s">
        <v>5563</v>
      </c>
      <c r="P321" s="189">
        <v>0</v>
      </c>
      <c r="Q321" s="189">
        <v>0</v>
      </c>
      <c r="R321" s="189" t="s">
        <v>368</v>
      </c>
      <c r="S321" s="189" t="s">
        <v>7738</v>
      </c>
      <c r="T321" s="190">
        <v>37970</v>
      </c>
      <c r="U321" s="191">
        <v>6570</v>
      </c>
      <c r="V321" s="197">
        <v>0</v>
      </c>
      <c r="W321" s="197">
        <v>12750704</v>
      </c>
      <c r="X321" s="192">
        <v>44469</v>
      </c>
      <c r="Y321" s="80" t="s">
        <v>6489</v>
      </c>
      <c r="Z321" s="80" t="s">
        <v>6490</v>
      </c>
      <c r="AA321" s="193" t="s">
        <v>6575</v>
      </c>
    </row>
    <row r="322" spans="2:27" s="188" customFormat="1" ht="15.75" customHeight="1" x14ac:dyDescent="0.2">
      <c r="B322" s="189" t="s">
        <v>7734</v>
      </c>
      <c r="C322" s="189">
        <v>717150007</v>
      </c>
      <c r="D322" s="189" t="s">
        <v>72</v>
      </c>
      <c r="E322" s="189" t="s">
        <v>735</v>
      </c>
      <c r="F322" s="189" t="s">
        <v>7735</v>
      </c>
      <c r="G322" s="189" t="s">
        <v>736</v>
      </c>
      <c r="H322" s="189" t="s">
        <v>7736</v>
      </c>
      <c r="I322" s="189" t="s">
        <v>737</v>
      </c>
      <c r="J322" s="189" t="s">
        <v>5562</v>
      </c>
      <c r="K322" s="189" t="s">
        <v>7737</v>
      </c>
      <c r="L322" s="189" t="s">
        <v>738</v>
      </c>
      <c r="M322" s="189" t="s">
        <v>47</v>
      </c>
      <c r="N322" s="189" t="s">
        <v>739</v>
      </c>
      <c r="O322" s="189" t="s">
        <v>5563</v>
      </c>
      <c r="P322" s="189">
        <v>0</v>
      </c>
      <c r="Q322" s="189">
        <v>0</v>
      </c>
      <c r="R322" s="189" t="s">
        <v>368</v>
      </c>
      <c r="S322" s="189" t="s">
        <v>7738</v>
      </c>
      <c r="T322" s="190">
        <v>37970</v>
      </c>
      <c r="U322" s="191">
        <v>6570</v>
      </c>
      <c r="V322" s="197">
        <v>17546734</v>
      </c>
      <c r="W322" s="197">
        <v>75487498</v>
      </c>
      <c r="X322" s="192">
        <v>44469</v>
      </c>
      <c r="Y322" s="80" t="s">
        <v>6489</v>
      </c>
      <c r="Z322" s="80" t="s">
        <v>6490</v>
      </c>
      <c r="AA322" s="193" t="s">
        <v>6587</v>
      </c>
    </row>
    <row r="323" spans="2:27" s="188" customFormat="1" ht="15.75" customHeight="1" x14ac:dyDescent="0.2">
      <c r="B323" s="189" t="s">
        <v>7734</v>
      </c>
      <c r="C323" s="189">
        <v>717150007</v>
      </c>
      <c r="D323" s="189" t="s">
        <v>72</v>
      </c>
      <c r="E323" s="189" t="s">
        <v>735</v>
      </c>
      <c r="F323" s="189" t="s">
        <v>7735</v>
      </c>
      <c r="G323" s="189" t="s">
        <v>736</v>
      </c>
      <c r="H323" s="189" t="s">
        <v>7736</v>
      </c>
      <c r="I323" s="189" t="s">
        <v>737</v>
      </c>
      <c r="J323" s="189" t="s">
        <v>5562</v>
      </c>
      <c r="K323" s="189" t="s">
        <v>7737</v>
      </c>
      <c r="L323" s="189" t="s">
        <v>738</v>
      </c>
      <c r="M323" s="189" t="s">
        <v>47</v>
      </c>
      <c r="N323" s="189" t="s">
        <v>739</v>
      </c>
      <c r="O323" s="189" t="s">
        <v>5563</v>
      </c>
      <c r="P323" s="189">
        <v>0</v>
      </c>
      <c r="Q323" s="189">
        <v>0</v>
      </c>
      <c r="R323" s="189" t="s">
        <v>368</v>
      </c>
      <c r="S323" s="189" t="s">
        <v>7738</v>
      </c>
      <c r="T323" s="190">
        <v>37970</v>
      </c>
      <c r="U323" s="191">
        <v>6570</v>
      </c>
      <c r="V323" s="197">
        <v>105119176</v>
      </c>
      <c r="W323" s="197">
        <v>524302018</v>
      </c>
      <c r="X323" s="192">
        <v>44469</v>
      </c>
      <c r="Y323" s="80" t="s">
        <v>6489</v>
      </c>
      <c r="Z323" s="80" t="s">
        <v>6490</v>
      </c>
      <c r="AA323" s="193" t="s">
        <v>6541</v>
      </c>
    </row>
    <row r="324" spans="2:27" s="188" customFormat="1" ht="15.75" customHeight="1" x14ac:dyDescent="0.2">
      <c r="B324" s="189" t="s">
        <v>7734</v>
      </c>
      <c r="C324" s="189">
        <v>717150007</v>
      </c>
      <c r="D324" s="189" t="s">
        <v>72</v>
      </c>
      <c r="E324" s="189" t="s">
        <v>735</v>
      </c>
      <c r="F324" s="189" t="s">
        <v>7735</v>
      </c>
      <c r="G324" s="189" t="s">
        <v>736</v>
      </c>
      <c r="H324" s="189" t="s">
        <v>7736</v>
      </c>
      <c r="I324" s="189" t="s">
        <v>737</v>
      </c>
      <c r="J324" s="189" t="s">
        <v>5562</v>
      </c>
      <c r="K324" s="189" t="s">
        <v>7737</v>
      </c>
      <c r="L324" s="189" t="s">
        <v>738</v>
      </c>
      <c r="M324" s="189" t="s">
        <v>47</v>
      </c>
      <c r="N324" s="189" t="s">
        <v>739</v>
      </c>
      <c r="O324" s="189" t="s">
        <v>5563</v>
      </c>
      <c r="P324" s="189">
        <v>0</v>
      </c>
      <c r="Q324" s="189">
        <v>0</v>
      </c>
      <c r="R324" s="189" t="s">
        <v>368</v>
      </c>
      <c r="S324" s="189" t="s">
        <v>7738</v>
      </c>
      <c r="T324" s="190">
        <v>37970</v>
      </c>
      <c r="U324" s="191">
        <v>6570</v>
      </c>
      <c r="V324" s="197">
        <v>49672750</v>
      </c>
      <c r="W324" s="197">
        <v>429695938</v>
      </c>
      <c r="X324" s="192">
        <v>44469</v>
      </c>
      <c r="Y324" s="80" t="s">
        <v>6489</v>
      </c>
      <c r="Z324" s="80" t="s">
        <v>6490</v>
      </c>
      <c r="AA324" s="193" t="s">
        <v>6606</v>
      </c>
    </row>
    <row r="325" spans="2:27" s="188" customFormat="1" ht="15.75" customHeight="1" x14ac:dyDescent="0.2">
      <c r="B325" s="189" t="s">
        <v>7734</v>
      </c>
      <c r="C325" s="189">
        <v>717150007</v>
      </c>
      <c r="D325" s="189" t="s">
        <v>72</v>
      </c>
      <c r="E325" s="189" t="s">
        <v>735</v>
      </c>
      <c r="F325" s="189" t="s">
        <v>7735</v>
      </c>
      <c r="G325" s="189" t="s">
        <v>736</v>
      </c>
      <c r="H325" s="189" t="s">
        <v>7736</v>
      </c>
      <c r="I325" s="189" t="s">
        <v>737</v>
      </c>
      <c r="J325" s="189" t="s">
        <v>5562</v>
      </c>
      <c r="K325" s="189" t="s">
        <v>7737</v>
      </c>
      <c r="L325" s="189" t="s">
        <v>738</v>
      </c>
      <c r="M325" s="189" t="s">
        <v>47</v>
      </c>
      <c r="N325" s="189" t="s">
        <v>739</v>
      </c>
      <c r="O325" s="189" t="s">
        <v>5563</v>
      </c>
      <c r="P325" s="189">
        <v>0</v>
      </c>
      <c r="Q325" s="189">
        <v>0</v>
      </c>
      <c r="R325" s="189" t="s">
        <v>368</v>
      </c>
      <c r="S325" s="189" t="s">
        <v>7738</v>
      </c>
      <c r="T325" s="190">
        <v>37970</v>
      </c>
      <c r="U325" s="191">
        <v>6570</v>
      </c>
      <c r="V325" s="197">
        <v>21644820</v>
      </c>
      <c r="W325" s="197">
        <v>147400276</v>
      </c>
      <c r="X325" s="192">
        <v>44469</v>
      </c>
      <c r="Y325" s="80" t="s">
        <v>6489</v>
      </c>
      <c r="Z325" s="80" t="s">
        <v>6490</v>
      </c>
      <c r="AA325" s="193" t="s">
        <v>6543</v>
      </c>
    </row>
    <row r="326" spans="2:27" s="188" customFormat="1" ht="15.75" customHeight="1" x14ac:dyDescent="0.2">
      <c r="B326" s="189" t="s">
        <v>7734</v>
      </c>
      <c r="C326" s="189">
        <v>717150007</v>
      </c>
      <c r="D326" s="189" t="s">
        <v>72</v>
      </c>
      <c r="E326" s="189" t="s">
        <v>735</v>
      </c>
      <c r="F326" s="189" t="s">
        <v>7735</v>
      </c>
      <c r="G326" s="189" t="s">
        <v>736</v>
      </c>
      <c r="H326" s="189" t="s">
        <v>7736</v>
      </c>
      <c r="I326" s="189" t="s">
        <v>737</v>
      </c>
      <c r="J326" s="189" t="s">
        <v>5562</v>
      </c>
      <c r="K326" s="189" t="s">
        <v>7737</v>
      </c>
      <c r="L326" s="189" t="s">
        <v>738</v>
      </c>
      <c r="M326" s="189" t="s">
        <v>47</v>
      </c>
      <c r="N326" s="189" t="s">
        <v>739</v>
      </c>
      <c r="O326" s="189" t="s">
        <v>5563</v>
      </c>
      <c r="P326" s="189">
        <v>0</v>
      </c>
      <c r="Q326" s="189">
        <v>0</v>
      </c>
      <c r="R326" s="189" t="s">
        <v>368</v>
      </c>
      <c r="S326" s="189" t="s">
        <v>7738</v>
      </c>
      <c r="T326" s="190">
        <v>37970</v>
      </c>
      <c r="U326" s="191">
        <v>6570</v>
      </c>
      <c r="V326" s="197">
        <v>57606770</v>
      </c>
      <c r="W326" s="197">
        <v>578637558</v>
      </c>
      <c r="X326" s="192">
        <v>44469</v>
      </c>
      <c r="Y326" s="80" t="s">
        <v>6489</v>
      </c>
      <c r="Z326" s="80" t="s">
        <v>6490</v>
      </c>
      <c r="AA326" s="193" t="s">
        <v>5595</v>
      </c>
    </row>
    <row r="327" spans="2:27" s="188" customFormat="1" ht="15.75" customHeight="1" x14ac:dyDescent="0.2">
      <c r="B327" s="189" t="s">
        <v>7734</v>
      </c>
      <c r="C327" s="189">
        <v>717150007</v>
      </c>
      <c r="D327" s="189" t="s">
        <v>72</v>
      </c>
      <c r="E327" s="189" t="s">
        <v>735</v>
      </c>
      <c r="F327" s="189" t="s">
        <v>7735</v>
      </c>
      <c r="G327" s="189" t="s">
        <v>736</v>
      </c>
      <c r="H327" s="189" t="s">
        <v>7736</v>
      </c>
      <c r="I327" s="189" t="s">
        <v>737</v>
      </c>
      <c r="J327" s="189" t="s">
        <v>5562</v>
      </c>
      <c r="K327" s="189" t="s">
        <v>7737</v>
      </c>
      <c r="L327" s="189" t="s">
        <v>738</v>
      </c>
      <c r="M327" s="189" t="s">
        <v>47</v>
      </c>
      <c r="N327" s="189" t="s">
        <v>739</v>
      </c>
      <c r="O327" s="189" t="s">
        <v>5563</v>
      </c>
      <c r="P327" s="189">
        <v>0</v>
      </c>
      <c r="Q327" s="189">
        <v>0</v>
      </c>
      <c r="R327" s="189" t="s">
        <v>368</v>
      </c>
      <c r="S327" s="189" t="s">
        <v>7738</v>
      </c>
      <c r="T327" s="190">
        <v>37970</v>
      </c>
      <c r="U327" s="191">
        <v>6570</v>
      </c>
      <c r="V327" s="197">
        <v>27939144</v>
      </c>
      <c r="W327" s="197">
        <v>213339828</v>
      </c>
      <c r="X327" s="192">
        <v>44469</v>
      </c>
      <c r="Y327" s="80" t="s">
        <v>6489</v>
      </c>
      <c r="Z327" s="80" t="s">
        <v>6490</v>
      </c>
      <c r="AA327" s="193" t="s">
        <v>6508</v>
      </c>
    </row>
    <row r="328" spans="2:27" s="188" customFormat="1" ht="15.75" customHeight="1" x14ac:dyDescent="0.2">
      <c r="B328" s="189" t="s">
        <v>7734</v>
      </c>
      <c r="C328" s="189">
        <v>717150007</v>
      </c>
      <c r="D328" s="189" t="s">
        <v>72</v>
      </c>
      <c r="E328" s="189" t="s">
        <v>735</v>
      </c>
      <c r="F328" s="189" t="s">
        <v>7735</v>
      </c>
      <c r="G328" s="189" t="s">
        <v>736</v>
      </c>
      <c r="H328" s="189" t="s">
        <v>7736</v>
      </c>
      <c r="I328" s="189" t="s">
        <v>737</v>
      </c>
      <c r="J328" s="189" t="s">
        <v>5562</v>
      </c>
      <c r="K328" s="189" t="s">
        <v>7737</v>
      </c>
      <c r="L328" s="189" t="s">
        <v>738</v>
      </c>
      <c r="M328" s="189" t="s">
        <v>47</v>
      </c>
      <c r="N328" s="189" t="s">
        <v>739</v>
      </c>
      <c r="O328" s="189" t="s">
        <v>5563</v>
      </c>
      <c r="P328" s="189">
        <v>0</v>
      </c>
      <c r="Q328" s="189">
        <v>0</v>
      </c>
      <c r="R328" s="189" t="s">
        <v>368</v>
      </c>
      <c r="S328" s="189" t="s">
        <v>7738</v>
      </c>
      <c r="T328" s="190">
        <v>37970</v>
      </c>
      <c r="U328" s="191">
        <v>6570</v>
      </c>
      <c r="V328" s="197">
        <v>24049800</v>
      </c>
      <c r="W328" s="197">
        <v>375564780</v>
      </c>
      <c r="X328" s="192">
        <v>44469</v>
      </c>
      <c r="Y328" s="80" t="s">
        <v>6489</v>
      </c>
      <c r="Z328" s="80" t="s">
        <v>6490</v>
      </c>
      <c r="AA328" s="193" t="s">
        <v>7481</v>
      </c>
    </row>
    <row r="329" spans="2:27" s="188" customFormat="1" ht="15.75" customHeight="1" x14ac:dyDescent="0.2">
      <c r="B329" s="189" t="s">
        <v>7734</v>
      </c>
      <c r="C329" s="189">
        <v>717150007</v>
      </c>
      <c r="D329" s="189" t="s">
        <v>72</v>
      </c>
      <c r="E329" s="189" t="s">
        <v>735</v>
      </c>
      <c r="F329" s="189" t="s">
        <v>7735</v>
      </c>
      <c r="G329" s="189" t="s">
        <v>736</v>
      </c>
      <c r="H329" s="189" t="s">
        <v>7736</v>
      </c>
      <c r="I329" s="189" t="s">
        <v>737</v>
      </c>
      <c r="J329" s="189" t="s">
        <v>5562</v>
      </c>
      <c r="K329" s="189" t="s">
        <v>7737</v>
      </c>
      <c r="L329" s="189" t="s">
        <v>738</v>
      </c>
      <c r="M329" s="189" t="s">
        <v>47</v>
      </c>
      <c r="N329" s="189" t="s">
        <v>739</v>
      </c>
      <c r="O329" s="189" t="s">
        <v>5563</v>
      </c>
      <c r="P329" s="189">
        <v>0</v>
      </c>
      <c r="Q329" s="189">
        <v>0</v>
      </c>
      <c r="R329" s="189" t="s">
        <v>368</v>
      </c>
      <c r="S329" s="189" t="s">
        <v>7738</v>
      </c>
      <c r="T329" s="190">
        <v>37970</v>
      </c>
      <c r="U329" s="191">
        <v>6570</v>
      </c>
      <c r="V329" s="197">
        <v>16033200</v>
      </c>
      <c r="W329" s="197">
        <v>128265600</v>
      </c>
      <c r="X329" s="192">
        <v>44469</v>
      </c>
      <c r="Y329" s="80" t="s">
        <v>6489</v>
      </c>
      <c r="Z329" s="80" t="s">
        <v>6490</v>
      </c>
      <c r="AA329" s="193" t="s">
        <v>7482</v>
      </c>
    </row>
    <row r="330" spans="2:27" s="188" customFormat="1" ht="15.75" customHeight="1" x14ac:dyDescent="0.2">
      <c r="B330" s="189" t="s">
        <v>7793</v>
      </c>
      <c r="C330" s="189">
        <v>714523007</v>
      </c>
      <c r="D330" s="189" t="s">
        <v>72</v>
      </c>
      <c r="E330" s="189" t="s">
        <v>880</v>
      </c>
      <c r="F330" s="189" t="s">
        <v>7794</v>
      </c>
      <c r="G330" s="189" t="s">
        <v>881</v>
      </c>
      <c r="H330" s="189" t="s">
        <v>7795</v>
      </c>
      <c r="I330" s="189" t="s">
        <v>882</v>
      </c>
      <c r="J330" s="189" t="s">
        <v>5552</v>
      </c>
      <c r="K330" s="189" t="s">
        <v>883</v>
      </c>
      <c r="L330" s="189" t="s">
        <v>884</v>
      </c>
      <c r="M330" s="189" t="s">
        <v>47</v>
      </c>
      <c r="N330" s="189" t="s">
        <v>885</v>
      </c>
      <c r="O330" s="189" t="s">
        <v>5553</v>
      </c>
      <c r="P330" s="189" t="s">
        <v>5554</v>
      </c>
      <c r="Q330" s="189">
        <v>0</v>
      </c>
      <c r="R330" s="189">
        <v>93401</v>
      </c>
      <c r="S330" s="189" t="s">
        <v>7796</v>
      </c>
      <c r="T330" s="190">
        <v>37970</v>
      </c>
      <c r="U330" s="191">
        <v>6580</v>
      </c>
      <c r="V330" s="197">
        <v>29859290</v>
      </c>
      <c r="W330" s="197">
        <v>310255997</v>
      </c>
      <c r="X330" s="192">
        <v>44469</v>
      </c>
      <c r="Y330" s="80" t="s">
        <v>6489</v>
      </c>
      <c r="Z330" s="80" t="s">
        <v>6490</v>
      </c>
      <c r="AA330" s="193" t="s">
        <v>6548</v>
      </c>
    </row>
    <row r="331" spans="2:27" s="188" customFormat="1" ht="15.75" customHeight="1" x14ac:dyDescent="0.2">
      <c r="B331" s="189" t="s">
        <v>5094</v>
      </c>
      <c r="C331" s="189" t="s">
        <v>6481</v>
      </c>
      <c r="D331" s="189" t="s">
        <v>139</v>
      </c>
      <c r="E331" s="189" t="s">
        <v>5095</v>
      </c>
      <c r="F331" s="189" t="s">
        <v>8872</v>
      </c>
      <c r="G331" s="189" t="s">
        <v>5034</v>
      </c>
      <c r="H331" s="189" t="s">
        <v>28</v>
      </c>
      <c r="I331" s="189">
        <v>0</v>
      </c>
      <c r="J331" s="189">
        <v>0</v>
      </c>
      <c r="K331" s="189" t="s">
        <v>5980</v>
      </c>
      <c r="L331" s="189" t="s">
        <v>8873</v>
      </c>
      <c r="M331" s="189" t="s">
        <v>309</v>
      </c>
      <c r="N331" s="189" t="s">
        <v>5096</v>
      </c>
      <c r="O331" s="189" t="s">
        <v>8928</v>
      </c>
      <c r="P331" s="189" t="s">
        <v>8929</v>
      </c>
      <c r="Q331" s="189">
        <v>0</v>
      </c>
      <c r="R331" s="189" t="s">
        <v>257</v>
      </c>
      <c r="S331" s="189" t="s">
        <v>8876</v>
      </c>
      <c r="T331" s="190">
        <v>37970</v>
      </c>
      <c r="U331" s="191">
        <v>6650</v>
      </c>
      <c r="V331" s="197">
        <v>7429061</v>
      </c>
      <c r="W331" s="197">
        <v>66065559</v>
      </c>
      <c r="X331" s="192">
        <v>44469</v>
      </c>
      <c r="Y331" s="80" t="s">
        <v>6489</v>
      </c>
      <c r="Z331" s="80" t="s">
        <v>6490</v>
      </c>
      <c r="AA331" s="193" t="s">
        <v>6623</v>
      </c>
    </row>
    <row r="332" spans="2:27" s="188" customFormat="1" ht="15.75" customHeight="1" x14ac:dyDescent="0.2">
      <c r="B332" s="189" t="s">
        <v>4997</v>
      </c>
      <c r="C332" s="189">
        <v>703553001</v>
      </c>
      <c r="D332" s="189" t="s">
        <v>127</v>
      </c>
      <c r="E332" s="189" t="s">
        <v>7403</v>
      </c>
      <c r="F332" s="189" t="s">
        <v>6250</v>
      </c>
      <c r="G332" s="189" t="s">
        <v>4998</v>
      </c>
      <c r="H332" s="189" t="s">
        <v>28</v>
      </c>
      <c r="I332" s="189" t="s">
        <v>6078</v>
      </c>
      <c r="J332" s="189" t="s">
        <v>6078</v>
      </c>
      <c r="K332" s="189" t="s">
        <v>6220</v>
      </c>
      <c r="L332" s="189" t="s">
        <v>5720</v>
      </c>
      <c r="M332" s="189" t="s">
        <v>5346</v>
      </c>
      <c r="N332" s="189" t="s">
        <v>966</v>
      </c>
      <c r="O332" s="189" t="s">
        <v>4999</v>
      </c>
      <c r="P332" s="189" t="s">
        <v>6221</v>
      </c>
      <c r="Q332" s="189" t="s">
        <v>5721</v>
      </c>
      <c r="R332" s="189" t="s">
        <v>4985</v>
      </c>
      <c r="S332" s="189" t="s">
        <v>6251</v>
      </c>
      <c r="T332" s="190">
        <v>37970</v>
      </c>
      <c r="U332" s="191">
        <v>6690</v>
      </c>
      <c r="V332" s="197">
        <v>0</v>
      </c>
      <c r="W332" s="197">
        <v>95902895</v>
      </c>
      <c r="X332" s="192">
        <v>44469</v>
      </c>
      <c r="Y332" s="80" t="s">
        <v>6489</v>
      </c>
      <c r="Z332" s="80" t="s">
        <v>6490</v>
      </c>
      <c r="AA332" s="193" t="s">
        <v>6545</v>
      </c>
    </row>
    <row r="333" spans="2:27" s="188" customFormat="1" ht="15.75" customHeight="1" x14ac:dyDescent="0.2">
      <c r="B333" s="189" t="s">
        <v>8076</v>
      </c>
      <c r="C333" s="189">
        <v>714792008</v>
      </c>
      <c r="D333" s="189" t="s">
        <v>1363</v>
      </c>
      <c r="E333" s="189" t="s">
        <v>1902</v>
      </c>
      <c r="F333" s="189" t="s">
        <v>8077</v>
      </c>
      <c r="G333" s="189" t="s">
        <v>1903</v>
      </c>
      <c r="H333" s="189" t="s">
        <v>7423</v>
      </c>
      <c r="I333" s="189" t="s">
        <v>1904</v>
      </c>
      <c r="J333" s="189" t="s">
        <v>7424</v>
      </c>
      <c r="K333" s="189" t="s">
        <v>7425</v>
      </c>
      <c r="L333" s="189" t="s">
        <v>5542</v>
      </c>
      <c r="M333" s="189" t="s">
        <v>5340</v>
      </c>
      <c r="N333" s="189" t="s">
        <v>1906</v>
      </c>
      <c r="O333" s="189" t="s">
        <v>1905</v>
      </c>
      <c r="P333" s="189" t="s">
        <v>5457</v>
      </c>
      <c r="Q333" s="189" t="s">
        <v>5541</v>
      </c>
      <c r="R333" s="189" t="s">
        <v>1101</v>
      </c>
      <c r="S333" s="189" t="s">
        <v>8078</v>
      </c>
      <c r="T333" s="190">
        <v>37970</v>
      </c>
      <c r="U333" s="191">
        <v>6740</v>
      </c>
      <c r="V333" s="197">
        <v>23526050</v>
      </c>
      <c r="W333" s="197">
        <v>185778293</v>
      </c>
      <c r="X333" s="192">
        <v>44469</v>
      </c>
      <c r="Y333" s="80" t="s">
        <v>6489</v>
      </c>
      <c r="Z333" s="80" t="s">
        <v>6490</v>
      </c>
      <c r="AA333" s="193" t="s">
        <v>6521</v>
      </c>
    </row>
    <row r="334" spans="2:27" s="188" customFormat="1" ht="15.75" customHeight="1" x14ac:dyDescent="0.2">
      <c r="B334" s="189" t="s">
        <v>8076</v>
      </c>
      <c r="C334" s="189">
        <v>714792008</v>
      </c>
      <c r="D334" s="189" t="s">
        <v>1363</v>
      </c>
      <c r="E334" s="189" t="s">
        <v>1902</v>
      </c>
      <c r="F334" s="189" t="s">
        <v>8077</v>
      </c>
      <c r="G334" s="189" t="s">
        <v>1903</v>
      </c>
      <c r="H334" s="189" t="s">
        <v>7423</v>
      </c>
      <c r="I334" s="189" t="s">
        <v>1904</v>
      </c>
      <c r="J334" s="189" t="s">
        <v>7424</v>
      </c>
      <c r="K334" s="189" t="s">
        <v>7425</v>
      </c>
      <c r="L334" s="189" t="s">
        <v>5542</v>
      </c>
      <c r="M334" s="189" t="s">
        <v>5340</v>
      </c>
      <c r="N334" s="189" t="s">
        <v>1906</v>
      </c>
      <c r="O334" s="189" t="s">
        <v>1905</v>
      </c>
      <c r="P334" s="189" t="s">
        <v>5457</v>
      </c>
      <c r="Q334" s="189" t="s">
        <v>5541</v>
      </c>
      <c r="R334" s="189" t="s">
        <v>1101</v>
      </c>
      <c r="S334" s="189" t="s">
        <v>8078</v>
      </c>
      <c r="T334" s="190">
        <v>37970</v>
      </c>
      <c r="U334" s="191">
        <v>6740</v>
      </c>
      <c r="V334" s="197">
        <v>21647994</v>
      </c>
      <c r="W334" s="197">
        <v>155440609</v>
      </c>
      <c r="X334" s="192">
        <v>44469</v>
      </c>
      <c r="Y334" s="80" t="s">
        <v>6489</v>
      </c>
      <c r="Z334" s="80" t="s">
        <v>6490</v>
      </c>
      <c r="AA334" s="193" t="s">
        <v>6491</v>
      </c>
    </row>
    <row r="335" spans="2:27" s="188" customFormat="1" ht="15.75" customHeight="1" x14ac:dyDescent="0.2">
      <c r="B335" s="189" t="s">
        <v>8076</v>
      </c>
      <c r="C335" s="189">
        <v>714792008</v>
      </c>
      <c r="D335" s="189" t="s">
        <v>1363</v>
      </c>
      <c r="E335" s="189" t="s">
        <v>1902</v>
      </c>
      <c r="F335" s="189" t="s">
        <v>8077</v>
      </c>
      <c r="G335" s="189" t="s">
        <v>1903</v>
      </c>
      <c r="H335" s="189" t="s">
        <v>7423</v>
      </c>
      <c r="I335" s="189" t="s">
        <v>1904</v>
      </c>
      <c r="J335" s="189" t="s">
        <v>7424</v>
      </c>
      <c r="K335" s="189" t="s">
        <v>7425</v>
      </c>
      <c r="L335" s="189" t="s">
        <v>5542</v>
      </c>
      <c r="M335" s="189" t="s">
        <v>5340</v>
      </c>
      <c r="N335" s="189" t="s">
        <v>1906</v>
      </c>
      <c r="O335" s="189" t="s">
        <v>1905</v>
      </c>
      <c r="P335" s="189" t="s">
        <v>5457</v>
      </c>
      <c r="Q335" s="189" t="s">
        <v>5541</v>
      </c>
      <c r="R335" s="189" t="s">
        <v>1101</v>
      </c>
      <c r="S335" s="189" t="s">
        <v>8078</v>
      </c>
      <c r="T335" s="190">
        <v>37970</v>
      </c>
      <c r="U335" s="191">
        <v>6740</v>
      </c>
      <c r="V335" s="197">
        <v>28755592</v>
      </c>
      <c r="W335" s="197">
        <v>207504536</v>
      </c>
      <c r="X335" s="192">
        <v>44469</v>
      </c>
      <c r="Y335" s="80" t="s">
        <v>6489</v>
      </c>
      <c r="Z335" s="80" t="s">
        <v>6490</v>
      </c>
      <c r="AA335" s="193" t="s">
        <v>6535</v>
      </c>
    </row>
    <row r="336" spans="2:27" s="188" customFormat="1" ht="15.75" customHeight="1" x14ac:dyDescent="0.2">
      <c r="B336" s="189" t="s">
        <v>8076</v>
      </c>
      <c r="C336" s="189">
        <v>714792008</v>
      </c>
      <c r="D336" s="189" t="s">
        <v>1363</v>
      </c>
      <c r="E336" s="189" t="s">
        <v>1902</v>
      </c>
      <c r="F336" s="189" t="s">
        <v>8077</v>
      </c>
      <c r="G336" s="189" t="s">
        <v>1903</v>
      </c>
      <c r="H336" s="189" t="s">
        <v>7423</v>
      </c>
      <c r="I336" s="189" t="s">
        <v>1904</v>
      </c>
      <c r="J336" s="189" t="s">
        <v>7424</v>
      </c>
      <c r="K336" s="189" t="s">
        <v>7425</v>
      </c>
      <c r="L336" s="189" t="s">
        <v>5542</v>
      </c>
      <c r="M336" s="189" t="s">
        <v>5340</v>
      </c>
      <c r="N336" s="189" t="s">
        <v>1906</v>
      </c>
      <c r="O336" s="189" t="s">
        <v>1905</v>
      </c>
      <c r="P336" s="189" t="s">
        <v>5457</v>
      </c>
      <c r="Q336" s="189" t="s">
        <v>5541</v>
      </c>
      <c r="R336" s="189" t="s">
        <v>1101</v>
      </c>
      <c r="S336" s="189" t="s">
        <v>8078</v>
      </c>
      <c r="T336" s="190">
        <v>37970</v>
      </c>
      <c r="U336" s="191">
        <v>6740</v>
      </c>
      <c r="V336" s="197">
        <v>86223893</v>
      </c>
      <c r="W336" s="197">
        <v>808561325</v>
      </c>
      <c r="X336" s="192">
        <v>44469</v>
      </c>
      <c r="Y336" s="80" t="s">
        <v>6489</v>
      </c>
      <c r="Z336" s="80" t="s">
        <v>6490</v>
      </c>
      <c r="AA336" s="193" t="s">
        <v>6625</v>
      </c>
    </row>
    <row r="337" spans="2:27" s="188" customFormat="1" ht="15.75" customHeight="1" x14ac:dyDescent="0.2">
      <c r="B337" s="189" t="s">
        <v>242</v>
      </c>
      <c r="C337" s="189">
        <v>718362008</v>
      </c>
      <c r="D337" s="189" t="s">
        <v>72</v>
      </c>
      <c r="E337" s="189" t="s">
        <v>243</v>
      </c>
      <c r="F337" s="189" t="s">
        <v>7553</v>
      </c>
      <c r="G337" s="189" t="s">
        <v>244</v>
      </c>
      <c r="H337" s="189" t="s">
        <v>245</v>
      </c>
      <c r="I337" s="189" t="s">
        <v>246</v>
      </c>
      <c r="J337" s="189" t="s">
        <v>7554</v>
      </c>
      <c r="K337" s="189" t="s">
        <v>6386</v>
      </c>
      <c r="L337" s="189" t="s">
        <v>5670</v>
      </c>
      <c r="M337" s="189" t="s">
        <v>544</v>
      </c>
      <c r="N337" s="189" t="s">
        <v>187</v>
      </c>
      <c r="O337" s="189" t="s">
        <v>5668</v>
      </c>
      <c r="P337" s="189" t="s">
        <v>5669</v>
      </c>
      <c r="Q337" s="189">
        <v>0</v>
      </c>
      <c r="R337" s="189" t="s">
        <v>83</v>
      </c>
      <c r="S337" s="189" t="s">
        <v>7555</v>
      </c>
      <c r="T337" s="190">
        <v>37970</v>
      </c>
      <c r="U337" s="191">
        <v>6760</v>
      </c>
      <c r="V337" s="197">
        <v>0</v>
      </c>
      <c r="W337" s="197">
        <v>66873960</v>
      </c>
      <c r="X337" s="192">
        <v>44469</v>
      </c>
      <c r="Y337" s="80" t="s">
        <v>6489</v>
      </c>
      <c r="Z337" s="80" t="s">
        <v>6490</v>
      </c>
      <c r="AA337" s="193" t="s">
        <v>7476</v>
      </c>
    </row>
    <row r="338" spans="2:27" s="188" customFormat="1" ht="15.75" customHeight="1" x14ac:dyDescent="0.2">
      <c r="B338" s="189" t="s">
        <v>7729</v>
      </c>
      <c r="C338" s="189">
        <v>717449002</v>
      </c>
      <c r="D338" s="189" t="s">
        <v>72</v>
      </c>
      <c r="E338" s="189" t="s">
        <v>730</v>
      </c>
      <c r="F338" s="189" t="s">
        <v>7730</v>
      </c>
      <c r="G338" s="189" t="s">
        <v>731</v>
      </c>
      <c r="H338" s="189" t="s">
        <v>7731</v>
      </c>
      <c r="I338" s="189" t="s">
        <v>732</v>
      </c>
      <c r="J338" s="189" t="s">
        <v>7732</v>
      </c>
      <c r="K338" s="189" t="s">
        <v>733</v>
      </c>
      <c r="L338" s="189" t="s">
        <v>734</v>
      </c>
      <c r="M338" s="189" t="s">
        <v>198</v>
      </c>
      <c r="N338" s="189" t="s">
        <v>430</v>
      </c>
      <c r="O338" s="189" t="s">
        <v>5550</v>
      </c>
      <c r="P338" s="189" t="s">
        <v>5551</v>
      </c>
      <c r="Q338" s="189">
        <v>0</v>
      </c>
      <c r="R338" s="189" t="s">
        <v>368</v>
      </c>
      <c r="S338" s="189" t="s">
        <v>7733</v>
      </c>
      <c r="T338" s="190">
        <v>37970</v>
      </c>
      <c r="U338" s="191">
        <v>6830</v>
      </c>
      <c r="V338" s="197">
        <v>44043263</v>
      </c>
      <c r="W338" s="197">
        <v>537826618</v>
      </c>
      <c r="X338" s="192">
        <v>44469</v>
      </c>
      <c r="Y338" s="80" t="s">
        <v>6489</v>
      </c>
      <c r="Z338" s="80" t="s">
        <v>6490</v>
      </c>
      <c r="AA338" s="193" t="s">
        <v>6509</v>
      </c>
    </row>
    <row r="339" spans="2:27" s="188" customFormat="1" ht="15.75" customHeight="1" x14ac:dyDescent="0.2">
      <c r="B339" s="189" t="s">
        <v>8053</v>
      </c>
      <c r="C339" s="189">
        <v>721476006</v>
      </c>
      <c r="D339" s="189" t="s">
        <v>1439</v>
      </c>
      <c r="E339" s="189" t="s">
        <v>1770</v>
      </c>
      <c r="F339" s="189" t="s">
        <v>8054</v>
      </c>
      <c r="G339" s="189" t="s">
        <v>1771</v>
      </c>
      <c r="H339" s="189" t="s">
        <v>1772</v>
      </c>
      <c r="I339" s="189" t="s">
        <v>965</v>
      </c>
      <c r="J339" s="189" t="s">
        <v>8055</v>
      </c>
      <c r="K339" s="189" t="s">
        <v>1773</v>
      </c>
      <c r="L339" s="189" t="s">
        <v>1775</v>
      </c>
      <c r="M339" s="189" t="s">
        <v>5386</v>
      </c>
      <c r="N339" s="189" t="s">
        <v>765</v>
      </c>
      <c r="O339" s="189" t="s">
        <v>1776</v>
      </c>
      <c r="P339" s="189" t="s">
        <v>1774</v>
      </c>
      <c r="Q339" s="189">
        <v>0</v>
      </c>
      <c r="R339" s="189">
        <v>93910</v>
      </c>
      <c r="S339" s="189" t="s">
        <v>8056</v>
      </c>
      <c r="T339" s="190">
        <v>37970</v>
      </c>
      <c r="U339" s="191">
        <v>6864</v>
      </c>
      <c r="V339" s="197">
        <v>4076737</v>
      </c>
      <c r="W339" s="197">
        <v>155751090</v>
      </c>
      <c r="X339" s="192">
        <v>44469</v>
      </c>
      <c r="Y339" s="80" t="s">
        <v>6489</v>
      </c>
      <c r="Z339" s="80" t="s">
        <v>6490</v>
      </c>
      <c r="AA339" s="193" t="s">
        <v>6602</v>
      </c>
    </row>
    <row r="340" spans="2:27" s="188" customFormat="1" ht="15.75" customHeight="1" x14ac:dyDescent="0.2">
      <c r="B340" s="189" t="s">
        <v>8053</v>
      </c>
      <c r="C340" s="189">
        <v>721476006</v>
      </c>
      <c r="D340" s="189" t="s">
        <v>1439</v>
      </c>
      <c r="E340" s="189" t="s">
        <v>1770</v>
      </c>
      <c r="F340" s="189" t="s">
        <v>8054</v>
      </c>
      <c r="G340" s="189" t="s">
        <v>1771</v>
      </c>
      <c r="H340" s="189" t="s">
        <v>1772</v>
      </c>
      <c r="I340" s="189" t="s">
        <v>965</v>
      </c>
      <c r="J340" s="189" t="s">
        <v>8055</v>
      </c>
      <c r="K340" s="189" t="s">
        <v>1773</v>
      </c>
      <c r="L340" s="189" t="s">
        <v>1775</v>
      </c>
      <c r="M340" s="189" t="s">
        <v>5386</v>
      </c>
      <c r="N340" s="189" t="s">
        <v>765</v>
      </c>
      <c r="O340" s="189" t="s">
        <v>1776</v>
      </c>
      <c r="P340" s="189" t="s">
        <v>1774</v>
      </c>
      <c r="Q340" s="189">
        <v>0</v>
      </c>
      <c r="R340" s="189">
        <v>93910</v>
      </c>
      <c r="S340" s="189" t="s">
        <v>8056</v>
      </c>
      <c r="T340" s="190">
        <v>37970</v>
      </c>
      <c r="U340" s="191">
        <v>6864</v>
      </c>
      <c r="V340" s="197">
        <v>8136590</v>
      </c>
      <c r="W340" s="197">
        <v>73086565</v>
      </c>
      <c r="X340" s="192">
        <v>44469</v>
      </c>
      <c r="Y340" s="80" t="s">
        <v>6489</v>
      </c>
      <c r="Z340" s="80" t="s">
        <v>6490</v>
      </c>
      <c r="AA340" s="193" t="s">
        <v>6626</v>
      </c>
    </row>
    <row r="341" spans="2:27" s="188" customFormat="1" ht="15.75" customHeight="1" x14ac:dyDescent="0.2">
      <c r="B341" s="189" t="s">
        <v>8053</v>
      </c>
      <c r="C341" s="189">
        <v>721476006</v>
      </c>
      <c r="D341" s="189" t="s">
        <v>1439</v>
      </c>
      <c r="E341" s="189" t="s">
        <v>1770</v>
      </c>
      <c r="F341" s="189" t="s">
        <v>8054</v>
      </c>
      <c r="G341" s="189" t="s">
        <v>1771</v>
      </c>
      <c r="H341" s="189" t="s">
        <v>1772</v>
      </c>
      <c r="I341" s="189" t="s">
        <v>965</v>
      </c>
      <c r="J341" s="189" t="s">
        <v>8055</v>
      </c>
      <c r="K341" s="189" t="s">
        <v>1773</v>
      </c>
      <c r="L341" s="189" t="s">
        <v>1775</v>
      </c>
      <c r="M341" s="189" t="s">
        <v>5386</v>
      </c>
      <c r="N341" s="189" t="s">
        <v>765</v>
      </c>
      <c r="O341" s="189" t="s">
        <v>1776</v>
      </c>
      <c r="P341" s="189" t="s">
        <v>1774</v>
      </c>
      <c r="Q341" s="189">
        <v>0</v>
      </c>
      <c r="R341" s="189">
        <v>93910</v>
      </c>
      <c r="S341" s="189" t="s">
        <v>8056</v>
      </c>
      <c r="T341" s="190">
        <v>37970</v>
      </c>
      <c r="U341" s="191">
        <v>6864</v>
      </c>
      <c r="V341" s="197">
        <v>69110747</v>
      </c>
      <c r="W341" s="197">
        <v>558216040</v>
      </c>
      <c r="X341" s="192">
        <v>44469</v>
      </c>
      <c r="Y341" s="80" t="s">
        <v>6489</v>
      </c>
      <c r="Z341" s="80" t="s">
        <v>6490</v>
      </c>
      <c r="AA341" s="193" t="s">
        <v>6564</v>
      </c>
    </row>
    <row r="342" spans="2:27" s="188" customFormat="1" ht="15.75" customHeight="1" x14ac:dyDescent="0.2">
      <c r="B342" s="189" t="s">
        <v>7659</v>
      </c>
      <c r="C342" s="189">
        <v>719926002</v>
      </c>
      <c r="D342" s="189" t="s">
        <v>49</v>
      </c>
      <c r="E342" s="189" t="s">
        <v>506</v>
      </c>
      <c r="F342" s="189" t="s">
        <v>7236</v>
      </c>
      <c r="G342" s="189" t="s">
        <v>507</v>
      </c>
      <c r="H342" s="189" t="s">
        <v>7237</v>
      </c>
      <c r="I342" s="189" t="s">
        <v>508</v>
      </c>
      <c r="J342" s="189" t="s">
        <v>7238</v>
      </c>
      <c r="K342" s="189" t="s">
        <v>509</v>
      </c>
      <c r="L342" s="189" t="s">
        <v>5938</v>
      </c>
      <c r="M342" s="189" t="s">
        <v>5342</v>
      </c>
      <c r="N342" s="189" t="s">
        <v>510</v>
      </c>
      <c r="O342" s="189" t="s">
        <v>7239</v>
      </c>
      <c r="P342" s="189" t="s">
        <v>7240</v>
      </c>
      <c r="Q342" s="189">
        <v>0</v>
      </c>
      <c r="R342" s="189" t="s">
        <v>368</v>
      </c>
      <c r="S342" s="189" t="s">
        <v>7241</v>
      </c>
      <c r="T342" s="190">
        <v>37970</v>
      </c>
      <c r="U342" s="191">
        <v>6866</v>
      </c>
      <c r="V342" s="197">
        <v>6102444</v>
      </c>
      <c r="W342" s="197">
        <v>73317740</v>
      </c>
      <c r="X342" s="192">
        <v>44469</v>
      </c>
      <c r="Y342" s="80" t="s">
        <v>6489</v>
      </c>
      <c r="Z342" s="80" t="s">
        <v>6490</v>
      </c>
      <c r="AA342" s="193" t="s">
        <v>6627</v>
      </c>
    </row>
    <row r="343" spans="2:27" s="188" customFormat="1" ht="15.75" customHeight="1" x14ac:dyDescent="0.2">
      <c r="B343" s="189" t="s">
        <v>7659</v>
      </c>
      <c r="C343" s="189">
        <v>719926002</v>
      </c>
      <c r="D343" s="189" t="s">
        <v>49</v>
      </c>
      <c r="E343" s="189" t="s">
        <v>506</v>
      </c>
      <c r="F343" s="189" t="s">
        <v>7236</v>
      </c>
      <c r="G343" s="189" t="s">
        <v>507</v>
      </c>
      <c r="H343" s="189" t="s">
        <v>7237</v>
      </c>
      <c r="I343" s="189" t="s">
        <v>508</v>
      </c>
      <c r="J343" s="189" t="s">
        <v>7238</v>
      </c>
      <c r="K343" s="189" t="s">
        <v>509</v>
      </c>
      <c r="L343" s="189" t="s">
        <v>5938</v>
      </c>
      <c r="M343" s="189" t="s">
        <v>5342</v>
      </c>
      <c r="N343" s="189" t="s">
        <v>510</v>
      </c>
      <c r="O343" s="189" t="s">
        <v>7239</v>
      </c>
      <c r="P343" s="189" t="s">
        <v>7240</v>
      </c>
      <c r="Q343" s="189">
        <v>0</v>
      </c>
      <c r="R343" s="189" t="s">
        <v>368</v>
      </c>
      <c r="S343" s="189" t="s">
        <v>7241</v>
      </c>
      <c r="T343" s="190">
        <v>37970</v>
      </c>
      <c r="U343" s="191">
        <v>6866</v>
      </c>
      <c r="V343" s="197">
        <v>386154872</v>
      </c>
      <c r="W343" s="197">
        <v>1337897562</v>
      </c>
      <c r="X343" s="192">
        <v>44469</v>
      </c>
      <c r="Y343" s="80" t="s">
        <v>6489</v>
      </c>
      <c r="Z343" s="80" t="s">
        <v>6490</v>
      </c>
      <c r="AA343" s="193" t="s">
        <v>6519</v>
      </c>
    </row>
    <row r="344" spans="2:27" s="188" customFormat="1" ht="15.75" customHeight="1" x14ac:dyDescent="0.2">
      <c r="B344" s="189" t="s">
        <v>7659</v>
      </c>
      <c r="C344" s="189">
        <v>719926002</v>
      </c>
      <c r="D344" s="189" t="s">
        <v>49</v>
      </c>
      <c r="E344" s="189" t="s">
        <v>506</v>
      </c>
      <c r="F344" s="189" t="s">
        <v>7236</v>
      </c>
      <c r="G344" s="189" t="s">
        <v>507</v>
      </c>
      <c r="H344" s="189" t="s">
        <v>7237</v>
      </c>
      <c r="I344" s="189" t="s">
        <v>508</v>
      </c>
      <c r="J344" s="189" t="s">
        <v>7238</v>
      </c>
      <c r="K344" s="189" t="s">
        <v>509</v>
      </c>
      <c r="L344" s="189" t="s">
        <v>5938</v>
      </c>
      <c r="M344" s="189" t="s">
        <v>5342</v>
      </c>
      <c r="N344" s="189" t="s">
        <v>510</v>
      </c>
      <c r="O344" s="189" t="s">
        <v>7239</v>
      </c>
      <c r="P344" s="189" t="s">
        <v>7240</v>
      </c>
      <c r="Q344" s="189">
        <v>0</v>
      </c>
      <c r="R344" s="189" t="s">
        <v>368</v>
      </c>
      <c r="S344" s="189" t="s">
        <v>7241</v>
      </c>
      <c r="T344" s="190">
        <v>37970</v>
      </c>
      <c r="U344" s="191">
        <v>6866</v>
      </c>
      <c r="V344" s="197">
        <v>0</v>
      </c>
      <c r="W344" s="197">
        <v>32452024</v>
      </c>
      <c r="X344" s="192">
        <v>44469</v>
      </c>
      <c r="Y344" s="80" t="s">
        <v>6489</v>
      </c>
      <c r="Z344" s="80" t="s">
        <v>6490</v>
      </c>
      <c r="AA344" s="193" t="s">
        <v>148</v>
      </c>
    </row>
    <row r="345" spans="2:27" s="188" customFormat="1" ht="15.75" customHeight="1" x14ac:dyDescent="0.2">
      <c r="B345" s="189" t="s">
        <v>7659</v>
      </c>
      <c r="C345" s="189">
        <v>719926002</v>
      </c>
      <c r="D345" s="189" t="s">
        <v>49</v>
      </c>
      <c r="E345" s="189" t="s">
        <v>506</v>
      </c>
      <c r="F345" s="189" t="s">
        <v>7236</v>
      </c>
      <c r="G345" s="189" t="s">
        <v>507</v>
      </c>
      <c r="H345" s="189" t="s">
        <v>7237</v>
      </c>
      <c r="I345" s="189" t="s">
        <v>508</v>
      </c>
      <c r="J345" s="189" t="s">
        <v>7238</v>
      </c>
      <c r="K345" s="189" t="s">
        <v>509</v>
      </c>
      <c r="L345" s="189" t="s">
        <v>5938</v>
      </c>
      <c r="M345" s="189" t="s">
        <v>5342</v>
      </c>
      <c r="N345" s="189" t="s">
        <v>510</v>
      </c>
      <c r="O345" s="189" t="s">
        <v>7239</v>
      </c>
      <c r="P345" s="189" t="s">
        <v>7240</v>
      </c>
      <c r="Q345" s="189">
        <v>0</v>
      </c>
      <c r="R345" s="189" t="s">
        <v>368</v>
      </c>
      <c r="S345" s="189" t="s">
        <v>7241</v>
      </c>
      <c r="T345" s="190">
        <v>37970</v>
      </c>
      <c r="U345" s="191">
        <v>6866</v>
      </c>
      <c r="V345" s="197">
        <v>22286148</v>
      </c>
      <c r="W345" s="197">
        <v>201165998</v>
      </c>
      <c r="X345" s="192">
        <v>44469</v>
      </c>
      <c r="Y345" s="80" t="s">
        <v>6489</v>
      </c>
      <c r="Z345" s="80" t="s">
        <v>6490</v>
      </c>
      <c r="AA345" s="193" t="s">
        <v>6576</v>
      </c>
    </row>
    <row r="346" spans="2:27" s="188" customFormat="1" ht="15.75" customHeight="1" x14ac:dyDescent="0.2">
      <c r="B346" s="189" t="s">
        <v>7659</v>
      </c>
      <c r="C346" s="189">
        <v>719926002</v>
      </c>
      <c r="D346" s="189" t="s">
        <v>49</v>
      </c>
      <c r="E346" s="189" t="s">
        <v>506</v>
      </c>
      <c r="F346" s="189" t="s">
        <v>7236</v>
      </c>
      <c r="G346" s="189" t="s">
        <v>507</v>
      </c>
      <c r="H346" s="189" t="s">
        <v>7237</v>
      </c>
      <c r="I346" s="189" t="s">
        <v>508</v>
      </c>
      <c r="J346" s="189" t="s">
        <v>7238</v>
      </c>
      <c r="K346" s="189" t="s">
        <v>509</v>
      </c>
      <c r="L346" s="189" t="s">
        <v>5938</v>
      </c>
      <c r="M346" s="189" t="s">
        <v>5342</v>
      </c>
      <c r="N346" s="189" t="s">
        <v>510</v>
      </c>
      <c r="O346" s="189" t="s">
        <v>7239</v>
      </c>
      <c r="P346" s="189" t="s">
        <v>7240</v>
      </c>
      <c r="Q346" s="189">
        <v>0</v>
      </c>
      <c r="R346" s="189" t="s">
        <v>368</v>
      </c>
      <c r="S346" s="189" t="s">
        <v>7241</v>
      </c>
      <c r="T346" s="190">
        <v>37970</v>
      </c>
      <c r="U346" s="191">
        <v>6866</v>
      </c>
      <c r="V346" s="197">
        <v>155021725</v>
      </c>
      <c r="W346" s="197">
        <v>991734642</v>
      </c>
      <c r="X346" s="192">
        <v>44469</v>
      </c>
      <c r="Y346" s="80" t="s">
        <v>6489</v>
      </c>
      <c r="Z346" s="80" t="s">
        <v>6490</v>
      </c>
      <c r="AA346" s="193" t="s">
        <v>6502</v>
      </c>
    </row>
    <row r="347" spans="2:27" s="188" customFormat="1" ht="15.75" customHeight="1" x14ac:dyDescent="0.2">
      <c r="B347" s="189" t="s">
        <v>7659</v>
      </c>
      <c r="C347" s="189">
        <v>719926002</v>
      </c>
      <c r="D347" s="189" t="s">
        <v>49</v>
      </c>
      <c r="E347" s="189" t="s">
        <v>506</v>
      </c>
      <c r="F347" s="189" t="s">
        <v>7236</v>
      </c>
      <c r="G347" s="189" t="s">
        <v>507</v>
      </c>
      <c r="H347" s="189" t="s">
        <v>7237</v>
      </c>
      <c r="I347" s="189" t="s">
        <v>508</v>
      </c>
      <c r="J347" s="189" t="s">
        <v>7238</v>
      </c>
      <c r="K347" s="189" t="s">
        <v>509</v>
      </c>
      <c r="L347" s="189" t="s">
        <v>5938</v>
      </c>
      <c r="M347" s="189" t="s">
        <v>5342</v>
      </c>
      <c r="N347" s="189" t="s">
        <v>510</v>
      </c>
      <c r="O347" s="189" t="s">
        <v>7239</v>
      </c>
      <c r="P347" s="189" t="s">
        <v>7240</v>
      </c>
      <c r="Q347" s="189">
        <v>0</v>
      </c>
      <c r="R347" s="189" t="s">
        <v>368</v>
      </c>
      <c r="S347" s="189" t="s">
        <v>7241</v>
      </c>
      <c r="T347" s="190">
        <v>37970</v>
      </c>
      <c r="U347" s="191">
        <v>6866</v>
      </c>
      <c r="V347" s="197">
        <v>21324156</v>
      </c>
      <c r="W347" s="197">
        <v>166683216</v>
      </c>
      <c r="X347" s="192">
        <v>44469</v>
      </c>
      <c r="Y347" s="80" t="s">
        <v>6489</v>
      </c>
      <c r="Z347" s="80" t="s">
        <v>6490</v>
      </c>
      <c r="AA347" s="193" t="s">
        <v>6603</v>
      </c>
    </row>
    <row r="348" spans="2:27" s="188" customFormat="1" ht="15.75" customHeight="1" x14ac:dyDescent="0.2">
      <c r="B348" s="189" t="s">
        <v>7659</v>
      </c>
      <c r="C348" s="189">
        <v>719926002</v>
      </c>
      <c r="D348" s="189" t="s">
        <v>49</v>
      </c>
      <c r="E348" s="189" t="s">
        <v>506</v>
      </c>
      <c r="F348" s="189" t="s">
        <v>7236</v>
      </c>
      <c r="G348" s="189" t="s">
        <v>507</v>
      </c>
      <c r="H348" s="189" t="s">
        <v>7237</v>
      </c>
      <c r="I348" s="189" t="s">
        <v>508</v>
      </c>
      <c r="J348" s="189" t="s">
        <v>7238</v>
      </c>
      <c r="K348" s="189" t="s">
        <v>509</v>
      </c>
      <c r="L348" s="189" t="s">
        <v>5938</v>
      </c>
      <c r="M348" s="189" t="s">
        <v>5342</v>
      </c>
      <c r="N348" s="189" t="s">
        <v>510</v>
      </c>
      <c r="O348" s="189" t="s">
        <v>7239</v>
      </c>
      <c r="P348" s="189" t="s">
        <v>7240</v>
      </c>
      <c r="Q348" s="189">
        <v>0</v>
      </c>
      <c r="R348" s="189" t="s">
        <v>368</v>
      </c>
      <c r="S348" s="189" t="s">
        <v>7241</v>
      </c>
      <c r="T348" s="190">
        <v>37970</v>
      </c>
      <c r="U348" s="191">
        <v>6866</v>
      </c>
      <c r="V348" s="197">
        <v>15654094</v>
      </c>
      <c r="W348" s="197">
        <v>114266014</v>
      </c>
      <c r="X348" s="192">
        <v>44469</v>
      </c>
      <c r="Y348" s="80" t="s">
        <v>6489</v>
      </c>
      <c r="Z348" s="80" t="s">
        <v>6490</v>
      </c>
      <c r="AA348" s="193" t="s">
        <v>6628</v>
      </c>
    </row>
    <row r="349" spans="2:27" s="188" customFormat="1" ht="15.75" customHeight="1" x14ac:dyDescent="0.2">
      <c r="B349" s="189" t="s">
        <v>7659</v>
      </c>
      <c r="C349" s="189">
        <v>719926002</v>
      </c>
      <c r="D349" s="189" t="s">
        <v>49</v>
      </c>
      <c r="E349" s="189" t="s">
        <v>506</v>
      </c>
      <c r="F349" s="189" t="s">
        <v>7236</v>
      </c>
      <c r="G349" s="189" t="s">
        <v>507</v>
      </c>
      <c r="H349" s="189" t="s">
        <v>7237</v>
      </c>
      <c r="I349" s="189" t="s">
        <v>508</v>
      </c>
      <c r="J349" s="189" t="s">
        <v>7238</v>
      </c>
      <c r="K349" s="189" t="s">
        <v>509</v>
      </c>
      <c r="L349" s="189" t="s">
        <v>5938</v>
      </c>
      <c r="M349" s="189" t="s">
        <v>5342</v>
      </c>
      <c r="N349" s="189" t="s">
        <v>510</v>
      </c>
      <c r="O349" s="189" t="s">
        <v>7239</v>
      </c>
      <c r="P349" s="189" t="s">
        <v>7240</v>
      </c>
      <c r="Q349" s="189">
        <v>0</v>
      </c>
      <c r="R349" s="189" t="s">
        <v>368</v>
      </c>
      <c r="S349" s="189" t="s">
        <v>7241</v>
      </c>
      <c r="T349" s="190">
        <v>37970</v>
      </c>
      <c r="U349" s="191">
        <v>6866</v>
      </c>
      <c r="V349" s="197">
        <v>75868068</v>
      </c>
      <c r="W349" s="197">
        <v>640083415</v>
      </c>
      <c r="X349" s="192">
        <v>44469</v>
      </c>
      <c r="Y349" s="80" t="s">
        <v>6489</v>
      </c>
      <c r="Z349" s="80" t="s">
        <v>6490</v>
      </c>
      <c r="AA349" s="193" t="s">
        <v>6507</v>
      </c>
    </row>
    <row r="350" spans="2:27" s="188" customFormat="1" ht="15.75" customHeight="1" x14ac:dyDescent="0.2">
      <c r="B350" s="189" t="s">
        <v>7659</v>
      </c>
      <c r="C350" s="189">
        <v>719926002</v>
      </c>
      <c r="D350" s="189" t="s">
        <v>49</v>
      </c>
      <c r="E350" s="189" t="s">
        <v>506</v>
      </c>
      <c r="F350" s="189" t="s">
        <v>7236</v>
      </c>
      <c r="G350" s="189" t="s">
        <v>507</v>
      </c>
      <c r="H350" s="189" t="s">
        <v>7237</v>
      </c>
      <c r="I350" s="189" t="s">
        <v>508</v>
      </c>
      <c r="J350" s="189" t="s">
        <v>7238</v>
      </c>
      <c r="K350" s="189" t="s">
        <v>509</v>
      </c>
      <c r="L350" s="189" t="s">
        <v>5938</v>
      </c>
      <c r="M350" s="189" t="s">
        <v>5342</v>
      </c>
      <c r="N350" s="189" t="s">
        <v>510</v>
      </c>
      <c r="O350" s="189" t="s">
        <v>7239</v>
      </c>
      <c r="P350" s="189" t="s">
        <v>7240</v>
      </c>
      <c r="Q350" s="189">
        <v>0</v>
      </c>
      <c r="R350" s="189" t="s">
        <v>368</v>
      </c>
      <c r="S350" s="189" t="s">
        <v>7241</v>
      </c>
      <c r="T350" s="190">
        <v>37970</v>
      </c>
      <c r="U350" s="191">
        <v>6866</v>
      </c>
      <c r="V350" s="197">
        <v>77880551</v>
      </c>
      <c r="W350" s="197">
        <v>276631891</v>
      </c>
      <c r="X350" s="192">
        <v>44469</v>
      </c>
      <c r="Y350" s="80" t="s">
        <v>6489</v>
      </c>
      <c r="Z350" s="80" t="s">
        <v>6490</v>
      </c>
      <c r="AA350" s="193" t="s">
        <v>6508</v>
      </c>
    </row>
    <row r="351" spans="2:27" s="188" customFormat="1" ht="15.75" customHeight="1" x14ac:dyDescent="0.2">
      <c r="B351" s="189" t="s">
        <v>7659</v>
      </c>
      <c r="C351" s="189">
        <v>719926002</v>
      </c>
      <c r="D351" s="189" t="s">
        <v>49</v>
      </c>
      <c r="E351" s="189" t="s">
        <v>506</v>
      </c>
      <c r="F351" s="189" t="s">
        <v>7236</v>
      </c>
      <c r="G351" s="189" t="s">
        <v>507</v>
      </c>
      <c r="H351" s="189" t="s">
        <v>7237</v>
      </c>
      <c r="I351" s="189" t="s">
        <v>508</v>
      </c>
      <c r="J351" s="189" t="s">
        <v>7238</v>
      </c>
      <c r="K351" s="189" t="s">
        <v>509</v>
      </c>
      <c r="L351" s="189" t="s">
        <v>5938</v>
      </c>
      <c r="M351" s="189" t="s">
        <v>5342</v>
      </c>
      <c r="N351" s="189" t="s">
        <v>510</v>
      </c>
      <c r="O351" s="189" t="s">
        <v>7239</v>
      </c>
      <c r="P351" s="189" t="s">
        <v>7240</v>
      </c>
      <c r="Q351" s="189">
        <v>0</v>
      </c>
      <c r="R351" s="189" t="s">
        <v>368</v>
      </c>
      <c r="S351" s="189" t="s">
        <v>7241</v>
      </c>
      <c r="T351" s="190">
        <v>37970</v>
      </c>
      <c r="U351" s="191">
        <v>6866</v>
      </c>
      <c r="V351" s="197">
        <v>0</v>
      </c>
      <c r="W351" s="197">
        <v>48678035</v>
      </c>
      <c r="X351" s="192">
        <v>44469</v>
      </c>
      <c r="Y351" s="80" t="s">
        <v>6489</v>
      </c>
      <c r="Z351" s="80" t="s">
        <v>6490</v>
      </c>
      <c r="AA351" s="193" t="s">
        <v>6571</v>
      </c>
    </row>
    <row r="352" spans="2:27" s="188" customFormat="1" ht="15.75" customHeight="1" x14ac:dyDescent="0.2">
      <c r="B352" s="189" t="s">
        <v>7659</v>
      </c>
      <c r="C352" s="189">
        <v>719926002</v>
      </c>
      <c r="D352" s="189" t="s">
        <v>49</v>
      </c>
      <c r="E352" s="189" t="s">
        <v>506</v>
      </c>
      <c r="F352" s="189" t="s">
        <v>7236</v>
      </c>
      <c r="G352" s="189" t="s">
        <v>507</v>
      </c>
      <c r="H352" s="189" t="s">
        <v>7237</v>
      </c>
      <c r="I352" s="189" t="s">
        <v>508</v>
      </c>
      <c r="J352" s="189" t="s">
        <v>7238</v>
      </c>
      <c r="K352" s="189" t="s">
        <v>509</v>
      </c>
      <c r="L352" s="189" t="s">
        <v>5938</v>
      </c>
      <c r="M352" s="189" t="s">
        <v>5342</v>
      </c>
      <c r="N352" s="189" t="s">
        <v>510</v>
      </c>
      <c r="O352" s="189" t="s">
        <v>7239</v>
      </c>
      <c r="P352" s="189" t="s">
        <v>7240</v>
      </c>
      <c r="Q352" s="189">
        <v>0</v>
      </c>
      <c r="R352" s="189" t="s">
        <v>368</v>
      </c>
      <c r="S352" s="189" t="s">
        <v>7241</v>
      </c>
      <c r="T352" s="190">
        <v>37970</v>
      </c>
      <c r="U352" s="191">
        <v>6866</v>
      </c>
      <c r="V352" s="197">
        <v>67858295</v>
      </c>
      <c r="W352" s="197">
        <v>307394180</v>
      </c>
      <c r="X352" s="192">
        <v>44469</v>
      </c>
      <c r="Y352" s="80" t="s">
        <v>6489</v>
      </c>
      <c r="Z352" s="80" t="s">
        <v>6490</v>
      </c>
      <c r="AA352" s="193" t="s">
        <v>181</v>
      </c>
    </row>
    <row r="353" spans="2:27" s="188" customFormat="1" ht="15.75" customHeight="1" x14ac:dyDescent="0.2">
      <c r="B353" s="189" t="s">
        <v>7659</v>
      </c>
      <c r="C353" s="189">
        <v>719926002</v>
      </c>
      <c r="D353" s="189" t="s">
        <v>49</v>
      </c>
      <c r="E353" s="189" t="s">
        <v>506</v>
      </c>
      <c r="F353" s="189" t="s">
        <v>7236</v>
      </c>
      <c r="G353" s="189" t="s">
        <v>507</v>
      </c>
      <c r="H353" s="189" t="s">
        <v>7237</v>
      </c>
      <c r="I353" s="189" t="s">
        <v>508</v>
      </c>
      <c r="J353" s="189" t="s">
        <v>7238</v>
      </c>
      <c r="K353" s="189" t="s">
        <v>509</v>
      </c>
      <c r="L353" s="189" t="s">
        <v>5938</v>
      </c>
      <c r="M353" s="189" t="s">
        <v>5342</v>
      </c>
      <c r="N353" s="189" t="s">
        <v>510</v>
      </c>
      <c r="O353" s="189" t="s">
        <v>7239</v>
      </c>
      <c r="P353" s="189" t="s">
        <v>7240</v>
      </c>
      <c r="Q353" s="189">
        <v>0</v>
      </c>
      <c r="R353" s="189" t="s">
        <v>368</v>
      </c>
      <c r="S353" s="189" t="s">
        <v>7241</v>
      </c>
      <c r="T353" s="190">
        <v>37970</v>
      </c>
      <c r="U353" s="191">
        <v>6866</v>
      </c>
      <c r="V353" s="197">
        <v>16353864</v>
      </c>
      <c r="W353" s="197">
        <v>182100948</v>
      </c>
      <c r="X353" s="192">
        <v>44469</v>
      </c>
      <c r="Y353" s="80" t="s">
        <v>6489</v>
      </c>
      <c r="Z353" s="80" t="s">
        <v>6490</v>
      </c>
      <c r="AA353" s="193" t="s">
        <v>6498</v>
      </c>
    </row>
    <row r="354" spans="2:27" s="188" customFormat="1" ht="15.75" customHeight="1" x14ac:dyDescent="0.2">
      <c r="B354" s="189" t="s">
        <v>7659</v>
      </c>
      <c r="C354" s="189">
        <v>719926002</v>
      </c>
      <c r="D354" s="189" t="s">
        <v>49</v>
      </c>
      <c r="E354" s="189" t="s">
        <v>506</v>
      </c>
      <c r="F354" s="189" t="s">
        <v>7236</v>
      </c>
      <c r="G354" s="189" t="s">
        <v>507</v>
      </c>
      <c r="H354" s="189" t="s">
        <v>7237</v>
      </c>
      <c r="I354" s="189" t="s">
        <v>508</v>
      </c>
      <c r="J354" s="189" t="s">
        <v>7238</v>
      </c>
      <c r="K354" s="189" t="s">
        <v>509</v>
      </c>
      <c r="L354" s="189" t="s">
        <v>5938</v>
      </c>
      <c r="M354" s="189" t="s">
        <v>5342</v>
      </c>
      <c r="N354" s="189" t="s">
        <v>510</v>
      </c>
      <c r="O354" s="189" t="s">
        <v>7239</v>
      </c>
      <c r="P354" s="189" t="s">
        <v>7240</v>
      </c>
      <c r="Q354" s="189">
        <v>0</v>
      </c>
      <c r="R354" s="189" t="s">
        <v>368</v>
      </c>
      <c r="S354" s="189" t="s">
        <v>7241</v>
      </c>
      <c r="T354" s="190">
        <v>37970</v>
      </c>
      <c r="U354" s="191">
        <v>6866</v>
      </c>
      <c r="V354" s="197">
        <v>44666222</v>
      </c>
      <c r="W354" s="197">
        <v>323133849</v>
      </c>
      <c r="X354" s="192">
        <v>44469</v>
      </c>
      <c r="Y354" s="80" t="s">
        <v>6489</v>
      </c>
      <c r="Z354" s="80" t="s">
        <v>6490</v>
      </c>
      <c r="AA354" s="193" t="s">
        <v>7478</v>
      </c>
    </row>
    <row r="355" spans="2:27" s="188" customFormat="1" ht="15.75" customHeight="1" x14ac:dyDescent="0.2">
      <c r="B355" s="189" t="s">
        <v>3350</v>
      </c>
      <c r="C355" s="189">
        <v>690734001</v>
      </c>
      <c r="D355" s="189" t="s">
        <v>2469</v>
      </c>
      <c r="E355" s="189" t="s">
        <v>2484</v>
      </c>
      <c r="F355" s="189" t="s">
        <v>26</v>
      </c>
      <c r="G355" s="189" t="s">
        <v>2485</v>
      </c>
      <c r="H355" s="189">
        <v>0</v>
      </c>
      <c r="I355" s="189">
        <v>0</v>
      </c>
      <c r="J355" s="189">
        <v>0</v>
      </c>
      <c r="K355" s="189" t="s">
        <v>3352</v>
      </c>
      <c r="L355" s="189" t="s">
        <v>3351</v>
      </c>
      <c r="M355" s="189" t="s">
        <v>544</v>
      </c>
      <c r="N355" s="189" t="s">
        <v>3353</v>
      </c>
      <c r="O355" s="189">
        <v>0</v>
      </c>
      <c r="P355" s="189">
        <v>0</v>
      </c>
      <c r="Q355" s="189">
        <v>0</v>
      </c>
      <c r="R355" s="189">
        <v>91001</v>
      </c>
      <c r="S355" s="189" t="s">
        <v>2818</v>
      </c>
      <c r="T355" s="190">
        <v>38159</v>
      </c>
      <c r="U355" s="191">
        <v>6872</v>
      </c>
      <c r="V355" s="197">
        <v>0</v>
      </c>
      <c r="W355" s="197">
        <v>38821590</v>
      </c>
      <c r="X355" s="192">
        <v>44469</v>
      </c>
      <c r="Y355" s="80" t="s">
        <v>6489</v>
      </c>
      <c r="Z355" s="80" t="s">
        <v>6490</v>
      </c>
      <c r="AA355" s="193" t="s">
        <v>6540</v>
      </c>
    </row>
    <row r="356" spans="2:27" s="188" customFormat="1" ht="15.75" customHeight="1" x14ac:dyDescent="0.2">
      <c r="B356" s="189" t="s">
        <v>8357</v>
      </c>
      <c r="C356" s="189">
        <v>691201007</v>
      </c>
      <c r="D356" s="189" t="s">
        <v>2469</v>
      </c>
      <c r="E356" s="189" t="s">
        <v>2484</v>
      </c>
      <c r="F356" s="189" t="s">
        <v>26</v>
      </c>
      <c r="G356" s="189" t="s">
        <v>2485</v>
      </c>
      <c r="H356" s="189" t="s">
        <v>28</v>
      </c>
      <c r="I356" s="189">
        <v>0</v>
      </c>
      <c r="J356" s="189">
        <v>0</v>
      </c>
      <c r="K356" s="189" t="s">
        <v>2691</v>
      </c>
      <c r="L356" s="189" t="s">
        <v>2692</v>
      </c>
      <c r="M356" s="189" t="s">
        <v>5345</v>
      </c>
      <c r="N356" s="189" t="s">
        <v>2693</v>
      </c>
      <c r="O356" s="189">
        <v>0</v>
      </c>
      <c r="P356" s="189">
        <v>0</v>
      </c>
      <c r="Q356" s="189">
        <v>0</v>
      </c>
      <c r="R356" s="189">
        <v>91001</v>
      </c>
      <c r="S356" s="189" t="s">
        <v>2694</v>
      </c>
      <c r="T356" s="190">
        <v>37970</v>
      </c>
      <c r="U356" s="191">
        <v>6876</v>
      </c>
      <c r="V356" s="197">
        <v>20724204</v>
      </c>
      <c r="W356" s="197">
        <v>143220647</v>
      </c>
      <c r="X356" s="192">
        <v>44469</v>
      </c>
      <c r="Y356" s="80" t="s">
        <v>6489</v>
      </c>
      <c r="Z356" s="80" t="s">
        <v>6490</v>
      </c>
      <c r="AA356" s="193" t="s">
        <v>6500</v>
      </c>
    </row>
    <row r="357" spans="2:27" s="188" customFormat="1" ht="15.75" customHeight="1" x14ac:dyDescent="0.2">
      <c r="B357" s="189" t="s">
        <v>7971</v>
      </c>
      <c r="C357" s="189">
        <v>705528004</v>
      </c>
      <c r="D357" s="189" t="s">
        <v>1363</v>
      </c>
      <c r="E357" s="189" t="s">
        <v>1528</v>
      </c>
      <c r="F357" s="189" t="s">
        <v>7972</v>
      </c>
      <c r="G357" s="189" t="s">
        <v>1529</v>
      </c>
      <c r="H357" s="189" t="s">
        <v>6383</v>
      </c>
      <c r="I357" s="189" t="s">
        <v>6384</v>
      </c>
      <c r="J357" s="189" t="s">
        <v>6385</v>
      </c>
      <c r="K357" s="189" t="s">
        <v>1530</v>
      </c>
      <c r="L357" s="189" t="s">
        <v>1532</v>
      </c>
      <c r="M357" s="189" t="s">
        <v>5345</v>
      </c>
      <c r="N357" s="189" t="s">
        <v>879</v>
      </c>
      <c r="O357" s="189" t="s">
        <v>6382</v>
      </c>
      <c r="P357" s="189" t="s">
        <v>1531</v>
      </c>
      <c r="Q357" s="189">
        <v>0</v>
      </c>
      <c r="R357" s="189">
        <v>93401</v>
      </c>
      <c r="S357" s="189" t="s">
        <v>7973</v>
      </c>
      <c r="T357" s="190">
        <v>37970</v>
      </c>
      <c r="U357" s="191">
        <v>6880</v>
      </c>
      <c r="V357" s="197">
        <v>8176932</v>
      </c>
      <c r="W357" s="197">
        <v>24210132</v>
      </c>
      <c r="X357" s="192">
        <v>44469</v>
      </c>
      <c r="Y357" s="80" t="s">
        <v>6489</v>
      </c>
      <c r="Z357" s="80" t="s">
        <v>6490</v>
      </c>
      <c r="AA357" s="193" t="s">
        <v>7485</v>
      </c>
    </row>
    <row r="358" spans="2:27" s="188" customFormat="1" ht="15.75" customHeight="1" x14ac:dyDescent="0.2">
      <c r="B358" s="189" t="s">
        <v>7971</v>
      </c>
      <c r="C358" s="189">
        <v>705528004</v>
      </c>
      <c r="D358" s="189" t="s">
        <v>1363</v>
      </c>
      <c r="E358" s="189" t="s">
        <v>1528</v>
      </c>
      <c r="F358" s="189" t="s">
        <v>7972</v>
      </c>
      <c r="G358" s="189" t="s">
        <v>1529</v>
      </c>
      <c r="H358" s="189" t="s">
        <v>6383</v>
      </c>
      <c r="I358" s="189" t="s">
        <v>6384</v>
      </c>
      <c r="J358" s="189" t="s">
        <v>6385</v>
      </c>
      <c r="K358" s="189" t="s">
        <v>1530</v>
      </c>
      <c r="L358" s="189" t="s">
        <v>1532</v>
      </c>
      <c r="M358" s="189" t="s">
        <v>5345</v>
      </c>
      <c r="N358" s="189" t="s">
        <v>879</v>
      </c>
      <c r="O358" s="189" t="s">
        <v>6382</v>
      </c>
      <c r="P358" s="189" t="s">
        <v>1531</v>
      </c>
      <c r="Q358" s="189">
        <v>0</v>
      </c>
      <c r="R358" s="189">
        <v>93401</v>
      </c>
      <c r="S358" s="189" t="s">
        <v>7973</v>
      </c>
      <c r="T358" s="190">
        <v>37970</v>
      </c>
      <c r="U358" s="191">
        <v>6880</v>
      </c>
      <c r="V358" s="197">
        <v>60490600</v>
      </c>
      <c r="W358" s="197">
        <v>495248920</v>
      </c>
      <c r="X358" s="192">
        <v>44469</v>
      </c>
      <c r="Y358" s="80" t="s">
        <v>6489</v>
      </c>
      <c r="Z358" s="80" t="s">
        <v>6490</v>
      </c>
      <c r="AA358" s="193" t="s">
        <v>6522</v>
      </c>
    </row>
    <row r="359" spans="2:27" s="188" customFormat="1" ht="15.75" customHeight="1" x14ac:dyDescent="0.2">
      <c r="B359" s="189" t="s">
        <v>7971</v>
      </c>
      <c r="C359" s="189">
        <v>705528004</v>
      </c>
      <c r="D359" s="189" t="s">
        <v>1363</v>
      </c>
      <c r="E359" s="189" t="s">
        <v>1528</v>
      </c>
      <c r="F359" s="189" t="s">
        <v>7972</v>
      </c>
      <c r="G359" s="189" t="s">
        <v>1529</v>
      </c>
      <c r="H359" s="189" t="s">
        <v>6383</v>
      </c>
      <c r="I359" s="189" t="s">
        <v>6384</v>
      </c>
      <c r="J359" s="189" t="s">
        <v>6385</v>
      </c>
      <c r="K359" s="189" t="s">
        <v>1530</v>
      </c>
      <c r="L359" s="189" t="s">
        <v>1532</v>
      </c>
      <c r="M359" s="189" t="s">
        <v>5345</v>
      </c>
      <c r="N359" s="189" t="s">
        <v>879</v>
      </c>
      <c r="O359" s="189" t="s">
        <v>6382</v>
      </c>
      <c r="P359" s="189" t="s">
        <v>1531</v>
      </c>
      <c r="Q359" s="189">
        <v>0</v>
      </c>
      <c r="R359" s="189">
        <v>93401</v>
      </c>
      <c r="S359" s="189" t="s">
        <v>7973</v>
      </c>
      <c r="T359" s="190">
        <v>37970</v>
      </c>
      <c r="U359" s="191">
        <v>6880</v>
      </c>
      <c r="V359" s="197">
        <v>147360624</v>
      </c>
      <c r="W359" s="197">
        <v>703985056</v>
      </c>
      <c r="X359" s="192">
        <v>44469</v>
      </c>
      <c r="Y359" s="80" t="s">
        <v>6489</v>
      </c>
      <c r="Z359" s="80" t="s">
        <v>6490</v>
      </c>
      <c r="AA359" s="193" t="s">
        <v>6599</v>
      </c>
    </row>
    <row r="360" spans="2:27" s="188" customFormat="1" ht="15.75" customHeight="1" x14ac:dyDescent="0.2">
      <c r="B360" s="189" t="s">
        <v>7971</v>
      </c>
      <c r="C360" s="189">
        <v>705528004</v>
      </c>
      <c r="D360" s="189" t="s">
        <v>1363</v>
      </c>
      <c r="E360" s="189" t="s">
        <v>1528</v>
      </c>
      <c r="F360" s="189" t="s">
        <v>7972</v>
      </c>
      <c r="G360" s="189" t="s">
        <v>1529</v>
      </c>
      <c r="H360" s="189" t="s">
        <v>6383</v>
      </c>
      <c r="I360" s="189" t="s">
        <v>6384</v>
      </c>
      <c r="J360" s="189" t="s">
        <v>6385</v>
      </c>
      <c r="K360" s="189" t="s">
        <v>1530</v>
      </c>
      <c r="L360" s="189" t="s">
        <v>1532</v>
      </c>
      <c r="M360" s="189" t="s">
        <v>5345</v>
      </c>
      <c r="N360" s="189" t="s">
        <v>879</v>
      </c>
      <c r="O360" s="189" t="s">
        <v>6382</v>
      </c>
      <c r="P360" s="189" t="s">
        <v>1531</v>
      </c>
      <c r="Q360" s="189">
        <v>0</v>
      </c>
      <c r="R360" s="189">
        <v>93401</v>
      </c>
      <c r="S360" s="189" t="s">
        <v>7973</v>
      </c>
      <c r="T360" s="190">
        <v>37970</v>
      </c>
      <c r="U360" s="191">
        <v>6880</v>
      </c>
      <c r="V360" s="197">
        <v>83593725</v>
      </c>
      <c r="W360" s="197">
        <v>504227849</v>
      </c>
      <c r="X360" s="192">
        <v>44469</v>
      </c>
      <c r="Y360" s="80" t="s">
        <v>6489</v>
      </c>
      <c r="Z360" s="80" t="s">
        <v>6490</v>
      </c>
      <c r="AA360" s="193" t="s">
        <v>6629</v>
      </c>
    </row>
    <row r="361" spans="2:27" s="188" customFormat="1" ht="15.75" customHeight="1" x14ac:dyDescent="0.2">
      <c r="B361" s="189" t="s">
        <v>7971</v>
      </c>
      <c r="C361" s="189">
        <v>705528004</v>
      </c>
      <c r="D361" s="189" t="s">
        <v>1363</v>
      </c>
      <c r="E361" s="189" t="s">
        <v>1528</v>
      </c>
      <c r="F361" s="189" t="s">
        <v>7972</v>
      </c>
      <c r="G361" s="189" t="s">
        <v>1529</v>
      </c>
      <c r="H361" s="189" t="s">
        <v>6383</v>
      </c>
      <c r="I361" s="189" t="s">
        <v>6384</v>
      </c>
      <c r="J361" s="189" t="s">
        <v>6385</v>
      </c>
      <c r="K361" s="189" t="s">
        <v>1530</v>
      </c>
      <c r="L361" s="189" t="s">
        <v>1532</v>
      </c>
      <c r="M361" s="189" t="s">
        <v>5345</v>
      </c>
      <c r="N361" s="189" t="s">
        <v>879</v>
      </c>
      <c r="O361" s="189" t="s">
        <v>6382</v>
      </c>
      <c r="P361" s="189" t="s">
        <v>1531</v>
      </c>
      <c r="Q361" s="189">
        <v>0</v>
      </c>
      <c r="R361" s="189">
        <v>93401</v>
      </c>
      <c r="S361" s="189" t="s">
        <v>7973</v>
      </c>
      <c r="T361" s="190">
        <v>37970</v>
      </c>
      <c r="U361" s="191">
        <v>6880</v>
      </c>
      <c r="V361" s="197">
        <v>44251632</v>
      </c>
      <c r="W361" s="197">
        <v>217089528</v>
      </c>
      <c r="X361" s="192">
        <v>44469</v>
      </c>
      <c r="Y361" s="80" t="s">
        <v>6489</v>
      </c>
      <c r="Z361" s="80" t="s">
        <v>6490</v>
      </c>
      <c r="AA361" s="193" t="s">
        <v>6605</v>
      </c>
    </row>
    <row r="362" spans="2:27" s="188" customFormat="1" ht="15.75" customHeight="1" x14ac:dyDescent="0.2">
      <c r="B362" s="189" t="s">
        <v>7971</v>
      </c>
      <c r="C362" s="189">
        <v>705528004</v>
      </c>
      <c r="D362" s="189" t="s">
        <v>1363</v>
      </c>
      <c r="E362" s="189" t="s">
        <v>1528</v>
      </c>
      <c r="F362" s="189" t="s">
        <v>7972</v>
      </c>
      <c r="G362" s="189" t="s">
        <v>1529</v>
      </c>
      <c r="H362" s="189" t="s">
        <v>6383</v>
      </c>
      <c r="I362" s="189" t="s">
        <v>6384</v>
      </c>
      <c r="J362" s="189" t="s">
        <v>6385</v>
      </c>
      <c r="K362" s="189" t="s">
        <v>1530</v>
      </c>
      <c r="L362" s="189" t="s">
        <v>1532</v>
      </c>
      <c r="M362" s="189" t="s">
        <v>5345</v>
      </c>
      <c r="N362" s="189" t="s">
        <v>879</v>
      </c>
      <c r="O362" s="189" t="s">
        <v>6382</v>
      </c>
      <c r="P362" s="189" t="s">
        <v>1531</v>
      </c>
      <c r="Q362" s="189">
        <v>0</v>
      </c>
      <c r="R362" s="189">
        <v>93401</v>
      </c>
      <c r="S362" s="189" t="s">
        <v>7973</v>
      </c>
      <c r="T362" s="190">
        <v>37970</v>
      </c>
      <c r="U362" s="191">
        <v>6880</v>
      </c>
      <c r="V362" s="197">
        <v>85679352</v>
      </c>
      <c r="W362" s="197">
        <v>378950716</v>
      </c>
      <c r="X362" s="192">
        <v>44469</v>
      </c>
      <c r="Y362" s="80" t="s">
        <v>6489</v>
      </c>
      <c r="Z362" s="80" t="s">
        <v>6490</v>
      </c>
      <c r="AA362" s="193" t="s">
        <v>6508</v>
      </c>
    </row>
    <row r="363" spans="2:27" s="188" customFormat="1" ht="15.75" customHeight="1" x14ac:dyDescent="0.2">
      <c r="B363" s="189" t="s">
        <v>7430</v>
      </c>
      <c r="C363" s="189" t="s">
        <v>6463</v>
      </c>
      <c r="D363" s="189" t="s">
        <v>72</v>
      </c>
      <c r="E363" s="189" t="s">
        <v>3620</v>
      </c>
      <c r="F363" s="189" t="s">
        <v>8590</v>
      </c>
      <c r="G363" s="189" t="s">
        <v>3621</v>
      </c>
      <c r="H363" s="189" t="s">
        <v>6280</v>
      </c>
      <c r="I363" s="189" t="s">
        <v>3622</v>
      </c>
      <c r="J363" s="189" t="s">
        <v>6281</v>
      </c>
      <c r="K363" s="189" t="s">
        <v>6282</v>
      </c>
      <c r="L363" s="189" t="s">
        <v>3623</v>
      </c>
      <c r="M363" s="189" t="s">
        <v>47</v>
      </c>
      <c r="N363" s="189" t="s">
        <v>3002</v>
      </c>
      <c r="O363" s="189" t="s">
        <v>3624</v>
      </c>
      <c r="P363" s="189" t="s">
        <v>5734</v>
      </c>
      <c r="Q363" s="189">
        <v>0</v>
      </c>
      <c r="R363" s="189" t="s">
        <v>368</v>
      </c>
      <c r="S363" s="189" t="s">
        <v>8591</v>
      </c>
      <c r="T363" s="190">
        <v>37970</v>
      </c>
      <c r="U363" s="191">
        <v>6897</v>
      </c>
      <c r="V363" s="197">
        <v>6206400</v>
      </c>
      <c r="W363" s="197">
        <v>51823440</v>
      </c>
      <c r="X363" s="192">
        <v>44469</v>
      </c>
      <c r="Y363" s="80" t="s">
        <v>6489</v>
      </c>
      <c r="Z363" s="80" t="s">
        <v>6490</v>
      </c>
      <c r="AA363" s="193" t="s">
        <v>6620</v>
      </c>
    </row>
    <row r="364" spans="2:27" s="188" customFormat="1" ht="15.75" customHeight="1" x14ac:dyDescent="0.2">
      <c r="B364" s="189" t="s">
        <v>7430</v>
      </c>
      <c r="C364" s="189" t="s">
        <v>6463</v>
      </c>
      <c r="D364" s="189" t="s">
        <v>72</v>
      </c>
      <c r="E364" s="189" t="s">
        <v>3620</v>
      </c>
      <c r="F364" s="189" t="s">
        <v>8590</v>
      </c>
      <c r="G364" s="189" t="s">
        <v>3621</v>
      </c>
      <c r="H364" s="189" t="s">
        <v>6280</v>
      </c>
      <c r="I364" s="189" t="s">
        <v>3622</v>
      </c>
      <c r="J364" s="189" t="s">
        <v>6281</v>
      </c>
      <c r="K364" s="189" t="s">
        <v>6282</v>
      </c>
      <c r="L364" s="189" t="s">
        <v>3623</v>
      </c>
      <c r="M364" s="189" t="s">
        <v>47</v>
      </c>
      <c r="N364" s="189" t="s">
        <v>3002</v>
      </c>
      <c r="O364" s="189" t="s">
        <v>3624</v>
      </c>
      <c r="P364" s="189" t="s">
        <v>5734</v>
      </c>
      <c r="Q364" s="189">
        <v>0</v>
      </c>
      <c r="R364" s="189" t="s">
        <v>368</v>
      </c>
      <c r="S364" s="189" t="s">
        <v>8591</v>
      </c>
      <c r="T364" s="190">
        <v>37970</v>
      </c>
      <c r="U364" s="191">
        <v>6897</v>
      </c>
      <c r="V364" s="197">
        <v>6516720</v>
      </c>
      <c r="W364" s="197">
        <v>56788560</v>
      </c>
      <c r="X364" s="192">
        <v>44469</v>
      </c>
      <c r="Y364" s="80" t="s">
        <v>6489</v>
      </c>
      <c r="Z364" s="80" t="s">
        <v>6490</v>
      </c>
      <c r="AA364" s="193" t="s">
        <v>229</v>
      </c>
    </row>
    <row r="365" spans="2:27" s="188" customFormat="1" ht="15.75" customHeight="1" x14ac:dyDescent="0.2">
      <c r="B365" s="189" t="s">
        <v>7430</v>
      </c>
      <c r="C365" s="189" t="s">
        <v>6463</v>
      </c>
      <c r="D365" s="189" t="s">
        <v>72</v>
      </c>
      <c r="E365" s="189" t="s">
        <v>3620</v>
      </c>
      <c r="F365" s="189" t="s">
        <v>8590</v>
      </c>
      <c r="G365" s="189" t="s">
        <v>3621</v>
      </c>
      <c r="H365" s="189" t="s">
        <v>6280</v>
      </c>
      <c r="I365" s="189" t="s">
        <v>3622</v>
      </c>
      <c r="J365" s="189" t="s">
        <v>6281</v>
      </c>
      <c r="K365" s="189" t="s">
        <v>6282</v>
      </c>
      <c r="L365" s="189" t="s">
        <v>3623</v>
      </c>
      <c r="M365" s="189" t="s">
        <v>47</v>
      </c>
      <c r="N365" s="189" t="s">
        <v>3002</v>
      </c>
      <c r="O365" s="189" t="s">
        <v>3624</v>
      </c>
      <c r="P365" s="189" t="s">
        <v>5734</v>
      </c>
      <c r="Q365" s="189">
        <v>0</v>
      </c>
      <c r="R365" s="189" t="s">
        <v>368</v>
      </c>
      <c r="S365" s="189" t="s">
        <v>8591</v>
      </c>
      <c r="T365" s="190">
        <v>37970</v>
      </c>
      <c r="U365" s="191">
        <v>6897</v>
      </c>
      <c r="V365" s="197">
        <v>13964400</v>
      </c>
      <c r="W365" s="197">
        <v>189605520</v>
      </c>
      <c r="X365" s="192">
        <v>44469</v>
      </c>
      <c r="Y365" s="80" t="s">
        <v>6489</v>
      </c>
      <c r="Z365" s="80" t="s">
        <v>6490</v>
      </c>
      <c r="AA365" s="193" t="s">
        <v>6566</v>
      </c>
    </row>
    <row r="366" spans="2:27" s="188" customFormat="1" ht="15.75" customHeight="1" x14ac:dyDescent="0.2">
      <c r="B366" s="189" t="s">
        <v>7430</v>
      </c>
      <c r="C366" s="189" t="s">
        <v>6463</v>
      </c>
      <c r="D366" s="189" t="s">
        <v>72</v>
      </c>
      <c r="E366" s="189" t="s">
        <v>3620</v>
      </c>
      <c r="F366" s="189" t="s">
        <v>8590</v>
      </c>
      <c r="G366" s="189" t="s">
        <v>3621</v>
      </c>
      <c r="H366" s="189" t="s">
        <v>6280</v>
      </c>
      <c r="I366" s="189" t="s">
        <v>3622</v>
      </c>
      <c r="J366" s="189" t="s">
        <v>6281</v>
      </c>
      <c r="K366" s="189" t="s">
        <v>6282</v>
      </c>
      <c r="L366" s="189" t="s">
        <v>3623</v>
      </c>
      <c r="M366" s="189" t="s">
        <v>47</v>
      </c>
      <c r="N366" s="189" t="s">
        <v>3002</v>
      </c>
      <c r="O366" s="189" t="s">
        <v>3624</v>
      </c>
      <c r="P366" s="189" t="s">
        <v>5734</v>
      </c>
      <c r="Q366" s="189">
        <v>0</v>
      </c>
      <c r="R366" s="189" t="s">
        <v>368</v>
      </c>
      <c r="S366" s="189" t="s">
        <v>8591</v>
      </c>
      <c r="T366" s="190">
        <v>37970</v>
      </c>
      <c r="U366" s="191">
        <v>6897</v>
      </c>
      <c r="V366" s="197">
        <v>8068320</v>
      </c>
      <c r="W366" s="197">
        <v>72770040</v>
      </c>
      <c r="X366" s="192">
        <v>44469</v>
      </c>
      <c r="Y366" s="80" t="s">
        <v>6489</v>
      </c>
      <c r="Z366" s="80" t="s">
        <v>6490</v>
      </c>
      <c r="AA366" s="193" t="s">
        <v>6548</v>
      </c>
    </row>
    <row r="367" spans="2:27" s="188" customFormat="1" ht="15.75" customHeight="1" x14ac:dyDescent="0.2">
      <c r="B367" s="189" t="s">
        <v>7430</v>
      </c>
      <c r="C367" s="189" t="s">
        <v>6463</v>
      </c>
      <c r="D367" s="189" t="s">
        <v>72</v>
      </c>
      <c r="E367" s="189" t="s">
        <v>3620</v>
      </c>
      <c r="F367" s="189" t="s">
        <v>8590</v>
      </c>
      <c r="G367" s="189" t="s">
        <v>3621</v>
      </c>
      <c r="H367" s="189" t="s">
        <v>6280</v>
      </c>
      <c r="I367" s="189" t="s">
        <v>3622</v>
      </c>
      <c r="J367" s="189" t="s">
        <v>6281</v>
      </c>
      <c r="K367" s="189" t="s">
        <v>6282</v>
      </c>
      <c r="L367" s="189" t="s">
        <v>3623</v>
      </c>
      <c r="M367" s="189" t="s">
        <v>47</v>
      </c>
      <c r="N367" s="189" t="s">
        <v>3002</v>
      </c>
      <c r="O367" s="189" t="s">
        <v>3624</v>
      </c>
      <c r="P367" s="189" t="s">
        <v>5734</v>
      </c>
      <c r="Q367" s="189">
        <v>0</v>
      </c>
      <c r="R367" s="189" t="s">
        <v>368</v>
      </c>
      <c r="S367" s="189" t="s">
        <v>8591</v>
      </c>
      <c r="T367" s="190">
        <v>37970</v>
      </c>
      <c r="U367" s="191">
        <v>6897</v>
      </c>
      <c r="V367" s="197">
        <v>7758000</v>
      </c>
      <c r="W367" s="197">
        <v>59348700</v>
      </c>
      <c r="X367" s="192">
        <v>44469</v>
      </c>
      <c r="Y367" s="80" t="s">
        <v>6489</v>
      </c>
      <c r="Z367" s="80" t="s">
        <v>6490</v>
      </c>
      <c r="AA367" s="193" t="s">
        <v>6585</v>
      </c>
    </row>
    <row r="368" spans="2:27" s="188" customFormat="1" ht="15.75" customHeight="1" x14ac:dyDescent="0.2">
      <c r="B368" s="189" t="s">
        <v>7430</v>
      </c>
      <c r="C368" s="189" t="s">
        <v>6463</v>
      </c>
      <c r="D368" s="189" t="s">
        <v>72</v>
      </c>
      <c r="E368" s="189" t="s">
        <v>3620</v>
      </c>
      <c r="F368" s="189" t="s">
        <v>8590</v>
      </c>
      <c r="G368" s="189" t="s">
        <v>3621</v>
      </c>
      <c r="H368" s="189" t="s">
        <v>6280</v>
      </c>
      <c r="I368" s="189" t="s">
        <v>3622</v>
      </c>
      <c r="J368" s="189" t="s">
        <v>6281</v>
      </c>
      <c r="K368" s="189" t="s">
        <v>6282</v>
      </c>
      <c r="L368" s="189" t="s">
        <v>3623</v>
      </c>
      <c r="M368" s="189" t="s">
        <v>47</v>
      </c>
      <c r="N368" s="189" t="s">
        <v>3002</v>
      </c>
      <c r="O368" s="189" t="s">
        <v>3624</v>
      </c>
      <c r="P368" s="189" t="s">
        <v>5734</v>
      </c>
      <c r="Q368" s="189">
        <v>0</v>
      </c>
      <c r="R368" s="189" t="s">
        <v>368</v>
      </c>
      <c r="S368" s="189" t="s">
        <v>8591</v>
      </c>
      <c r="T368" s="190">
        <v>37970</v>
      </c>
      <c r="U368" s="191">
        <v>6897</v>
      </c>
      <c r="V368" s="197">
        <v>6206400</v>
      </c>
      <c r="W368" s="197">
        <v>58495320</v>
      </c>
      <c r="X368" s="192">
        <v>44469</v>
      </c>
      <c r="Y368" s="80" t="s">
        <v>6489</v>
      </c>
      <c r="Z368" s="80" t="s">
        <v>6490</v>
      </c>
      <c r="AA368" s="193" t="s">
        <v>6557</v>
      </c>
    </row>
    <row r="369" spans="2:27" s="188" customFormat="1" ht="15.75" customHeight="1" x14ac:dyDescent="0.2">
      <c r="B369" s="189" t="s">
        <v>7430</v>
      </c>
      <c r="C369" s="189" t="s">
        <v>6463</v>
      </c>
      <c r="D369" s="189" t="s">
        <v>72</v>
      </c>
      <c r="E369" s="189" t="s">
        <v>3620</v>
      </c>
      <c r="F369" s="189" t="s">
        <v>8590</v>
      </c>
      <c r="G369" s="189" t="s">
        <v>3621</v>
      </c>
      <c r="H369" s="189" t="s">
        <v>6280</v>
      </c>
      <c r="I369" s="189" t="s">
        <v>3622</v>
      </c>
      <c r="J369" s="189" t="s">
        <v>6281</v>
      </c>
      <c r="K369" s="189" t="s">
        <v>6282</v>
      </c>
      <c r="L369" s="189" t="s">
        <v>3623</v>
      </c>
      <c r="M369" s="189" t="s">
        <v>47</v>
      </c>
      <c r="N369" s="189" t="s">
        <v>3002</v>
      </c>
      <c r="O369" s="189" t="s">
        <v>3624</v>
      </c>
      <c r="P369" s="189" t="s">
        <v>5734</v>
      </c>
      <c r="Q369" s="189">
        <v>0</v>
      </c>
      <c r="R369" s="189" t="s">
        <v>368</v>
      </c>
      <c r="S369" s="189" t="s">
        <v>8591</v>
      </c>
      <c r="T369" s="190">
        <v>37970</v>
      </c>
      <c r="U369" s="191">
        <v>6897</v>
      </c>
      <c r="V369" s="197">
        <v>12024900</v>
      </c>
      <c r="W369" s="197">
        <v>103646880</v>
      </c>
      <c r="X369" s="192">
        <v>44469</v>
      </c>
      <c r="Y369" s="80" t="s">
        <v>6489</v>
      </c>
      <c r="Z369" s="80" t="s">
        <v>6490</v>
      </c>
      <c r="AA369" s="193" t="s">
        <v>6558</v>
      </c>
    </row>
    <row r="370" spans="2:27" s="188" customFormat="1" ht="15.75" customHeight="1" x14ac:dyDescent="0.2">
      <c r="B370" s="189" t="s">
        <v>7430</v>
      </c>
      <c r="C370" s="189" t="s">
        <v>6463</v>
      </c>
      <c r="D370" s="189" t="s">
        <v>72</v>
      </c>
      <c r="E370" s="189" t="s">
        <v>3620</v>
      </c>
      <c r="F370" s="189" t="s">
        <v>8590</v>
      </c>
      <c r="G370" s="189" t="s">
        <v>3621</v>
      </c>
      <c r="H370" s="189" t="s">
        <v>6280</v>
      </c>
      <c r="I370" s="189" t="s">
        <v>3622</v>
      </c>
      <c r="J370" s="189" t="s">
        <v>6281</v>
      </c>
      <c r="K370" s="189" t="s">
        <v>6282</v>
      </c>
      <c r="L370" s="189" t="s">
        <v>3623</v>
      </c>
      <c r="M370" s="189" t="s">
        <v>47</v>
      </c>
      <c r="N370" s="189" t="s">
        <v>3002</v>
      </c>
      <c r="O370" s="189" t="s">
        <v>3624</v>
      </c>
      <c r="P370" s="189" t="s">
        <v>5734</v>
      </c>
      <c r="Q370" s="189">
        <v>0</v>
      </c>
      <c r="R370" s="189" t="s">
        <v>368</v>
      </c>
      <c r="S370" s="189" t="s">
        <v>8591</v>
      </c>
      <c r="T370" s="190">
        <v>37970</v>
      </c>
      <c r="U370" s="191">
        <v>6897</v>
      </c>
      <c r="V370" s="197">
        <v>12412800</v>
      </c>
      <c r="W370" s="197">
        <v>107060400</v>
      </c>
      <c r="X370" s="192">
        <v>44469</v>
      </c>
      <c r="Y370" s="80" t="s">
        <v>6489</v>
      </c>
      <c r="Z370" s="80" t="s">
        <v>6490</v>
      </c>
      <c r="AA370" s="193" t="s">
        <v>6588</v>
      </c>
    </row>
    <row r="371" spans="2:27" s="188" customFormat="1" ht="15.75" customHeight="1" x14ac:dyDescent="0.2">
      <c r="B371" s="189" t="s">
        <v>7430</v>
      </c>
      <c r="C371" s="189" t="s">
        <v>6463</v>
      </c>
      <c r="D371" s="189" t="s">
        <v>72</v>
      </c>
      <c r="E371" s="189" t="s">
        <v>3620</v>
      </c>
      <c r="F371" s="189" t="s">
        <v>8590</v>
      </c>
      <c r="G371" s="189" t="s">
        <v>3621</v>
      </c>
      <c r="H371" s="189" t="s">
        <v>6280</v>
      </c>
      <c r="I371" s="189" t="s">
        <v>3622</v>
      </c>
      <c r="J371" s="189" t="s">
        <v>6281</v>
      </c>
      <c r="K371" s="189" t="s">
        <v>6282</v>
      </c>
      <c r="L371" s="189" t="s">
        <v>3623</v>
      </c>
      <c r="M371" s="189" t="s">
        <v>47</v>
      </c>
      <c r="N371" s="189" t="s">
        <v>3002</v>
      </c>
      <c r="O371" s="189" t="s">
        <v>3624</v>
      </c>
      <c r="P371" s="189" t="s">
        <v>5734</v>
      </c>
      <c r="Q371" s="189">
        <v>0</v>
      </c>
      <c r="R371" s="189" t="s">
        <v>368</v>
      </c>
      <c r="S371" s="189" t="s">
        <v>8591</v>
      </c>
      <c r="T371" s="190">
        <v>37970</v>
      </c>
      <c r="U371" s="191">
        <v>6897</v>
      </c>
      <c r="V371" s="197">
        <v>14274720</v>
      </c>
      <c r="W371" s="197">
        <v>133863990</v>
      </c>
      <c r="X371" s="192">
        <v>44469</v>
      </c>
      <c r="Y371" s="80" t="s">
        <v>6489</v>
      </c>
      <c r="Z371" s="80" t="s">
        <v>6490</v>
      </c>
      <c r="AA371" s="193" t="s">
        <v>7482</v>
      </c>
    </row>
    <row r="372" spans="2:27" s="188" customFormat="1" ht="15.75" customHeight="1" x14ac:dyDescent="0.2">
      <c r="B372" s="189" t="s">
        <v>1070</v>
      </c>
      <c r="C372" s="189">
        <v>712939001</v>
      </c>
      <c r="D372" s="189" t="s">
        <v>72</v>
      </c>
      <c r="E372" s="189" t="s">
        <v>1071</v>
      </c>
      <c r="F372" s="189" t="s">
        <v>7852</v>
      </c>
      <c r="G372" s="189" t="s">
        <v>1072</v>
      </c>
      <c r="H372" s="189" t="s">
        <v>7853</v>
      </c>
      <c r="I372" s="189" t="s">
        <v>1073</v>
      </c>
      <c r="J372" s="189" t="s">
        <v>5765</v>
      </c>
      <c r="K372" s="189" t="s">
        <v>7854</v>
      </c>
      <c r="L372" s="189" t="s">
        <v>5761</v>
      </c>
      <c r="M372" s="189" t="s">
        <v>47</v>
      </c>
      <c r="N372" s="189" t="s">
        <v>1074</v>
      </c>
      <c r="O372" s="189" t="s">
        <v>5762</v>
      </c>
      <c r="P372" s="189" t="s">
        <v>5763</v>
      </c>
      <c r="Q372" s="189">
        <v>0</v>
      </c>
      <c r="R372" s="189">
        <v>93401</v>
      </c>
      <c r="S372" s="189" t="s">
        <v>7855</v>
      </c>
      <c r="T372" s="190">
        <v>37970</v>
      </c>
      <c r="U372" s="191">
        <v>6898</v>
      </c>
      <c r="V372" s="197">
        <v>0</v>
      </c>
      <c r="W372" s="197">
        <v>36460572</v>
      </c>
      <c r="X372" s="192">
        <v>44469</v>
      </c>
      <c r="Y372" s="80" t="s">
        <v>6489</v>
      </c>
      <c r="Z372" s="80" t="s">
        <v>6490</v>
      </c>
      <c r="AA372" s="193" t="s">
        <v>6530</v>
      </c>
    </row>
    <row r="373" spans="2:27" s="188" customFormat="1" ht="15.75" customHeight="1" x14ac:dyDescent="0.2">
      <c r="B373" s="189" t="s">
        <v>7749</v>
      </c>
      <c r="C373" s="189">
        <v>719365000</v>
      </c>
      <c r="D373" s="189" t="s">
        <v>72</v>
      </c>
      <c r="E373" s="189" t="s">
        <v>782</v>
      </c>
      <c r="F373" s="189" t="s">
        <v>7750</v>
      </c>
      <c r="G373" s="189" t="s">
        <v>783</v>
      </c>
      <c r="H373" s="189" t="s">
        <v>7751</v>
      </c>
      <c r="I373" s="189" t="s">
        <v>784</v>
      </c>
      <c r="J373" s="189" t="s">
        <v>7752</v>
      </c>
      <c r="K373" s="189" t="s">
        <v>5862</v>
      </c>
      <c r="L373" s="189" t="s">
        <v>785</v>
      </c>
      <c r="M373" s="189" t="s">
        <v>47</v>
      </c>
      <c r="N373" s="189" t="s">
        <v>786</v>
      </c>
      <c r="O373" s="189" t="s">
        <v>5863</v>
      </c>
      <c r="P373" s="189" t="s">
        <v>5864</v>
      </c>
      <c r="Q373" s="189">
        <v>0</v>
      </c>
      <c r="R373" s="189" t="s">
        <v>368</v>
      </c>
      <c r="S373" s="189" t="s">
        <v>7753</v>
      </c>
      <c r="T373" s="190">
        <v>37970</v>
      </c>
      <c r="U373" s="191">
        <v>6899</v>
      </c>
      <c r="V373" s="197">
        <v>37490827</v>
      </c>
      <c r="W373" s="197">
        <v>292556536</v>
      </c>
      <c r="X373" s="192">
        <v>44469</v>
      </c>
      <c r="Y373" s="80" t="s">
        <v>6489</v>
      </c>
      <c r="Z373" s="80" t="s">
        <v>6490</v>
      </c>
      <c r="AA373" s="193" t="s">
        <v>6548</v>
      </c>
    </row>
    <row r="374" spans="2:27" s="188" customFormat="1" ht="15.75" customHeight="1" x14ac:dyDescent="0.2">
      <c r="B374" s="189" t="s">
        <v>7717</v>
      </c>
      <c r="C374" s="189" t="s">
        <v>6411</v>
      </c>
      <c r="D374" s="189" t="s">
        <v>49</v>
      </c>
      <c r="E374" s="189" t="s">
        <v>701</v>
      </c>
      <c r="F374" s="189" t="s">
        <v>7718</v>
      </c>
      <c r="G374" s="189" t="s">
        <v>702</v>
      </c>
      <c r="H374" s="189" t="s">
        <v>7719</v>
      </c>
      <c r="I374" s="189" t="s">
        <v>5808</v>
      </c>
      <c r="J374" s="189" t="s">
        <v>5809</v>
      </c>
      <c r="K374" s="189" t="s">
        <v>703</v>
      </c>
      <c r="L374" s="189" t="s">
        <v>5687</v>
      </c>
      <c r="M374" s="189" t="s">
        <v>544</v>
      </c>
      <c r="N374" s="189" t="s">
        <v>704</v>
      </c>
      <c r="O374" s="189" t="s">
        <v>705</v>
      </c>
      <c r="P374" s="189" t="s">
        <v>706</v>
      </c>
      <c r="Q374" s="189">
        <v>0</v>
      </c>
      <c r="R374" s="189">
        <v>93401</v>
      </c>
      <c r="S374" s="189" t="s">
        <v>7720</v>
      </c>
      <c r="T374" s="190">
        <v>37970</v>
      </c>
      <c r="U374" s="191">
        <v>6900</v>
      </c>
      <c r="V374" s="197">
        <v>4422060</v>
      </c>
      <c r="W374" s="197">
        <v>47866860</v>
      </c>
      <c r="X374" s="192">
        <v>44469</v>
      </c>
      <c r="Y374" s="80" t="s">
        <v>6489</v>
      </c>
      <c r="Z374" s="80" t="s">
        <v>6490</v>
      </c>
      <c r="AA374" s="193" t="s">
        <v>6630</v>
      </c>
    </row>
    <row r="375" spans="2:27" s="188" customFormat="1" ht="15.75" customHeight="1" x14ac:dyDescent="0.2">
      <c r="B375" s="189" t="s">
        <v>7717</v>
      </c>
      <c r="C375" s="189" t="s">
        <v>6411</v>
      </c>
      <c r="D375" s="189" t="s">
        <v>49</v>
      </c>
      <c r="E375" s="189" t="s">
        <v>701</v>
      </c>
      <c r="F375" s="189" t="s">
        <v>7718</v>
      </c>
      <c r="G375" s="189" t="s">
        <v>702</v>
      </c>
      <c r="H375" s="189" t="s">
        <v>7719</v>
      </c>
      <c r="I375" s="189" t="s">
        <v>5808</v>
      </c>
      <c r="J375" s="189" t="s">
        <v>5809</v>
      </c>
      <c r="K375" s="189" t="s">
        <v>703</v>
      </c>
      <c r="L375" s="189" t="s">
        <v>5687</v>
      </c>
      <c r="M375" s="189" t="s">
        <v>544</v>
      </c>
      <c r="N375" s="189" t="s">
        <v>704</v>
      </c>
      <c r="O375" s="189" t="s">
        <v>705</v>
      </c>
      <c r="P375" s="189" t="s">
        <v>706</v>
      </c>
      <c r="Q375" s="189">
        <v>0</v>
      </c>
      <c r="R375" s="189">
        <v>93401</v>
      </c>
      <c r="S375" s="189" t="s">
        <v>7720</v>
      </c>
      <c r="T375" s="190">
        <v>37970</v>
      </c>
      <c r="U375" s="191">
        <v>6900</v>
      </c>
      <c r="V375" s="197">
        <v>6283980</v>
      </c>
      <c r="W375" s="197">
        <v>50659740</v>
      </c>
      <c r="X375" s="192">
        <v>44469</v>
      </c>
      <c r="Y375" s="80" t="s">
        <v>6489</v>
      </c>
      <c r="Z375" s="80" t="s">
        <v>6490</v>
      </c>
      <c r="AA375" s="193" t="s">
        <v>6631</v>
      </c>
    </row>
    <row r="376" spans="2:27" s="188" customFormat="1" ht="15.75" customHeight="1" x14ac:dyDescent="0.2">
      <c r="B376" s="189" t="s">
        <v>7717</v>
      </c>
      <c r="C376" s="189" t="s">
        <v>6411</v>
      </c>
      <c r="D376" s="189" t="s">
        <v>49</v>
      </c>
      <c r="E376" s="189" t="s">
        <v>701</v>
      </c>
      <c r="F376" s="189" t="s">
        <v>7718</v>
      </c>
      <c r="G376" s="189" t="s">
        <v>702</v>
      </c>
      <c r="H376" s="189" t="s">
        <v>7719</v>
      </c>
      <c r="I376" s="189" t="s">
        <v>5808</v>
      </c>
      <c r="J376" s="189" t="s">
        <v>5809</v>
      </c>
      <c r="K376" s="189" t="s">
        <v>703</v>
      </c>
      <c r="L376" s="189" t="s">
        <v>5687</v>
      </c>
      <c r="M376" s="189" t="s">
        <v>544</v>
      </c>
      <c r="N376" s="189" t="s">
        <v>704</v>
      </c>
      <c r="O376" s="189" t="s">
        <v>705</v>
      </c>
      <c r="P376" s="189" t="s">
        <v>706</v>
      </c>
      <c r="Q376" s="189">
        <v>0</v>
      </c>
      <c r="R376" s="189">
        <v>93401</v>
      </c>
      <c r="S376" s="189" t="s">
        <v>7720</v>
      </c>
      <c r="T376" s="190">
        <v>37970</v>
      </c>
      <c r="U376" s="191">
        <v>6900</v>
      </c>
      <c r="V376" s="197">
        <v>7075296</v>
      </c>
      <c r="W376" s="197">
        <v>53418470</v>
      </c>
      <c r="X376" s="192">
        <v>44469</v>
      </c>
      <c r="Y376" s="80" t="s">
        <v>6489</v>
      </c>
      <c r="Z376" s="80" t="s">
        <v>6490</v>
      </c>
      <c r="AA376" s="193" t="s">
        <v>6632</v>
      </c>
    </row>
    <row r="377" spans="2:27" s="188" customFormat="1" ht="15.75" customHeight="1" x14ac:dyDescent="0.2">
      <c r="B377" s="189" t="s">
        <v>7717</v>
      </c>
      <c r="C377" s="189" t="s">
        <v>6411</v>
      </c>
      <c r="D377" s="189" t="s">
        <v>49</v>
      </c>
      <c r="E377" s="189" t="s">
        <v>701</v>
      </c>
      <c r="F377" s="189" t="s">
        <v>7718</v>
      </c>
      <c r="G377" s="189" t="s">
        <v>702</v>
      </c>
      <c r="H377" s="189" t="s">
        <v>7719</v>
      </c>
      <c r="I377" s="189" t="s">
        <v>5808</v>
      </c>
      <c r="J377" s="189" t="s">
        <v>5809</v>
      </c>
      <c r="K377" s="189" t="s">
        <v>703</v>
      </c>
      <c r="L377" s="189" t="s">
        <v>5687</v>
      </c>
      <c r="M377" s="189" t="s">
        <v>544</v>
      </c>
      <c r="N377" s="189" t="s">
        <v>704</v>
      </c>
      <c r="O377" s="189" t="s">
        <v>705</v>
      </c>
      <c r="P377" s="189" t="s">
        <v>706</v>
      </c>
      <c r="Q377" s="189">
        <v>0</v>
      </c>
      <c r="R377" s="189">
        <v>93401</v>
      </c>
      <c r="S377" s="189" t="s">
        <v>7720</v>
      </c>
      <c r="T377" s="190">
        <v>37970</v>
      </c>
      <c r="U377" s="191">
        <v>6900</v>
      </c>
      <c r="V377" s="197">
        <v>11326680</v>
      </c>
      <c r="W377" s="197">
        <v>87355080</v>
      </c>
      <c r="X377" s="192">
        <v>44469</v>
      </c>
      <c r="Y377" s="80" t="s">
        <v>6489</v>
      </c>
      <c r="Z377" s="80" t="s">
        <v>6490</v>
      </c>
      <c r="AA377" s="193" t="s">
        <v>6512</v>
      </c>
    </row>
    <row r="378" spans="2:27" s="188" customFormat="1" ht="15.75" customHeight="1" x14ac:dyDescent="0.2">
      <c r="B378" s="189" t="s">
        <v>7717</v>
      </c>
      <c r="C378" s="189" t="s">
        <v>6411</v>
      </c>
      <c r="D378" s="189" t="s">
        <v>49</v>
      </c>
      <c r="E378" s="189" t="s">
        <v>701</v>
      </c>
      <c r="F378" s="189" t="s">
        <v>7718</v>
      </c>
      <c r="G378" s="189" t="s">
        <v>702</v>
      </c>
      <c r="H378" s="189" t="s">
        <v>7719</v>
      </c>
      <c r="I378" s="189" t="s">
        <v>5808</v>
      </c>
      <c r="J378" s="189" t="s">
        <v>5809</v>
      </c>
      <c r="K378" s="189" t="s">
        <v>703</v>
      </c>
      <c r="L378" s="189" t="s">
        <v>5687</v>
      </c>
      <c r="M378" s="189" t="s">
        <v>544</v>
      </c>
      <c r="N378" s="189" t="s">
        <v>704</v>
      </c>
      <c r="O378" s="189" t="s">
        <v>705</v>
      </c>
      <c r="P378" s="189" t="s">
        <v>706</v>
      </c>
      <c r="Q378" s="189">
        <v>0</v>
      </c>
      <c r="R378" s="189">
        <v>93401</v>
      </c>
      <c r="S378" s="189" t="s">
        <v>7720</v>
      </c>
      <c r="T378" s="190">
        <v>37970</v>
      </c>
      <c r="U378" s="191">
        <v>6900</v>
      </c>
      <c r="V378" s="197">
        <v>19793244</v>
      </c>
      <c r="W378" s="197">
        <v>141128364</v>
      </c>
      <c r="X378" s="192">
        <v>44469</v>
      </c>
      <c r="Y378" s="80" t="s">
        <v>6489</v>
      </c>
      <c r="Z378" s="80" t="s">
        <v>6490</v>
      </c>
      <c r="AA378" s="193" t="s">
        <v>6609</v>
      </c>
    </row>
    <row r="379" spans="2:27" s="188" customFormat="1" ht="15.75" customHeight="1" x14ac:dyDescent="0.2">
      <c r="B379" s="189" t="s">
        <v>7717</v>
      </c>
      <c r="C379" s="189" t="s">
        <v>6411</v>
      </c>
      <c r="D379" s="189" t="s">
        <v>49</v>
      </c>
      <c r="E379" s="189" t="s">
        <v>701</v>
      </c>
      <c r="F379" s="189" t="s">
        <v>7718</v>
      </c>
      <c r="G379" s="189" t="s">
        <v>702</v>
      </c>
      <c r="H379" s="189" t="s">
        <v>7719</v>
      </c>
      <c r="I379" s="189" t="s">
        <v>5808</v>
      </c>
      <c r="J379" s="189" t="s">
        <v>5809</v>
      </c>
      <c r="K379" s="189" t="s">
        <v>703</v>
      </c>
      <c r="L379" s="189" t="s">
        <v>5687</v>
      </c>
      <c r="M379" s="189" t="s">
        <v>544</v>
      </c>
      <c r="N379" s="189" t="s">
        <v>704</v>
      </c>
      <c r="O379" s="189" t="s">
        <v>705</v>
      </c>
      <c r="P379" s="189" t="s">
        <v>706</v>
      </c>
      <c r="Q379" s="189">
        <v>0</v>
      </c>
      <c r="R379" s="189">
        <v>93401</v>
      </c>
      <c r="S379" s="189" t="s">
        <v>7720</v>
      </c>
      <c r="T379" s="190">
        <v>37970</v>
      </c>
      <c r="U379" s="191">
        <v>6900</v>
      </c>
      <c r="V379" s="197">
        <v>7163737</v>
      </c>
      <c r="W379" s="197">
        <v>56690793</v>
      </c>
      <c r="X379" s="192">
        <v>44469</v>
      </c>
      <c r="Y379" s="80" t="s">
        <v>6489</v>
      </c>
      <c r="Z379" s="80" t="s">
        <v>6490</v>
      </c>
      <c r="AA379" s="193" t="s">
        <v>7468</v>
      </c>
    </row>
    <row r="380" spans="2:27" s="188" customFormat="1" ht="15.75" customHeight="1" x14ac:dyDescent="0.2">
      <c r="B380" s="189" t="s">
        <v>7717</v>
      </c>
      <c r="C380" s="189" t="s">
        <v>6411</v>
      </c>
      <c r="D380" s="189" t="s">
        <v>49</v>
      </c>
      <c r="E380" s="189" t="s">
        <v>701</v>
      </c>
      <c r="F380" s="189" t="s">
        <v>7718</v>
      </c>
      <c r="G380" s="189" t="s">
        <v>702</v>
      </c>
      <c r="H380" s="189" t="s">
        <v>7719</v>
      </c>
      <c r="I380" s="189" t="s">
        <v>5808</v>
      </c>
      <c r="J380" s="189" t="s">
        <v>5809</v>
      </c>
      <c r="K380" s="189" t="s">
        <v>703</v>
      </c>
      <c r="L380" s="189" t="s">
        <v>5687</v>
      </c>
      <c r="M380" s="189" t="s">
        <v>544</v>
      </c>
      <c r="N380" s="189" t="s">
        <v>704</v>
      </c>
      <c r="O380" s="189" t="s">
        <v>705</v>
      </c>
      <c r="P380" s="189" t="s">
        <v>706</v>
      </c>
      <c r="Q380" s="189">
        <v>0</v>
      </c>
      <c r="R380" s="189">
        <v>93401</v>
      </c>
      <c r="S380" s="189" t="s">
        <v>7720</v>
      </c>
      <c r="T380" s="190">
        <v>37970</v>
      </c>
      <c r="U380" s="191">
        <v>6900</v>
      </c>
      <c r="V380" s="197">
        <v>6594300</v>
      </c>
      <c r="W380" s="197">
        <v>54073260</v>
      </c>
      <c r="X380" s="192">
        <v>44469</v>
      </c>
      <c r="Y380" s="80" t="s">
        <v>6489</v>
      </c>
      <c r="Z380" s="80" t="s">
        <v>6490</v>
      </c>
      <c r="AA380" s="193" t="s">
        <v>6633</v>
      </c>
    </row>
    <row r="381" spans="2:27" s="188" customFormat="1" ht="15.75" customHeight="1" x14ac:dyDescent="0.2">
      <c r="B381" s="189" t="s">
        <v>7717</v>
      </c>
      <c r="C381" s="189" t="s">
        <v>6411</v>
      </c>
      <c r="D381" s="189" t="s">
        <v>49</v>
      </c>
      <c r="E381" s="189" t="s">
        <v>701</v>
      </c>
      <c r="F381" s="189" t="s">
        <v>7718</v>
      </c>
      <c r="G381" s="189" t="s">
        <v>702</v>
      </c>
      <c r="H381" s="189" t="s">
        <v>7719</v>
      </c>
      <c r="I381" s="189" t="s">
        <v>5808</v>
      </c>
      <c r="J381" s="189" t="s">
        <v>5809</v>
      </c>
      <c r="K381" s="189" t="s">
        <v>703</v>
      </c>
      <c r="L381" s="189" t="s">
        <v>5687</v>
      </c>
      <c r="M381" s="189" t="s">
        <v>544</v>
      </c>
      <c r="N381" s="189" t="s">
        <v>704</v>
      </c>
      <c r="O381" s="189" t="s">
        <v>705</v>
      </c>
      <c r="P381" s="189" t="s">
        <v>706</v>
      </c>
      <c r="Q381" s="189">
        <v>0</v>
      </c>
      <c r="R381" s="189">
        <v>93401</v>
      </c>
      <c r="S381" s="189" t="s">
        <v>7720</v>
      </c>
      <c r="T381" s="190">
        <v>37970</v>
      </c>
      <c r="U381" s="191">
        <v>6900</v>
      </c>
      <c r="V381" s="197">
        <v>14274720</v>
      </c>
      <c r="W381" s="197">
        <v>99772380</v>
      </c>
      <c r="X381" s="192">
        <v>44469</v>
      </c>
      <c r="Y381" s="80" t="s">
        <v>6489</v>
      </c>
      <c r="Z381" s="80" t="s">
        <v>6490</v>
      </c>
      <c r="AA381" s="193" t="s">
        <v>6634</v>
      </c>
    </row>
    <row r="382" spans="2:27" s="188" customFormat="1" ht="15.75" customHeight="1" x14ac:dyDescent="0.2">
      <c r="B382" s="189" t="s">
        <v>7717</v>
      </c>
      <c r="C382" s="189" t="s">
        <v>6411</v>
      </c>
      <c r="D382" s="189" t="s">
        <v>49</v>
      </c>
      <c r="E382" s="189" t="s">
        <v>701</v>
      </c>
      <c r="F382" s="189" t="s">
        <v>7718</v>
      </c>
      <c r="G382" s="189" t="s">
        <v>702</v>
      </c>
      <c r="H382" s="189" t="s">
        <v>7719</v>
      </c>
      <c r="I382" s="189" t="s">
        <v>5808</v>
      </c>
      <c r="J382" s="189" t="s">
        <v>5809</v>
      </c>
      <c r="K382" s="189" t="s">
        <v>703</v>
      </c>
      <c r="L382" s="189" t="s">
        <v>5687</v>
      </c>
      <c r="M382" s="189" t="s">
        <v>544</v>
      </c>
      <c r="N382" s="189" t="s">
        <v>704</v>
      </c>
      <c r="O382" s="189" t="s">
        <v>705</v>
      </c>
      <c r="P382" s="189" t="s">
        <v>706</v>
      </c>
      <c r="Q382" s="189">
        <v>0</v>
      </c>
      <c r="R382" s="189">
        <v>93401</v>
      </c>
      <c r="S382" s="189" t="s">
        <v>7720</v>
      </c>
      <c r="T382" s="190">
        <v>37970</v>
      </c>
      <c r="U382" s="191">
        <v>6900</v>
      </c>
      <c r="V382" s="197">
        <v>6051240</v>
      </c>
      <c r="W382" s="197">
        <v>42125940</v>
      </c>
      <c r="X382" s="192">
        <v>44469</v>
      </c>
      <c r="Y382" s="80" t="s">
        <v>6489</v>
      </c>
      <c r="Z382" s="80" t="s">
        <v>6490</v>
      </c>
      <c r="AA382" s="193" t="s">
        <v>6635</v>
      </c>
    </row>
    <row r="383" spans="2:27" s="188" customFormat="1" ht="15.75" customHeight="1" x14ac:dyDescent="0.2">
      <c r="B383" s="189" t="s">
        <v>7717</v>
      </c>
      <c r="C383" s="189" t="s">
        <v>6411</v>
      </c>
      <c r="D383" s="189" t="s">
        <v>49</v>
      </c>
      <c r="E383" s="189" t="s">
        <v>701</v>
      </c>
      <c r="F383" s="189" t="s">
        <v>7718</v>
      </c>
      <c r="G383" s="189" t="s">
        <v>702</v>
      </c>
      <c r="H383" s="189" t="s">
        <v>7719</v>
      </c>
      <c r="I383" s="189" t="s">
        <v>5808</v>
      </c>
      <c r="J383" s="189" t="s">
        <v>5809</v>
      </c>
      <c r="K383" s="189" t="s">
        <v>703</v>
      </c>
      <c r="L383" s="189" t="s">
        <v>5687</v>
      </c>
      <c r="M383" s="189" t="s">
        <v>544</v>
      </c>
      <c r="N383" s="189" t="s">
        <v>704</v>
      </c>
      <c r="O383" s="189" t="s">
        <v>705</v>
      </c>
      <c r="P383" s="189" t="s">
        <v>706</v>
      </c>
      <c r="Q383" s="189">
        <v>0</v>
      </c>
      <c r="R383" s="189">
        <v>93401</v>
      </c>
      <c r="S383" s="189" t="s">
        <v>7720</v>
      </c>
      <c r="T383" s="190">
        <v>37970</v>
      </c>
      <c r="U383" s="191">
        <v>6900</v>
      </c>
      <c r="V383" s="197">
        <v>25834140</v>
      </c>
      <c r="W383" s="197">
        <v>311803166</v>
      </c>
      <c r="X383" s="192">
        <v>44469</v>
      </c>
      <c r="Y383" s="80" t="s">
        <v>6489</v>
      </c>
      <c r="Z383" s="80" t="s">
        <v>6490</v>
      </c>
      <c r="AA383" s="193" t="s">
        <v>6495</v>
      </c>
    </row>
    <row r="384" spans="2:27" s="188" customFormat="1" ht="15.75" customHeight="1" x14ac:dyDescent="0.2">
      <c r="B384" s="189" t="s">
        <v>7717</v>
      </c>
      <c r="C384" s="189" t="s">
        <v>6411</v>
      </c>
      <c r="D384" s="189" t="s">
        <v>49</v>
      </c>
      <c r="E384" s="189" t="s">
        <v>701</v>
      </c>
      <c r="F384" s="189" t="s">
        <v>7718</v>
      </c>
      <c r="G384" s="189" t="s">
        <v>702</v>
      </c>
      <c r="H384" s="189" t="s">
        <v>7719</v>
      </c>
      <c r="I384" s="189" t="s">
        <v>5808</v>
      </c>
      <c r="J384" s="189" t="s">
        <v>5809</v>
      </c>
      <c r="K384" s="189" t="s">
        <v>703</v>
      </c>
      <c r="L384" s="189" t="s">
        <v>5687</v>
      </c>
      <c r="M384" s="189" t="s">
        <v>544</v>
      </c>
      <c r="N384" s="189" t="s">
        <v>704</v>
      </c>
      <c r="O384" s="189" t="s">
        <v>705</v>
      </c>
      <c r="P384" s="189" t="s">
        <v>706</v>
      </c>
      <c r="Q384" s="189">
        <v>0</v>
      </c>
      <c r="R384" s="189">
        <v>93401</v>
      </c>
      <c r="S384" s="189" t="s">
        <v>7720</v>
      </c>
      <c r="T384" s="190">
        <v>37970</v>
      </c>
      <c r="U384" s="191">
        <v>6900</v>
      </c>
      <c r="V384" s="197">
        <v>71916660</v>
      </c>
      <c r="W384" s="197">
        <v>385956348</v>
      </c>
      <c r="X384" s="192">
        <v>44469</v>
      </c>
      <c r="Y384" s="80" t="s">
        <v>6489</v>
      </c>
      <c r="Z384" s="80" t="s">
        <v>6490</v>
      </c>
      <c r="AA384" s="193" t="s">
        <v>6496</v>
      </c>
    </row>
    <row r="385" spans="2:27" s="188" customFormat="1" ht="15.75" customHeight="1" x14ac:dyDescent="0.2">
      <c r="B385" s="189" t="s">
        <v>7717</v>
      </c>
      <c r="C385" s="189" t="s">
        <v>6411</v>
      </c>
      <c r="D385" s="189" t="s">
        <v>49</v>
      </c>
      <c r="E385" s="189" t="s">
        <v>701</v>
      </c>
      <c r="F385" s="189" t="s">
        <v>7718</v>
      </c>
      <c r="G385" s="189" t="s">
        <v>702</v>
      </c>
      <c r="H385" s="189" t="s">
        <v>7719</v>
      </c>
      <c r="I385" s="189" t="s">
        <v>5808</v>
      </c>
      <c r="J385" s="189" t="s">
        <v>5809</v>
      </c>
      <c r="K385" s="189" t="s">
        <v>703</v>
      </c>
      <c r="L385" s="189" t="s">
        <v>5687</v>
      </c>
      <c r="M385" s="189" t="s">
        <v>544</v>
      </c>
      <c r="N385" s="189" t="s">
        <v>704</v>
      </c>
      <c r="O385" s="189" t="s">
        <v>705</v>
      </c>
      <c r="P385" s="189" t="s">
        <v>706</v>
      </c>
      <c r="Q385" s="189">
        <v>0</v>
      </c>
      <c r="R385" s="189">
        <v>93401</v>
      </c>
      <c r="S385" s="189" t="s">
        <v>7720</v>
      </c>
      <c r="T385" s="190">
        <v>37970</v>
      </c>
      <c r="U385" s="191">
        <v>6900</v>
      </c>
      <c r="V385" s="197">
        <v>14662620</v>
      </c>
      <c r="W385" s="197">
        <v>103103820</v>
      </c>
      <c r="X385" s="192">
        <v>44469</v>
      </c>
      <c r="Y385" s="80" t="s">
        <v>6489</v>
      </c>
      <c r="Z385" s="80" t="s">
        <v>6490</v>
      </c>
      <c r="AA385" s="193" t="s">
        <v>6506</v>
      </c>
    </row>
    <row r="386" spans="2:27" s="188" customFormat="1" ht="15.75" customHeight="1" x14ac:dyDescent="0.2">
      <c r="B386" s="189" t="s">
        <v>7717</v>
      </c>
      <c r="C386" s="189" t="s">
        <v>6411</v>
      </c>
      <c r="D386" s="189" t="s">
        <v>49</v>
      </c>
      <c r="E386" s="189" t="s">
        <v>701</v>
      </c>
      <c r="F386" s="189" t="s">
        <v>7718</v>
      </c>
      <c r="G386" s="189" t="s">
        <v>702</v>
      </c>
      <c r="H386" s="189" t="s">
        <v>7719</v>
      </c>
      <c r="I386" s="189" t="s">
        <v>5808</v>
      </c>
      <c r="J386" s="189" t="s">
        <v>5809</v>
      </c>
      <c r="K386" s="189" t="s">
        <v>703</v>
      </c>
      <c r="L386" s="189" t="s">
        <v>5687</v>
      </c>
      <c r="M386" s="189" t="s">
        <v>544</v>
      </c>
      <c r="N386" s="189" t="s">
        <v>704</v>
      </c>
      <c r="O386" s="189" t="s">
        <v>705</v>
      </c>
      <c r="P386" s="189" t="s">
        <v>706</v>
      </c>
      <c r="Q386" s="189">
        <v>0</v>
      </c>
      <c r="R386" s="189">
        <v>93401</v>
      </c>
      <c r="S386" s="189" t="s">
        <v>7720</v>
      </c>
      <c r="T386" s="190">
        <v>37970</v>
      </c>
      <c r="U386" s="191">
        <v>6900</v>
      </c>
      <c r="V386" s="197">
        <v>36293648</v>
      </c>
      <c r="W386" s="197">
        <v>331819132</v>
      </c>
      <c r="X386" s="192">
        <v>44469</v>
      </c>
      <c r="Y386" s="80" t="s">
        <v>6489</v>
      </c>
      <c r="Z386" s="80" t="s">
        <v>6490</v>
      </c>
      <c r="AA386" s="193" t="s">
        <v>6546</v>
      </c>
    </row>
    <row r="387" spans="2:27" s="188" customFormat="1" ht="15.75" customHeight="1" x14ac:dyDescent="0.2">
      <c r="B387" s="189" t="s">
        <v>7522</v>
      </c>
      <c r="C387" s="189">
        <v>700516008</v>
      </c>
      <c r="D387" s="189" t="s">
        <v>49</v>
      </c>
      <c r="E387" s="189" t="s">
        <v>61</v>
      </c>
      <c r="F387" s="189" t="s">
        <v>7523</v>
      </c>
      <c r="G387" s="189" t="s">
        <v>62</v>
      </c>
      <c r="H387" s="189" t="s">
        <v>6374</v>
      </c>
      <c r="I387" s="189" t="s">
        <v>63</v>
      </c>
      <c r="J387" s="189" t="s">
        <v>7524</v>
      </c>
      <c r="K387" s="189" t="s">
        <v>7525</v>
      </c>
      <c r="L387" s="189" t="s">
        <v>64</v>
      </c>
      <c r="M387" s="189" t="s">
        <v>47</v>
      </c>
      <c r="N387" s="189" t="s">
        <v>65</v>
      </c>
      <c r="O387" s="189" t="s">
        <v>7526</v>
      </c>
      <c r="P387" s="189" t="s">
        <v>66</v>
      </c>
      <c r="Q387" s="189" t="s">
        <v>5397</v>
      </c>
      <c r="R387" s="189">
        <v>93401</v>
      </c>
      <c r="S387" s="189" t="s">
        <v>7527</v>
      </c>
      <c r="T387" s="190">
        <v>37970</v>
      </c>
      <c r="U387" s="191">
        <v>6902</v>
      </c>
      <c r="V387" s="197">
        <v>12024900</v>
      </c>
      <c r="W387" s="197">
        <v>96199200</v>
      </c>
      <c r="X387" s="192">
        <v>44469</v>
      </c>
      <c r="Y387" s="80" t="s">
        <v>6489</v>
      </c>
      <c r="Z387" s="80" t="s">
        <v>6490</v>
      </c>
      <c r="AA387" s="193" t="s">
        <v>6578</v>
      </c>
    </row>
    <row r="388" spans="2:27" s="188" customFormat="1" ht="15.75" customHeight="1" x14ac:dyDescent="0.2">
      <c r="B388" s="189" t="s">
        <v>7522</v>
      </c>
      <c r="C388" s="189">
        <v>700516008</v>
      </c>
      <c r="D388" s="189" t="s">
        <v>49</v>
      </c>
      <c r="E388" s="189" t="s">
        <v>61</v>
      </c>
      <c r="F388" s="189" t="s">
        <v>7523</v>
      </c>
      <c r="G388" s="189" t="s">
        <v>62</v>
      </c>
      <c r="H388" s="189" t="s">
        <v>6374</v>
      </c>
      <c r="I388" s="189" t="s">
        <v>63</v>
      </c>
      <c r="J388" s="189" t="s">
        <v>7524</v>
      </c>
      <c r="K388" s="189" t="s">
        <v>7525</v>
      </c>
      <c r="L388" s="189" t="s">
        <v>64</v>
      </c>
      <c r="M388" s="189" t="s">
        <v>47</v>
      </c>
      <c r="N388" s="189" t="s">
        <v>65</v>
      </c>
      <c r="O388" s="189" t="s">
        <v>7526</v>
      </c>
      <c r="P388" s="189" t="s">
        <v>66</v>
      </c>
      <c r="Q388" s="189" t="s">
        <v>5397</v>
      </c>
      <c r="R388" s="189">
        <v>93401</v>
      </c>
      <c r="S388" s="189" t="s">
        <v>7527</v>
      </c>
      <c r="T388" s="190">
        <v>37970</v>
      </c>
      <c r="U388" s="191">
        <v>6902</v>
      </c>
      <c r="V388" s="197">
        <v>211534553</v>
      </c>
      <c r="W388" s="197">
        <v>1085564325</v>
      </c>
      <c r="X388" s="192">
        <v>44469</v>
      </c>
      <c r="Y388" s="80" t="s">
        <v>6489</v>
      </c>
      <c r="Z388" s="80" t="s">
        <v>6490</v>
      </c>
      <c r="AA388" s="193" t="s">
        <v>148</v>
      </c>
    </row>
    <row r="389" spans="2:27" s="188" customFormat="1" ht="15.75" customHeight="1" x14ac:dyDescent="0.2">
      <c r="B389" s="189" t="s">
        <v>7522</v>
      </c>
      <c r="C389" s="189">
        <v>700516008</v>
      </c>
      <c r="D389" s="189" t="s">
        <v>49</v>
      </c>
      <c r="E389" s="189" t="s">
        <v>61</v>
      </c>
      <c r="F389" s="189" t="s">
        <v>7523</v>
      </c>
      <c r="G389" s="189" t="s">
        <v>62</v>
      </c>
      <c r="H389" s="189" t="s">
        <v>6374</v>
      </c>
      <c r="I389" s="189" t="s">
        <v>63</v>
      </c>
      <c r="J389" s="189" t="s">
        <v>7524</v>
      </c>
      <c r="K389" s="189" t="s">
        <v>7525</v>
      </c>
      <c r="L389" s="189" t="s">
        <v>64</v>
      </c>
      <c r="M389" s="189" t="s">
        <v>47</v>
      </c>
      <c r="N389" s="189" t="s">
        <v>65</v>
      </c>
      <c r="O389" s="189" t="s">
        <v>7526</v>
      </c>
      <c r="P389" s="189" t="s">
        <v>66</v>
      </c>
      <c r="Q389" s="189" t="s">
        <v>5397</v>
      </c>
      <c r="R389" s="189">
        <v>93401</v>
      </c>
      <c r="S389" s="189" t="s">
        <v>7527</v>
      </c>
      <c r="T389" s="190">
        <v>37970</v>
      </c>
      <c r="U389" s="191">
        <v>6902</v>
      </c>
      <c r="V389" s="197">
        <v>84608125</v>
      </c>
      <c r="W389" s="197">
        <v>446979902</v>
      </c>
      <c r="X389" s="192">
        <v>44469</v>
      </c>
      <c r="Y389" s="80" t="s">
        <v>6489</v>
      </c>
      <c r="Z389" s="80" t="s">
        <v>6490</v>
      </c>
      <c r="AA389" s="193" t="s">
        <v>6501</v>
      </c>
    </row>
    <row r="390" spans="2:27" s="188" customFormat="1" ht="15.75" customHeight="1" x14ac:dyDescent="0.2">
      <c r="B390" s="189" t="s">
        <v>7522</v>
      </c>
      <c r="C390" s="189">
        <v>700516008</v>
      </c>
      <c r="D390" s="189" t="s">
        <v>49</v>
      </c>
      <c r="E390" s="189" t="s">
        <v>61</v>
      </c>
      <c r="F390" s="189" t="s">
        <v>7523</v>
      </c>
      <c r="G390" s="189" t="s">
        <v>62</v>
      </c>
      <c r="H390" s="189" t="s">
        <v>6374</v>
      </c>
      <c r="I390" s="189" t="s">
        <v>63</v>
      </c>
      <c r="J390" s="189" t="s">
        <v>7524</v>
      </c>
      <c r="K390" s="189" t="s">
        <v>7525</v>
      </c>
      <c r="L390" s="189" t="s">
        <v>64</v>
      </c>
      <c r="M390" s="189" t="s">
        <v>47</v>
      </c>
      <c r="N390" s="189" t="s">
        <v>65</v>
      </c>
      <c r="O390" s="189" t="s">
        <v>7526</v>
      </c>
      <c r="P390" s="189" t="s">
        <v>66</v>
      </c>
      <c r="Q390" s="189" t="s">
        <v>5397</v>
      </c>
      <c r="R390" s="189">
        <v>93401</v>
      </c>
      <c r="S390" s="189" t="s">
        <v>7527</v>
      </c>
      <c r="T390" s="190">
        <v>37970</v>
      </c>
      <c r="U390" s="191">
        <v>6902</v>
      </c>
      <c r="V390" s="197">
        <v>16033200</v>
      </c>
      <c r="W390" s="197">
        <v>128265600</v>
      </c>
      <c r="X390" s="192">
        <v>44469</v>
      </c>
      <c r="Y390" s="80" t="s">
        <v>6489</v>
      </c>
      <c r="Z390" s="80" t="s">
        <v>6490</v>
      </c>
      <c r="AA390" s="193" t="s">
        <v>6636</v>
      </c>
    </row>
    <row r="391" spans="2:27" s="188" customFormat="1" ht="15.75" customHeight="1" x14ac:dyDescent="0.2">
      <c r="B391" s="189" t="s">
        <v>7522</v>
      </c>
      <c r="C391" s="189">
        <v>700516008</v>
      </c>
      <c r="D391" s="189" t="s">
        <v>49</v>
      </c>
      <c r="E391" s="189" t="s">
        <v>61</v>
      </c>
      <c r="F391" s="189" t="s">
        <v>7523</v>
      </c>
      <c r="G391" s="189" t="s">
        <v>62</v>
      </c>
      <c r="H391" s="189" t="s">
        <v>6374</v>
      </c>
      <c r="I391" s="189" t="s">
        <v>63</v>
      </c>
      <c r="J391" s="189" t="s">
        <v>7524</v>
      </c>
      <c r="K391" s="189" t="s">
        <v>7525</v>
      </c>
      <c r="L391" s="189" t="s">
        <v>64</v>
      </c>
      <c r="M391" s="189" t="s">
        <v>47</v>
      </c>
      <c r="N391" s="189" t="s">
        <v>65</v>
      </c>
      <c r="O391" s="189" t="s">
        <v>7526</v>
      </c>
      <c r="P391" s="189" t="s">
        <v>66</v>
      </c>
      <c r="Q391" s="189" t="s">
        <v>5397</v>
      </c>
      <c r="R391" s="189">
        <v>93401</v>
      </c>
      <c r="S391" s="189" t="s">
        <v>7527</v>
      </c>
      <c r="T391" s="190">
        <v>37970</v>
      </c>
      <c r="U391" s="191">
        <v>6902</v>
      </c>
      <c r="V391" s="197">
        <v>82527018</v>
      </c>
      <c r="W391" s="197">
        <v>423871259</v>
      </c>
      <c r="X391" s="192">
        <v>44469</v>
      </c>
      <c r="Y391" s="80" t="s">
        <v>6489</v>
      </c>
      <c r="Z391" s="80" t="s">
        <v>6490</v>
      </c>
      <c r="AA391" s="193" t="s">
        <v>6522</v>
      </c>
    </row>
    <row r="392" spans="2:27" s="188" customFormat="1" ht="15.75" customHeight="1" x14ac:dyDescent="0.2">
      <c r="B392" s="189" t="s">
        <v>7522</v>
      </c>
      <c r="C392" s="189">
        <v>700516008</v>
      </c>
      <c r="D392" s="189" t="s">
        <v>49</v>
      </c>
      <c r="E392" s="189" t="s">
        <v>61</v>
      </c>
      <c r="F392" s="189" t="s">
        <v>7523</v>
      </c>
      <c r="G392" s="189" t="s">
        <v>62</v>
      </c>
      <c r="H392" s="189" t="s">
        <v>6374</v>
      </c>
      <c r="I392" s="189" t="s">
        <v>63</v>
      </c>
      <c r="J392" s="189" t="s">
        <v>7524</v>
      </c>
      <c r="K392" s="189" t="s">
        <v>7525</v>
      </c>
      <c r="L392" s="189" t="s">
        <v>64</v>
      </c>
      <c r="M392" s="189" t="s">
        <v>47</v>
      </c>
      <c r="N392" s="189" t="s">
        <v>65</v>
      </c>
      <c r="O392" s="189" t="s">
        <v>7526</v>
      </c>
      <c r="P392" s="189" t="s">
        <v>66</v>
      </c>
      <c r="Q392" s="189" t="s">
        <v>5397</v>
      </c>
      <c r="R392" s="189">
        <v>93401</v>
      </c>
      <c r="S392" s="189" t="s">
        <v>7527</v>
      </c>
      <c r="T392" s="190">
        <v>37970</v>
      </c>
      <c r="U392" s="191">
        <v>6902</v>
      </c>
      <c r="V392" s="197">
        <v>0</v>
      </c>
      <c r="W392" s="197">
        <v>304398060</v>
      </c>
      <c r="X392" s="192">
        <v>44469</v>
      </c>
      <c r="Y392" s="80" t="s">
        <v>6489</v>
      </c>
      <c r="Z392" s="80" t="s">
        <v>6490</v>
      </c>
      <c r="AA392" s="193" t="s">
        <v>6572</v>
      </c>
    </row>
    <row r="393" spans="2:27" s="188" customFormat="1" ht="15.75" customHeight="1" x14ac:dyDescent="0.2">
      <c r="B393" s="189" t="s">
        <v>7522</v>
      </c>
      <c r="C393" s="189">
        <v>700516008</v>
      </c>
      <c r="D393" s="189" t="s">
        <v>49</v>
      </c>
      <c r="E393" s="189" t="s">
        <v>61</v>
      </c>
      <c r="F393" s="189" t="s">
        <v>7523</v>
      </c>
      <c r="G393" s="189" t="s">
        <v>62</v>
      </c>
      <c r="H393" s="189" t="s">
        <v>6374</v>
      </c>
      <c r="I393" s="189" t="s">
        <v>63</v>
      </c>
      <c r="J393" s="189" t="s">
        <v>7524</v>
      </c>
      <c r="K393" s="189" t="s">
        <v>7525</v>
      </c>
      <c r="L393" s="189" t="s">
        <v>64</v>
      </c>
      <c r="M393" s="189" t="s">
        <v>47</v>
      </c>
      <c r="N393" s="189" t="s">
        <v>65</v>
      </c>
      <c r="O393" s="189" t="s">
        <v>7526</v>
      </c>
      <c r="P393" s="189" t="s">
        <v>66</v>
      </c>
      <c r="Q393" s="189" t="s">
        <v>5397</v>
      </c>
      <c r="R393" s="189">
        <v>93401</v>
      </c>
      <c r="S393" s="189" t="s">
        <v>7527</v>
      </c>
      <c r="T393" s="190">
        <v>37970</v>
      </c>
      <c r="U393" s="191">
        <v>6902</v>
      </c>
      <c r="V393" s="197">
        <v>0</v>
      </c>
      <c r="W393" s="197">
        <v>202289850</v>
      </c>
      <c r="X393" s="192">
        <v>44469</v>
      </c>
      <c r="Y393" s="80" t="s">
        <v>6489</v>
      </c>
      <c r="Z393" s="80" t="s">
        <v>6490</v>
      </c>
      <c r="AA393" s="193" t="s">
        <v>6551</v>
      </c>
    </row>
    <row r="394" spans="2:27" s="188" customFormat="1" ht="15.75" customHeight="1" x14ac:dyDescent="0.2">
      <c r="B394" s="189" t="s">
        <v>7522</v>
      </c>
      <c r="C394" s="189">
        <v>700516008</v>
      </c>
      <c r="D394" s="189" t="s">
        <v>49</v>
      </c>
      <c r="E394" s="189" t="s">
        <v>61</v>
      </c>
      <c r="F394" s="189" t="s">
        <v>7523</v>
      </c>
      <c r="G394" s="189" t="s">
        <v>62</v>
      </c>
      <c r="H394" s="189" t="s">
        <v>6374</v>
      </c>
      <c r="I394" s="189" t="s">
        <v>63</v>
      </c>
      <c r="J394" s="189" t="s">
        <v>7524</v>
      </c>
      <c r="K394" s="189" t="s">
        <v>7525</v>
      </c>
      <c r="L394" s="189" t="s">
        <v>64</v>
      </c>
      <c r="M394" s="189" t="s">
        <v>47</v>
      </c>
      <c r="N394" s="189" t="s">
        <v>65</v>
      </c>
      <c r="O394" s="189" t="s">
        <v>7526</v>
      </c>
      <c r="P394" s="189" t="s">
        <v>66</v>
      </c>
      <c r="Q394" s="189" t="s">
        <v>5397</v>
      </c>
      <c r="R394" s="189">
        <v>93401</v>
      </c>
      <c r="S394" s="189" t="s">
        <v>7527</v>
      </c>
      <c r="T394" s="190">
        <v>37970</v>
      </c>
      <c r="U394" s="191">
        <v>6902</v>
      </c>
      <c r="V394" s="197">
        <v>48164250</v>
      </c>
      <c r="W394" s="197">
        <v>401424781</v>
      </c>
      <c r="X394" s="192">
        <v>44469</v>
      </c>
      <c r="Y394" s="80" t="s">
        <v>6489</v>
      </c>
      <c r="Z394" s="80" t="s">
        <v>6490</v>
      </c>
      <c r="AA394" s="193" t="s">
        <v>6566</v>
      </c>
    </row>
    <row r="395" spans="2:27" s="188" customFormat="1" ht="15.75" customHeight="1" x14ac:dyDescent="0.2">
      <c r="B395" s="189" t="s">
        <v>7522</v>
      </c>
      <c r="C395" s="189">
        <v>700516008</v>
      </c>
      <c r="D395" s="189" t="s">
        <v>49</v>
      </c>
      <c r="E395" s="189" t="s">
        <v>61</v>
      </c>
      <c r="F395" s="189" t="s">
        <v>7523</v>
      </c>
      <c r="G395" s="189" t="s">
        <v>62</v>
      </c>
      <c r="H395" s="189" t="s">
        <v>6374</v>
      </c>
      <c r="I395" s="189" t="s">
        <v>63</v>
      </c>
      <c r="J395" s="189" t="s">
        <v>7524</v>
      </c>
      <c r="K395" s="189" t="s">
        <v>7525</v>
      </c>
      <c r="L395" s="189" t="s">
        <v>64</v>
      </c>
      <c r="M395" s="189" t="s">
        <v>47</v>
      </c>
      <c r="N395" s="189" t="s">
        <v>65</v>
      </c>
      <c r="O395" s="189" t="s">
        <v>7526</v>
      </c>
      <c r="P395" s="189" t="s">
        <v>66</v>
      </c>
      <c r="Q395" s="189" t="s">
        <v>5397</v>
      </c>
      <c r="R395" s="189">
        <v>93401</v>
      </c>
      <c r="S395" s="189" t="s">
        <v>7527</v>
      </c>
      <c r="T395" s="190">
        <v>37970</v>
      </c>
      <c r="U395" s="191">
        <v>6902</v>
      </c>
      <c r="V395" s="197">
        <v>89369365</v>
      </c>
      <c r="W395" s="197">
        <v>401173884</v>
      </c>
      <c r="X395" s="192">
        <v>44469</v>
      </c>
      <c r="Y395" s="80" t="s">
        <v>6489</v>
      </c>
      <c r="Z395" s="80" t="s">
        <v>6490</v>
      </c>
      <c r="AA395" s="193" t="s">
        <v>6525</v>
      </c>
    </row>
    <row r="396" spans="2:27" s="188" customFormat="1" ht="15.75" customHeight="1" x14ac:dyDescent="0.2">
      <c r="B396" s="189" t="s">
        <v>7522</v>
      </c>
      <c r="C396" s="189">
        <v>700516008</v>
      </c>
      <c r="D396" s="189" t="s">
        <v>49</v>
      </c>
      <c r="E396" s="189" t="s">
        <v>61</v>
      </c>
      <c r="F396" s="189" t="s">
        <v>7523</v>
      </c>
      <c r="G396" s="189" t="s">
        <v>62</v>
      </c>
      <c r="H396" s="189" t="s">
        <v>6374</v>
      </c>
      <c r="I396" s="189" t="s">
        <v>63</v>
      </c>
      <c r="J396" s="189" t="s">
        <v>7524</v>
      </c>
      <c r="K396" s="189" t="s">
        <v>7525</v>
      </c>
      <c r="L396" s="189" t="s">
        <v>64</v>
      </c>
      <c r="M396" s="189" t="s">
        <v>47</v>
      </c>
      <c r="N396" s="189" t="s">
        <v>65</v>
      </c>
      <c r="O396" s="189" t="s">
        <v>7526</v>
      </c>
      <c r="P396" s="189" t="s">
        <v>66</v>
      </c>
      <c r="Q396" s="189" t="s">
        <v>5397</v>
      </c>
      <c r="R396" s="189">
        <v>93401</v>
      </c>
      <c r="S396" s="189" t="s">
        <v>7527</v>
      </c>
      <c r="T396" s="190">
        <v>37970</v>
      </c>
      <c r="U396" s="191">
        <v>6902</v>
      </c>
      <c r="V396" s="197">
        <v>79754826</v>
      </c>
      <c r="W396" s="197">
        <v>249347292</v>
      </c>
      <c r="X396" s="192">
        <v>44469</v>
      </c>
      <c r="Y396" s="80" t="s">
        <v>6489</v>
      </c>
      <c r="Z396" s="80" t="s">
        <v>6490</v>
      </c>
      <c r="AA396" s="193" t="s">
        <v>6599</v>
      </c>
    </row>
    <row r="397" spans="2:27" s="188" customFormat="1" ht="15.75" customHeight="1" x14ac:dyDescent="0.2">
      <c r="B397" s="189" t="s">
        <v>7522</v>
      </c>
      <c r="C397" s="189">
        <v>700516008</v>
      </c>
      <c r="D397" s="189" t="s">
        <v>49</v>
      </c>
      <c r="E397" s="189" t="s">
        <v>61</v>
      </c>
      <c r="F397" s="189" t="s">
        <v>7523</v>
      </c>
      <c r="G397" s="189" t="s">
        <v>62</v>
      </c>
      <c r="H397" s="189" t="s">
        <v>6374</v>
      </c>
      <c r="I397" s="189" t="s">
        <v>63</v>
      </c>
      <c r="J397" s="189" t="s">
        <v>7524</v>
      </c>
      <c r="K397" s="189" t="s">
        <v>7525</v>
      </c>
      <c r="L397" s="189" t="s">
        <v>64</v>
      </c>
      <c r="M397" s="189" t="s">
        <v>47</v>
      </c>
      <c r="N397" s="189" t="s">
        <v>65</v>
      </c>
      <c r="O397" s="189" t="s">
        <v>7526</v>
      </c>
      <c r="P397" s="189" t="s">
        <v>66</v>
      </c>
      <c r="Q397" s="189" t="s">
        <v>5397</v>
      </c>
      <c r="R397" s="189">
        <v>93401</v>
      </c>
      <c r="S397" s="189" t="s">
        <v>7527</v>
      </c>
      <c r="T397" s="190">
        <v>37970</v>
      </c>
      <c r="U397" s="191">
        <v>6902</v>
      </c>
      <c r="V397" s="197">
        <v>54791030</v>
      </c>
      <c r="W397" s="197">
        <v>332666450</v>
      </c>
      <c r="X397" s="192">
        <v>44469</v>
      </c>
      <c r="Y397" s="80" t="s">
        <v>6489</v>
      </c>
      <c r="Z397" s="80" t="s">
        <v>6490</v>
      </c>
      <c r="AA397" s="193" t="s">
        <v>6502</v>
      </c>
    </row>
    <row r="398" spans="2:27" s="188" customFormat="1" ht="15.75" customHeight="1" x14ac:dyDescent="0.2">
      <c r="B398" s="189" t="s">
        <v>7522</v>
      </c>
      <c r="C398" s="189">
        <v>700516008</v>
      </c>
      <c r="D398" s="189" t="s">
        <v>49</v>
      </c>
      <c r="E398" s="189" t="s">
        <v>61</v>
      </c>
      <c r="F398" s="189" t="s">
        <v>7523</v>
      </c>
      <c r="G398" s="189" t="s">
        <v>62</v>
      </c>
      <c r="H398" s="189" t="s">
        <v>6374</v>
      </c>
      <c r="I398" s="189" t="s">
        <v>63</v>
      </c>
      <c r="J398" s="189" t="s">
        <v>7524</v>
      </c>
      <c r="K398" s="189" t="s">
        <v>7525</v>
      </c>
      <c r="L398" s="189" t="s">
        <v>64</v>
      </c>
      <c r="M398" s="189" t="s">
        <v>47</v>
      </c>
      <c r="N398" s="189" t="s">
        <v>65</v>
      </c>
      <c r="O398" s="189" t="s">
        <v>7526</v>
      </c>
      <c r="P398" s="189" t="s">
        <v>66</v>
      </c>
      <c r="Q398" s="189" t="s">
        <v>5397</v>
      </c>
      <c r="R398" s="189">
        <v>93401</v>
      </c>
      <c r="S398" s="189" t="s">
        <v>7527</v>
      </c>
      <c r="T398" s="190">
        <v>37970</v>
      </c>
      <c r="U398" s="191">
        <v>6902</v>
      </c>
      <c r="V398" s="197">
        <v>16033200</v>
      </c>
      <c r="W398" s="197">
        <v>432663660</v>
      </c>
      <c r="X398" s="192">
        <v>44469</v>
      </c>
      <c r="Y398" s="80" t="s">
        <v>6489</v>
      </c>
      <c r="Z398" s="80" t="s">
        <v>6490</v>
      </c>
      <c r="AA398" s="193" t="s">
        <v>6530</v>
      </c>
    </row>
    <row r="399" spans="2:27" s="188" customFormat="1" ht="15.75" customHeight="1" x14ac:dyDescent="0.2">
      <c r="B399" s="189" t="s">
        <v>7522</v>
      </c>
      <c r="C399" s="189">
        <v>700516008</v>
      </c>
      <c r="D399" s="189" t="s">
        <v>49</v>
      </c>
      <c r="E399" s="189" t="s">
        <v>61</v>
      </c>
      <c r="F399" s="189" t="s">
        <v>7523</v>
      </c>
      <c r="G399" s="189" t="s">
        <v>62</v>
      </c>
      <c r="H399" s="189" t="s">
        <v>6374</v>
      </c>
      <c r="I399" s="189" t="s">
        <v>63</v>
      </c>
      <c r="J399" s="189" t="s">
        <v>7524</v>
      </c>
      <c r="K399" s="189" t="s">
        <v>7525</v>
      </c>
      <c r="L399" s="189" t="s">
        <v>64</v>
      </c>
      <c r="M399" s="189" t="s">
        <v>47</v>
      </c>
      <c r="N399" s="189" t="s">
        <v>65</v>
      </c>
      <c r="O399" s="189" t="s">
        <v>7526</v>
      </c>
      <c r="P399" s="189" t="s">
        <v>66</v>
      </c>
      <c r="Q399" s="189" t="s">
        <v>5397</v>
      </c>
      <c r="R399" s="189">
        <v>93401</v>
      </c>
      <c r="S399" s="189" t="s">
        <v>7527</v>
      </c>
      <c r="T399" s="190">
        <v>37970</v>
      </c>
      <c r="U399" s="191">
        <v>6902</v>
      </c>
      <c r="V399" s="197">
        <v>57980189</v>
      </c>
      <c r="W399" s="197">
        <v>308798142</v>
      </c>
      <c r="X399" s="192">
        <v>44469</v>
      </c>
      <c r="Y399" s="80" t="s">
        <v>6489</v>
      </c>
      <c r="Z399" s="80" t="s">
        <v>6490</v>
      </c>
      <c r="AA399" s="193" t="s">
        <v>6563</v>
      </c>
    </row>
    <row r="400" spans="2:27" s="188" customFormat="1" ht="15.75" customHeight="1" x14ac:dyDescent="0.2">
      <c r="B400" s="189" t="s">
        <v>7522</v>
      </c>
      <c r="C400" s="189">
        <v>700516008</v>
      </c>
      <c r="D400" s="189" t="s">
        <v>49</v>
      </c>
      <c r="E400" s="189" t="s">
        <v>61</v>
      </c>
      <c r="F400" s="189" t="s">
        <v>7523</v>
      </c>
      <c r="G400" s="189" t="s">
        <v>62</v>
      </c>
      <c r="H400" s="189" t="s">
        <v>6374</v>
      </c>
      <c r="I400" s="189" t="s">
        <v>63</v>
      </c>
      <c r="J400" s="189" t="s">
        <v>7524</v>
      </c>
      <c r="K400" s="189" t="s">
        <v>7525</v>
      </c>
      <c r="L400" s="189" t="s">
        <v>64</v>
      </c>
      <c r="M400" s="189" t="s">
        <v>47</v>
      </c>
      <c r="N400" s="189" t="s">
        <v>65</v>
      </c>
      <c r="O400" s="189" t="s">
        <v>7526</v>
      </c>
      <c r="P400" s="189" t="s">
        <v>66</v>
      </c>
      <c r="Q400" s="189" t="s">
        <v>5397</v>
      </c>
      <c r="R400" s="189">
        <v>93401</v>
      </c>
      <c r="S400" s="189" t="s">
        <v>7527</v>
      </c>
      <c r="T400" s="190">
        <v>37970</v>
      </c>
      <c r="U400" s="191">
        <v>6902</v>
      </c>
      <c r="V400" s="197">
        <v>0</v>
      </c>
      <c r="W400" s="197">
        <v>48164250</v>
      </c>
      <c r="X400" s="192">
        <v>44469</v>
      </c>
      <c r="Y400" s="80" t="s">
        <v>6489</v>
      </c>
      <c r="Z400" s="80" t="s">
        <v>6490</v>
      </c>
      <c r="AA400" s="193" t="s">
        <v>6558</v>
      </c>
    </row>
    <row r="401" spans="2:27" s="188" customFormat="1" ht="15.75" customHeight="1" x14ac:dyDescent="0.2">
      <c r="B401" s="189" t="s">
        <v>7522</v>
      </c>
      <c r="C401" s="189">
        <v>700516008</v>
      </c>
      <c r="D401" s="189" t="s">
        <v>49</v>
      </c>
      <c r="E401" s="189" t="s">
        <v>61</v>
      </c>
      <c r="F401" s="189" t="s">
        <v>7523</v>
      </c>
      <c r="G401" s="189" t="s">
        <v>62</v>
      </c>
      <c r="H401" s="189" t="s">
        <v>6374</v>
      </c>
      <c r="I401" s="189" t="s">
        <v>63</v>
      </c>
      <c r="J401" s="189" t="s">
        <v>7524</v>
      </c>
      <c r="K401" s="189" t="s">
        <v>7525</v>
      </c>
      <c r="L401" s="189" t="s">
        <v>64</v>
      </c>
      <c r="M401" s="189" t="s">
        <v>47</v>
      </c>
      <c r="N401" s="189" t="s">
        <v>65</v>
      </c>
      <c r="O401" s="189" t="s">
        <v>7526</v>
      </c>
      <c r="P401" s="189" t="s">
        <v>66</v>
      </c>
      <c r="Q401" s="189" t="s">
        <v>5397</v>
      </c>
      <c r="R401" s="189">
        <v>93401</v>
      </c>
      <c r="S401" s="189" t="s">
        <v>7527</v>
      </c>
      <c r="T401" s="190">
        <v>37970</v>
      </c>
      <c r="U401" s="191">
        <v>6902</v>
      </c>
      <c r="V401" s="197">
        <v>55485216</v>
      </c>
      <c r="W401" s="197">
        <v>455680345</v>
      </c>
      <c r="X401" s="192">
        <v>44469</v>
      </c>
      <c r="Y401" s="80" t="s">
        <v>6489</v>
      </c>
      <c r="Z401" s="80" t="s">
        <v>6490</v>
      </c>
      <c r="AA401" s="193" t="s">
        <v>6538</v>
      </c>
    </row>
    <row r="402" spans="2:27" s="188" customFormat="1" ht="15.75" customHeight="1" x14ac:dyDescent="0.2">
      <c r="B402" s="189" t="s">
        <v>7522</v>
      </c>
      <c r="C402" s="189">
        <v>700516008</v>
      </c>
      <c r="D402" s="189" t="s">
        <v>49</v>
      </c>
      <c r="E402" s="189" t="s">
        <v>61</v>
      </c>
      <c r="F402" s="189" t="s">
        <v>7523</v>
      </c>
      <c r="G402" s="189" t="s">
        <v>62</v>
      </c>
      <c r="H402" s="189" t="s">
        <v>6374</v>
      </c>
      <c r="I402" s="189" t="s">
        <v>63</v>
      </c>
      <c r="J402" s="189" t="s">
        <v>7524</v>
      </c>
      <c r="K402" s="189" t="s">
        <v>7525</v>
      </c>
      <c r="L402" s="189" t="s">
        <v>64</v>
      </c>
      <c r="M402" s="189" t="s">
        <v>47</v>
      </c>
      <c r="N402" s="189" t="s">
        <v>65</v>
      </c>
      <c r="O402" s="189" t="s">
        <v>7526</v>
      </c>
      <c r="P402" s="189" t="s">
        <v>66</v>
      </c>
      <c r="Q402" s="189" t="s">
        <v>5397</v>
      </c>
      <c r="R402" s="189">
        <v>93401</v>
      </c>
      <c r="S402" s="189" t="s">
        <v>7527</v>
      </c>
      <c r="T402" s="190">
        <v>37970</v>
      </c>
      <c r="U402" s="191">
        <v>6902</v>
      </c>
      <c r="V402" s="197">
        <v>18981240</v>
      </c>
      <c r="W402" s="197">
        <v>171715572</v>
      </c>
      <c r="X402" s="192">
        <v>44469</v>
      </c>
      <c r="Y402" s="80" t="s">
        <v>6489</v>
      </c>
      <c r="Z402" s="80" t="s">
        <v>6490</v>
      </c>
      <c r="AA402" s="193" t="s">
        <v>6604</v>
      </c>
    </row>
    <row r="403" spans="2:27" s="188" customFormat="1" ht="15.75" customHeight="1" x14ac:dyDescent="0.2">
      <c r="B403" s="189" t="s">
        <v>7522</v>
      </c>
      <c r="C403" s="189">
        <v>700516008</v>
      </c>
      <c r="D403" s="189" t="s">
        <v>49</v>
      </c>
      <c r="E403" s="189" t="s">
        <v>61</v>
      </c>
      <c r="F403" s="189" t="s">
        <v>7523</v>
      </c>
      <c r="G403" s="189" t="s">
        <v>62</v>
      </c>
      <c r="H403" s="189" t="s">
        <v>6374</v>
      </c>
      <c r="I403" s="189" t="s">
        <v>63</v>
      </c>
      <c r="J403" s="189" t="s">
        <v>7524</v>
      </c>
      <c r="K403" s="189" t="s">
        <v>7525</v>
      </c>
      <c r="L403" s="189" t="s">
        <v>64</v>
      </c>
      <c r="M403" s="189" t="s">
        <v>47</v>
      </c>
      <c r="N403" s="189" t="s">
        <v>65</v>
      </c>
      <c r="O403" s="189" t="s">
        <v>7526</v>
      </c>
      <c r="P403" s="189" t="s">
        <v>66</v>
      </c>
      <c r="Q403" s="189" t="s">
        <v>5397</v>
      </c>
      <c r="R403" s="189">
        <v>93401</v>
      </c>
      <c r="S403" s="189" t="s">
        <v>7527</v>
      </c>
      <c r="T403" s="190">
        <v>37970</v>
      </c>
      <c r="U403" s="191">
        <v>6902</v>
      </c>
      <c r="V403" s="197">
        <v>62943240</v>
      </c>
      <c r="W403" s="197">
        <v>260573118</v>
      </c>
      <c r="X403" s="192">
        <v>44469</v>
      </c>
      <c r="Y403" s="80" t="s">
        <v>6489</v>
      </c>
      <c r="Z403" s="80" t="s">
        <v>6490</v>
      </c>
      <c r="AA403" s="193" t="s">
        <v>6497</v>
      </c>
    </row>
    <row r="404" spans="2:27" s="188" customFormat="1" ht="15.75" customHeight="1" x14ac:dyDescent="0.2">
      <c r="B404" s="189" t="s">
        <v>7522</v>
      </c>
      <c r="C404" s="189">
        <v>700516008</v>
      </c>
      <c r="D404" s="189" t="s">
        <v>49</v>
      </c>
      <c r="E404" s="189" t="s">
        <v>61</v>
      </c>
      <c r="F404" s="189" t="s">
        <v>7523</v>
      </c>
      <c r="G404" s="189" t="s">
        <v>62</v>
      </c>
      <c r="H404" s="189" t="s">
        <v>6374</v>
      </c>
      <c r="I404" s="189" t="s">
        <v>63</v>
      </c>
      <c r="J404" s="189" t="s">
        <v>7524</v>
      </c>
      <c r="K404" s="189" t="s">
        <v>7525</v>
      </c>
      <c r="L404" s="189" t="s">
        <v>64</v>
      </c>
      <c r="M404" s="189" t="s">
        <v>47</v>
      </c>
      <c r="N404" s="189" t="s">
        <v>65</v>
      </c>
      <c r="O404" s="189" t="s">
        <v>7526</v>
      </c>
      <c r="P404" s="189" t="s">
        <v>66</v>
      </c>
      <c r="Q404" s="189" t="s">
        <v>5397</v>
      </c>
      <c r="R404" s="189">
        <v>93401</v>
      </c>
      <c r="S404" s="189" t="s">
        <v>7527</v>
      </c>
      <c r="T404" s="190">
        <v>37970</v>
      </c>
      <c r="U404" s="191">
        <v>6902</v>
      </c>
      <c r="V404" s="197">
        <v>51551910</v>
      </c>
      <c r="W404" s="197">
        <v>323198280</v>
      </c>
      <c r="X404" s="192">
        <v>44469</v>
      </c>
      <c r="Y404" s="80" t="s">
        <v>6489</v>
      </c>
      <c r="Z404" s="80" t="s">
        <v>6490</v>
      </c>
      <c r="AA404" s="193" t="s">
        <v>6606</v>
      </c>
    </row>
    <row r="405" spans="2:27" s="188" customFormat="1" ht="15.75" customHeight="1" x14ac:dyDescent="0.2">
      <c r="B405" s="189" t="s">
        <v>7522</v>
      </c>
      <c r="C405" s="189">
        <v>700516008</v>
      </c>
      <c r="D405" s="189" t="s">
        <v>49</v>
      </c>
      <c r="E405" s="189" t="s">
        <v>61</v>
      </c>
      <c r="F405" s="189" t="s">
        <v>7523</v>
      </c>
      <c r="G405" s="189" t="s">
        <v>62</v>
      </c>
      <c r="H405" s="189" t="s">
        <v>6374</v>
      </c>
      <c r="I405" s="189" t="s">
        <v>63</v>
      </c>
      <c r="J405" s="189" t="s">
        <v>7524</v>
      </c>
      <c r="K405" s="189" t="s">
        <v>7525</v>
      </c>
      <c r="L405" s="189" t="s">
        <v>64</v>
      </c>
      <c r="M405" s="189" t="s">
        <v>47</v>
      </c>
      <c r="N405" s="189" t="s">
        <v>65</v>
      </c>
      <c r="O405" s="189" t="s">
        <v>7526</v>
      </c>
      <c r="P405" s="189" t="s">
        <v>66</v>
      </c>
      <c r="Q405" s="189" t="s">
        <v>5397</v>
      </c>
      <c r="R405" s="189">
        <v>93401</v>
      </c>
      <c r="S405" s="189" t="s">
        <v>7527</v>
      </c>
      <c r="T405" s="190">
        <v>37970</v>
      </c>
      <c r="U405" s="191">
        <v>6902</v>
      </c>
      <c r="V405" s="197">
        <v>1717931</v>
      </c>
      <c r="W405" s="197">
        <v>32640698</v>
      </c>
      <c r="X405" s="192">
        <v>44469</v>
      </c>
      <c r="Y405" s="80" t="s">
        <v>6489</v>
      </c>
      <c r="Z405" s="80" t="s">
        <v>6490</v>
      </c>
      <c r="AA405" s="193" t="s">
        <v>6542</v>
      </c>
    </row>
    <row r="406" spans="2:27" s="188" customFormat="1" ht="15.75" customHeight="1" x14ac:dyDescent="0.2">
      <c r="B406" s="189" t="s">
        <v>7522</v>
      </c>
      <c r="C406" s="189">
        <v>700516008</v>
      </c>
      <c r="D406" s="189" t="s">
        <v>49</v>
      </c>
      <c r="E406" s="189" t="s">
        <v>61</v>
      </c>
      <c r="F406" s="189" t="s">
        <v>7523</v>
      </c>
      <c r="G406" s="189" t="s">
        <v>62</v>
      </c>
      <c r="H406" s="189" t="s">
        <v>6374</v>
      </c>
      <c r="I406" s="189" t="s">
        <v>63</v>
      </c>
      <c r="J406" s="189" t="s">
        <v>7524</v>
      </c>
      <c r="K406" s="189" t="s">
        <v>7525</v>
      </c>
      <c r="L406" s="189" t="s">
        <v>64</v>
      </c>
      <c r="M406" s="189" t="s">
        <v>47</v>
      </c>
      <c r="N406" s="189" t="s">
        <v>65</v>
      </c>
      <c r="O406" s="189" t="s">
        <v>7526</v>
      </c>
      <c r="P406" s="189" t="s">
        <v>66</v>
      </c>
      <c r="Q406" s="189" t="s">
        <v>5397</v>
      </c>
      <c r="R406" s="189">
        <v>93401</v>
      </c>
      <c r="S406" s="189" t="s">
        <v>7527</v>
      </c>
      <c r="T406" s="190">
        <v>37970</v>
      </c>
      <c r="U406" s="191">
        <v>6902</v>
      </c>
      <c r="V406" s="197">
        <v>28898550</v>
      </c>
      <c r="W406" s="197">
        <v>260086950</v>
      </c>
      <c r="X406" s="192">
        <v>44469</v>
      </c>
      <c r="Y406" s="80" t="s">
        <v>6489</v>
      </c>
      <c r="Z406" s="80" t="s">
        <v>6490</v>
      </c>
      <c r="AA406" s="193" t="s">
        <v>6588</v>
      </c>
    </row>
    <row r="407" spans="2:27" s="188" customFormat="1" ht="15.75" customHeight="1" x14ac:dyDescent="0.2">
      <c r="B407" s="189" t="s">
        <v>7522</v>
      </c>
      <c r="C407" s="189">
        <v>700516008</v>
      </c>
      <c r="D407" s="189" t="s">
        <v>49</v>
      </c>
      <c r="E407" s="189" t="s">
        <v>61</v>
      </c>
      <c r="F407" s="189" t="s">
        <v>7523</v>
      </c>
      <c r="G407" s="189" t="s">
        <v>62</v>
      </c>
      <c r="H407" s="189" t="s">
        <v>6374</v>
      </c>
      <c r="I407" s="189" t="s">
        <v>63</v>
      </c>
      <c r="J407" s="189" t="s">
        <v>7524</v>
      </c>
      <c r="K407" s="189" t="s">
        <v>7525</v>
      </c>
      <c r="L407" s="189" t="s">
        <v>64</v>
      </c>
      <c r="M407" s="189" t="s">
        <v>47</v>
      </c>
      <c r="N407" s="189" t="s">
        <v>65</v>
      </c>
      <c r="O407" s="189" t="s">
        <v>7526</v>
      </c>
      <c r="P407" s="189" t="s">
        <v>66</v>
      </c>
      <c r="Q407" s="189" t="s">
        <v>5397</v>
      </c>
      <c r="R407" s="189">
        <v>93401</v>
      </c>
      <c r="S407" s="189" t="s">
        <v>7527</v>
      </c>
      <c r="T407" s="190">
        <v>37970</v>
      </c>
      <c r="U407" s="191">
        <v>6902</v>
      </c>
      <c r="V407" s="197">
        <v>46237680</v>
      </c>
      <c r="W407" s="197">
        <v>387113856</v>
      </c>
      <c r="X407" s="192">
        <v>44469</v>
      </c>
      <c r="Y407" s="80" t="s">
        <v>6489</v>
      </c>
      <c r="Z407" s="80" t="s">
        <v>6490</v>
      </c>
      <c r="AA407" s="193" t="s">
        <v>5595</v>
      </c>
    </row>
    <row r="408" spans="2:27" s="188" customFormat="1" ht="15.75" customHeight="1" x14ac:dyDescent="0.2">
      <c r="B408" s="189" t="s">
        <v>7522</v>
      </c>
      <c r="C408" s="189">
        <v>700516008</v>
      </c>
      <c r="D408" s="189" t="s">
        <v>49</v>
      </c>
      <c r="E408" s="189" t="s">
        <v>61</v>
      </c>
      <c r="F408" s="189" t="s">
        <v>7523</v>
      </c>
      <c r="G408" s="189" t="s">
        <v>62</v>
      </c>
      <c r="H408" s="189" t="s">
        <v>6374</v>
      </c>
      <c r="I408" s="189" t="s">
        <v>63</v>
      </c>
      <c r="J408" s="189" t="s">
        <v>7524</v>
      </c>
      <c r="K408" s="189" t="s">
        <v>7525</v>
      </c>
      <c r="L408" s="189" t="s">
        <v>64</v>
      </c>
      <c r="M408" s="189" t="s">
        <v>47</v>
      </c>
      <c r="N408" s="189" t="s">
        <v>65</v>
      </c>
      <c r="O408" s="189" t="s">
        <v>7526</v>
      </c>
      <c r="P408" s="189" t="s">
        <v>66</v>
      </c>
      <c r="Q408" s="189" t="s">
        <v>5397</v>
      </c>
      <c r="R408" s="189">
        <v>93401</v>
      </c>
      <c r="S408" s="189" t="s">
        <v>7527</v>
      </c>
      <c r="T408" s="190">
        <v>37970</v>
      </c>
      <c r="U408" s="191">
        <v>6902</v>
      </c>
      <c r="V408" s="197">
        <v>73429470</v>
      </c>
      <c r="W408" s="197">
        <v>346805874</v>
      </c>
      <c r="X408" s="192">
        <v>44469</v>
      </c>
      <c r="Y408" s="80" t="s">
        <v>6489</v>
      </c>
      <c r="Z408" s="80" t="s">
        <v>6490</v>
      </c>
      <c r="AA408" s="193" t="s">
        <v>6508</v>
      </c>
    </row>
    <row r="409" spans="2:27" s="188" customFormat="1" ht="15.75" customHeight="1" x14ac:dyDescent="0.2">
      <c r="B409" s="189" t="s">
        <v>7522</v>
      </c>
      <c r="C409" s="189">
        <v>700516008</v>
      </c>
      <c r="D409" s="189" t="s">
        <v>49</v>
      </c>
      <c r="E409" s="189" t="s">
        <v>61</v>
      </c>
      <c r="F409" s="189" t="s">
        <v>7523</v>
      </c>
      <c r="G409" s="189" t="s">
        <v>62</v>
      </c>
      <c r="H409" s="189" t="s">
        <v>6374</v>
      </c>
      <c r="I409" s="189" t="s">
        <v>63</v>
      </c>
      <c r="J409" s="189" t="s">
        <v>7524</v>
      </c>
      <c r="K409" s="189" t="s">
        <v>7525</v>
      </c>
      <c r="L409" s="189" t="s">
        <v>64</v>
      </c>
      <c r="M409" s="189" t="s">
        <v>47</v>
      </c>
      <c r="N409" s="189" t="s">
        <v>65</v>
      </c>
      <c r="O409" s="189" t="s">
        <v>7526</v>
      </c>
      <c r="P409" s="189" t="s">
        <v>66</v>
      </c>
      <c r="Q409" s="189" t="s">
        <v>5397</v>
      </c>
      <c r="R409" s="189">
        <v>93401</v>
      </c>
      <c r="S409" s="189" t="s">
        <v>7527</v>
      </c>
      <c r="T409" s="190">
        <v>37970</v>
      </c>
      <c r="U409" s="191">
        <v>6902</v>
      </c>
      <c r="V409" s="197">
        <v>0</v>
      </c>
      <c r="W409" s="197">
        <v>38653456</v>
      </c>
      <c r="X409" s="192">
        <v>44469</v>
      </c>
      <c r="Y409" s="80" t="s">
        <v>6489</v>
      </c>
      <c r="Z409" s="80" t="s">
        <v>6490</v>
      </c>
      <c r="AA409" s="193" t="s">
        <v>6571</v>
      </c>
    </row>
    <row r="410" spans="2:27" s="188" customFormat="1" ht="15.75" customHeight="1" x14ac:dyDescent="0.2">
      <c r="B410" s="189" t="s">
        <v>7522</v>
      </c>
      <c r="C410" s="189">
        <v>700516008</v>
      </c>
      <c r="D410" s="189" t="s">
        <v>49</v>
      </c>
      <c r="E410" s="189" t="s">
        <v>61</v>
      </c>
      <c r="F410" s="189" t="s">
        <v>7523</v>
      </c>
      <c r="G410" s="189" t="s">
        <v>62</v>
      </c>
      <c r="H410" s="189" t="s">
        <v>6374</v>
      </c>
      <c r="I410" s="189" t="s">
        <v>63</v>
      </c>
      <c r="J410" s="189" t="s">
        <v>7524</v>
      </c>
      <c r="K410" s="189" t="s">
        <v>7525</v>
      </c>
      <c r="L410" s="189" t="s">
        <v>64</v>
      </c>
      <c r="M410" s="189" t="s">
        <v>47</v>
      </c>
      <c r="N410" s="189" t="s">
        <v>65</v>
      </c>
      <c r="O410" s="189" t="s">
        <v>7526</v>
      </c>
      <c r="P410" s="189" t="s">
        <v>66</v>
      </c>
      <c r="Q410" s="189" t="s">
        <v>5397</v>
      </c>
      <c r="R410" s="189">
        <v>93401</v>
      </c>
      <c r="S410" s="189" t="s">
        <v>7527</v>
      </c>
      <c r="T410" s="190">
        <v>37970</v>
      </c>
      <c r="U410" s="191">
        <v>6902</v>
      </c>
      <c r="V410" s="197">
        <v>22847310</v>
      </c>
      <c r="W410" s="197">
        <v>171719108</v>
      </c>
      <c r="X410" s="192">
        <v>44469</v>
      </c>
      <c r="Y410" s="80" t="s">
        <v>6489</v>
      </c>
      <c r="Z410" s="80" t="s">
        <v>6490</v>
      </c>
      <c r="AA410" s="193" t="s">
        <v>181</v>
      </c>
    </row>
    <row r="411" spans="2:27" s="188" customFormat="1" ht="15.75" customHeight="1" x14ac:dyDescent="0.2">
      <c r="B411" s="189" t="s">
        <v>7522</v>
      </c>
      <c r="C411" s="189">
        <v>700516008</v>
      </c>
      <c r="D411" s="189" t="s">
        <v>49</v>
      </c>
      <c r="E411" s="189" t="s">
        <v>61</v>
      </c>
      <c r="F411" s="189" t="s">
        <v>7523</v>
      </c>
      <c r="G411" s="189" t="s">
        <v>62</v>
      </c>
      <c r="H411" s="189" t="s">
        <v>6374</v>
      </c>
      <c r="I411" s="189" t="s">
        <v>63</v>
      </c>
      <c r="J411" s="189" t="s">
        <v>7524</v>
      </c>
      <c r="K411" s="189" t="s">
        <v>7525</v>
      </c>
      <c r="L411" s="189" t="s">
        <v>64</v>
      </c>
      <c r="M411" s="189" t="s">
        <v>47</v>
      </c>
      <c r="N411" s="189" t="s">
        <v>65</v>
      </c>
      <c r="O411" s="189" t="s">
        <v>7526</v>
      </c>
      <c r="P411" s="189" t="s">
        <v>66</v>
      </c>
      <c r="Q411" s="189" t="s">
        <v>5397</v>
      </c>
      <c r="R411" s="189">
        <v>93401</v>
      </c>
      <c r="S411" s="189" t="s">
        <v>7527</v>
      </c>
      <c r="T411" s="190">
        <v>37970</v>
      </c>
      <c r="U411" s="191">
        <v>6902</v>
      </c>
      <c r="V411" s="197">
        <v>28147888</v>
      </c>
      <c r="W411" s="197">
        <v>140335470</v>
      </c>
      <c r="X411" s="192">
        <v>44469</v>
      </c>
      <c r="Y411" s="80" t="s">
        <v>6489</v>
      </c>
      <c r="Z411" s="80" t="s">
        <v>6490</v>
      </c>
      <c r="AA411" s="193" t="s">
        <v>6638</v>
      </c>
    </row>
    <row r="412" spans="2:27" s="188" customFormat="1" ht="15.75" customHeight="1" x14ac:dyDescent="0.2">
      <c r="B412" s="189" t="s">
        <v>7522</v>
      </c>
      <c r="C412" s="189">
        <v>700516008</v>
      </c>
      <c r="D412" s="189" t="s">
        <v>49</v>
      </c>
      <c r="E412" s="189" t="s">
        <v>61</v>
      </c>
      <c r="F412" s="189" t="s">
        <v>7523</v>
      </c>
      <c r="G412" s="189" t="s">
        <v>62</v>
      </c>
      <c r="H412" s="189" t="s">
        <v>6374</v>
      </c>
      <c r="I412" s="189" t="s">
        <v>63</v>
      </c>
      <c r="J412" s="189" t="s">
        <v>7524</v>
      </c>
      <c r="K412" s="189" t="s">
        <v>7525</v>
      </c>
      <c r="L412" s="189" t="s">
        <v>64</v>
      </c>
      <c r="M412" s="189" t="s">
        <v>47</v>
      </c>
      <c r="N412" s="189" t="s">
        <v>65</v>
      </c>
      <c r="O412" s="189" t="s">
        <v>7526</v>
      </c>
      <c r="P412" s="189" t="s">
        <v>66</v>
      </c>
      <c r="Q412" s="189" t="s">
        <v>5397</v>
      </c>
      <c r="R412" s="189">
        <v>93401</v>
      </c>
      <c r="S412" s="189" t="s">
        <v>7527</v>
      </c>
      <c r="T412" s="190">
        <v>37970</v>
      </c>
      <c r="U412" s="191">
        <v>6902</v>
      </c>
      <c r="V412" s="197">
        <v>100617478</v>
      </c>
      <c r="W412" s="197">
        <v>455024630</v>
      </c>
      <c r="X412" s="192">
        <v>44469</v>
      </c>
      <c r="Y412" s="80" t="s">
        <v>6489</v>
      </c>
      <c r="Z412" s="80" t="s">
        <v>6490</v>
      </c>
      <c r="AA412" s="193" t="s">
        <v>7476</v>
      </c>
    </row>
    <row r="413" spans="2:27" s="188" customFormat="1" ht="15.75" customHeight="1" x14ac:dyDescent="0.2">
      <c r="B413" s="189" t="s">
        <v>7522</v>
      </c>
      <c r="C413" s="189">
        <v>700516008</v>
      </c>
      <c r="D413" s="189" t="s">
        <v>49</v>
      </c>
      <c r="E413" s="189" t="s">
        <v>61</v>
      </c>
      <c r="F413" s="189" t="s">
        <v>7523</v>
      </c>
      <c r="G413" s="189" t="s">
        <v>62</v>
      </c>
      <c r="H413" s="189" t="s">
        <v>6374</v>
      </c>
      <c r="I413" s="189" t="s">
        <v>63</v>
      </c>
      <c r="J413" s="189" t="s">
        <v>7524</v>
      </c>
      <c r="K413" s="189" t="s">
        <v>7525</v>
      </c>
      <c r="L413" s="189" t="s">
        <v>64</v>
      </c>
      <c r="M413" s="189" t="s">
        <v>47</v>
      </c>
      <c r="N413" s="189" t="s">
        <v>65</v>
      </c>
      <c r="O413" s="189" t="s">
        <v>7526</v>
      </c>
      <c r="P413" s="189" t="s">
        <v>66</v>
      </c>
      <c r="Q413" s="189" t="s">
        <v>5397</v>
      </c>
      <c r="R413" s="189">
        <v>93401</v>
      </c>
      <c r="S413" s="189" t="s">
        <v>7527</v>
      </c>
      <c r="T413" s="190">
        <v>37970</v>
      </c>
      <c r="U413" s="191">
        <v>6902</v>
      </c>
      <c r="V413" s="197">
        <v>49066764</v>
      </c>
      <c r="W413" s="197">
        <v>455457120</v>
      </c>
      <c r="X413" s="192">
        <v>44469</v>
      </c>
      <c r="Y413" s="80" t="s">
        <v>6489</v>
      </c>
      <c r="Z413" s="80" t="s">
        <v>6490</v>
      </c>
      <c r="AA413" s="193" t="s">
        <v>7482</v>
      </c>
    </row>
    <row r="414" spans="2:27" s="188" customFormat="1" ht="15.75" customHeight="1" x14ac:dyDescent="0.2">
      <c r="B414" s="189" t="s">
        <v>7748</v>
      </c>
      <c r="C414" s="189">
        <v>725997000</v>
      </c>
      <c r="D414" s="189" t="s">
        <v>72</v>
      </c>
      <c r="E414" s="189" t="s">
        <v>776</v>
      </c>
      <c r="F414" s="189" t="s">
        <v>8930</v>
      </c>
      <c r="G414" s="189" t="s">
        <v>777</v>
      </c>
      <c r="H414" s="189" t="s">
        <v>6746</v>
      </c>
      <c r="I414" s="189" t="s">
        <v>123</v>
      </c>
      <c r="J414" s="189" t="s">
        <v>6747</v>
      </c>
      <c r="K414" s="189" t="s">
        <v>778</v>
      </c>
      <c r="L414" s="189" t="s">
        <v>779</v>
      </c>
      <c r="M414" s="189" t="s">
        <v>780</v>
      </c>
      <c r="N414" s="189" t="s">
        <v>781</v>
      </c>
      <c r="O414" s="189">
        <v>0</v>
      </c>
      <c r="P414" s="189">
        <v>0</v>
      </c>
      <c r="Q414" s="189">
        <v>0</v>
      </c>
      <c r="R414" s="189" t="s">
        <v>368</v>
      </c>
      <c r="S414" s="189" t="s">
        <v>6748</v>
      </c>
      <c r="T414" s="190">
        <v>37970</v>
      </c>
      <c r="U414" s="191">
        <v>6903</v>
      </c>
      <c r="V414" s="197">
        <v>0</v>
      </c>
      <c r="W414" s="197">
        <v>7551400</v>
      </c>
      <c r="X414" s="192">
        <v>44469</v>
      </c>
      <c r="Y414" s="80" t="s">
        <v>6489</v>
      </c>
      <c r="Z414" s="80" t="s">
        <v>6490</v>
      </c>
      <c r="AA414" s="193" t="s">
        <v>6493</v>
      </c>
    </row>
    <row r="415" spans="2:27" s="188" customFormat="1" ht="15.75" customHeight="1" x14ac:dyDescent="0.2">
      <c r="B415" s="189" t="s">
        <v>8094</v>
      </c>
      <c r="C415" s="189">
        <v>702081009</v>
      </c>
      <c r="D415" s="189" t="s">
        <v>1375</v>
      </c>
      <c r="E415" s="189" t="s">
        <v>1986</v>
      </c>
      <c r="F415" s="189" t="s">
        <v>8095</v>
      </c>
      <c r="G415" s="189" t="s">
        <v>1987</v>
      </c>
      <c r="H415" s="189" t="s">
        <v>8096</v>
      </c>
      <c r="I415" s="189" t="s">
        <v>1988</v>
      </c>
      <c r="J415" s="189" t="s">
        <v>1989</v>
      </c>
      <c r="K415" s="189" t="s">
        <v>5434</v>
      </c>
      <c r="L415" s="189" t="s">
        <v>8097</v>
      </c>
      <c r="M415" s="189" t="s">
        <v>48</v>
      </c>
      <c r="N415" s="189" t="s">
        <v>1239</v>
      </c>
      <c r="O415" s="189" t="s">
        <v>6335</v>
      </c>
      <c r="P415" s="189" t="s">
        <v>8098</v>
      </c>
      <c r="Q415" s="189">
        <v>0</v>
      </c>
      <c r="R415" s="189">
        <v>93105</v>
      </c>
      <c r="S415" s="189" t="s">
        <v>8099</v>
      </c>
      <c r="T415" s="190">
        <v>37970</v>
      </c>
      <c r="U415" s="191">
        <v>6905</v>
      </c>
      <c r="V415" s="197">
        <v>20341476</v>
      </c>
      <c r="W415" s="197">
        <v>85718441</v>
      </c>
      <c r="X415" s="192">
        <v>44469</v>
      </c>
      <c r="Y415" s="80" t="s">
        <v>6489</v>
      </c>
      <c r="Z415" s="80" t="s">
        <v>6490</v>
      </c>
      <c r="AA415" s="193" t="s">
        <v>211</v>
      </c>
    </row>
    <row r="416" spans="2:27" s="188" customFormat="1" ht="15.75" customHeight="1" x14ac:dyDescent="0.2">
      <c r="B416" s="189" t="s">
        <v>8094</v>
      </c>
      <c r="C416" s="189">
        <v>702081009</v>
      </c>
      <c r="D416" s="189" t="s">
        <v>1375</v>
      </c>
      <c r="E416" s="189" t="s">
        <v>1986</v>
      </c>
      <c r="F416" s="189" t="s">
        <v>8095</v>
      </c>
      <c r="G416" s="189" t="s">
        <v>1987</v>
      </c>
      <c r="H416" s="189" t="s">
        <v>8096</v>
      </c>
      <c r="I416" s="189" t="s">
        <v>1988</v>
      </c>
      <c r="J416" s="189" t="s">
        <v>1989</v>
      </c>
      <c r="K416" s="189" t="s">
        <v>5434</v>
      </c>
      <c r="L416" s="189" t="s">
        <v>8097</v>
      </c>
      <c r="M416" s="189" t="s">
        <v>48</v>
      </c>
      <c r="N416" s="189" t="s">
        <v>1239</v>
      </c>
      <c r="O416" s="189" t="s">
        <v>6335</v>
      </c>
      <c r="P416" s="189" t="s">
        <v>8098</v>
      </c>
      <c r="Q416" s="189">
        <v>0</v>
      </c>
      <c r="R416" s="189">
        <v>93105</v>
      </c>
      <c r="S416" s="189" t="s">
        <v>8099</v>
      </c>
      <c r="T416" s="190">
        <v>37970</v>
      </c>
      <c r="U416" s="191">
        <v>6905</v>
      </c>
      <c r="V416" s="197">
        <v>9138924</v>
      </c>
      <c r="W416" s="197">
        <v>81701957</v>
      </c>
      <c r="X416" s="192">
        <v>44469</v>
      </c>
      <c r="Y416" s="80" t="s">
        <v>6489</v>
      </c>
      <c r="Z416" s="80" t="s">
        <v>6490</v>
      </c>
      <c r="AA416" s="193" t="s">
        <v>6639</v>
      </c>
    </row>
    <row r="417" spans="2:27" s="188" customFormat="1" ht="15.75" customHeight="1" x14ac:dyDescent="0.2">
      <c r="B417" s="189" t="s">
        <v>8094</v>
      </c>
      <c r="C417" s="189">
        <v>702081009</v>
      </c>
      <c r="D417" s="189" t="s">
        <v>1375</v>
      </c>
      <c r="E417" s="189" t="s">
        <v>1986</v>
      </c>
      <c r="F417" s="189" t="s">
        <v>8095</v>
      </c>
      <c r="G417" s="189" t="s">
        <v>1987</v>
      </c>
      <c r="H417" s="189" t="s">
        <v>8096</v>
      </c>
      <c r="I417" s="189" t="s">
        <v>1988</v>
      </c>
      <c r="J417" s="189" t="s">
        <v>1989</v>
      </c>
      <c r="K417" s="189" t="s">
        <v>5434</v>
      </c>
      <c r="L417" s="189" t="s">
        <v>8097</v>
      </c>
      <c r="M417" s="189" t="s">
        <v>48</v>
      </c>
      <c r="N417" s="189" t="s">
        <v>1239</v>
      </c>
      <c r="O417" s="189" t="s">
        <v>6335</v>
      </c>
      <c r="P417" s="189" t="s">
        <v>8098</v>
      </c>
      <c r="Q417" s="189">
        <v>0</v>
      </c>
      <c r="R417" s="189">
        <v>93105</v>
      </c>
      <c r="S417" s="189" t="s">
        <v>8099</v>
      </c>
      <c r="T417" s="190">
        <v>37970</v>
      </c>
      <c r="U417" s="191">
        <v>6905</v>
      </c>
      <c r="V417" s="197">
        <v>37272536</v>
      </c>
      <c r="W417" s="197">
        <v>296556634</v>
      </c>
      <c r="X417" s="192">
        <v>44469</v>
      </c>
      <c r="Y417" s="80" t="s">
        <v>6489</v>
      </c>
      <c r="Z417" s="80" t="s">
        <v>6490</v>
      </c>
      <c r="AA417" s="193" t="s">
        <v>6640</v>
      </c>
    </row>
    <row r="418" spans="2:27" s="188" customFormat="1" ht="15.75" customHeight="1" x14ac:dyDescent="0.2">
      <c r="B418" s="189" t="s">
        <v>8094</v>
      </c>
      <c r="C418" s="189">
        <v>702081009</v>
      </c>
      <c r="D418" s="189" t="s">
        <v>1375</v>
      </c>
      <c r="E418" s="189" t="s">
        <v>1986</v>
      </c>
      <c r="F418" s="189" t="s">
        <v>8095</v>
      </c>
      <c r="G418" s="189" t="s">
        <v>1987</v>
      </c>
      <c r="H418" s="189" t="s">
        <v>8096</v>
      </c>
      <c r="I418" s="189" t="s">
        <v>1988</v>
      </c>
      <c r="J418" s="189" t="s">
        <v>1989</v>
      </c>
      <c r="K418" s="189" t="s">
        <v>5434</v>
      </c>
      <c r="L418" s="189" t="s">
        <v>8097</v>
      </c>
      <c r="M418" s="189" t="s">
        <v>48</v>
      </c>
      <c r="N418" s="189" t="s">
        <v>1239</v>
      </c>
      <c r="O418" s="189" t="s">
        <v>6335</v>
      </c>
      <c r="P418" s="189" t="s">
        <v>8098</v>
      </c>
      <c r="Q418" s="189">
        <v>0</v>
      </c>
      <c r="R418" s="189">
        <v>93105</v>
      </c>
      <c r="S418" s="189" t="s">
        <v>8099</v>
      </c>
      <c r="T418" s="190">
        <v>37970</v>
      </c>
      <c r="U418" s="191">
        <v>6905</v>
      </c>
      <c r="V418" s="197">
        <v>23030088</v>
      </c>
      <c r="W418" s="197">
        <v>164317853</v>
      </c>
      <c r="X418" s="192">
        <v>44469</v>
      </c>
      <c r="Y418" s="80" t="s">
        <v>6489</v>
      </c>
      <c r="Z418" s="80" t="s">
        <v>6490</v>
      </c>
      <c r="AA418" s="193" t="s">
        <v>6641</v>
      </c>
    </row>
    <row r="419" spans="2:27" s="188" customFormat="1" ht="15.75" customHeight="1" x14ac:dyDescent="0.2">
      <c r="B419" s="189" t="s">
        <v>8094</v>
      </c>
      <c r="C419" s="189">
        <v>702081009</v>
      </c>
      <c r="D419" s="189" t="s">
        <v>1375</v>
      </c>
      <c r="E419" s="189" t="s">
        <v>1986</v>
      </c>
      <c r="F419" s="189" t="s">
        <v>8095</v>
      </c>
      <c r="G419" s="189" t="s">
        <v>1987</v>
      </c>
      <c r="H419" s="189" t="s">
        <v>8096</v>
      </c>
      <c r="I419" s="189" t="s">
        <v>1988</v>
      </c>
      <c r="J419" s="189" t="s">
        <v>1989</v>
      </c>
      <c r="K419" s="189" t="s">
        <v>5434</v>
      </c>
      <c r="L419" s="189" t="s">
        <v>8097</v>
      </c>
      <c r="M419" s="189" t="s">
        <v>48</v>
      </c>
      <c r="N419" s="189" t="s">
        <v>1239</v>
      </c>
      <c r="O419" s="189" t="s">
        <v>6335</v>
      </c>
      <c r="P419" s="189" t="s">
        <v>8098</v>
      </c>
      <c r="Q419" s="189">
        <v>0</v>
      </c>
      <c r="R419" s="189">
        <v>93105</v>
      </c>
      <c r="S419" s="189" t="s">
        <v>8099</v>
      </c>
      <c r="T419" s="190">
        <v>37970</v>
      </c>
      <c r="U419" s="191">
        <v>6905</v>
      </c>
      <c r="V419" s="197">
        <v>27972968</v>
      </c>
      <c r="W419" s="197">
        <v>207744418</v>
      </c>
      <c r="X419" s="192">
        <v>44469</v>
      </c>
      <c r="Y419" s="80" t="s">
        <v>6489</v>
      </c>
      <c r="Z419" s="80" t="s">
        <v>6490</v>
      </c>
      <c r="AA419" s="193" t="s">
        <v>181</v>
      </c>
    </row>
    <row r="420" spans="2:27" s="188" customFormat="1" ht="15.75" customHeight="1" x14ac:dyDescent="0.2">
      <c r="B420" s="189" t="s">
        <v>8094</v>
      </c>
      <c r="C420" s="189">
        <v>702081009</v>
      </c>
      <c r="D420" s="189" t="s">
        <v>1375</v>
      </c>
      <c r="E420" s="189" t="s">
        <v>1986</v>
      </c>
      <c r="F420" s="189" t="s">
        <v>8095</v>
      </c>
      <c r="G420" s="189" t="s">
        <v>1987</v>
      </c>
      <c r="H420" s="189" t="s">
        <v>8096</v>
      </c>
      <c r="I420" s="189" t="s">
        <v>1988</v>
      </c>
      <c r="J420" s="189" t="s">
        <v>1989</v>
      </c>
      <c r="K420" s="189" t="s">
        <v>5434</v>
      </c>
      <c r="L420" s="189" t="s">
        <v>8097</v>
      </c>
      <c r="M420" s="189" t="s">
        <v>48</v>
      </c>
      <c r="N420" s="189" t="s">
        <v>1239</v>
      </c>
      <c r="O420" s="189" t="s">
        <v>6335</v>
      </c>
      <c r="P420" s="189" t="s">
        <v>8098</v>
      </c>
      <c r="Q420" s="189">
        <v>0</v>
      </c>
      <c r="R420" s="189">
        <v>93105</v>
      </c>
      <c r="S420" s="189" t="s">
        <v>8099</v>
      </c>
      <c r="T420" s="190">
        <v>37970</v>
      </c>
      <c r="U420" s="191">
        <v>6905</v>
      </c>
      <c r="V420" s="197">
        <v>16550297</v>
      </c>
      <c r="W420" s="197">
        <v>141358479</v>
      </c>
      <c r="X420" s="192">
        <v>44469</v>
      </c>
      <c r="Y420" s="80" t="s">
        <v>6489</v>
      </c>
      <c r="Z420" s="80" t="s">
        <v>6490</v>
      </c>
      <c r="AA420" s="193" t="s">
        <v>6499</v>
      </c>
    </row>
    <row r="421" spans="2:27" s="188" customFormat="1" ht="15.75" customHeight="1" x14ac:dyDescent="0.2">
      <c r="B421" s="189" t="s">
        <v>8094</v>
      </c>
      <c r="C421" s="189">
        <v>702081009</v>
      </c>
      <c r="D421" s="189" t="s">
        <v>1375</v>
      </c>
      <c r="E421" s="189" t="s">
        <v>1986</v>
      </c>
      <c r="F421" s="189" t="s">
        <v>8095</v>
      </c>
      <c r="G421" s="189" t="s">
        <v>1987</v>
      </c>
      <c r="H421" s="189" t="s">
        <v>8096</v>
      </c>
      <c r="I421" s="189" t="s">
        <v>1988</v>
      </c>
      <c r="J421" s="189" t="s">
        <v>1989</v>
      </c>
      <c r="K421" s="189" t="s">
        <v>5434</v>
      </c>
      <c r="L421" s="189" t="s">
        <v>8097</v>
      </c>
      <c r="M421" s="189" t="s">
        <v>48</v>
      </c>
      <c r="N421" s="189" t="s">
        <v>1239</v>
      </c>
      <c r="O421" s="189" t="s">
        <v>6335</v>
      </c>
      <c r="P421" s="189" t="s">
        <v>8098</v>
      </c>
      <c r="Q421" s="189">
        <v>0</v>
      </c>
      <c r="R421" s="189">
        <v>93105</v>
      </c>
      <c r="S421" s="189" t="s">
        <v>8099</v>
      </c>
      <c r="T421" s="190">
        <v>37970</v>
      </c>
      <c r="U421" s="191">
        <v>6905</v>
      </c>
      <c r="V421" s="197">
        <v>46242956</v>
      </c>
      <c r="W421" s="197">
        <v>252782609</v>
      </c>
      <c r="X421" s="192">
        <v>44469</v>
      </c>
      <c r="Y421" s="80" t="s">
        <v>6489</v>
      </c>
      <c r="Z421" s="80" t="s">
        <v>6490</v>
      </c>
      <c r="AA421" s="193" t="s">
        <v>6591</v>
      </c>
    </row>
    <row r="422" spans="2:27" s="188" customFormat="1" ht="15.75" customHeight="1" x14ac:dyDescent="0.2">
      <c r="B422" s="189" t="s">
        <v>8094</v>
      </c>
      <c r="C422" s="189">
        <v>702081009</v>
      </c>
      <c r="D422" s="189" t="s">
        <v>1375</v>
      </c>
      <c r="E422" s="189" t="s">
        <v>1986</v>
      </c>
      <c r="F422" s="189" t="s">
        <v>8095</v>
      </c>
      <c r="G422" s="189" t="s">
        <v>1987</v>
      </c>
      <c r="H422" s="189" t="s">
        <v>8096</v>
      </c>
      <c r="I422" s="189" t="s">
        <v>1988</v>
      </c>
      <c r="J422" s="189" t="s">
        <v>1989</v>
      </c>
      <c r="K422" s="189" t="s">
        <v>5434</v>
      </c>
      <c r="L422" s="189" t="s">
        <v>8097</v>
      </c>
      <c r="M422" s="189" t="s">
        <v>48</v>
      </c>
      <c r="N422" s="189" t="s">
        <v>1239</v>
      </c>
      <c r="O422" s="189" t="s">
        <v>6335</v>
      </c>
      <c r="P422" s="189" t="s">
        <v>8098</v>
      </c>
      <c r="Q422" s="189">
        <v>0</v>
      </c>
      <c r="R422" s="189">
        <v>93105</v>
      </c>
      <c r="S422" s="189" t="s">
        <v>8099</v>
      </c>
      <c r="T422" s="190">
        <v>37970</v>
      </c>
      <c r="U422" s="191">
        <v>6905</v>
      </c>
      <c r="V422" s="197">
        <v>9463208</v>
      </c>
      <c r="W422" s="197">
        <v>70841381</v>
      </c>
      <c r="X422" s="192">
        <v>44469</v>
      </c>
      <c r="Y422" s="80" t="s">
        <v>6489</v>
      </c>
      <c r="Z422" s="80" t="s">
        <v>6490</v>
      </c>
      <c r="AA422" s="193" t="s">
        <v>6594</v>
      </c>
    </row>
    <row r="423" spans="2:27" s="188" customFormat="1" ht="15.75" customHeight="1" x14ac:dyDescent="0.2">
      <c r="B423" s="189" t="s">
        <v>8595</v>
      </c>
      <c r="C423" s="189">
        <v>713189006</v>
      </c>
      <c r="D423" s="189" t="s">
        <v>524</v>
      </c>
      <c r="E423" s="189" t="s">
        <v>3649</v>
      </c>
      <c r="F423" s="189" t="s">
        <v>5384</v>
      </c>
      <c r="G423" s="189" t="s">
        <v>5034</v>
      </c>
      <c r="H423" s="189" t="s">
        <v>6367</v>
      </c>
      <c r="I423" s="189" t="s">
        <v>3650</v>
      </c>
      <c r="J423" s="189" t="s">
        <v>7351</v>
      </c>
      <c r="K423" s="189" t="s">
        <v>7352</v>
      </c>
      <c r="L423" s="189" t="s">
        <v>7353</v>
      </c>
      <c r="M423" s="189" t="s">
        <v>309</v>
      </c>
      <c r="N423" s="189" t="s">
        <v>1509</v>
      </c>
      <c r="O423" s="189" t="s">
        <v>7354</v>
      </c>
      <c r="P423" s="189" t="s">
        <v>6366</v>
      </c>
      <c r="Q423" s="189">
        <v>0</v>
      </c>
      <c r="R423" s="189">
        <v>93910</v>
      </c>
      <c r="S423" s="189" t="s">
        <v>7431</v>
      </c>
      <c r="T423" s="190">
        <v>37970</v>
      </c>
      <c r="U423" s="191">
        <v>6911</v>
      </c>
      <c r="V423" s="197">
        <v>3140645</v>
      </c>
      <c r="W423" s="197">
        <v>31249413</v>
      </c>
      <c r="X423" s="192">
        <v>44469</v>
      </c>
      <c r="Y423" s="80" t="s">
        <v>6489</v>
      </c>
      <c r="Z423" s="80" t="s">
        <v>6490</v>
      </c>
      <c r="AA423" s="193" t="s">
        <v>6519</v>
      </c>
    </row>
    <row r="424" spans="2:27" s="188" customFormat="1" ht="15.75" customHeight="1" x14ac:dyDescent="0.2">
      <c r="B424" s="189" t="s">
        <v>8595</v>
      </c>
      <c r="C424" s="189">
        <v>713189006</v>
      </c>
      <c r="D424" s="189" t="s">
        <v>524</v>
      </c>
      <c r="E424" s="189" t="s">
        <v>3649</v>
      </c>
      <c r="F424" s="189" t="s">
        <v>5384</v>
      </c>
      <c r="G424" s="189" t="s">
        <v>5034</v>
      </c>
      <c r="H424" s="189" t="s">
        <v>6367</v>
      </c>
      <c r="I424" s="189" t="s">
        <v>3650</v>
      </c>
      <c r="J424" s="189" t="s">
        <v>7351</v>
      </c>
      <c r="K424" s="189" t="s">
        <v>7352</v>
      </c>
      <c r="L424" s="189" t="s">
        <v>7353</v>
      </c>
      <c r="M424" s="189" t="s">
        <v>309</v>
      </c>
      <c r="N424" s="189" t="s">
        <v>1509</v>
      </c>
      <c r="O424" s="189" t="s">
        <v>7354</v>
      </c>
      <c r="P424" s="189" t="s">
        <v>6366</v>
      </c>
      <c r="Q424" s="189">
        <v>0</v>
      </c>
      <c r="R424" s="189">
        <v>93910</v>
      </c>
      <c r="S424" s="189" t="s">
        <v>7431</v>
      </c>
      <c r="T424" s="190">
        <v>37970</v>
      </c>
      <c r="U424" s="191">
        <v>6911</v>
      </c>
      <c r="V424" s="197">
        <v>7537156</v>
      </c>
      <c r="W424" s="197">
        <v>65747156</v>
      </c>
      <c r="X424" s="192">
        <v>44469</v>
      </c>
      <c r="Y424" s="80" t="s">
        <v>6489</v>
      </c>
      <c r="Z424" s="80" t="s">
        <v>6490</v>
      </c>
      <c r="AA424" s="193" t="s">
        <v>148</v>
      </c>
    </row>
    <row r="425" spans="2:27" s="188" customFormat="1" ht="15.75" customHeight="1" x14ac:dyDescent="0.2">
      <c r="B425" s="189" t="s">
        <v>8595</v>
      </c>
      <c r="C425" s="189">
        <v>713189006</v>
      </c>
      <c r="D425" s="189" t="s">
        <v>524</v>
      </c>
      <c r="E425" s="189" t="s">
        <v>3649</v>
      </c>
      <c r="F425" s="189" t="s">
        <v>5384</v>
      </c>
      <c r="G425" s="189" t="s">
        <v>5034</v>
      </c>
      <c r="H425" s="189" t="s">
        <v>6367</v>
      </c>
      <c r="I425" s="189" t="s">
        <v>3650</v>
      </c>
      <c r="J425" s="189" t="s">
        <v>7351</v>
      </c>
      <c r="K425" s="189" t="s">
        <v>7352</v>
      </c>
      <c r="L425" s="189" t="s">
        <v>7353</v>
      </c>
      <c r="M425" s="189" t="s">
        <v>309</v>
      </c>
      <c r="N425" s="189" t="s">
        <v>1509</v>
      </c>
      <c r="O425" s="189" t="s">
        <v>7354</v>
      </c>
      <c r="P425" s="189" t="s">
        <v>6366</v>
      </c>
      <c r="Q425" s="189">
        <v>0</v>
      </c>
      <c r="R425" s="189">
        <v>93910</v>
      </c>
      <c r="S425" s="189" t="s">
        <v>7431</v>
      </c>
      <c r="T425" s="190">
        <v>37970</v>
      </c>
      <c r="U425" s="191">
        <v>6911</v>
      </c>
      <c r="V425" s="197">
        <v>9512342</v>
      </c>
      <c r="W425" s="197">
        <v>37530537</v>
      </c>
      <c r="X425" s="192">
        <v>44469</v>
      </c>
      <c r="Y425" s="80" t="s">
        <v>6489</v>
      </c>
      <c r="Z425" s="80" t="s">
        <v>6490</v>
      </c>
      <c r="AA425" s="193" t="s">
        <v>6521</v>
      </c>
    </row>
    <row r="426" spans="2:27" s="188" customFormat="1" ht="15.75" customHeight="1" x14ac:dyDescent="0.2">
      <c r="B426" s="189" t="s">
        <v>8595</v>
      </c>
      <c r="C426" s="189">
        <v>713189006</v>
      </c>
      <c r="D426" s="189" t="s">
        <v>524</v>
      </c>
      <c r="E426" s="189" t="s">
        <v>3649</v>
      </c>
      <c r="F426" s="189" t="s">
        <v>5384</v>
      </c>
      <c r="G426" s="189" t="s">
        <v>5034</v>
      </c>
      <c r="H426" s="189" t="s">
        <v>6367</v>
      </c>
      <c r="I426" s="189" t="s">
        <v>3650</v>
      </c>
      <c r="J426" s="189" t="s">
        <v>7351</v>
      </c>
      <c r="K426" s="189" t="s">
        <v>7352</v>
      </c>
      <c r="L426" s="189" t="s">
        <v>7353</v>
      </c>
      <c r="M426" s="189" t="s">
        <v>309</v>
      </c>
      <c r="N426" s="189" t="s">
        <v>1509</v>
      </c>
      <c r="O426" s="189" t="s">
        <v>7354</v>
      </c>
      <c r="P426" s="189" t="s">
        <v>6366</v>
      </c>
      <c r="Q426" s="189">
        <v>0</v>
      </c>
      <c r="R426" s="189">
        <v>93910</v>
      </c>
      <c r="S426" s="189" t="s">
        <v>7431</v>
      </c>
      <c r="T426" s="190">
        <v>37970</v>
      </c>
      <c r="U426" s="191">
        <v>6911</v>
      </c>
      <c r="V426" s="197">
        <v>0</v>
      </c>
      <c r="W426" s="197">
        <v>30979975</v>
      </c>
      <c r="X426" s="192">
        <v>44469</v>
      </c>
      <c r="Y426" s="80" t="s">
        <v>6489</v>
      </c>
      <c r="Z426" s="80" t="s">
        <v>6490</v>
      </c>
      <c r="AA426" s="193" t="s">
        <v>6511</v>
      </c>
    </row>
    <row r="427" spans="2:27" s="188" customFormat="1" ht="15.75" customHeight="1" x14ac:dyDescent="0.2">
      <c r="B427" s="189" t="s">
        <v>8595</v>
      </c>
      <c r="C427" s="189">
        <v>713189006</v>
      </c>
      <c r="D427" s="189" t="s">
        <v>524</v>
      </c>
      <c r="E427" s="189" t="s">
        <v>3649</v>
      </c>
      <c r="F427" s="189" t="s">
        <v>5384</v>
      </c>
      <c r="G427" s="189" t="s">
        <v>5034</v>
      </c>
      <c r="H427" s="189" t="s">
        <v>6367</v>
      </c>
      <c r="I427" s="189" t="s">
        <v>3650</v>
      </c>
      <c r="J427" s="189" t="s">
        <v>7351</v>
      </c>
      <c r="K427" s="189" t="s">
        <v>7352</v>
      </c>
      <c r="L427" s="189" t="s">
        <v>7353</v>
      </c>
      <c r="M427" s="189" t="s">
        <v>309</v>
      </c>
      <c r="N427" s="189" t="s">
        <v>1509</v>
      </c>
      <c r="O427" s="189" t="s">
        <v>7354</v>
      </c>
      <c r="P427" s="189" t="s">
        <v>6366</v>
      </c>
      <c r="Q427" s="189">
        <v>0</v>
      </c>
      <c r="R427" s="189">
        <v>93910</v>
      </c>
      <c r="S427" s="189" t="s">
        <v>7431</v>
      </c>
      <c r="T427" s="190">
        <v>37970</v>
      </c>
      <c r="U427" s="191">
        <v>6911</v>
      </c>
      <c r="V427" s="197">
        <v>15956036</v>
      </c>
      <c r="W427" s="197">
        <v>213402366</v>
      </c>
      <c r="X427" s="192">
        <v>44469</v>
      </c>
      <c r="Y427" s="80" t="s">
        <v>6489</v>
      </c>
      <c r="Z427" s="80" t="s">
        <v>6490</v>
      </c>
      <c r="AA427" s="193" t="s">
        <v>6502</v>
      </c>
    </row>
    <row r="428" spans="2:27" s="188" customFormat="1" ht="15.75" customHeight="1" x14ac:dyDescent="0.2">
      <c r="B428" s="189" t="s">
        <v>8595</v>
      </c>
      <c r="C428" s="189">
        <v>713189006</v>
      </c>
      <c r="D428" s="189" t="s">
        <v>524</v>
      </c>
      <c r="E428" s="189" t="s">
        <v>3649</v>
      </c>
      <c r="F428" s="189" t="s">
        <v>5384</v>
      </c>
      <c r="G428" s="189" t="s">
        <v>5034</v>
      </c>
      <c r="H428" s="189" t="s">
        <v>6367</v>
      </c>
      <c r="I428" s="189" t="s">
        <v>3650</v>
      </c>
      <c r="J428" s="189" t="s">
        <v>7351</v>
      </c>
      <c r="K428" s="189" t="s">
        <v>7352</v>
      </c>
      <c r="L428" s="189" t="s">
        <v>7353</v>
      </c>
      <c r="M428" s="189" t="s">
        <v>309</v>
      </c>
      <c r="N428" s="189" t="s">
        <v>1509</v>
      </c>
      <c r="O428" s="189" t="s">
        <v>7354</v>
      </c>
      <c r="P428" s="189" t="s">
        <v>6366</v>
      </c>
      <c r="Q428" s="189">
        <v>0</v>
      </c>
      <c r="R428" s="189">
        <v>93910</v>
      </c>
      <c r="S428" s="189" t="s">
        <v>7431</v>
      </c>
      <c r="T428" s="190">
        <v>37970</v>
      </c>
      <c r="U428" s="191">
        <v>6911</v>
      </c>
      <c r="V428" s="197">
        <v>0</v>
      </c>
      <c r="W428" s="197">
        <v>32549103</v>
      </c>
      <c r="X428" s="192">
        <v>44469</v>
      </c>
      <c r="Y428" s="80" t="s">
        <v>6489</v>
      </c>
      <c r="Z428" s="80" t="s">
        <v>6490</v>
      </c>
      <c r="AA428" s="193" t="s">
        <v>6528</v>
      </c>
    </row>
    <row r="429" spans="2:27" s="188" customFormat="1" ht="15.75" customHeight="1" x14ac:dyDescent="0.2">
      <c r="B429" s="189" t="s">
        <v>8595</v>
      </c>
      <c r="C429" s="189">
        <v>713189006</v>
      </c>
      <c r="D429" s="189" t="s">
        <v>524</v>
      </c>
      <c r="E429" s="189" t="s">
        <v>3649</v>
      </c>
      <c r="F429" s="189" t="s">
        <v>5384</v>
      </c>
      <c r="G429" s="189" t="s">
        <v>5034</v>
      </c>
      <c r="H429" s="189" t="s">
        <v>6367</v>
      </c>
      <c r="I429" s="189" t="s">
        <v>3650</v>
      </c>
      <c r="J429" s="189" t="s">
        <v>7351</v>
      </c>
      <c r="K429" s="189" t="s">
        <v>7352</v>
      </c>
      <c r="L429" s="189" t="s">
        <v>7353</v>
      </c>
      <c r="M429" s="189" t="s">
        <v>309</v>
      </c>
      <c r="N429" s="189" t="s">
        <v>1509</v>
      </c>
      <c r="O429" s="189" t="s">
        <v>7354</v>
      </c>
      <c r="P429" s="189" t="s">
        <v>6366</v>
      </c>
      <c r="Q429" s="189">
        <v>0</v>
      </c>
      <c r="R429" s="189">
        <v>93910</v>
      </c>
      <c r="S429" s="189" t="s">
        <v>7431</v>
      </c>
      <c r="T429" s="190">
        <v>37970</v>
      </c>
      <c r="U429" s="191">
        <v>6911</v>
      </c>
      <c r="V429" s="197">
        <v>5656765</v>
      </c>
      <c r="W429" s="197">
        <v>56076242</v>
      </c>
      <c r="X429" s="192">
        <v>44469</v>
      </c>
      <c r="Y429" s="80" t="s">
        <v>6489</v>
      </c>
      <c r="Z429" s="80" t="s">
        <v>6490</v>
      </c>
      <c r="AA429" s="193" t="s">
        <v>6542</v>
      </c>
    </row>
    <row r="430" spans="2:27" s="188" customFormat="1" ht="15.75" customHeight="1" x14ac:dyDescent="0.2">
      <c r="B430" s="189" t="s">
        <v>8058</v>
      </c>
      <c r="C430" s="189">
        <v>722884000</v>
      </c>
      <c r="D430" s="189" t="s">
        <v>1363</v>
      </c>
      <c r="E430" s="189" t="s">
        <v>1787</v>
      </c>
      <c r="F430" s="189" t="s">
        <v>6065</v>
      </c>
      <c r="G430" s="189" t="s">
        <v>1788</v>
      </c>
      <c r="H430" s="189" t="s">
        <v>6069</v>
      </c>
      <c r="I430" s="189" t="s">
        <v>1789</v>
      </c>
      <c r="J430" s="189" t="s">
        <v>6070</v>
      </c>
      <c r="K430" s="189" t="s">
        <v>6071</v>
      </c>
      <c r="L430" s="189" t="s">
        <v>6066</v>
      </c>
      <c r="M430" s="189" t="s">
        <v>5345</v>
      </c>
      <c r="N430" s="189" t="s">
        <v>1147</v>
      </c>
      <c r="O430" s="189" t="s">
        <v>6067</v>
      </c>
      <c r="P430" s="189" t="s">
        <v>6068</v>
      </c>
      <c r="Q430" s="189">
        <v>0</v>
      </c>
      <c r="R430" s="189" t="s">
        <v>1101</v>
      </c>
      <c r="S430" s="189" t="s">
        <v>6173</v>
      </c>
      <c r="T430" s="190">
        <v>37970</v>
      </c>
      <c r="U430" s="191">
        <v>6914</v>
      </c>
      <c r="V430" s="197">
        <v>0</v>
      </c>
      <c r="W430" s="197">
        <v>0</v>
      </c>
      <c r="X430" s="192">
        <v>44469</v>
      </c>
      <c r="Y430" s="80" t="s">
        <v>6489</v>
      </c>
      <c r="Z430" s="80" t="s">
        <v>6490</v>
      </c>
      <c r="AA430" s="193" t="s">
        <v>6522</v>
      </c>
    </row>
    <row r="431" spans="2:27" s="188" customFormat="1" ht="15.75" customHeight="1" x14ac:dyDescent="0.2">
      <c r="B431" s="189" t="s">
        <v>7924</v>
      </c>
      <c r="C431" s="189">
        <v>721694003</v>
      </c>
      <c r="D431" s="189" t="s">
        <v>72</v>
      </c>
      <c r="E431" s="189" t="s">
        <v>1313</v>
      </c>
      <c r="F431" s="189" t="s">
        <v>7925</v>
      </c>
      <c r="G431" s="189" t="s">
        <v>1314</v>
      </c>
      <c r="H431" s="189" t="s">
        <v>6316</v>
      </c>
      <c r="I431" s="189" t="s">
        <v>1642</v>
      </c>
      <c r="J431" s="189" t="s">
        <v>6317</v>
      </c>
      <c r="K431" s="189" t="s">
        <v>1315</v>
      </c>
      <c r="L431" s="189" t="s">
        <v>1316</v>
      </c>
      <c r="M431" s="189" t="s">
        <v>544</v>
      </c>
      <c r="N431" s="189" t="s">
        <v>187</v>
      </c>
      <c r="O431" s="189" t="s">
        <v>7272</v>
      </c>
      <c r="P431" s="189" t="s">
        <v>1317</v>
      </c>
      <c r="Q431" s="189">
        <v>0</v>
      </c>
      <c r="R431" s="189">
        <v>93401</v>
      </c>
      <c r="S431" s="189" t="s">
        <v>7926</v>
      </c>
      <c r="T431" s="190">
        <v>37970</v>
      </c>
      <c r="U431" s="191">
        <v>6915</v>
      </c>
      <c r="V431" s="197">
        <v>24130483</v>
      </c>
      <c r="W431" s="197">
        <v>138526807</v>
      </c>
      <c r="X431" s="192">
        <v>44469</v>
      </c>
      <c r="Y431" s="80" t="s">
        <v>6489</v>
      </c>
      <c r="Z431" s="80" t="s">
        <v>6490</v>
      </c>
      <c r="AA431" s="193" t="s">
        <v>6618</v>
      </c>
    </row>
    <row r="432" spans="2:27" s="188" customFormat="1" ht="15.75" customHeight="1" x14ac:dyDescent="0.2">
      <c r="B432" s="189" t="s">
        <v>7924</v>
      </c>
      <c r="C432" s="189">
        <v>721694003</v>
      </c>
      <c r="D432" s="189" t="s">
        <v>72</v>
      </c>
      <c r="E432" s="189" t="s">
        <v>1313</v>
      </c>
      <c r="F432" s="189" t="s">
        <v>7925</v>
      </c>
      <c r="G432" s="189" t="s">
        <v>1314</v>
      </c>
      <c r="H432" s="189" t="s">
        <v>6316</v>
      </c>
      <c r="I432" s="189" t="s">
        <v>1642</v>
      </c>
      <c r="J432" s="189" t="s">
        <v>6317</v>
      </c>
      <c r="K432" s="189" t="s">
        <v>1315</v>
      </c>
      <c r="L432" s="189" t="s">
        <v>1316</v>
      </c>
      <c r="M432" s="189" t="s">
        <v>544</v>
      </c>
      <c r="N432" s="189" t="s">
        <v>187</v>
      </c>
      <c r="O432" s="189" t="s">
        <v>7272</v>
      </c>
      <c r="P432" s="189" t="s">
        <v>1317</v>
      </c>
      <c r="Q432" s="189">
        <v>0</v>
      </c>
      <c r="R432" s="189">
        <v>93401</v>
      </c>
      <c r="S432" s="189" t="s">
        <v>7926</v>
      </c>
      <c r="T432" s="190">
        <v>37970</v>
      </c>
      <c r="U432" s="191">
        <v>6915</v>
      </c>
      <c r="V432" s="197">
        <v>61750867</v>
      </c>
      <c r="W432" s="197">
        <v>781831084</v>
      </c>
      <c r="X432" s="192">
        <v>44469</v>
      </c>
      <c r="Y432" s="80" t="s">
        <v>6489</v>
      </c>
      <c r="Z432" s="80" t="s">
        <v>6490</v>
      </c>
      <c r="AA432" s="193" t="s">
        <v>6492</v>
      </c>
    </row>
    <row r="433" spans="2:27" s="188" customFormat="1" ht="15.75" customHeight="1" x14ac:dyDescent="0.2">
      <c r="B433" s="189" t="s">
        <v>7924</v>
      </c>
      <c r="C433" s="189">
        <v>721694003</v>
      </c>
      <c r="D433" s="189" t="s">
        <v>72</v>
      </c>
      <c r="E433" s="189" t="s">
        <v>1313</v>
      </c>
      <c r="F433" s="189" t="s">
        <v>7925</v>
      </c>
      <c r="G433" s="189" t="s">
        <v>1314</v>
      </c>
      <c r="H433" s="189" t="s">
        <v>6316</v>
      </c>
      <c r="I433" s="189" t="s">
        <v>1642</v>
      </c>
      <c r="J433" s="189" t="s">
        <v>6317</v>
      </c>
      <c r="K433" s="189" t="s">
        <v>1315</v>
      </c>
      <c r="L433" s="189" t="s">
        <v>1316</v>
      </c>
      <c r="M433" s="189" t="s">
        <v>544</v>
      </c>
      <c r="N433" s="189" t="s">
        <v>187</v>
      </c>
      <c r="O433" s="189" t="s">
        <v>7272</v>
      </c>
      <c r="P433" s="189" t="s">
        <v>1317</v>
      </c>
      <c r="Q433" s="189">
        <v>0</v>
      </c>
      <c r="R433" s="189">
        <v>93401</v>
      </c>
      <c r="S433" s="189" t="s">
        <v>7926</v>
      </c>
      <c r="T433" s="190">
        <v>37970</v>
      </c>
      <c r="U433" s="191">
        <v>6915</v>
      </c>
      <c r="V433" s="197">
        <v>159499514</v>
      </c>
      <c r="W433" s="197">
        <v>1118773926</v>
      </c>
      <c r="X433" s="192">
        <v>44469</v>
      </c>
      <c r="Y433" s="80" t="s">
        <v>6489</v>
      </c>
      <c r="Z433" s="80" t="s">
        <v>6490</v>
      </c>
      <c r="AA433" s="193" t="s">
        <v>6509</v>
      </c>
    </row>
    <row r="434" spans="2:27" s="188" customFormat="1" ht="15.75" customHeight="1" x14ac:dyDescent="0.2">
      <c r="B434" s="189" t="s">
        <v>7924</v>
      </c>
      <c r="C434" s="189">
        <v>721694003</v>
      </c>
      <c r="D434" s="189" t="s">
        <v>72</v>
      </c>
      <c r="E434" s="189" t="s">
        <v>1313</v>
      </c>
      <c r="F434" s="189" t="s">
        <v>7925</v>
      </c>
      <c r="G434" s="189" t="s">
        <v>1314</v>
      </c>
      <c r="H434" s="189" t="s">
        <v>6316</v>
      </c>
      <c r="I434" s="189" t="s">
        <v>1642</v>
      </c>
      <c r="J434" s="189" t="s">
        <v>6317</v>
      </c>
      <c r="K434" s="189" t="s">
        <v>1315</v>
      </c>
      <c r="L434" s="189" t="s">
        <v>1316</v>
      </c>
      <c r="M434" s="189" t="s">
        <v>544</v>
      </c>
      <c r="N434" s="189" t="s">
        <v>187</v>
      </c>
      <c r="O434" s="189" t="s">
        <v>7272</v>
      </c>
      <c r="P434" s="189" t="s">
        <v>1317</v>
      </c>
      <c r="Q434" s="189">
        <v>0</v>
      </c>
      <c r="R434" s="189">
        <v>93401</v>
      </c>
      <c r="S434" s="189" t="s">
        <v>7926</v>
      </c>
      <c r="T434" s="190">
        <v>37970</v>
      </c>
      <c r="U434" s="191">
        <v>6915</v>
      </c>
      <c r="V434" s="197">
        <v>31745736</v>
      </c>
      <c r="W434" s="197">
        <v>204102636</v>
      </c>
      <c r="X434" s="192">
        <v>44469</v>
      </c>
      <c r="Y434" s="80" t="s">
        <v>6489</v>
      </c>
      <c r="Z434" s="80" t="s">
        <v>6490</v>
      </c>
      <c r="AA434" s="193" t="s">
        <v>6494</v>
      </c>
    </row>
    <row r="435" spans="2:27" s="188" customFormat="1" ht="15.75" customHeight="1" x14ac:dyDescent="0.2">
      <c r="B435" s="189" t="s">
        <v>7924</v>
      </c>
      <c r="C435" s="189">
        <v>721694003</v>
      </c>
      <c r="D435" s="189" t="s">
        <v>72</v>
      </c>
      <c r="E435" s="189" t="s">
        <v>1313</v>
      </c>
      <c r="F435" s="189" t="s">
        <v>7925</v>
      </c>
      <c r="G435" s="189" t="s">
        <v>1314</v>
      </c>
      <c r="H435" s="189" t="s">
        <v>6316</v>
      </c>
      <c r="I435" s="189" t="s">
        <v>1642</v>
      </c>
      <c r="J435" s="189" t="s">
        <v>6317</v>
      </c>
      <c r="K435" s="189" t="s">
        <v>1315</v>
      </c>
      <c r="L435" s="189" t="s">
        <v>1316</v>
      </c>
      <c r="M435" s="189" t="s">
        <v>544</v>
      </c>
      <c r="N435" s="189" t="s">
        <v>187</v>
      </c>
      <c r="O435" s="189" t="s">
        <v>7272</v>
      </c>
      <c r="P435" s="189" t="s">
        <v>1317</v>
      </c>
      <c r="Q435" s="189">
        <v>0</v>
      </c>
      <c r="R435" s="189">
        <v>93401</v>
      </c>
      <c r="S435" s="189" t="s">
        <v>7926</v>
      </c>
      <c r="T435" s="190">
        <v>37970</v>
      </c>
      <c r="U435" s="191">
        <v>6915</v>
      </c>
      <c r="V435" s="197">
        <v>7680420</v>
      </c>
      <c r="W435" s="197">
        <v>59581440</v>
      </c>
      <c r="X435" s="192">
        <v>44469</v>
      </c>
      <c r="Y435" s="80" t="s">
        <v>6489</v>
      </c>
      <c r="Z435" s="80" t="s">
        <v>6490</v>
      </c>
      <c r="AA435" s="193" t="s">
        <v>6642</v>
      </c>
    </row>
    <row r="436" spans="2:27" s="188" customFormat="1" ht="15.75" customHeight="1" x14ac:dyDescent="0.2">
      <c r="B436" s="189" t="s">
        <v>7924</v>
      </c>
      <c r="C436" s="189">
        <v>721694003</v>
      </c>
      <c r="D436" s="189" t="s">
        <v>72</v>
      </c>
      <c r="E436" s="189" t="s">
        <v>1313</v>
      </c>
      <c r="F436" s="189" t="s">
        <v>7925</v>
      </c>
      <c r="G436" s="189" t="s">
        <v>1314</v>
      </c>
      <c r="H436" s="189" t="s">
        <v>6316</v>
      </c>
      <c r="I436" s="189" t="s">
        <v>1642</v>
      </c>
      <c r="J436" s="189" t="s">
        <v>6317</v>
      </c>
      <c r="K436" s="189" t="s">
        <v>1315</v>
      </c>
      <c r="L436" s="189" t="s">
        <v>1316</v>
      </c>
      <c r="M436" s="189" t="s">
        <v>544</v>
      </c>
      <c r="N436" s="189" t="s">
        <v>187</v>
      </c>
      <c r="O436" s="189" t="s">
        <v>7272</v>
      </c>
      <c r="P436" s="189" t="s">
        <v>1317</v>
      </c>
      <c r="Q436" s="189">
        <v>0</v>
      </c>
      <c r="R436" s="189">
        <v>93401</v>
      </c>
      <c r="S436" s="189" t="s">
        <v>7926</v>
      </c>
      <c r="T436" s="190">
        <v>37970</v>
      </c>
      <c r="U436" s="191">
        <v>6915</v>
      </c>
      <c r="V436" s="197">
        <v>11287373</v>
      </c>
      <c r="W436" s="197">
        <v>84142236</v>
      </c>
      <c r="X436" s="192">
        <v>44469</v>
      </c>
      <c r="Y436" s="80" t="s">
        <v>6489</v>
      </c>
      <c r="Z436" s="80" t="s">
        <v>6490</v>
      </c>
      <c r="AA436" s="193" t="s">
        <v>6516</v>
      </c>
    </row>
    <row r="437" spans="2:27" s="188" customFormat="1" ht="15.75" customHeight="1" x14ac:dyDescent="0.2">
      <c r="B437" s="189" t="s">
        <v>7924</v>
      </c>
      <c r="C437" s="189">
        <v>721694003</v>
      </c>
      <c r="D437" s="189" t="s">
        <v>72</v>
      </c>
      <c r="E437" s="189" t="s">
        <v>1313</v>
      </c>
      <c r="F437" s="189" t="s">
        <v>7925</v>
      </c>
      <c r="G437" s="189" t="s">
        <v>1314</v>
      </c>
      <c r="H437" s="189" t="s">
        <v>6316</v>
      </c>
      <c r="I437" s="189" t="s">
        <v>1642</v>
      </c>
      <c r="J437" s="189" t="s">
        <v>6317</v>
      </c>
      <c r="K437" s="189" t="s">
        <v>1315</v>
      </c>
      <c r="L437" s="189" t="s">
        <v>1316</v>
      </c>
      <c r="M437" s="189" t="s">
        <v>544</v>
      </c>
      <c r="N437" s="189" t="s">
        <v>187</v>
      </c>
      <c r="O437" s="189" t="s">
        <v>7272</v>
      </c>
      <c r="P437" s="189" t="s">
        <v>1317</v>
      </c>
      <c r="Q437" s="189">
        <v>0</v>
      </c>
      <c r="R437" s="189">
        <v>93401</v>
      </c>
      <c r="S437" s="189" t="s">
        <v>7926</v>
      </c>
      <c r="T437" s="190">
        <v>37970</v>
      </c>
      <c r="U437" s="191">
        <v>6915</v>
      </c>
      <c r="V437" s="197">
        <v>22125816</v>
      </c>
      <c r="W437" s="197">
        <v>22125816</v>
      </c>
      <c r="X437" s="192">
        <v>44469</v>
      </c>
      <c r="Y437" s="80" t="s">
        <v>6489</v>
      </c>
      <c r="Z437" s="80" t="s">
        <v>6490</v>
      </c>
      <c r="AA437" s="193" t="s">
        <v>7512</v>
      </c>
    </row>
    <row r="438" spans="2:27" s="188" customFormat="1" ht="15.75" customHeight="1" x14ac:dyDescent="0.2">
      <c r="B438" s="189" t="s">
        <v>7924</v>
      </c>
      <c r="C438" s="189">
        <v>721694003</v>
      </c>
      <c r="D438" s="189" t="s">
        <v>72</v>
      </c>
      <c r="E438" s="189" t="s">
        <v>1313</v>
      </c>
      <c r="F438" s="189" t="s">
        <v>7925</v>
      </c>
      <c r="G438" s="189" t="s">
        <v>1314</v>
      </c>
      <c r="H438" s="189" t="s">
        <v>6316</v>
      </c>
      <c r="I438" s="189" t="s">
        <v>1642</v>
      </c>
      <c r="J438" s="189" t="s">
        <v>6317</v>
      </c>
      <c r="K438" s="189" t="s">
        <v>1315</v>
      </c>
      <c r="L438" s="189" t="s">
        <v>1316</v>
      </c>
      <c r="M438" s="189" t="s">
        <v>544</v>
      </c>
      <c r="N438" s="189" t="s">
        <v>187</v>
      </c>
      <c r="O438" s="189" t="s">
        <v>7272</v>
      </c>
      <c r="P438" s="189" t="s">
        <v>1317</v>
      </c>
      <c r="Q438" s="189">
        <v>0</v>
      </c>
      <c r="R438" s="189">
        <v>93401</v>
      </c>
      <c r="S438" s="189" t="s">
        <v>7926</v>
      </c>
      <c r="T438" s="190">
        <v>37970</v>
      </c>
      <c r="U438" s="191">
        <v>6915</v>
      </c>
      <c r="V438" s="197">
        <v>6206400</v>
      </c>
      <c r="W438" s="197">
        <v>55392120</v>
      </c>
      <c r="X438" s="192">
        <v>44469</v>
      </c>
      <c r="Y438" s="80" t="s">
        <v>6489</v>
      </c>
      <c r="Z438" s="80" t="s">
        <v>6490</v>
      </c>
      <c r="AA438" s="193" t="s">
        <v>6565</v>
      </c>
    </row>
    <row r="439" spans="2:27" s="188" customFormat="1" ht="15.75" customHeight="1" x14ac:dyDescent="0.2">
      <c r="B439" s="189" t="s">
        <v>7924</v>
      </c>
      <c r="C439" s="189">
        <v>721694003</v>
      </c>
      <c r="D439" s="189" t="s">
        <v>72</v>
      </c>
      <c r="E439" s="189" t="s">
        <v>1313</v>
      </c>
      <c r="F439" s="189" t="s">
        <v>7925</v>
      </c>
      <c r="G439" s="189" t="s">
        <v>1314</v>
      </c>
      <c r="H439" s="189" t="s">
        <v>6316</v>
      </c>
      <c r="I439" s="189" t="s">
        <v>1642</v>
      </c>
      <c r="J439" s="189" t="s">
        <v>6317</v>
      </c>
      <c r="K439" s="189" t="s">
        <v>1315</v>
      </c>
      <c r="L439" s="189" t="s">
        <v>1316</v>
      </c>
      <c r="M439" s="189" t="s">
        <v>544</v>
      </c>
      <c r="N439" s="189" t="s">
        <v>187</v>
      </c>
      <c r="O439" s="189" t="s">
        <v>7272</v>
      </c>
      <c r="P439" s="189" t="s">
        <v>1317</v>
      </c>
      <c r="Q439" s="189">
        <v>0</v>
      </c>
      <c r="R439" s="189">
        <v>93401</v>
      </c>
      <c r="S439" s="189" t="s">
        <v>7926</v>
      </c>
      <c r="T439" s="190">
        <v>37970</v>
      </c>
      <c r="U439" s="191">
        <v>6915</v>
      </c>
      <c r="V439" s="197">
        <v>7059780</v>
      </c>
      <c r="W439" s="197">
        <v>57254040</v>
      </c>
      <c r="X439" s="192">
        <v>44469</v>
      </c>
      <c r="Y439" s="80" t="s">
        <v>6489</v>
      </c>
      <c r="Z439" s="80" t="s">
        <v>6490</v>
      </c>
      <c r="AA439" s="193" t="s">
        <v>6643</v>
      </c>
    </row>
    <row r="440" spans="2:27" s="188" customFormat="1" ht="15.75" customHeight="1" x14ac:dyDescent="0.2">
      <c r="B440" s="189" t="s">
        <v>7924</v>
      </c>
      <c r="C440" s="189">
        <v>721694003</v>
      </c>
      <c r="D440" s="189" t="s">
        <v>72</v>
      </c>
      <c r="E440" s="189" t="s">
        <v>1313</v>
      </c>
      <c r="F440" s="189" t="s">
        <v>7925</v>
      </c>
      <c r="G440" s="189" t="s">
        <v>1314</v>
      </c>
      <c r="H440" s="189" t="s">
        <v>6316</v>
      </c>
      <c r="I440" s="189" t="s">
        <v>1642</v>
      </c>
      <c r="J440" s="189" t="s">
        <v>6317</v>
      </c>
      <c r="K440" s="189" t="s">
        <v>1315</v>
      </c>
      <c r="L440" s="189" t="s">
        <v>1316</v>
      </c>
      <c r="M440" s="189" t="s">
        <v>544</v>
      </c>
      <c r="N440" s="189" t="s">
        <v>187</v>
      </c>
      <c r="O440" s="189" t="s">
        <v>7272</v>
      </c>
      <c r="P440" s="189" t="s">
        <v>1317</v>
      </c>
      <c r="Q440" s="189">
        <v>0</v>
      </c>
      <c r="R440" s="189">
        <v>93401</v>
      </c>
      <c r="S440" s="189" t="s">
        <v>7926</v>
      </c>
      <c r="T440" s="190">
        <v>37970</v>
      </c>
      <c r="U440" s="191">
        <v>6915</v>
      </c>
      <c r="V440" s="197">
        <v>23578424</v>
      </c>
      <c r="W440" s="197">
        <v>105828716</v>
      </c>
      <c r="X440" s="192">
        <v>44469</v>
      </c>
      <c r="Y440" s="80" t="s">
        <v>6489</v>
      </c>
      <c r="Z440" s="80" t="s">
        <v>6490</v>
      </c>
      <c r="AA440" s="193" t="s">
        <v>6501</v>
      </c>
    </row>
    <row r="441" spans="2:27" s="188" customFormat="1" ht="15.75" customHeight="1" x14ac:dyDescent="0.2">
      <c r="B441" s="189" t="s">
        <v>7924</v>
      </c>
      <c r="C441" s="189">
        <v>721694003</v>
      </c>
      <c r="D441" s="189" t="s">
        <v>72</v>
      </c>
      <c r="E441" s="189" t="s">
        <v>1313</v>
      </c>
      <c r="F441" s="189" t="s">
        <v>7925</v>
      </c>
      <c r="G441" s="189" t="s">
        <v>1314</v>
      </c>
      <c r="H441" s="189" t="s">
        <v>6316</v>
      </c>
      <c r="I441" s="189" t="s">
        <v>1642</v>
      </c>
      <c r="J441" s="189" t="s">
        <v>6317</v>
      </c>
      <c r="K441" s="189" t="s">
        <v>1315</v>
      </c>
      <c r="L441" s="189" t="s">
        <v>1316</v>
      </c>
      <c r="M441" s="189" t="s">
        <v>544</v>
      </c>
      <c r="N441" s="189" t="s">
        <v>187</v>
      </c>
      <c r="O441" s="189" t="s">
        <v>7272</v>
      </c>
      <c r="P441" s="189" t="s">
        <v>1317</v>
      </c>
      <c r="Q441" s="189">
        <v>0</v>
      </c>
      <c r="R441" s="189">
        <v>93401</v>
      </c>
      <c r="S441" s="189" t="s">
        <v>7926</v>
      </c>
      <c r="T441" s="190">
        <v>37970</v>
      </c>
      <c r="U441" s="191">
        <v>6915</v>
      </c>
      <c r="V441" s="197">
        <v>13380488</v>
      </c>
      <c r="W441" s="197">
        <v>254989276</v>
      </c>
      <c r="X441" s="192">
        <v>44469</v>
      </c>
      <c r="Y441" s="80" t="s">
        <v>6489</v>
      </c>
      <c r="Z441" s="80" t="s">
        <v>6490</v>
      </c>
      <c r="AA441" s="193" t="s">
        <v>7199</v>
      </c>
    </row>
    <row r="442" spans="2:27" s="188" customFormat="1" ht="15.75" customHeight="1" x14ac:dyDescent="0.2">
      <c r="B442" s="189" t="s">
        <v>7924</v>
      </c>
      <c r="C442" s="189">
        <v>721694003</v>
      </c>
      <c r="D442" s="189" t="s">
        <v>72</v>
      </c>
      <c r="E442" s="189" t="s">
        <v>1313</v>
      </c>
      <c r="F442" s="189" t="s">
        <v>7925</v>
      </c>
      <c r="G442" s="189" t="s">
        <v>1314</v>
      </c>
      <c r="H442" s="189" t="s">
        <v>6316</v>
      </c>
      <c r="I442" s="189" t="s">
        <v>1642</v>
      </c>
      <c r="J442" s="189" t="s">
        <v>6317</v>
      </c>
      <c r="K442" s="189" t="s">
        <v>1315</v>
      </c>
      <c r="L442" s="189" t="s">
        <v>1316</v>
      </c>
      <c r="M442" s="189" t="s">
        <v>544</v>
      </c>
      <c r="N442" s="189" t="s">
        <v>187</v>
      </c>
      <c r="O442" s="189" t="s">
        <v>7272</v>
      </c>
      <c r="P442" s="189" t="s">
        <v>1317</v>
      </c>
      <c r="Q442" s="189">
        <v>0</v>
      </c>
      <c r="R442" s="189">
        <v>93401</v>
      </c>
      <c r="S442" s="189" t="s">
        <v>7926</v>
      </c>
      <c r="T442" s="190">
        <v>37970</v>
      </c>
      <c r="U442" s="191">
        <v>6915</v>
      </c>
      <c r="V442" s="197">
        <v>9415568</v>
      </c>
      <c r="W442" s="197">
        <v>99827465</v>
      </c>
      <c r="X442" s="192">
        <v>44469</v>
      </c>
      <c r="Y442" s="80" t="s">
        <v>6489</v>
      </c>
      <c r="Z442" s="80" t="s">
        <v>6490</v>
      </c>
      <c r="AA442" s="193" t="s">
        <v>6522</v>
      </c>
    </row>
    <row r="443" spans="2:27" s="188" customFormat="1" ht="15.75" customHeight="1" x14ac:dyDescent="0.2">
      <c r="B443" s="189" t="s">
        <v>7924</v>
      </c>
      <c r="C443" s="189">
        <v>721694003</v>
      </c>
      <c r="D443" s="189" t="s">
        <v>72</v>
      </c>
      <c r="E443" s="189" t="s">
        <v>1313</v>
      </c>
      <c r="F443" s="189" t="s">
        <v>7925</v>
      </c>
      <c r="G443" s="189" t="s">
        <v>1314</v>
      </c>
      <c r="H443" s="189" t="s">
        <v>6316</v>
      </c>
      <c r="I443" s="189" t="s">
        <v>1642</v>
      </c>
      <c r="J443" s="189" t="s">
        <v>6317</v>
      </c>
      <c r="K443" s="189" t="s">
        <v>1315</v>
      </c>
      <c r="L443" s="189" t="s">
        <v>1316</v>
      </c>
      <c r="M443" s="189" t="s">
        <v>544</v>
      </c>
      <c r="N443" s="189" t="s">
        <v>187</v>
      </c>
      <c r="O443" s="189" t="s">
        <v>7272</v>
      </c>
      <c r="P443" s="189" t="s">
        <v>1317</v>
      </c>
      <c r="Q443" s="189">
        <v>0</v>
      </c>
      <c r="R443" s="189">
        <v>93401</v>
      </c>
      <c r="S443" s="189" t="s">
        <v>7926</v>
      </c>
      <c r="T443" s="190">
        <v>37970</v>
      </c>
      <c r="U443" s="191">
        <v>6915</v>
      </c>
      <c r="V443" s="197">
        <v>6172265</v>
      </c>
      <c r="W443" s="197">
        <v>74188203</v>
      </c>
      <c r="X443" s="192">
        <v>44469</v>
      </c>
      <c r="Y443" s="80" t="s">
        <v>6489</v>
      </c>
      <c r="Z443" s="80" t="s">
        <v>6490</v>
      </c>
      <c r="AA443" s="193" t="s">
        <v>6644</v>
      </c>
    </row>
    <row r="444" spans="2:27" s="188" customFormat="1" ht="15.75" customHeight="1" x14ac:dyDescent="0.2">
      <c r="B444" s="189" t="s">
        <v>7924</v>
      </c>
      <c r="C444" s="189">
        <v>721694003</v>
      </c>
      <c r="D444" s="189" t="s">
        <v>72</v>
      </c>
      <c r="E444" s="189" t="s">
        <v>1313</v>
      </c>
      <c r="F444" s="189" t="s">
        <v>7925</v>
      </c>
      <c r="G444" s="189" t="s">
        <v>1314</v>
      </c>
      <c r="H444" s="189" t="s">
        <v>6316</v>
      </c>
      <c r="I444" s="189" t="s">
        <v>1642</v>
      </c>
      <c r="J444" s="189" t="s">
        <v>6317</v>
      </c>
      <c r="K444" s="189" t="s">
        <v>1315</v>
      </c>
      <c r="L444" s="189" t="s">
        <v>1316</v>
      </c>
      <c r="M444" s="189" t="s">
        <v>544</v>
      </c>
      <c r="N444" s="189" t="s">
        <v>187</v>
      </c>
      <c r="O444" s="189" t="s">
        <v>7272</v>
      </c>
      <c r="P444" s="189" t="s">
        <v>1317</v>
      </c>
      <c r="Q444" s="189">
        <v>0</v>
      </c>
      <c r="R444" s="189">
        <v>93401</v>
      </c>
      <c r="S444" s="189" t="s">
        <v>7926</v>
      </c>
      <c r="T444" s="190">
        <v>37970</v>
      </c>
      <c r="U444" s="191">
        <v>6915</v>
      </c>
      <c r="V444" s="197">
        <v>22114203</v>
      </c>
      <c r="W444" s="197">
        <v>175837187</v>
      </c>
      <c r="X444" s="192">
        <v>44469</v>
      </c>
      <c r="Y444" s="80" t="s">
        <v>6489</v>
      </c>
      <c r="Z444" s="80" t="s">
        <v>6490</v>
      </c>
      <c r="AA444" s="193" t="s">
        <v>171</v>
      </c>
    </row>
    <row r="445" spans="2:27" s="188" customFormat="1" ht="15.75" customHeight="1" x14ac:dyDescent="0.2">
      <c r="B445" s="189" t="s">
        <v>7924</v>
      </c>
      <c r="C445" s="189">
        <v>721694003</v>
      </c>
      <c r="D445" s="189" t="s">
        <v>72</v>
      </c>
      <c r="E445" s="189" t="s">
        <v>1313</v>
      </c>
      <c r="F445" s="189" t="s">
        <v>7925</v>
      </c>
      <c r="G445" s="189" t="s">
        <v>1314</v>
      </c>
      <c r="H445" s="189" t="s">
        <v>6316</v>
      </c>
      <c r="I445" s="189" t="s">
        <v>1642</v>
      </c>
      <c r="J445" s="189" t="s">
        <v>6317</v>
      </c>
      <c r="K445" s="189" t="s">
        <v>1315</v>
      </c>
      <c r="L445" s="189" t="s">
        <v>1316</v>
      </c>
      <c r="M445" s="189" t="s">
        <v>544</v>
      </c>
      <c r="N445" s="189" t="s">
        <v>187</v>
      </c>
      <c r="O445" s="189" t="s">
        <v>7272</v>
      </c>
      <c r="P445" s="189" t="s">
        <v>1317</v>
      </c>
      <c r="Q445" s="189">
        <v>0</v>
      </c>
      <c r="R445" s="189">
        <v>93401</v>
      </c>
      <c r="S445" s="189" t="s">
        <v>7926</v>
      </c>
      <c r="T445" s="190">
        <v>37970</v>
      </c>
      <c r="U445" s="191">
        <v>6915</v>
      </c>
      <c r="V445" s="197">
        <v>60906110</v>
      </c>
      <c r="W445" s="197">
        <v>342415275</v>
      </c>
      <c r="X445" s="192">
        <v>44469</v>
      </c>
      <c r="Y445" s="80" t="s">
        <v>6489</v>
      </c>
      <c r="Z445" s="80" t="s">
        <v>6490</v>
      </c>
      <c r="AA445" s="193" t="s">
        <v>6525</v>
      </c>
    </row>
    <row r="446" spans="2:27" s="188" customFormat="1" ht="15.75" customHeight="1" x14ac:dyDescent="0.2">
      <c r="B446" s="189" t="s">
        <v>7924</v>
      </c>
      <c r="C446" s="189">
        <v>721694003</v>
      </c>
      <c r="D446" s="189" t="s">
        <v>72</v>
      </c>
      <c r="E446" s="189" t="s">
        <v>1313</v>
      </c>
      <c r="F446" s="189" t="s">
        <v>7925</v>
      </c>
      <c r="G446" s="189" t="s">
        <v>1314</v>
      </c>
      <c r="H446" s="189" t="s">
        <v>6316</v>
      </c>
      <c r="I446" s="189" t="s">
        <v>1642</v>
      </c>
      <c r="J446" s="189" t="s">
        <v>6317</v>
      </c>
      <c r="K446" s="189" t="s">
        <v>1315</v>
      </c>
      <c r="L446" s="189" t="s">
        <v>1316</v>
      </c>
      <c r="M446" s="189" t="s">
        <v>544</v>
      </c>
      <c r="N446" s="189" t="s">
        <v>187</v>
      </c>
      <c r="O446" s="189" t="s">
        <v>7272</v>
      </c>
      <c r="P446" s="189" t="s">
        <v>1317</v>
      </c>
      <c r="Q446" s="189">
        <v>0</v>
      </c>
      <c r="R446" s="189">
        <v>93401</v>
      </c>
      <c r="S446" s="189" t="s">
        <v>7926</v>
      </c>
      <c r="T446" s="190">
        <v>37970</v>
      </c>
      <c r="U446" s="191">
        <v>6915</v>
      </c>
      <c r="V446" s="197">
        <v>11311164</v>
      </c>
      <c r="W446" s="197">
        <v>62850144</v>
      </c>
      <c r="X446" s="192">
        <v>44469</v>
      </c>
      <c r="Y446" s="80" t="s">
        <v>6489</v>
      </c>
      <c r="Z446" s="80" t="s">
        <v>6490</v>
      </c>
      <c r="AA446" s="193" t="s">
        <v>6600</v>
      </c>
    </row>
    <row r="447" spans="2:27" s="188" customFormat="1" ht="15.75" customHeight="1" x14ac:dyDescent="0.2">
      <c r="B447" s="189" t="s">
        <v>7924</v>
      </c>
      <c r="C447" s="189">
        <v>721694003</v>
      </c>
      <c r="D447" s="189" t="s">
        <v>72</v>
      </c>
      <c r="E447" s="189" t="s">
        <v>1313</v>
      </c>
      <c r="F447" s="189" t="s">
        <v>7925</v>
      </c>
      <c r="G447" s="189" t="s">
        <v>1314</v>
      </c>
      <c r="H447" s="189" t="s">
        <v>6316</v>
      </c>
      <c r="I447" s="189" t="s">
        <v>1642</v>
      </c>
      <c r="J447" s="189" t="s">
        <v>6317</v>
      </c>
      <c r="K447" s="189" t="s">
        <v>1315</v>
      </c>
      <c r="L447" s="189" t="s">
        <v>1316</v>
      </c>
      <c r="M447" s="189" t="s">
        <v>544</v>
      </c>
      <c r="N447" s="189" t="s">
        <v>187</v>
      </c>
      <c r="O447" s="189" t="s">
        <v>7272</v>
      </c>
      <c r="P447" s="189" t="s">
        <v>1317</v>
      </c>
      <c r="Q447" s="189">
        <v>0</v>
      </c>
      <c r="R447" s="189">
        <v>93401</v>
      </c>
      <c r="S447" s="189" t="s">
        <v>7926</v>
      </c>
      <c r="T447" s="190">
        <v>37970</v>
      </c>
      <c r="U447" s="191">
        <v>6915</v>
      </c>
      <c r="V447" s="197">
        <v>11515044</v>
      </c>
      <c r="W447" s="197">
        <v>78594721</v>
      </c>
      <c r="X447" s="192">
        <v>44469</v>
      </c>
      <c r="Y447" s="80" t="s">
        <v>6489</v>
      </c>
      <c r="Z447" s="80" t="s">
        <v>6490</v>
      </c>
      <c r="AA447" s="193" t="s">
        <v>6645</v>
      </c>
    </row>
    <row r="448" spans="2:27" s="188" customFormat="1" ht="15.75" customHeight="1" x14ac:dyDescent="0.2">
      <c r="B448" s="189" t="s">
        <v>7924</v>
      </c>
      <c r="C448" s="189">
        <v>721694003</v>
      </c>
      <c r="D448" s="189" t="s">
        <v>72</v>
      </c>
      <c r="E448" s="189" t="s">
        <v>1313</v>
      </c>
      <c r="F448" s="189" t="s">
        <v>7925</v>
      </c>
      <c r="G448" s="189" t="s">
        <v>1314</v>
      </c>
      <c r="H448" s="189" t="s">
        <v>6316</v>
      </c>
      <c r="I448" s="189" t="s">
        <v>1642</v>
      </c>
      <c r="J448" s="189" t="s">
        <v>6317</v>
      </c>
      <c r="K448" s="189" t="s">
        <v>1315</v>
      </c>
      <c r="L448" s="189" t="s">
        <v>1316</v>
      </c>
      <c r="M448" s="189" t="s">
        <v>544</v>
      </c>
      <c r="N448" s="189" t="s">
        <v>187</v>
      </c>
      <c r="O448" s="189" t="s">
        <v>7272</v>
      </c>
      <c r="P448" s="189" t="s">
        <v>1317</v>
      </c>
      <c r="Q448" s="189">
        <v>0</v>
      </c>
      <c r="R448" s="189">
        <v>93401</v>
      </c>
      <c r="S448" s="189" t="s">
        <v>7926</v>
      </c>
      <c r="T448" s="190">
        <v>37970</v>
      </c>
      <c r="U448" s="191">
        <v>6915</v>
      </c>
      <c r="V448" s="197">
        <v>4170701</v>
      </c>
      <c r="W448" s="197">
        <v>35351638</v>
      </c>
      <c r="X448" s="192">
        <v>44469</v>
      </c>
      <c r="Y448" s="80" t="s">
        <v>6489</v>
      </c>
      <c r="Z448" s="80" t="s">
        <v>6490</v>
      </c>
      <c r="AA448" s="193" t="s">
        <v>6646</v>
      </c>
    </row>
    <row r="449" spans="2:27" s="188" customFormat="1" ht="15.75" customHeight="1" x14ac:dyDescent="0.2">
      <c r="B449" s="189" t="s">
        <v>7924</v>
      </c>
      <c r="C449" s="189">
        <v>721694003</v>
      </c>
      <c r="D449" s="189" t="s">
        <v>72</v>
      </c>
      <c r="E449" s="189" t="s">
        <v>1313</v>
      </c>
      <c r="F449" s="189" t="s">
        <v>7925</v>
      </c>
      <c r="G449" s="189" t="s">
        <v>1314</v>
      </c>
      <c r="H449" s="189" t="s">
        <v>6316</v>
      </c>
      <c r="I449" s="189" t="s">
        <v>1642</v>
      </c>
      <c r="J449" s="189" t="s">
        <v>6317</v>
      </c>
      <c r="K449" s="189" t="s">
        <v>1315</v>
      </c>
      <c r="L449" s="189" t="s">
        <v>1316</v>
      </c>
      <c r="M449" s="189" t="s">
        <v>544</v>
      </c>
      <c r="N449" s="189" t="s">
        <v>187</v>
      </c>
      <c r="O449" s="189" t="s">
        <v>7272</v>
      </c>
      <c r="P449" s="189" t="s">
        <v>1317</v>
      </c>
      <c r="Q449" s="189">
        <v>0</v>
      </c>
      <c r="R449" s="189">
        <v>93401</v>
      </c>
      <c r="S449" s="189" t="s">
        <v>7926</v>
      </c>
      <c r="T449" s="190">
        <v>37970</v>
      </c>
      <c r="U449" s="191">
        <v>6915</v>
      </c>
      <c r="V449" s="197">
        <v>13796827</v>
      </c>
      <c r="W449" s="197">
        <v>92340289</v>
      </c>
      <c r="X449" s="192">
        <v>44469</v>
      </c>
      <c r="Y449" s="80" t="s">
        <v>6489</v>
      </c>
      <c r="Z449" s="80" t="s">
        <v>6490</v>
      </c>
      <c r="AA449" s="193" t="s">
        <v>6647</v>
      </c>
    </row>
    <row r="450" spans="2:27" s="188" customFormat="1" ht="15.75" customHeight="1" x14ac:dyDescent="0.2">
      <c r="B450" s="189" t="s">
        <v>7924</v>
      </c>
      <c r="C450" s="189">
        <v>721694003</v>
      </c>
      <c r="D450" s="189" t="s">
        <v>72</v>
      </c>
      <c r="E450" s="189" t="s">
        <v>1313</v>
      </c>
      <c r="F450" s="189" t="s">
        <v>7925</v>
      </c>
      <c r="G450" s="189" t="s">
        <v>1314</v>
      </c>
      <c r="H450" s="189" t="s">
        <v>6316</v>
      </c>
      <c r="I450" s="189" t="s">
        <v>1642</v>
      </c>
      <c r="J450" s="189" t="s">
        <v>6317</v>
      </c>
      <c r="K450" s="189" t="s">
        <v>1315</v>
      </c>
      <c r="L450" s="189" t="s">
        <v>1316</v>
      </c>
      <c r="M450" s="189" t="s">
        <v>544</v>
      </c>
      <c r="N450" s="189" t="s">
        <v>187</v>
      </c>
      <c r="O450" s="189" t="s">
        <v>7272</v>
      </c>
      <c r="P450" s="189" t="s">
        <v>1317</v>
      </c>
      <c r="Q450" s="189">
        <v>0</v>
      </c>
      <c r="R450" s="189">
        <v>93401</v>
      </c>
      <c r="S450" s="189" t="s">
        <v>7926</v>
      </c>
      <c r="T450" s="190">
        <v>37970</v>
      </c>
      <c r="U450" s="191">
        <v>6915</v>
      </c>
      <c r="V450" s="197">
        <v>39114593</v>
      </c>
      <c r="W450" s="197">
        <v>159748356</v>
      </c>
      <c r="X450" s="192">
        <v>44469</v>
      </c>
      <c r="Y450" s="80" t="s">
        <v>6489</v>
      </c>
      <c r="Z450" s="80" t="s">
        <v>6490</v>
      </c>
      <c r="AA450" s="193" t="s">
        <v>6491</v>
      </c>
    </row>
    <row r="451" spans="2:27" s="188" customFormat="1" ht="15.75" customHeight="1" x14ac:dyDescent="0.2">
      <c r="B451" s="189" t="s">
        <v>7924</v>
      </c>
      <c r="C451" s="189">
        <v>721694003</v>
      </c>
      <c r="D451" s="189" t="s">
        <v>72</v>
      </c>
      <c r="E451" s="189" t="s">
        <v>1313</v>
      </c>
      <c r="F451" s="189" t="s">
        <v>7925</v>
      </c>
      <c r="G451" s="189" t="s">
        <v>1314</v>
      </c>
      <c r="H451" s="189" t="s">
        <v>6316</v>
      </c>
      <c r="I451" s="189" t="s">
        <v>1642</v>
      </c>
      <c r="J451" s="189" t="s">
        <v>6317</v>
      </c>
      <c r="K451" s="189" t="s">
        <v>1315</v>
      </c>
      <c r="L451" s="189" t="s">
        <v>1316</v>
      </c>
      <c r="M451" s="189" t="s">
        <v>544</v>
      </c>
      <c r="N451" s="189" t="s">
        <v>187</v>
      </c>
      <c r="O451" s="189" t="s">
        <v>7272</v>
      </c>
      <c r="P451" s="189" t="s">
        <v>1317</v>
      </c>
      <c r="Q451" s="189">
        <v>0</v>
      </c>
      <c r="R451" s="189">
        <v>93401</v>
      </c>
      <c r="S451" s="189" t="s">
        <v>7926</v>
      </c>
      <c r="T451" s="190">
        <v>37970</v>
      </c>
      <c r="U451" s="191">
        <v>6915</v>
      </c>
      <c r="V451" s="197">
        <v>11890428</v>
      </c>
      <c r="W451" s="197">
        <v>63196668</v>
      </c>
      <c r="X451" s="192">
        <v>44469</v>
      </c>
      <c r="Y451" s="80" t="s">
        <v>6489</v>
      </c>
      <c r="Z451" s="80" t="s">
        <v>6490</v>
      </c>
      <c r="AA451" s="193" t="s">
        <v>6648</v>
      </c>
    </row>
    <row r="452" spans="2:27" s="188" customFormat="1" ht="15.75" customHeight="1" x14ac:dyDescent="0.2">
      <c r="B452" s="189" t="s">
        <v>7924</v>
      </c>
      <c r="C452" s="189">
        <v>721694003</v>
      </c>
      <c r="D452" s="189" t="s">
        <v>72</v>
      </c>
      <c r="E452" s="189" t="s">
        <v>1313</v>
      </c>
      <c r="F452" s="189" t="s">
        <v>7925</v>
      </c>
      <c r="G452" s="189" t="s">
        <v>1314</v>
      </c>
      <c r="H452" s="189" t="s">
        <v>6316</v>
      </c>
      <c r="I452" s="189" t="s">
        <v>1642</v>
      </c>
      <c r="J452" s="189" t="s">
        <v>6317</v>
      </c>
      <c r="K452" s="189" t="s">
        <v>1315</v>
      </c>
      <c r="L452" s="189" t="s">
        <v>1316</v>
      </c>
      <c r="M452" s="189" t="s">
        <v>544</v>
      </c>
      <c r="N452" s="189" t="s">
        <v>187</v>
      </c>
      <c r="O452" s="189" t="s">
        <v>7272</v>
      </c>
      <c r="P452" s="189" t="s">
        <v>1317</v>
      </c>
      <c r="Q452" s="189">
        <v>0</v>
      </c>
      <c r="R452" s="189">
        <v>93401</v>
      </c>
      <c r="S452" s="189" t="s">
        <v>7926</v>
      </c>
      <c r="T452" s="190">
        <v>37970</v>
      </c>
      <c r="U452" s="191">
        <v>6915</v>
      </c>
      <c r="V452" s="197">
        <v>37145719</v>
      </c>
      <c r="W452" s="197">
        <v>226363124</v>
      </c>
      <c r="X452" s="192">
        <v>44469</v>
      </c>
      <c r="Y452" s="80" t="s">
        <v>6489</v>
      </c>
      <c r="Z452" s="80" t="s">
        <v>6490</v>
      </c>
      <c r="AA452" s="193" t="s">
        <v>6513</v>
      </c>
    </row>
    <row r="453" spans="2:27" s="188" customFormat="1" ht="15.75" customHeight="1" x14ac:dyDescent="0.2">
      <c r="B453" s="189" t="s">
        <v>7924</v>
      </c>
      <c r="C453" s="189">
        <v>721694003</v>
      </c>
      <c r="D453" s="189" t="s">
        <v>72</v>
      </c>
      <c r="E453" s="189" t="s">
        <v>1313</v>
      </c>
      <c r="F453" s="189" t="s">
        <v>7925</v>
      </c>
      <c r="G453" s="189" t="s">
        <v>1314</v>
      </c>
      <c r="H453" s="189" t="s">
        <v>6316</v>
      </c>
      <c r="I453" s="189" t="s">
        <v>1642</v>
      </c>
      <c r="J453" s="189" t="s">
        <v>6317</v>
      </c>
      <c r="K453" s="189" t="s">
        <v>1315</v>
      </c>
      <c r="L453" s="189" t="s">
        <v>1316</v>
      </c>
      <c r="M453" s="189" t="s">
        <v>544</v>
      </c>
      <c r="N453" s="189" t="s">
        <v>187</v>
      </c>
      <c r="O453" s="189" t="s">
        <v>7272</v>
      </c>
      <c r="P453" s="189" t="s">
        <v>1317</v>
      </c>
      <c r="Q453" s="189">
        <v>0</v>
      </c>
      <c r="R453" s="189">
        <v>93401</v>
      </c>
      <c r="S453" s="189" t="s">
        <v>7926</v>
      </c>
      <c r="T453" s="190">
        <v>37970</v>
      </c>
      <c r="U453" s="191">
        <v>6915</v>
      </c>
      <c r="V453" s="197">
        <v>93747672</v>
      </c>
      <c r="W453" s="197">
        <v>552370217</v>
      </c>
      <c r="X453" s="192">
        <v>44469</v>
      </c>
      <c r="Y453" s="80" t="s">
        <v>6489</v>
      </c>
      <c r="Z453" s="80" t="s">
        <v>6490</v>
      </c>
      <c r="AA453" s="193" t="s">
        <v>6535</v>
      </c>
    </row>
    <row r="454" spans="2:27" s="188" customFormat="1" ht="15.75" customHeight="1" x14ac:dyDescent="0.2">
      <c r="B454" s="189" t="s">
        <v>7924</v>
      </c>
      <c r="C454" s="189">
        <v>721694003</v>
      </c>
      <c r="D454" s="189" t="s">
        <v>72</v>
      </c>
      <c r="E454" s="189" t="s">
        <v>1313</v>
      </c>
      <c r="F454" s="189" t="s">
        <v>7925</v>
      </c>
      <c r="G454" s="189" t="s">
        <v>1314</v>
      </c>
      <c r="H454" s="189" t="s">
        <v>6316</v>
      </c>
      <c r="I454" s="189" t="s">
        <v>1642</v>
      </c>
      <c r="J454" s="189" t="s">
        <v>6317</v>
      </c>
      <c r="K454" s="189" t="s">
        <v>1315</v>
      </c>
      <c r="L454" s="189" t="s">
        <v>1316</v>
      </c>
      <c r="M454" s="189" t="s">
        <v>544</v>
      </c>
      <c r="N454" s="189" t="s">
        <v>187</v>
      </c>
      <c r="O454" s="189" t="s">
        <v>7272</v>
      </c>
      <c r="P454" s="189" t="s">
        <v>1317</v>
      </c>
      <c r="Q454" s="189">
        <v>0</v>
      </c>
      <c r="R454" s="189">
        <v>93401</v>
      </c>
      <c r="S454" s="189" t="s">
        <v>7926</v>
      </c>
      <c r="T454" s="190">
        <v>37970</v>
      </c>
      <c r="U454" s="191">
        <v>6915</v>
      </c>
      <c r="V454" s="197">
        <v>12024900</v>
      </c>
      <c r="W454" s="197">
        <v>24049800</v>
      </c>
      <c r="X454" s="192">
        <v>44469</v>
      </c>
      <c r="Y454" s="80" t="s">
        <v>6489</v>
      </c>
      <c r="Z454" s="80" t="s">
        <v>6490</v>
      </c>
      <c r="AA454" s="193" t="s">
        <v>6495</v>
      </c>
    </row>
    <row r="455" spans="2:27" s="188" customFormat="1" ht="15.75" customHeight="1" x14ac:dyDescent="0.2">
      <c r="B455" s="189" t="s">
        <v>7924</v>
      </c>
      <c r="C455" s="189">
        <v>721694003</v>
      </c>
      <c r="D455" s="189" t="s">
        <v>72</v>
      </c>
      <c r="E455" s="189" t="s">
        <v>1313</v>
      </c>
      <c r="F455" s="189" t="s">
        <v>7925</v>
      </c>
      <c r="G455" s="189" t="s">
        <v>1314</v>
      </c>
      <c r="H455" s="189" t="s">
        <v>6316</v>
      </c>
      <c r="I455" s="189" t="s">
        <v>1642</v>
      </c>
      <c r="J455" s="189" t="s">
        <v>6317</v>
      </c>
      <c r="K455" s="189" t="s">
        <v>1315</v>
      </c>
      <c r="L455" s="189" t="s">
        <v>1316</v>
      </c>
      <c r="M455" s="189" t="s">
        <v>544</v>
      </c>
      <c r="N455" s="189" t="s">
        <v>187</v>
      </c>
      <c r="O455" s="189" t="s">
        <v>7272</v>
      </c>
      <c r="P455" s="189" t="s">
        <v>1317</v>
      </c>
      <c r="Q455" s="189">
        <v>0</v>
      </c>
      <c r="R455" s="189">
        <v>93401</v>
      </c>
      <c r="S455" s="189" t="s">
        <v>7926</v>
      </c>
      <c r="T455" s="190">
        <v>37970</v>
      </c>
      <c r="U455" s="191">
        <v>6915</v>
      </c>
      <c r="V455" s="197">
        <v>12024900</v>
      </c>
      <c r="W455" s="197">
        <v>24049800</v>
      </c>
      <c r="X455" s="192">
        <v>44469</v>
      </c>
      <c r="Y455" s="80" t="s">
        <v>6489</v>
      </c>
      <c r="Z455" s="80" t="s">
        <v>6490</v>
      </c>
      <c r="AA455" s="193" t="s">
        <v>6506</v>
      </c>
    </row>
    <row r="456" spans="2:27" s="188" customFormat="1" ht="15.75" customHeight="1" x14ac:dyDescent="0.2">
      <c r="B456" s="189" t="s">
        <v>7924</v>
      </c>
      <c r="C456" s="189">
        <v>721694003</v>
      </c>
      <c r="D456" s="189" t="s">
        <v>72</v>
      </c>
      <c r="E456" s="189" t="s">
        <v>1313</v>
      </c>
      <c r="F456" s="189" t="s">
        <v>7925</v>
      </c>
      <c r="G456" s="189" t="s">
        <v>1314</v>
      </c>
      <c r="H456" s="189" t="s">
        <v>6316</v>
      </c>
      <c r="I456" s="189" t="s">
        <v>1642</v>
      </c>
      <c r="J456" s="189" t="s">
        <v>6317</v>
      </c>
      <c r="K456" s="189" t="s">
        <v>1315</v>
      </c>
      <c r="L456" s="189" t="s">
        <v>1316</v>
      </c>
      <c r="M456" s="189" t="s">
        <v>544</v>
      </c>
      <c r="N456" s="189" t="s">
        <v>187</v>
      </c>
      <c r="O456" s="189" t="s">
        <v>7272</v>
      </c>
      <c r="P456" s="189" t="s">
        <v>1317</v>
      </c>
      <c r="Q456" s="189">
        <v>0</v>
      </c>
      <c r="R456" s="189">
        <v>93401</v>
      </c>
      <c r="S456" s="189" t="s">
        <v>7926</v>
      </c>
      <c r="T456" s="190">
        <v>37970</v>
      </c>
      <c r="U456" s="191">
        <v>6915</v>
      </c>
      <c r="V456" s="197">
        <v>6894276</v>
      </c>
      <c r="W456" s="197">
        <v>58841844</v>
      </c>
      <c r="X456" s="192">
        <v>44469</v>
      </c>
      <c r="Y456" s="80" t="s">
        <v>6489</v>
      </c>
      <c r="Z456" s="80" t="s">
        <v>6490</v>
      </c>
      <c r="AA456" s="193" t="s">
        <v>6538</v>
      </c>
    </row>
    <row r="457" spans="2:27" s="188" customFormat="1" ht="15.75" customHeight="1" x14ac:dyDescent="0.2">
      <c r="B457" s="189" t="s">
        <v>7924</v>
      </c>
      <c r="C457" s="189">
        <v>721694003</v>
      </c>
      <c r="D457" s="189" t="s">
        <v>72</v>
      </c>
      <c r="E457" s="189" t="s">
        <v>1313</v>
      </c>
      <c r="F457" s="189" t="s">
        <v>7925</v>
      </c>
      <c r="G457" s="189" t="s">
        <v>1314</v>
      </c>
      <c r="H457" s="189" t="s">
        <v>6316</v>
      </c>
      <c r="I457" s="189" t="s">
        <v>1642</v>
      </c>
      <c r="J457" s="189" t="s">
        <v>6317</v>
      </c>
      <c r="K457" s="189" t="s">
        <v>1315</v>
      </c>
      <c r="L457" s="189" t="s">
        <v>1316</v>
      </c>
      <c r="M457" s="189" t="s">
        <v>544</v>
      </c>
      <c r="N457" s="189" t="s">
        <v>187</v>
      </c>
      <c r="O457" s="189" t="s">
        <v>7272</v>
      </c>
      <c r="P457" s="189" t="s">
        <v>1317</v>
      </c>
      <c r="Q457" s="189">
        <v>0</v>
      </c>
      <c r="R457" s="189">
        <v>93401</v>
      </c>
      <c r="S457" s="189" t="s">
        <v>7926</v>
      </c>
      <c r="T457" s="190">
        <v>37970</v>
      </c>
      <c r="U457" s="191">
        <v>6915</v>
      </c>
      <c r="V457" s="197">
        <v>77580</v>
      </c>
      <c r="W457" s="197">
        <v>55314540</v>
      </c>
      <c r="X457" s="192">
        <v>44469</v>
      </c>
      <c r="Y457" s="80" t="s">
        <v>6489</v>
      </c>
      <c r="Z457" s="80" t="s">
        <v>6490</v>
      </c>
      <c r="AA457" s="193" t="s">
        <v>6540</v>
      </c>
    </row>
    <row r="458" spans="2:27" s="188" customFormat="1" ht="15.75" customHeight="1" x14ac:dyDescent="0.2">
      <c r="B458" s="189" t="s">
        <v>7924</v>
      </c>
      <c r="C458" s="189">
        <v>721694003</v>
      </c>
      <c r="D458" s="189" t="s">
        <v>72</v>
      </c>
      <c r="E458" s="189" t="s">
        <v>1313</v>
      </c>
      <c r="F458" s="189" t="s">
        <v>7925</v>
      </c>
      <c r="G458" s="189" t="s">
        <v>1314</v>
      </c>
      <c r="H458" s="189" t="s">
        <v>6316</v>
      </c>
      <c r="I458" s="189" t="s">
        <v>1642</v>
      </c>
      <c r="J458" s="189" t="s">
        <v>6317</v>
      </c>
      <c r="K458" s="189" t="s">
        <v>1315</v>
      </c>
      <c r="L458" s="189" t="s">
        <v>1316</v>
      </c>
      <c r="M458" s="189" t="s">
        <v>544</v>
      </c>
      <c r="N458" s="189" t="s">
        <v>187</v>
      </c>
      <c r="O458" s="189" t="s">
        <v>7272</v>
      </c>
      <c r="P458" s="189" t="s">
        <v>1317</v>
      </c>
      <c r="Q458" s="189">
        <v>0</v>
      </c>
      <c r="R458" s="189">
        <v>93401</v>
      </c>
      <c r="S458" s="189" t="s">
        <v>7926</v>
      </c>
      <c r="T458" s="190">
        <v>37970</v>
      </c>
      <c r="U458" s="191">
        <v>6915</v>
      </c>
      <c r="V458" s="197">
        <v>31233708</v>
      </c>
      <c r="W458" s="197">
        <v>105219168</v>
      </c>
      <c r="X458" s="192">
        <v>44469</v>
      </c>
      <c r="Y458" s="80" t="s">
        <v>6489</v>
      </c>
      <c r="Z458" s="80" t="s">
        <v>6490</v>
      </c>
      <c r="AA458" s="193" t="s">
        <v>6497</v>
      </c>
    </row>
    <row r="459" spans="2:27" s="188" customFormat="1" ht="15.75" customHeight="1" x14ac:dyDescent="0.2">
      <c r="B459" s="189" t="s">
        <v>7924</v>
      </c>
      <c r="C459" s="189">
        <v>721694003</v>
      </c>
      <c r="D459" s="189" t="s">
        <v>72</v>
      </c>
      <c r="E459" s="189" t="s">
        <v>1313</v>
      </c>
      <c r="F459" s="189" t="s">
        <v>7925</v>
      </c>
      <c r="G459" s="189" t="s">
        <v>1314</v>
      </c>
      <c r="H459" s="189" t="s">
        <v>6316</v>
      </c>
      <c r="I459" s="189" t="s">
        <v>1642</v>
      </c>
      <c r="J459" s="189" t="s">
        <v>6317</v>
      </c>
      <c r="K459" s="189" t="s">
        <v>1315</v>
      </c>
      <c r="L459" s="189" t="s">
        <v>1316</v>
      </c>
      <c r="M459" s="189" t="s">
        <v>544</v>
      </c>
      <c r="N459" s="189" t="s">
        <v>187</v>
      </c>
      <c r="O459" s="189" t="s">
        <v>7272</v>
      </c>
      <c r="P459" s="189" t="s">
        <v>1317</v>
      </c>
      <c r="Q459" s="189">
        <v>0</v>
      </c>
      <c r="R459" s="189">
        <v>93401</v>
      </c>
      <c r="S459" s="189" t="s">
        <v>7926</v>
      </c>
      <c r="T459" s="190">
        <v>37970</v>
      </c>
      <c r="U459" s="191">
        <v>6915</v>
      </c>
      <c r="V459" s="197">
        <v>16556952</v>
      </c>
      <c r="W459" s="197">
        <v>123488398</v>
      </c>
      <c r="X459" s="192">
        <v>44469</v>
      </c>
      <c r="Y459" s="80" t="s">
        <v>6489</v>
      </c>
      <c r="Z459" s="80" t="s">
        <v>6490</v>
      </c>
      <c r="AA459" s="193" t="s">
        <v>6508</v>
      </c>
    </row>
    <row r="460" spans="2:27" s="188" customFormat="1" ht="15.75" customHeight="1" x14ac:dyDescent="0.2">
      <c r="B460" s="189" t="s">
        <v>7924</v>
      </c>
      <c r="C460" s="189">
        <v>721694003</v>
      </c>
      <c r="D460" s="189" t="s">
        <v>72</v>
      </c>
      <c r="E460" s="189" t="s">
        <v>1313</v>
      </c>
      <c r="F460" s="189" t="s">
        <v>7925</v>
      </c>
      <c r="G460" s="189" t="s">
        <v>1314</v>
      </c>
      <c r="H460" s="189" t="s">
        <v>6316</v>
      </c>
      <c r="I460" s="189" t="s">
        <v>1642</v>
      </c>
      <c r="J460" s="189" t="s">
        <v>6317</v>
      </c>
      <c r="K460" s="189" t="s">
        <v>1315</v>
      </c>
      <c r="L460" s="189" t="s">
        <v>1316</v>
      </c>
      <c r="M460" s="189" t="s">
        <v>544</v>
      </c>
      <c r="N460" s="189" t="s">
        <v>187</v>
      </c>
      <c r="O460" s="189" t="s">
        <v>7272</v>
      </c>
      <c r="P460" s="189" t="s">
        <v>1317</v>
      </c>
      <c r="Q460" s="189">
        <v>0</v>
      </c>
      <c r="R460" s="189">
        <v>93401</v>
      </c>
      <c r="S460" s="189" t="s">
        <v>7926</v>
      </c>
      <c r="T460" s="190">
        <v>37970</v>
      </c>
      <c r="U460" s="191">
        <v>6915</v>
      </c>
      <c r="V460" s="197">
        <v>28799904</v>
      </c>
      <c r="W460" s="197">
        <v>217728872</v>
      </c>
      <c r="X460" s="192">
        <v>44469</v>
      </c>
      <c r="Y460" s="80" t="s">
        <v>6489</v>
      </c>
      <c r="Z460" s="80" t="s">
        <v>6490</v>
      </c>
      <c r="AA460" s="193" t="s">
        <v>6649</v>
      </c>
    </row>
    <row r="461" spans="2:27" s="188" customFormat="1" ht="15.75" customHeight="1" x14ac:dyDescent="0.2">
      <c r="B461" s="189" t="s">
        <v>7924</v>
      </c>
      <c r="C461" s="189">
        <v>721694003</v>
      </c>
      <c r="D461" s="189" t="s">
        <v>72</v>
      </c>
      <c r="E461" s="189" t="s">
        <v>1313</v>
      </c>
      <c r="F461" s="189" t="s">
        <v>7925</v>
      </c>
      <c r="G461" s="189" t="s">
        <v>1314</v>
      </c>
      <c r="H461" s="189" t="s">
        <v>6316</v>
      </c>
      <c r="I461" s="189" t="s">
        <v>1642</v>
      </c>
      <c r="J461" s="189" t="s">
        <v>6317</v>
      </c>
      <c r="K461" s="189" t="s">
        <v>1315</v>
      </c>
      <c r="L461" s="189" t="s">
        <v>1316</v>
      </c>
      <c r="M461" s="189" t="s">
        <v>544</v>
      </c>
      <c r="N461" s="189" t="s">
        <v>187</v>
      </c>
      <c r="O461" s="189" t="s">
        <v>7272</v>
      </c>
      <c r="P461" s="189" t="s">
        <v>1317</v>
      </c>
      <c r="Q461" s="189">
        <v>0</v>
      </c>
      <c r="R461" s="189">
        <v>93401</v>
      </c>
      <c r="S461" s="189" t="s">
        <v>7926</v>
      </c>
      <c r="T461" s="190">
        <v>37970</v>
      </c>
      <c r="U461" s="191">
        <v>6915</v>
      </c>
      <c r="V461" s="197">
        <v>0</v>
      </c>
      <c r="W461" s="197">
        <v>18901137</v>
      </c>
      <c r="X461" s="192">
        <v>44469</v>
      </c>
      <c r="Y461" s="80" t="s">
        <v>6489</v>
      </c>
      <c r="Z461" s="80" t="s">
        <v>6490</v>
      </c>
      <c r="AA461" s="193" t="s">
        <v>6545</v>
      </c>
    </row>
    <row r="462" spans="2:27" s="188" customFormat="1" ht="15.75" customHeight="1" x14ac:dyDescent="0.2">
      <c r="B462" s="189" t="s">
        <v>7924</v>
      </c>
      <c r="C462" s="189">
        <v>721694003</v>
      </c>
      <c r="D462" s="189" t="s">
        <v>72</v>
      </c>
      <c r="E462" s="189" t="s">
        <v>1313</v>
      </c>
      <c r="F462" s="189" t="s">
        <v>7925</v>
      </c>
      <c r="G462" s="189" t="s">
        <v>1314</v>
      </c>
      <c r="H462" s="189" t="s">
        <v>6316</v>
      </c>
      <c r="I462" s="189" t="s">
        <v>1642</v>
      </c>
      <c r="J462" s="189" t="s">
        <v>6317</v>
      </c>
      <c r="K462" s="189" t="s">
        <v>1315</v>
      </c>
      <c r="L462" s="189" t="s">
        <v>1316</v>
      </c>
      <c r="M462" s="189" t="s">
        <v>544</v>
      </c>
      <c r="N462" s="189" t="s">
        <v>187</v>
      </c>
      <c r="O462" s="189" t="s">
        <v>7272</v>
      </c>
      <c r="P462" s="189" t="s">
        <v>1317</v>
      </c>
      <c r="Q462" s="189">
        <v>0</v>
      </c>
      <c r="R462" s="189">
        <v>93401</v>
      </c>
      <c r="S462" s="189" t="s">
        <v>7926</v>
      </c>
      <c r="T462" s="190">
        <v>37970</v>
      </c>
      <c r="U462" s="191">
        <v>6915</v>
      </c>
      <c r="V462" s="197">
        <v>54616320</v>
      </c>
      <c r="W462" s="197">
        <v>379092084</v>
      </c>
      <c r="X462" s="192">
        <v>44469</v>
      </c>
      <c r="Y462" s="80" t="s">
        <v>6489</v>
      </c>
      <c r="Z462" s="80" t="s">
        <v>6490</v>
      </c>
      <c r="AA462" s="193" t="s">
        <v>6498</v>
      </c>
    </row>
    <row r="463" spans="2:27" s="188" customFormat="1" ht="15.75" customHeight="1" x14ac:dyDescent="0.2">
      <c r="B463" s="189" t="s">
        <v>7924</v>
      </c>
      <c r="C463" s="189">
        <v>721694003</v>
      </c>
      <c r="D463" s="189" t="s">
        <v>72</v>
      </c>
      <c r="E463" s="189" t="s">
        <v>1313</v>
      </c>
      <c r="F463" s="189" t="s">
        <v>7925</v>
      </c>
      <c r="G463" s="189" t="s">
        <v>1314</v>
      </c>
      <c r="H463" s="189" t="s">
        <v>6316</v>
      </c>
      <c r="I463" s="189" t="s">
        <v>1642</v>
      </c>
      <c r="J463" s="189" t="s">
        <v>6317</v>
      </c>
      <c r="K463" s="189" t="s">
        <v>1315</v>
      </c>
      <c r="L463" s="189" t="s">
        <v>1316</v>
      </c>
      <c r="M463" s="189" t="s">
        <v>544</v>
      </c>
      <c r="N463" s="189" t="s">
        <v>187</v>
      </c>
      <c r="O463" s="189" t="s">
        <v>7272</v>
      </c>
      <c r="P463" s="189" t="s">
        <v>1317</v>
      </c>
      <c r="Q463" s="189">
        <v>0</v>
      </c>
      <c r="R463" s="189">
        <v>93401</v>
      </c>
      <c r="S463" s="189" t="s">
        <v>7926</v>
      </c>
      <c r="T463" s="190">
        <v>37970</v>
      </c>
      <c r="U463" s="191">
        <v>6915</v>
      </c>
      <c r="V463" s="197">
        <v>0</v>
      </c>
      <c r="W463" s="197">
        <v>129708588</v>
      </c>
      <c r="X463" s="192">
        <v>44469</v>
      </c>
      <c r="Y463" s="80" t="s">
        <v>6489</v>
      </c>
      <c r="Z463" s="80" t="s">
        <v>6490</v>
      </c>
      <c r="AA463" s="193" t="s">
        <v>6546</v>
      </c>
    </row>
    <row r="464" spans="2:27" s="188" customFormat="1" ht="15.75" customHeight="1" x14ac:dyDescent="0.2">
      <c r="B464" s="189" t="s">
        <v>7924</v>
      </c>
      <c r="C464" s="189">
        <v>721694003</v>
      </c>
      <c r="D464" s="189" t="s">
        <v>72</v>
      </c>
      <c r="E464" s="189" t="s">
        <v>1313</v>
      </c>
      <c r="F464" s="189" t="s">
        <v>7925</v>
      </c>
      <c r="G464" s="189" t="s">
        <v>1314</v>
      </c>
      <c r="H464" s="189" t="s">
        <v>6316</v>
      </c>
      <c r="I464" s="189" t="s">
        <v>1642</v>
      </c>
      <c r="J464" s="189" t="s">
        <v>6317</v>
      </c>
      <c r="K464" s="189" t="s">
        <v>1315</v>
      </c>
      <c r="L464" s="189" t="s">
        <v>1316</v>
      </c>
      <c r="M464" s="189" t="s">
        <v>544</v>
      </c>
      <c r="N464" s="189" t="s">
        <v>187</v>
      </c>
      <c r="O464" s="189" t="s">
        <v>7272</v>
      </c>
      <c r="P464" s="189" t="s">
        <v>1317</v>
      </c>
      <c r="Q464" s="189">
        <v>0</v>
      </c>
      <c r="R464" s="189">
        <v>93401</v>
      </c>
      <c r="S464" s="189" t="s">
        <v>7926</v>
      </c>
      <c r="T464" s="190">
        <v>37970</v>
      </c>
      <c r="U464" s="191">
        <v>6915</v>
      </c>
      <c r="V464" s="197">
        <v>6945582</v>
      </c>
      <c r="W464" s="197">
        <v>54467967</v>
      </c>
      <c r="X464" s="192">
        <v>44469</v>
      </c>
      <c r="Y464" s="80" t="s">
        <v>6489</v>
      </c>
      <c r="Z464" s="80" t="s">
        <v>6490</v>
      </c>
      <c r="AA464" s="193" t="s">
        <v>7487</v>
      </c>
    </row>
    <row r="465" spans="2:27" s="188" customFormat="1" ht="15.75" customHeight="1" x14ac:dyDescent="0.2">
      <c r="B465" s="189" t="s">
        <v>7924</v>
      </c>
      <c r="C465" s="189">
        <v>721694003</v>
      </c>
      <c r="D465" s="189" t="s">
        <v>72</v>
      </c>
      <c r="E465" s="189" t="s">
        <v>1313</v>
      </c>
      <c r="F465" s="189" t="s">
        <v>7925</v>
      </c>
      <c r="G465" s="189" t="s">
        <v>1314</v>
      </c>
      <c r="H465" s="189" t="s">
        <v>6316</v>
      </c>
      <c r="I465" s="189" t="s">
        <v>1642</v>
      </c>
      <c r="J465" s="189" t="s">
        <v>6317</v>
      </c>
      <c r="K465" s="189" t="s">
        <v>1315</v>
      </c>
      <c r="L465" s="189" t="s">
        <v>1316</v>
      </c>
      <c r="M465" s="189" t="s">
        <v>544</v>
      </c>
      <c r="N465" s="189" t="s">
        <v>187</v>
      </c>
      <c r="O465" s="189" t="s">
        <v>7272</v>
      </c>
      <c r="P465" s="189" t="s">
        <v>1317</v>
      </c>
      <c r="Q465" s="189">
        <v>0</v>
      </c>
      <c r="R465" s="189">
        <v>93401</v>
      </c>
      <c r="S465" s="189" t="s">
        <v>7926</v>
      </c>
      <c r="T465" s="190">
        <v>37970</v>
      </c>
      <c r="U465" s="191">
        <v>6915</v>
      </c>
      <c r="V465" s="197">
        <v>74567644</v>
      </c>
      <c r="W465" s="197">
        <v>403087912</v>
      </c>
      <c r="X465" s="192">
        <v>44469</v>
      </c>
      <c r="Y465" s="80" t="s">
        <v>6489</v>
      </c>
      <c r="Z465" s="80" t="s">
        <v>6490</v>
      </c>
      <c r="AA465" s="193" t="s">
        <v>7476</v>
      </c>
    </row>
    <row r="466" spans="2:27" s="188" customFormat="1" ht="15.75" customHeight="1" x14ac:dyDescent="0.2">
      <c r="B466" s="189" t="s">
        <v>7754</v>
      </c>
      <c r="C466" s="189">
        <v>725129009</v>
      </c>
      <c r="D466" s="189" t="s">
        <v>72</v>
      </c>
      <c r="E466" s="189" t="s">
        <v>787</v>
      </c>
      <c r="F466" s="189" t="s">
        <v>7755</v>
      </c>
      <c r="G466" s="189" t="s">
        <v>788</v>
      </c>
      <c r="H466" s="189" t="s">
        <v>7756</v>
      </c>
      <c r="I466" s="189" t="s">
        <v>123</v>
      </c>
      <c r="J466" s="189" t="s">
        <v>7757</v>
      </c>
      <c r="K466" s="189" t="s">
        <v>789</v>
      </c>
      <c r="L466" s="189" t="s">
        <v>790</v>
      </c>
      <c r="M466" s="189" t="s">
        <v>5345</v>
      </c>
      <c r="N466" s="189" t="s">
        <v>551</v>
      </c>
      <c r="O466" s="189" t="s">
        <v>5408</v>
      </c>
      <c r="P466" s="189" t="s">
        <v>5409</v>
      </c>
      <c r="Q466" s="189">
        <v>0</v>
      </c>
      <c r="R466" s="189" t="s">
        <v>368</v>
      </c>
      <c r="S466" s="189" t="s">
        <v>7758</v>
      </c>
      <c r="T466" s="190">
        <v>37970</v>
      </c>
      <c r="U466" s="191">
        <v>6926</v>
      </c>
      <c r="V466" s="197">
        <v>0</v>
      </c>
      <c r="W466" s="197">
        <v>30340676</v>
      </c>
      <c r="X466" s="192">
        <v>44469</v>
      </c>
      <c r="Y466" s="80" t="s">
        <v>6489</v>
      </c>
      <c r="Z466" s="80" t="s">
        <v>6490</v>
      </c>
      <c r="AA466" s="193" t="s">
        <v>6599</v>
      </c>
    </row>
    <row r="467" spans="2:27" s="188" customFormat="1" ht="15.75" customHeight="1" x14ac:dyDescent="0.2">
      <c r="B467" s="189" t="s">
        <v>7754</v>
      </c>
      <c r="C467" s="189">
        <v>725129009</v>
      </c>
      <c r="D467" s="189" t="s">
        <v>72</v>
      </c>
      <c r="E467" s="189" t="s">
        <v>787</v>
      </c>
      <c r="F467" s="189" t="s">
        <v>7755</v>
      </c>
      <c r="G467" s="189" t="s">
        <v>788</v>
      </c>
      <c r="H467" s="189" t="s">
        <v>7756</v>
      </c>
      <c r="I467" s="189" t="s">
        <v>123</v>
      </c>
      <c r="J467" s="189" t="s">
        <v>7757</v>
      </c>
      <c r="K467" s="189" t="s">
        <v>789</v>
      </c>
      <c r="L467" s="189" t="s">
        <v>790</v>
      </c>
      <c r="M467" s="189" t="s">
        <v>5345</v>
      </c>
      <c r="N467" s="189" t="s">
        <v>551</v>
      </c>
      <c r="O467" s="189" t="s">
        <v>5408</v>
      </c>
      <c r="P467" s="189" t="s">
        <v>5409</v>
      </c>
      <c r="Q467" s="189">
        <v>0</v>
      </c>
      <c r="R467" s="189" t="s">
        <v>368</v>
      </c>
      <c r="S467" s="189" t="s">
        <v>7758</v>
      </c>
      <c r="T467" s="190">
        <v>37970</v>
      </c>
      <c r="U467" s="191">
        <v>6926</v>
      </c>
      <c r="V467" s="197">
        <v>32234490</v>
      </c>
      <c r="W467" s="197">
        <v>293883546</v>
      </c>
      <c r="X467" s="192">
        <v>44469</v>
      </c>
      <c r="Y467" s="80" t="s">
        <v>6489</v>
      </c>
      <c r="Z467" s="80" t="s">
        <v>6490</v>
      </c>
      <c r="AA467" s="193" t="s">
        <v>6508</v>
      </c>
    </row>
    <row r="468" spans="2:27" s="188" customFormat="1" ht="15.75" customHeight="1" x14ac:dyDescent="0.2">
      <c r="B468" s="189" t="s">
        <v>8609</v>
      </c>
      <c r="C468" s="189">
        <v>728623004</v>
      </c>
      <c r="D468" s="189" t="s">
        <v>3697</v>
      </c>
      <c r="E468" s="189" t="s">
        <v>3781</v>
      </c>
      <c r="F468" s="189" t="s">
        <v>8610</v>
      </c>
      <c r="G468" s="189" t="s">
        <v>3780</v>
      </c>
      <c r="H468" s="189" t="s">
        <v>6354</v>
      </c>
      <c r="I468" s="189" t="s">
        <v>1433</v>
      </c>
      <c r="J468" s="189" t="s">
        <v>6347</v>
      </c>
      <c r="K468" s="189" t="s">
        <v>3782</v>
      </c>
      <c r="L468" s="189" t="s">
        <v>3783</v>
      </c>
      <c r="M468" s="189" t="s">
        <v>544</v>
      </c>
      <c r="N468" s="189" t="s">
        <v>3353</v>
      </c>
      <c r="O468" s="189" t="s">
        <v>3784</v>
      </c>
      <c r="P468" s="189">
        <v>0</v>
      </c>
      <c r="Q468" s="189">
        <v>0</v>
      </c>
      <c r="R468" s="189" t="s">
        <v>368</v>
      </c>
      <c r="S468" s="189" t="s">
        <v>8611</v>
      </c>
      <c r="T468" s="190">
        <v>37970</v>
      </c>
      <c r="U468" s="191">
        <v>6931</v>
      </c>
      <c r="V468" s="197">
        <v>9397523</v>
      </c>
      <c r="W468" s="197">
        <v>86457734</v>
      </c>
      <c r="X468" s="192">
        <v>44469</v>
      </c>
      <c r="Y468" s="80" t="s">
        <v>6489</v>
      </c>
      <c r="Z468" s="80" t="s">
        <v>6490</v>
      </c>
      <c r="AA468" s="193" t="s">
        <v>6540</v>
      </c>
    </row>
    <row r="469" spans="2:27" s="188" customFormat="1" ht="15.75" customHeight="1" x14ac:dyDescent="0.2">
      <c r="B469" s="189" t="s">
        <v>7648</v>
      </c>
      <c r="C469" s="189">
        <v>712782005</v>
      </c>
      <c r="D469" s="189" t="s">
        <v>72</v>
      </c>
      <c r="E469" s="189" t="s">
        <v>480</v>
      </c>
      <c r="F469" s="189" t="s">
        <v>7649</v>
      </c>
      <c r="G469" s="189" t="s">
        <v>481</v>
      </c>
      <c r="H469" s="189" t="s">
        <v>7650</v>
      </c>
      <c r="I469" s="189" t="s">
        <v>482</v>
      </c>
      <c r="J469" s="189" t="s">
        <v>5911</v>
      </c>
      <c r="K469" s="189" t="s">
        <v>5912</v>
      </c>
      <c r="L469" s="189" t="s">
        <v>5913</v>
      </c>
      <c r="M469" s="189" t="s">
        <v>5342</v>
      </c>
      <c r="N469" s="189" t="s">
        <v>485</v>
      </c>
      <c r="O469" s="189" t="s">
        <v>484</v>
      </c>
      <c r="P469" s="189" t="s">
        <v>483</v>
      </c>
      <c r="Q469" s="189">
        <v>0</v>
      </c>
      <c r="R469" s="189" t="s">
        <v>368</v>
      </c>
      <c r="S469" s="189" t="s">
        <v>7651</v>
      </c>
      <c r="T469" s="190">
        <v>37970</v>
      </c>
      <c r="U469" s="191">
        <v>6934</v>
      </c>
      <c r="V469" s="197">
        <v>25732766</v>
      </c>
      <c r="W469" s="197">
        <v>251890532</v>
      </c>
      <c r="X469" s="192">
        <v>44469</v>
      </c>
      <c r="Y469" s="80" t="s">
        <v>6489</v>
      </c>
      <c r="Z469" s="80" t="s">
        <v>6490</v>
      </c>
      <c r="AA469" s="193" t="s">
        <v>6519</v>
      </c>
    </row>
    <row r="470" spans="2:27" s="188" customFormat="1" ht="15.75" customHeight="1" x14ac:dyDescent="0.2">
      <c r="B470" s="189" t="s">
        <v>7823</v>
      </c>
      <c r="C470" s="189">
        <v>725984006</v>
      </c>
      <c r="D470" s="189" t="s">
        <v>49</v>
      </c>
      <c r="E470" s="189" t="s">
        <v>972</v>
      </c>
      <c r="F470" s="189" t="s">
        <v>7824</v>
      </c>
      <c r="G470" s="189" t="s">
        <v>973</v>
      </c>
      <c r="H470" s="189" t="s">
        <v>7825</v>
      </c>
      <c r="I470" s="189" t="s">
        <v>969</v>
      </c>
      <c r="J470" s="189" t="s">
        <v>7826</v>
      </c>
      <c r="K470" s="189" t="s">
        <v>8931</v>
      </c>
      <c r="L470" s="189" t="s">
        <v>974</v>
      </c>
      <c r="M470" s="189" t="s">
        <v>47</v>
      </c>
      <c r="N470" s="189" t="s">
        <v>583</v>
      </c>
      <c r="O470" s="189" t="s">
        <v>7828</v>
      </c>
      <c r="P470" s="189" t="s">
        <v>7829</v>
      </c>
      <c r="Q470" s="189">
        <v>0</v>
      </c>
      <c r="R470" s="189">
        <v>93401</v>
      </c>
      <c r="S470" s="189" t="s">
        <v>5962</v>
      </c>
      <c r="T470" s="190">
        <v>37970</v>
      </c>
      <c r="U470" s="191">
        <v>6935</v>
      </c>
      <c r="V470" s="197">
        <v>0</v>
      </c>
      <c r="W470" s="197">
        <v>248466544</v>
      </c>
      <c r="X470" s="192">
        <v>44469</v>
      </c>
      <c r="Y470" s="80" t="s">
        <v>6489</v>
      </c>
      <c r="Z470" s="80" t="s">
        <v>6490</v>
      </c>
      <c r="AA470" s="193" t="s">
        <v>7481</v>
      </c>
    </row>
    <row r="471" spans="2:27" s="188" customFormat="1" ht="15.75" customHeight="1" x14ac:dyDescent="0.2">
      <c r="B471" s="189" t="s">
        <v>7975</v>
      </c>
      <c r="C471" s="189">
        <v>712800003</v>
      </c>
      <c r="D471" s="189" t="s">
        <v>1375</v>
      </c>
      <c r="E471" s="189" t="s">
        <v>1538</v>
      </c>
      <c r="F471" s="189" t="s">
        <v>7976</v>
      </c>
      <c r="G471" s="189" t="s">
        <v>1539</v>
      </c>
      <c r="H471" s="189" t="s">
        <v>7977</v>
      </c>
      <c r="I471" s="189" t="s">
        <v>1540</v>
      </c>
      <c r="J471" s="189" t="s">
        <v>7978</v>
      </c>
      <c r="K471" s="189" t="s">
        <v>1541</v>
      </c>
      <c r="L471" s="189" t="s">
        <v>1543</v>
      </c>
      <c r="M471" s="189" t="s">
        <v>47</v>
      </c>
      <c r="N471" s="189" t="s">
        <v>739</v>
      </c>
      <c r="O471" s="189" t="s">
        <v>7979</v>
      </c>
      <c r="P471" s="189" t="s">
        <v>1542</v>
      </c>
      <c r="Q471" s="189">
        <v>0</v>
      </c>
      <c r="R471" s="189" t="s">
        <v>45</v>
      </c>
      <c r="S471" s="189" t="s">
        <v>7980</v>
      </c>
      <c r="T471" s="190">
        <v>37970</v>
      </c>
      <c r="U471" s="191">
        <v>6938</v>
      </c>
      <c r="V471" s="197">
        <v>4499640</v>
      </c>
      <c r="W471" s="197">
        <v>38566898</v>
      </c>
      <c r="X471" s="192">
        <v>44469</v>
      </c>
      <c r="Y471" s="80" t="s">
        <v>6489</v>
      </c>
      <c r="Z471" s="80" t="s">
        <v>6490</v>
      </c>
      <c r="AA471" s="193" t="s">
        <v>70</v>
      </c>
    </row>
    <row r="472" spans="2:27" s="188" customFormat="1" ht="15.75" customHeight="1" x14ac:dyDescent="0.2">
      <c r="B472" s="189" t="s">
        <v>7879</v>
      </c>
      <c r="C472" s="189">
        <v>726079005</v>
      </c>
      <c r="D472" s="189" t="s">
        <v>49</v>
      </c>
      <c r="E472" s="189" t="s">
        <v>1195</v>
      </c>
      <c r="F472" s="189" t="s">
        <v>7880</v>
      </c>
      <c r="G472" s="189" t="s">
        <v>1196</v>
      </c>
      <c r="H472" s="189" t="s">
        <v>5742</v>
      </c>
      <c r="I472" s="189" t="s">
        <v>1197</v>
      </c>
      <c r="J472" s="189" t="s">
        <v>6351</v>
      </c>
      <c r="K472" s="189" t="s">
        <v>5494</v>
      </c>
      <c r="L472" s="189" t="s">
        <v>1198</v>
      </c>
      <c r="M472" s="189" t="s">
        <v>309</v>
      </c>
      <c r="N472" s="189" t="s">
        <v>1200</v>
      </c>
      <c r="O472" s="189" t="s">
        <v>1199</v>
      </c>
      <c r="P472" s="189" t="s">
        <v>7881</v>
      </c>
      <c r="Q472" s="189">
        <v>0</v>
      </c>
      <c r="R472" s="189" t="s">
        <v>45</v>
      </c>
      <c r="S472" s="189" t="s">
        <v>7882</v>
      </c>
      <c r="T472" s="190">
        <v>37970</v>
      </c>
      <c r="U472" s="191">
        <v>6943</v>
      </c>
      <c r="V472" s="197">
        <v>3714530</v>
      </c>
      <c r="W472" s="197">
        <v>10347620</v>
      </c>
      <c r="X472" s="192">
        <v>44469</v>
      </c>
      <c r="Y472" s="80" t="s">
        <v>6489</v>
      </c>
      <c r="Z472" s="80" t="s">
        <v>6490</v>
      </c>
      <c r="AA472" s="193" t="s">
        <v>6518</v>
      </c>
    </row>
    <row r="473" spans="2:27" s="188" customFormat="1" ht="15.75" customHeight="1" x14ac:dyDescent="0.2">
      <c r="B473" s="189" t="s">
        <v>7879</v>
      </c>
      <c r="C473" s="189">
        <v>726079005</v>
      </c>
      <c r="D473" s="189" t="s">
        <v>49</v>
      </c>
      <c r="E473" s="189" t="s">
        <v>1195</v>
      </c>
      <c r="F473" s="189" t="s">
        <v>7880</v>
      </c>
      <c r="G473" s="189" t="s">
        <v>1196</v>
      </c>
      <c r="H473" s="189" t="s">
        <v>5742</v>
      </c>
      <c r="I473" s="189" t="s">
        <v>1197</v>
      </c>
      <c r="J473" s="189" t="s">
        <v>6351</v>
      </c>
      <c r="K473" s="189" t="s">
        <v>5494</v>
      </c>
      <c r="L473" s="189" t="s">
        <v>1198</v>
      </c>
      <c r="M473" s="189" t="s">
        <v>309</v>
      </c>
      <c r="N473" s="189" t="s">
        <v>1200</v>
      </c>
      <c r="O473" s="189" t="s">
        <v>1199</v>
      </c>
      <c r="P473" s="189" t="s">
        <v>7881</v>
      </c>
      <c r="Q473" s="189">
        <v>0</v>
      </c>
      <c r="R473" s="189" t="s">
        <v>45</v>
      </c>
      <c r="S473" s="189" t="s">
        <v>7882</v>
      </c>
      <c r="T473" s="190">
        <v>37970</v>
      </c>
      <c r="U473" s="191">
        <v>6943</v>
      </c>
      <c r="V473" s="197">
        <v>42133065</v>
      </c>
      <c r="W473" s="197">
        <v>211321047</v>
      </c>
      <c r="X473" s="192">
        <v>44469</v>
      </c>
      <c r="Y473" s="80" t="s">
        <v>6489</v>
      </c>
      <c r="Z473" s="80" t="s">
        <v>6490</v>
      </c>
      <c r="AA473" s="193" t="s">
        <v>148</v>
      </c>
    </row>
    <row r="474" spans="2:27" s="188" customFormat="1" ht="15.75" customHeight="1" x14ac:dyDescent="0.2">
      <c r="B474" s="189" t="s">
        <v>7879</v>
      </c>
      <c r="C474" s="189">
        <v>726079005</v>
      </c>
      <c r="D474" s="189" t="s">
        <v>49</v>
      </c>
      <c r="E474" s="189" t="s">
        <v>1195</v>
      </c>
      <c r="F474" s="189" t="s">
        <v>7880</v>
      </c>
      <c r="G474" s="189" t="s">
        <v>1196</v>
      </c>
      <c r="H474" s="189" t="s">
        <v>5742</v>
      </c>
      <c r="I474" s="189" t="s">
        <v>1197</v>
      </c>
      <c r="J474" s="189" t="s">
        <v>6351</v>
      </c>
      <c r="K474" s="189" t="s">
        <v>5494</v>
      </c>
      <c r="L474" s="189" t="s">
        <v>1198</v>
      </c>
      <c r="M474" s="189" t="s">
        <v>309</v>
      </c>
      <c r="N474" s="189" t="s">
        <v>1200</v>
      </c>
      <c r="O474" s="189" t="s">
        <v>1199</v>
      </c>
      <c r="P474" s="189" t="s">
        <v>7881</v>
      </c>
      <c r="Q474" s="189">
        <v>0</v>
      </c>
      <c r="R474" s="189" t="s">
        <v>45</v>
      </c>
      <c r="S474" s="189" t="s">
        <v>7882</v>
      </c>
      <c r="T474" s="190">
        <v>37970</v>
      </c>
      <c r="U474" s="191">
        <v>6943</v>
      </c>
      <c r="V474" s="197">
        <v>52457422</v>
      </c>
      <c r="W474" s="197">
        <v>232743090</v>
      </c>
      <c r="X474" s="192">
        <v>44469</v>
      </c>
      <c r="Y474" s="80" t="s">
        <v>6489</v>
      </c>
      <c r="Z474" s="80" t="s">
        <v>6490</v>
      </c>
      <c r="AA474" s="193" t="s">
        <v>6511</v>
      </c>
    </row>
    <row r="475" spans="2:27" s="188" customFormat="1" ht="15.75" customHeight="1" x14ac:dyDescent="0.2">
      <c r="B475" s="189" t="s">
        <v>7879</v>
      </c>
      <c r="C475" s="189">
        <v>726079005</v>
      </c>
      <c r="D475" s="189" t="s">
        <v>49</v>
      </c>
      <c r="E475" s="189" t="s">
        <v>1195</v>
      </c>
      <c r="F475" s="189" t="s">
        <v>7880</v>
      </c>
      <c r="G475" s="189" t="s">
        <v>1196</v>
      </c>
      <c r="H475" s="189" t="s">
        <v>5742</v>
      </c>
      <c r="I475" s="189" t="s">
        <v>1197</v>
      </c>
      <c r="J475" s="189" t="s">
        <v>6351</v>
      </c>
      <c r="K475" s="189" t="s">
        <v>5494</v>
      </c>
      <c r="L475" s="189" t="s">
        <v>1198</v>
      </c>
      <c r="M475" s="189" t="s">
        <v>309</v>
      </c>
      <c r="N475" s="189" t="s">
        <v>1200</v>
      </c>
      <c r="O475" s="189" t="s">
        <v>1199</v>
      </c>
      <c r="P475" s="189" t="s">
        <v>7881</v>
      </c>
      <c r="Q475" s="189">
        <v>0</v>
      </c>
      <c r="R475" s="189" t="s">
        <v>45</v>
      </c>
      <c r="S475" s="189" t="s">
        <v>7882</v>
      </c>
      <c r="T475" s="190">
        <v>37970</v>
      </c>
      <c r="U475" s="191">
        <v>6943</v>
      </c>
      <c r="V475" s="197">
        <v>46962279</v>
      </c>
      <c r="W475" s="197">
        <v>243318777</v>
      </c>
      <c r="X475" s="192">
        <v>44469</v>
      </c>
      <c r="Y475" s="80" t="s">
        <v>6489</v>
      </c>
      <c r="Z475" s="80" t="s">
        <v>6490</v>
      </c>
      <c r="AA475" s="193" t="s">
        <v>6502</v>
      </c>
    </row>
    <row r="476" spans="2:27" s="188" customFormat="1" ht="15.75" customHeight="1" x14ac:dyDescent="0.2">
      <c r="B476" s="189" t="s">
        <v>7879</v>
      </c>
      <c r="C476" s="189">
        <v>726079005</v>
      </c>
      <c r="D476" s="189" t="s">
        <v>49</v>
      </c>
      <c r="E476" s="189" t="s">
        <v>1195</v>
      </c>
      <c r="F476" s="189" t="s">
        <v>7880</v>
      </c>
      <c r="G476" s="189" t="s">
        <v>1196</v>
      </c>
      <c r="H476" s="189" t="s">
        <v>5742</v>
      </c>
      <c r="I476" s="189" t="s">
        <v>1197</v>
      </c>
      <c r="J476" s="189" t="s">
        <v>6351</v>
      </c>
      <c r="K476" s="189" t="s">
        <v>5494</v>
      </c>
      <c r="L476" s="189" t="s">
        <v>1198</v>
      </c>
      <c r="M476" s="189" t="s">
        <v>309</v>
      </c>
      <c r="N476" s="189" t="s">
        <v>1200</v>
      </c>
      <c r="O476" s="189" t="s">
        <v>1199</v>
      </c>
      <c r="P476" s="189" t="s">
        <v>7881</v>
      </c>
      <c r="Q476" s="189">
        <v>0</v>
      </c>
      <c r="R476" s="189" t="s">
        <v>45</v>
      </c>
      <c r="S476" s="189" t="s">
        <v>7882</v>
      </c>
      <c r="T476" s="190">
        <v>37970</v>
      </c>
      <c r="U476" s="191">
        <v>6943</v>
      </c>
      <c r="V476" s="197">
        <v>27463320</v>
      </c>
      <c r="W476" s="197">
        <v>221775329</v>
      </c>
      <c r="X476" s="192">
        <v>44469</v>
      </c>
      <c r="Y476" s="80" t="s">
        <v>6489</v>
      </c>
      <c r="Z476" s="80" t="s">
        <v>6490</v>
      </c>
      <c r="AA476" s="193" t="s">
        <v>6542</v>
      </c>
    </row>
    <row r="477" spans="2:27" s="188" customFormat="1" ht="15.75" customHeight="1" x14ac:dyDescent="0.2">
      <c r="B477" s="189" t="s">
        <v>7879</v>
      </c>
      <c r="C477" s="189">
        <v>726079005</v>
      </c>
      <c r="D477" s="189" t="s">
        <v>49</v>
      </c>
      <c r="E477" s="189" t="s">
        <v>1195</v>
      </c>
      <c r="F477" s="189" t="s">
        <v>7880</v>
      </c>
      <c r="G477" s="189" t="s">
        <v>1196</v>
      </c>
      <c r="H477" s="189" t="s">
        <v>5742</v>
      </c>
      <c r="I477" s="189" t="s">
        <v>1197</v>
      </c>
      <c r="J477" s="189" t="s">
        <v>6351</v>
      </c>
      <c r="K477" s="189" t="s">
        <v>5494</v>
      </c>
      <c r="L477" s="189" t="s">
        <v>1198</v>
      </c>
      <c r="M477" s="189" t="s">
        <v>309</v>
      </c>
      <c r="N477" s="189" t="s">
        <v>1200</v>
      </c>
      <c r="O477" s="189" t="s">
        <v>1199</v>
      </c>
      <c r="P477" s="189" t="s">
        <v>7881</v>
      </c>
      <c r="Q477" s="189">
        <v>0</v>
      </c>
      <c r="R477" s="189" t="s">
        <v>45</v>
      </c>
      <c r="S477" s="189" t="s">
        <v>7882</v>
      </c>
      <c r="T477" s="190">
        <v>37970</v>
      </c>
      <c r="U477" s="191">
        <v>6943</v>
      </c>
      <c r="V477" s="197">
        <v>116270698</v>
      </c>
      <c r="W477" s="197">
        <v>438934315</v>
      </c>
      <c r="X477" s="192">
        <v>44469</v>
      </c>
      <c r="Y477" s="80" t="s">
        <v>6489</v>
      </c>
      <c r="Z477" s="80" t="s">
        <v>6490</v>
      </c>
      <c r="AA477" s="193" t="s">
        <v>6637</v>
      </c>
    </row>
    <row r="478" spans="2:27" s="188" customFormat="1" ht="15.75" customHeight="1" x14ac:dyDescent="0.2">
      <c r="B478" s="189" t="s">
        <v>7879</v>
      </c>
      <c r="C478" s="189">
        <v>726079005</v>
      </c>
      <c r="D478" s="189" t="s">
        <v>49</v>
      </c>
      <c r="E478" s="189" t="s">
        <v>1195</v>
      </c>
      <c r="F478" s="189" t="s">
        <v>7880</v>
      </c>
      <c r="G478" s="189" t="s">
        <v>1196</v>
      </c>
      <c r="H478" s="189" t="s">
        <v>5742</v>
      </c>
      <c r="I478" s="189" t="s">
        <v>1197</v>
      </c>
      <c r="J478" s="189" t="s">
        <v>6351</v>
      </c>
      <c r="K478" s="189" t="s">
        <v>5494</v>
      </c>
      <c r="L478" s="189" t="s">
        <v>1198</v>
      </c>
      <c r="M478" s="189" t="s">
        <v>309</v>
      </c>
      <c r="N478" s="189" t="s">
        <v>1200</v>
      </c>
      <c r="O478" s="189" t="s">
        <v>1199</v>
      </c>
      <c r="P478" s="189" t="s">
        <v>7881</v>
      </c>
      <c r="Q478" s="189">
        <v>0</v>
      </c>
      <c r="R478" s="189" t="s">
        <v>45</v>
      </c>
      <c r="S478" s="189" t="s">
        <v>7882</v>
      </c>
      <c r="T478" s="190">
        <v>37970</v>
      </c>
      <c r="U478" s="191">
        <v>6943</v>
      </c>
      <c r="V478" s="197">
        <v>47156848</v>
      </c>
      <c r="W478" s="197">
        <v>268212757</v>
      </c>
      <c r="X478" s="192">
        <v>44469</v>
      </c>
      <c r="Y478" s="80" t="s">
        <v>6489</v>
      </c>
      <c r="Z478" s="80" t="s">
        <v>6490</v>
      </c>
      <c r="AA478" s="193" t="s">
        <v>7478</v>
      </c>
    </row>
    <row r="479" spans="2:27" s="188" customFormat="1" ht="15.75" customHeight="1" x14ac:dyDescent="0.2">
      <c r="B479" s="189" t="s">
        <v>8865</v>
      </c>
      <c r="C479" s="189">
        <v>653716907</v>
      </c>
      <c r="D479" s="189" t="s">
        <v>5047</v>
      </c>
      <c r="E479" s="189" t="s">
        <v>140</v>
      </c>
      <c r="F479" s="189" t="s">
        <v>1476</v>
      </c>
      <c r="G479" s="189" t="s">
        <v>5004</v>
      </c>
      <c r="H479" s="189" t="s">
        <v>28</v>
      </c>
      <c r="I479" s="189">
        <v>0</v>
      </c>
      <c r="J479" s="189">
        <v>0</v>
      </c>
      <c r="K479" s="189" t="s">
        <v>5048</v>
      </c>
      <c r="L479" s="189" t="s">
        <v>5049</v>
      </c>
      <c r="M479" s="189" t="s">
        <v>544</v>
      </c>
      <c r="N479" s="189" t="s">
        <v>3150</v>
      </c>
      <c r="O479" s="189" t="s">
        <v>6338</v>
      </c>
      <c r="P479" s="189" t="s">
        <v>6339</v>
      </c>
      <c r="Q479" s="189">
        <v>0</v>
      </c>
      <c r="R479" s="189" t="s">
        <v>230</v>
      </c>
      <c r="S479" s="189" t="s">
        <v>6365</v>
      </c>
      <c r="T479" s="190">
        <v>37970</v>
      </c>
      <c r="U479" s="191">
        <v>6945</v>
      </c>
      <c r="V479" s="197">
        <v>0</v>
      </c>
      <c r="W479" s="197">
        <v>14817780</v>
      </c>
      <c r="X479" s="192">
        <v>44469</v>
      </c>
      <c r="Y479" s="80" t="s">
        <v>6489</v>
      </c>
      <c r="Z479" s="80" t="s">
        <v>6490</v>
      </c>
      <c r="AA479" s="193" t="s">
        <v>6650</v>
      </c>
    </row>
    <row r="480" spans="2:27" s="188" customFormat="1" ht="15.75" customHeight="1" x14ac:dyDescent="0.2">
      <c r="B480" s="189" t="s">
        <v>8799</v>
      </c>
      <c r="C480" s="189">
        <v>728857005</v>
      </c>
      <c r="D480" s="189" t="s">
        <v>49</v>
      </c>
      <c r="E480" s="189" t="s">
        <v>4851</v>
      </c>
      <c r="F480" s="189" t="s">
        <v>8800</v>
      </c>
      <c r="G480" s="189" t="s">
        <v>4742</v>
      </c>
      <c r="H480" s="189" t="s">
        <v>8801</v>
      </c>
      <c r="I480" s="189" t="s">
        <v>4852</v>
      </c>
      <c r="J480" s="189" t="s">
        <v>8802</v>
      </c>
      <c r="K480" s="189" t="s">
        <v>4853</v>
      </c>
      <c r="L480" s="189" t="s">
        <v>6234</v>
      </c>
      <c r="M480" s="189" t="s">
        <v>544</v>
      </c>
      <c r="N480" s="189" t="s">
        <v>3201</v>
      </c>
      <c r="O480" s="189" t="s">
        <v>6235</v>
      </c>
      <c r="P480" s="189" t="s">
        <v>5725</v>
      </c>
      <c r="Q480" s="189">
        <v>0</v>
      </c>
      <c r="R480" s="189" t="s">
        <v>45</v>
      </c>
      <c r="S480" s="189" t="s">
        <v>8803</v>
      </c>
      <c r="T480" s="190">
        <v>37970</v>
      </c>
      <c r="U480" s="191">
        <v>6950</v>
      </c>
      <c r="V480" s="197">
        <v>31210434</v>
      </c>
      <c r="W480" s="197">
        <v>227668854</v>
      </c>
      <c r="X480" s="192">
        <v>44469</v>
      </c>
      <c r="Y480" s="80" t="s">
        <v>6489</v>
      </c>
      <c r="Z480" s="80" t="s">
        <v>6490</v>
      </c>
      <c r="AA480" s="193" t="s">
        <v>6616</v>
      </c>
    </row>
    <row r="481" spans="2:27" s="188" customFormat="1" ht="15.75" customHeight="1" x14ac:dyDescent="0.2">
      <c r="B481" s="189" t="s">
        <v>8799</v>
      </c>
      <c r="C481" s="189">
        <v>728857005</v>
      </c>
      <c r="D481" s="189" t="s">
        <v>49</v>
      </c>
      <c r="E481" s="189" t="s">
        <v>4851</v>
      </c>
      <c r="F481" s="189" t="s">
        <v>8800</v>
      </c>
      <c r="G481" s="189" t="s">
        <v>4742</v>
      </c>
      <c r="H481" s="189" t="s">
        <v>8801</v>
      </c>
      <c r="I481" s="189" t="s">
        <v>4852</v>
      </c>
      <c r="J481" s="189" t="s">
        <v>8802</v>
      </c>
      <c r="K481" s="189" t="s">
        <v>4853</v>
      </c>
      <c r="L481" s="189" t="s">
        <v>6234</v>
      </c>
      <c r="M481" s="189" t="s">
        <v>544</v>
      </c>
      <c r="N481" s="189" t="s">
        <v>3201</v>
      </c>
      <c r="O481" s="189" t="s">
        <v>6235</v>
      </c>
      <c r="P481" s="189" t="s">
        <v>5725</v>
      </c>
      <c r="Q481" s="189">
        <v>0</v>
      </c>
      <c r="R481" s="189" t="s">
        <v>45</v>
      </c>
      <c r="S481" s="189" t="s">
        <v>8803</v>
      </c>
      <c r="T481" s="190">
        <v>37970</v>
      </c>
      <c r="U481" s="191">
        <v>6950</v>
      </c>
      <c r="V481" s="197">
        <v>2697198</v>
      </c>
      <c r="W481" s="197">
        <v>21962898</v>
      </c>
      <c r="X481" s="192">
        <v>44469</v>
      </c>
      <c r="Y481" s="80" t="s">
        <v>6489</v>
      </c>
      <c r="Z481" s="80" t="s">
        <v>6490</v>
      </c>
      <c r="AA481" s="193" t="s">
        <v>6506</v>
      </c>
    </row>
    <row r="482" spans="2:27" s="188" customFormat="1" ht="15.75" customHeight="1" x14ac:dyDescent="0.2">
      <c r="B482" s="189" t="s">
        <v>8799</v>
      </c>
      <c r="C482" s="189">
        <v>728857005</v>
      </c>
      <c r="D482" s="189" t="s">
        <v>49</v>
      </c>
      <c r="E482" s="189" t="s">
        <v>4851</v>
      </c>
      <c r="F482" s="189" t="s">
        <v>8800</v>
      </c>
      <c r="G482" s="189" t="s">
        <v>4742</v>
      </c>
      <c r="H482" s="189" t="s">
        <v>8801</v>
      </c>
      <c r="I482" s="189" t="s">
        <v>4852</v>
      </c>
      <c r="J482" s="189" t="s">
        <v>8802</v>
      </c>
      <c r="K482" s="189" t="s">
        <v>4853</v>
      </c>
      <c r="L482" s="189" t="s">
        <v>6234</v>
      </c>
      <c r="M482" s="189" t="s">
        <v>544</v>
      </c>
      <c r="N482" s="189" t="s">
        <v>3201</v>
      </c>
      <c r="O482" s="189" t="s">
        <v>6235</v>
      </c>
      <c r="P482" s="189" t="s">
        <v>5725</v>
      </c>
      <c r="Q482" s="189">
        <v>0</v>
      </c>
      <c r="R482" s="189" t="s">
        <v>45</v>
      </c>
      <c r="S482" s="189" t="s">
        <v>8803</v>
      </c>
      <c r="T482" s="190">
        <v>37970</v>
      </c>
      <c r="U482" s="191">
        <v>6950</v>
      </c>
      <c r="V482" s="197">
        <v>62245140</v>
      </c>
      <c r="W482" s="197">
        <v>521818366</v>
      </c>
      <c r="X482" s="192">
        <v>44469</v>
      </c>
      <c r="Y482" s="80" t="s">
        <v>6489</v>
      </c>
      <c r="Z482" s="80" t="s">
        <v>6490</v>
      </c>
      <c r="AA482" s="193" t="s">
        <v>6498</v>
      </c>
    </row>
    <row r="483" spans="2:27" s="188" customFormat="1" ht="15.75" customHeight="1" x14ac:dyDescent="0.2">
      <c r="B483" s="189" t="s">
        <v>8799</v>
      </c>
      <c r="C483" s="189">
        <v>728857005</v>
      </c>
      <c r="D483" s="189" t="s">
        <v>49</v>
      </c>
      <c r="E483" s="189" t="s">
        <v>4851</v>
      </c>
      <c r="F483" s="189" t="s">
        <v>8800</v>
      </c>
      <c r="G483" s="189" t="s">
        <v>4742</v>
      </c>
      <c r="H483" s="189" t="s">
        <v>8801</v>
      </c>
      <c r="I483" s="189" t="s">
        <v>4852</v>
      </c>
      <c r="J483" s="189" t="s">
        <v>8802</v>
      </c>
      <c r="K483" s="189" t="s">
        <v>4853</v>
      </c>
      <c r="L483" s="189" t="s">
        <v>6234</v>
      </c>
      <c r="M483" s="189" t="s">
        <v>544</v>
      </c>
      <c r="N483" s="189" t="s">
        <v>3201</v>
      </c>
      <c r="O483" s="189" t="s">
        <v>6235</v>
      </c>
      <c r="P483" s="189" t="s">
        <v>5725</v>
      </c>
      <c r="Q483" s="189">
        <v>0</v>
      </c>
      <c r="R483" s="189" t="s">
        <v>45</v>
      </c>
      <c r="S483" s="189" t="s">
        <v>8803</v>
      </c>
      <c r="T483" s="190">
        <v>37970</v>
      </c>
      <c r="U483" s="191">
        <v>6950</v>
      </c>
      <c r="V483" s="197">
        <v>37544439</v>
      </c>
      <c r="W483" s="197">
        <v>294934191</v>
      </c>
      <c r="X483" s="192">
        <v>44469</v>
      </c>
      <c r="Y483" s="80" t="s">
        <v>6489</v>
      </c>
      <c r="Z483" s="80" t="s">
        <v>6490</v>
      </c>
      <c r="AA483" s="193" t="s">
        <v>6546</v>
      </c>
    </row>
    <row r="484" spans="2:27" s="188" customFormat="1" ht="15.75" customHeight="1" x14ac:dyDescent="0.2">
      <c r="B484" s="189" t="s">
        <v>8799</v>
      </c>
      <c r="C484" s="189">
        <v>728857005</v>
      </c>
      <c r="D484" s="189" t="s">
        <v>49</v>
      </c>
      <c r="E484" s="189" t="s">
        <v>4851</v>
      </c>
      <c r="F484" s="189" t="s">
        <v>8800</v>
      </c>
      <c r="G484" s="189" t="s">
        <v>4742</v>
      </c>
      <c r="H484" s="189" t="s">
        <v>8801</v>
      </c>
      <c r="I484" s="189" t="s">
        <v>4852</v>
      </c>
      <c r="J484" s="189" t="s">
        <v>8802</v>
      </c>
      <c r="K484" s="189" t="s">
        <v>4853</v>
      </c>
      <c r="L484" s="189" t="s">
        <v>6234</v>
      </c>
      <c r="M484" s="189" t="s">
        <v>544</v>
      </c>
      <c r="N484" s="189" t="s">
        <v>3201</v>
      </c>
      <c r="O484" s="189" t="s">
        <v>6235</v>
      </c>
      <c r="P484" s="189" t="s">
        <v>5725</v>
      </c>
      <c r="Q484" s="189">
        <v>0</v>
      </c>
      <c r="R484" s="189" t="s">
        <v>45</v>
      </c>
      <c r="S484" s="189" t="s">
        <v>8803</v>
      </c>
      <c r="T484" s="190">
        <v>37970</v>
      </c>
      <c r="U484" s="191">
        <v>6950</v>
      </c>
      <c r="V484" s="197">
        <v>6573612</v>
      </c>
      <c r="W484" s="197">
        <v>51787236</v>
      </c>
      <c r="X484" s="192">
        <v>44469</v>
      </c>
      <c r="Y484" s="80" t="s">
        <v>6489</v>
      </c>
      <c r="Z484" s="80" t="s">
        <v>6490</v>
      </c>
      <c r="AA484" s="193" t="s">
        <v>7476</v>
      </c>
    </row>
    <row r="485" spans="2:27" s="188" customFormat="1" ht="15.75" customHeight="1" x14ac:dyDescent="0.2">
      <c r="B485" s="189" t="s">
        <v>8242</v>
      </c>
      <c r="C485" s="189">
        <v>727783008</v>
      </c>
      <c r="D485" s="189" t="s">
        <v>2322</v>
      </c>
      <c r="E485" s="189" t="s">
        <v>2323</v>
      </c>
      <c r="F485" s="189" t="s">
        <v>8243</v>
      </c>
      <c r="G485" s="189" t="s">
        <v>2324</v>
      </c>
      <c r="H485" s="189" t="s">
        <v>7321</v>
      </c>
      <c r="I485" s="189" t="s">
        <v>2325</v>
      </c>
      <c r="J485" s="189" t="s">
        <v>7322</v>
      </c>
      <c r="K485" s="189" t="s">
        <v>7323</v>
      </c>
      <c r="L485" s="189" t="s">
        <v>2326</v>
      </c>
      <c r="M485" s="189" t="s">
        <v>47</v>
      </c>
      <c r="N485" s="189" t="s">
        <v>2327</v>
      </c>
      <c r="O485" s="189">
        <v>0</v>
      </c>
      <c r="P485" s="189" t="s">
        <v>5601</v>
      </c>
      <c r="Q485" s="189">
        <v>0</v>
      </c>
      <c r="R485" s="189">
        <v>93401</v>
      </c>
      <c r="S485" s="189" t="s">
        <v>7324</v>
      </c>
      <c r="T485" s="190">
        <v>37970</v>
      </c>
      <c r="U485" s="191">
        <v>6959</v>
      </c>
      <c r="V485" s="197">
        <v>0</v>
      </c>
      <c r="W485" s="197">
        <v>157361144</v>
      </c>
      <c r="X485" s="192">
        <v>44469</v>
      </c>
      <c r="Y485" s="80" t="s">
        <v>6489</v>
      </c>
      <c r="Z485" s="80" t="s">
        <v>6490</v>
      </c>
      <c r="AA485" s="193" t="s">
        <v>65</v>
      </c>
    </row>
    <row r="486" spans="2:27" s="188" customFormat="1" ht="15.75" customHeight="1" x14ac:dyDescent="0.2">
      <c r="B486" s="189" t="s">
        <v>8242</v>
      </c>
      <c r="C486" s="189">
        <v>727783008</v>
      </c>
      <c r="D486" s="189" t="s">
        <v>2322</v>
      </c>
      <c r="E486" s="189" t="s">
        <v>2323</v>
      </c>
      <c r="F486" s="189" t="s">
        <v>8243</v>
      </c>
      <c r="G486" s="189" t="s">
        <v>2324</v>
      </c>
      <c r="H486" s="189" t="s">
        <v>7321</v>
      </c>
      <c r="I486" s="189" t="s">
        <v>2325</v>
      </c>
      <c r="J486" s="189" t="s">
        <v>7322</v>
      </c>
      <c r="K486" s="189" t="s">
        <v>7323</v>
      </c>
      <c r="L486" s="189" t="s">
        <v>2326</v>
      </c>
      <c r="M486" s="189" t="s">
        <v>47</v>
      </c>
      <c r="N486" s="189" t="s">
        <v>2327</v>
      </c>
      <c r="O486" s="189">
        <v>0</v>
      </c>
      <c r="P486" s="189" t="s">
        <v>5601</v>
      </c>
      <c r="Q486" s="189">
        <v>0</v>
      </c>
      <c r="R486" s="189">
        <v>93401</v>
      </c>
      <c r="S486" s="189" t="s">
        <v>7324</v>
      </c>
      <c r="T486" s="190">
        <v>37970</v>
      </c>
      <c r="U486" s="191">
        <v>6959</v>
      </c>
      <c r="V486" s="197">
        <v>21500371</v>
      </c>
      <c r="W486" s="197">
        <v>156847684</v>
      </c>
      <c r="X486" s="192">
        <v>44469</v>
      </c>
      <c r="Y486" s="80" t="s">
        <v>6489</v>
      </c>
      <c r="Z486" s="80" t="s">
        <v>6490</v>
      </c>
      <c r="AA486" s="193" t="s">
        <v>5595</v>
      </c>
    </row>
    <row r="487" spans="2:27" s="188" customFormat="1" ht="15.75" customHeight="1" x14ac:dyDescent="0.2">
      <c r="B487" s="189" t="s">
        <v>7812</v>
      </c>
      <c r="C487" s="189">
        <v>720434008</v>
      </c>
      <c r="D487" s="189" t="s">
        <v>72</v>
      </c>
      <c r="E487" s="189" t="s">
        <v>963</v>
      </c>
      <c r="F487" s="189" t="s">
        <v>7813</v>
      </c>
      <c r="G487" s="189" t="s">
        <v>964</v>
      </c>
      <c r="H487" s="189" t="s">
        <v>7814</v>
      </c>
      <c r="I487" s="189" t="s">
        <v>965</v>
      </c>
      <c r="J487" s="189" t="s">
        <v>5937</v>
      </c>
      <c r="K487" s="189" t="s">
        <v>6045</v>
      </c>
      <c r="L487" s="189" t="s">
        <v>7815</v>
      </c>
      <c r="M487" s="189" t="s">
        <v>5346</v>
      </c>
      <c r="N487" s="189" t="s">
        <v>7816</v>
      </c>
      <c r="O487" s="189">
        <v>956984100</v>
      </c>
      <c r="P487" s="189" t="s">
        <v>7817</v>
      </c>
      <c r="Q487" s="189">
        <v>0</v>
      </c>
      <c r="R487" s="189">
        <v>93401</v>
      </c>
      <c r="S487" s="189" t="s">
        <v>7818</v>
      </c>
      <c r="T487" s="190">
        <v>37970</v>
      </c>
      <c r="U487" s="191">
        <v>6968</v>
      </c>
      <c r="V487" s="197">
        <v>21405874</v>
      </c>
      <c r="W487" s="197">
        <v>158859297</v>
      </c>
      <c r="X487" s="192">
        <v>44469</v>
      </c>
      <c r="Y487" s="80" t="s">
        <v>6489</v>
      </c>
      <c r="Z487" s="80" t="s">
        <v>6490</v>
      </c>
      <c r="AA487" s="193" t="s">
        <v>6651</v>
      </c>
    </row>
    <row r="488" spans="2:27" s="188" customFormat="1" ht="15.75" customHeight="1" x14ac:dyDescent="0.2">
      <c r="B488" s="189" t="s">
        <v>5145</v>
      </c>
      <c r="C488" s="189">
        <v>722703006</v>
      </c>
      <c r="D488" s="189" t="s">
        <v>72</v>
      </c>
      <c r="E488" s="189" t="s">
        <v>5146</v>
      </c>
      <c r="F488" s="189" t="s">
        <v>8890</v>
      </c>
      <c r="G488" s="189" t="s">
        <v>5147</v>
      </c>
      <c r="H488" s="189" t="s">
        <v>5700</v>
      </c>
      <c r="I488" s="189" t="s">
        <v>4751</v>
      </c>
      <c r="J488" s="189" t="s">
        <v>5701</v>
      </c>
      <c r="K488" s="189" t="s">
        <v>5148</v>
      </c>
      <c r="L488" s="189" t="s">
        <v>5149</v>
      </c>
      <c r="M488" s="189" t="s">
        <v>544</v>
      </c>
      <c r="N488" s="189" t="s">
        <v>1166</v>
      </c>
      <c r="O488" s="189" t="s">
        <v>8891</v>
      </c>
      <c r="P488" s="189" t="s">
        <v>5150</v>
      </c>
      <c r="Q488" s="189">
        <v>0</v>
      </c>
      <c r="R488" s="189" t="s">
        <v>5151</v>
      </c>
      <c r="S488" s="189" t="s">
        <v>8892</v>
      </c>
      <c r="T488" s="190">
        <v>37970</v>
      </c>
      <c r="U488" s="191">
        <v>6969</v>
      </c>
      <c r="V488" s="197">
        <v>19797505</v>
      </c>
      <c r="W488" s="197">
        <v>153398836</v>
      </c>
      <c r="X488" s="192">
        <v>44469</v>
      </c>
      <c r="Y488" s="80" t="s">
        <v>6489</v>
      </c>
      <c r="Z488" s="80" t="s">
        <v>6490</v>
      </c>
      <c r="AA488" s="193" t="s">
        <v>6495</v>
      </c>
    </row>
    <row r="489" spans="2:27" s="188" customFormat="1" ht="15.75" customHeight="1" x14ac:dyDescent="0.2">
      <c r="B489" s="189" t="s">
        <v>7634</v>
      </c>
      <c r="C489" s="189">
        <v>735534009</v>
      </c>
      <c r="D489" s="189" t="s">
        <v>72</v>
      </c>
      <c r="E489" s="189" t="s">
        <v>441</v>
      </c>
      <c r="F489" s="189" t="s">
        <v>7635</v>
      </c>
      <c r="G489" s="189" t="s">
        <v>442</v>
      </c>
      <c r="H489" s="189" t="s">
        <v>7636</v>
      </c>
      <c r="I489" s="189" t="s">
        <v>443</v>
      </c>
      <c r="J489" s="189" t="s">
        <v>6204</v>
      </c>
      <c r="K489" s="189" t="s">
        <v>5325</v>
      </c>
      <c r="L489" s="189" t="s">
        <v>7637</v>
      </c>
      <c r="M489" s="189" t="s">
        <v>48</v>
      </c>
      <c r="N489" s="189" t="s">
        <v>5326</v>
      </c>
      <c r="O489" s="189" t="s">
        <v>7638</v>
      </c>
      <c r="P489" s="189" t="s">
        <v>7639</v>
      </c>
      <c r="Q489" s="189">
        <v>0</v>
      </c>
      <c r="R489" s="189" t="s">
        <v>368</v>
      </c>
      <c r="S489" s="189" t="s">
        <v>7640</v>
      </c>
      <c r="T489" s="190">
        <v>37970</v>
      </c>
      <c r="U489" s="191">
        <v>6971</v>
      </c>
      <c r="V489" s="197">
        <v>8490356</v>
      </c>
      <c r="W489" s="197">
        <v>70752945</v>
      </c>
      <c r="X489" s="192">
        <v>44469</v>
      </c>
      <c r="Y489" s="80" t="s">
        <v>6489</v>
      </c>
      <c r="Z489" s="80" t="s">
        <v>6490</v>
      </c>
      <c r="AA489" s="193" t="s">
        <v>6614</v>
      </c>
    </row>
    <row r="490" spans="2:27" s="188" customFormat="1" ht="15.75" customHeight="1" x14ac:dyDescent="0.2">
      <c r="B490" s="189" t="s">
        <v>7634</v>
      </c>
      <c r="C490" s="189">
        <v>735534009</v>
      </c>
      <c r="D490" s="189" t="s">
        <v>72</v>
      </c>
      <c r="E490" s="189" t="s">
        <v>441</v>
      </c>
      <c r="F490" s="189" t="s">
        <v>7635</v>
      </c>
      <c r="G490" s="189" t="s">
        <v>442</v>
      </c>
      <c r="H490" s="189" t="s">
        <v>7636</v>
      </c>
      <c r="I490" s="189" t="s">
        <v>443</v>
      </c>
      <c r="J490" s="189" t="s">
        <v>6204</v>
      </c>
      <c r="K490" s="189" t="s">
        <v>5325</v>
      </c>
      <c r="L490" s="189" t="s">
        <v>7637</v>
      </c>
      <c r="M490" s="189" t="s">
        <v>48</v>
      </c>
      <c r="N490" s="189" t="s">
        <v>5326</v>
      </c>
      <c r="O490" s="189" t="s">
        <v>7638</v>
      </c>
      <c r="P490" s="189" t="s">
        <v>7639</v>
      </c>
      <c r="Q490" s="189">
        <v>0</v>
      </c>
      <c r="R490" s="189" t="s">
        <v>368</v>
      </c>
      <c r="S490" s="189" t="s">
        <v>7640</v>
      </c>
      <c r="T490" s="190">
        <v>37970</v>
      </c>
      <c r="U490" s="191">
        <v>6971</v>
      </c>
      <c r="V490" s="197">
        <v>0</v>
      </c>
      <c r="W490" s="197">
        <v>65251887</v>
      </c>
      <c r="X490" s="192">
        <v>44469</v>
      </c>
      <c r="Y490" s="80" t="s">
        <v>6489</v>
      </c>
      <c r="Z490" s="80" t="s">
        <v>6490</v>
      </c>
      <c r="AA490" s="193" t="s">
        <v>6652</v>
      </c>
    </row>
    <row r="491" spans="2:27" s="188" customFormat="1" ht="15.75" customHeight="1" x14ac:dyDescent="0.2">
      <c r="B491" s="189" t="s">
        <v>7634</v>
      </c>
      <c r="C491" s="189">
        <v>735534009</v>
      </c>
      <c r="D491" s="189" t="s">
        <v>72</v>
      </c>
      <c r="E491" s="189" t="s">
        <v>441</v>
      </c>
      <c r="F491" s="189" t="s">
        <v>7635</v>
      </c>
      <c r="G491" s="189" t="s">
        <v>442</v>
      </c>
      <c r="H491" s="189" t="s">
        <v>7636</v>
      </c>
      <c r="I491" s="189" t="s">
        <v>443</v>
      </c>
      <c r="J491" s="189" t="s">
        <v>6204</v>
      </c>
      <c r="K491" s="189" t="s">
        <v>5325</v>
      </c>
      <c r="L491" s="189" t="s">
        <v>7637</v>
      </c>
      <c r="M491" s="189" t="s">
        <v>48</v>
      </c>
      <c r="N491" s="189" t="s">
        <v>5326</v>
      </c>
      <c r="O491" s="189" t="s">
        <v>7638</v>
      </c>
      <c r="P491" s="189" t="s">
        <v>7639</v>
      </c>
      <c r="Q491" s="189">
        <v>0</v>
      </c>
      <c r="R491" s="189" t="s">
        <v>368</v>
      </c>
      <c r="S491" s="189" t="s">
        <v>7640</v>
      </c>
      <c r="T491" s="190">
        <v>37970</v>
      </c>
      <c r="U491" s="191">
        <v>6971</v>
      </c>
      <c r="V491" s="197">
        <v>10612944</v>
      </c>
      <c r="W491" s="197">
        <v>80481468</v>
      </c>
      <c r="X491" s="192">
        <v>44469</v>
      </c>
      <c r="Y491" s="80" t="s">
        <v>6489</v>
      </c>
      <c r="Z491" s="80" t="s">
        <v>6490</v>
      </c>
      <c r="AA491" s="193" t="s">
        <v>6653</v>
      </c>
    </row>
    <row r="492" spans="2:27" s="188" customFormat="1" ht="15.75" customHeight="1" x14ac:dyDescent="0.2">
      <c r="B492" s="189" t="s">
        <v>7634</v>
      </c>
      <c r="C492" s="189">
        <v>735534009</v>
      </c>
      <c r="D492" s="189" t="s">
        <v>72</v>
      </c>
      <c r="E492" s="189" t="s">
        <v>441</v>
      </c>
      <c r="F492" s="189" t="s">
        <v>7635</v>
      </c>
      <c r="G492" s="189" t="s">
        <v>442</v>
      </c>
      <c r="H492" s="189" t="s">
        <v>7636</v>
      </c>
      <c r="I492" s="189" t="s">
        <v>443</v>
      </c>
      <c r="J492" s="189" t="s">
        <v>6204</v>
      </c>
      <c r="K492" s="189" t="s">
        <v>5325</v>
      </c>
      <c r="L492" s="189" t="s">
        <v>7637</v>
      </c>
      <c r="M492" s="189" t="s">
        <v>48</v>
      </c>
      <c r="N492" s="189" t="s">
        <v>5326</v>
      </c>
      <c r="O492" s="189" t="s">
        <v>7638</v>
      </c>
      <c r="P492" s="189" t="s">
        <v>7639</v>
      </c>
      <c r="Q492" s="189">
        <v>0</v>
      </c>
      <c r="R492" s="189" t="s">
        <v>368</v>
      </c>
      <c r="S492" s="189" t="s">
        <v>7640</v>
      </c>
      <c r="T492" s="190">
        <v>37970</v>
      </c>
      <c r="U492" s="191">
        <v>6971</v>
      </c>
      <c r="V492" s="197">
        <v>33448462</v>
      </c>
      <c r="W492" s="197">
        <v>204894619</v>
      </c>
      <c r="X492" s="192">
        <v>44469</v>
      </c>
      <c r="Y492" s="80" t="s">
        <v>6489</v>
      </c>
      <c r="Z492" s="80" t="s">
        <v>6490</v>
      </c>
      <c r="AA492" s="193" t="s">
        <v>6654</v>
      </c>
    </row>
    <row r="493" spans="2:27" s="188" customFormat="1" ht="15.75" customHeight="1" x14ac:dyDescent="0.2">
      <c r="B493" s="189" t="s">
        <v>7634</v>
      </c>
      <c r="C493" s="189">
        <v>735534009</v>
      </c>
      <c r="D493" s="189" t="s">
        <v>72</v>
      </c>
      <c r="E493" s="189" t="s">
        <v>441</v>
      </c>
      <c r="F493" s="189" t="s">
        <v>7635</v>
      </c>
      <c r="G493" s="189" t="s">
        <v>442</v>
      </c>
      <c r="H493" s="189" t="s">
        <v>7636</v>
      </c>
      <c r="I493" s="189" t="s">
        <v>443</v>
      </c>
      <c r="J493" s="189" t="s">
        <v>6204</v>
      </c>
      <c r="K493" s="189" t="s">
        <v>5325</v>
      </c>
      <c r="L493" s="189" t="s">
        <v>7637</v>
      </c>
      <c r="M493" s="189" t="s">
        <v>48</v>
      </c>
      <c r="N493" s="189" t="s">
        <v>5326</v>
      </c>
      <c r="O493" s="189" t="s">
        <v>7638</v>
      </c>
      <c r="P493" s="189" t="s">
        <v>7639</v>
      </c>
      <c r="Q493" s="189">
        <v>0</v>
      </c>
      <c r="R493" s="189" t="s">
        <v>368</v>
      </c>
      <c r="S493" s="189" t="s">
        <v>7640</v>
      </c>
      <c r="T493" s="190">
        <v>37970</v>
      </c>
      <c r="U493" s="191">
        <v>6971</v>
      </c>
      <c r="V493" s="197">
        <v>15979556</v>
      </c>
      <c r="W493" s="197">
        <v>130853485</v>
      </c>
      <c r="X493" s="192">
        <v>44469</v>
      </c>
      <c r="Y493" s="80" t="s">
        <v>6489</v>
      </c>
      <c r="Z493" s="80" t="s">
        <v>6490</v>
      </c>
      <c r="AA493" s="193" t="s">
        <v>181</v>
      </c>
    </row>
    <row r="494" spans="2:27" s="188" customFormat="1" ht="15.75" customHeight="1" x14ac:dyDescent="0.2">
      <c r="B494" s="189" t="s">
        <v>7634</v>
      </c>
      <c r="C494" s="189">
        <v>735534009</v>
      </c>
      <c r="D494" s="189" t="s">
        <v>72</v>
      </c>
      <c r="E494" s="189" t="s">
        <v>441</v>
      </c>
      <c r="F494" s="189" t="s">
        <v>7635</v>
      </c>
      <c r="G494" s="189" t="s">
        <v>442</v>
      </c>
      <c r="H494" s="189" t="s">
        <v>7636</v>
      </c>
      <c r="I494" s="189" t="s">
        <v>443</v>
      </c>
      <c r="J494" s="189" t="s">
        <v>6204</v>
      </c>
      <c r="K494" s="189" t="s">
        <v>5325</v>
      </c>
      <c r="L494" s="189" t="s">
        <v>7637</v>
      </c>
      <c r="M494" s="189" t="s">
        <v>48</v>
      </c>
      <c r="N494" s="189" t="s">
        <v>5326</v>
      </c>
      <c r="O494" s="189" t="s">
        <v>7638</v>
      </c>
      <c r="P494" s="189" t="s">
        <v>7639</v>
      </c>
      <c r="Q494" s="189">
        <v>0</v>
      </c>
      <c r="R494" s="189" t="s">
        <v>368</v>
      </c>
      <c r="S494" s="189" t="s">
        <v>7640</v>
      </c>
      <c r="T494" s="190">
        <v>37970</v>
      </c>
      <c r="U494" s="191">
        <v>6971</v>
      </c>
      <c r="V494" s="197">
        <v>50774983</v>
      </c>
      <c r="W494" s="197">
        <v>445933388</v>
      </c>
      <c r="X494" s="192">
        <v>44469</v>
      </c>
      <c r="Y494" s="80" t="s">
        <v>6489</v>
      </c>
      <c r="Z494" s="80" t="s">
        <v>6490</v>
      </c>
      <c r="AA494" s="193" t="s">
        <v>6594</v>
      </c>
    </row>
    <row r="495" spans="2:27" s="188" customFormat="1" ht="15.75" customHeight="1" x14ac:dyDescent="0.2">
      <c r="B495" s="189" t="s">
        <v>7908</v>
      </c>
      <c r="C495" s="189">
        <v>732420002</v>
      </c>
      <c r="D495" s="189" t="s">
        <v>72</v>
      </c>
      <c r="E495" s="189" t="s">
        <v>1255</v>
      </c>
      <c r="F495" s="189" t="s">
        <v>5718</v>
      </c>
      <c r="G495" s="189" t="s">
        <v>1256</v>
      </c>
      <c r="H495" s="189" t="s">
        <v>1257</v>
      </c>
      <c r="I495" s="189" t="s">
        <v>1062</v>
      </c>
      <c r="J495" s="189" t="s">
        <v>5719</v>
      </c>
      <c r="K495" s="189" t="s">
        <v>6774</v>
      </c>
      <c r="L495" s="189" t="s">
        <v>5999</v>
      </c>
      <c r="M495" s="189" t="s">
        <v>47</v>
      </c>
      <c r="N495" s="189" t="s">
        <v>1260</v>
      </c>
      <c r="O495" s="189" t="s">
        <v>1259</v>
      </c>
      <c r="P495" s="189" t="s">
        <v>1258</v>
      </c>
      <c r="Q495" s="189">
        <v>0</v>
      </c>
      <c r="R495" s="189">
        <v>93401</v>
      </c>
      <c r="S495" s="189" t="s">
        <v>6000</v>
      </c>
      <c r="T495" s="190">
        <v>37970</v>
      </c>
      <c r="U495" s="191">
        <v>6972</v>
      </c>
      <c r="V495" s="197">
        <v>0</v>
      </c>
      <c r="W495" s="197">
        <v>49108140</v>
      </c>
      <c r="X495" s="192">
        <v>44469</v>
      </c>
      <c r="Y495" s="80" t="s">
        <v>6489</v>
      </c>
      <c r="Z495" s="80" t="s">
        <v>6490</v>
      </c>
      <c r="AA495" s="193" t="s">
        <v>6575</v>
      </c>
    </row>
    <row r="496" spans="2:27" s="188" customFormat="1" ht="15.75" customHeight="1" x14ac:dyDescent="0.2">
      <c r="B496" s="189" t="s">
        <v>7908</v>
      </c>
      <c r="C496" s="189">
        <v>732420002</v>
      </c>
      <c r="D496" s="189" t="s">
        <v>72</v>
      </c>
      <c r="E496" s="189" t="s">
        <v>1255</v>
      </c>
      <c r="F496" s="189" t="s">
        <v>5718</v>
      </c>
      <c r="G496" s="189" t="s">
        <v>1256</v>
      </c>
      <c r="H496" s="189" t="s">
        <v>1257</v>
      </c>
      <c r="I496" s="189" t="s">
        <v>1062</v>
      </c>
      <c r="J496" s="189" t="s">
        <v>5719</v>
      </c>
      <c r="K496" s="189" t="s">
        <v>6774</v>
      </c>
      <c r="L496" s="189" t="s">
        <v>5999</v>
      </c>
      <c r="M496" s="189" t="s">
        <v>47</v>
      </c>
      <c r="N496" s="189" t="s">
        <v>1260</v>
      </c>
      <c r="O496" s="189" t="s">
        <v>1259</v>
      </c>
      <c r="P496" s="189" t="s">
        <v>1258</v>
      </c>
      <c r="Q496" s="189">
        <v>0</v>
      </c>
      <c r="R496" s="189">
        <v>93401</v>
      </c>
      <c r="S496" s="189" t="s">
        <v>6000</v>
      </c>
      <c r="T496" s="190">
        <v>37970</v>
      </c>
      <c r="U496" s="191">
        <v>6972</v>
      </c>
      <c r="V496" s="197">
        <v>0</v>
      </c>
      <c r="W496" s="197">
        <v>49527056</v>
      </c>
      <c r="X496" s="192">
        <v>44469</v>
      </c>
      <c r="Y496" s="80" t="s">
        <v>6489</v>
      </c>
      <c r="Z496" s="80" t="s">
        <v>6490</v>
      </c>
      <c r="AA496" s="193" t="s">
        <v>181</v>
      </c>
    </row>
    <row r="497" spans="2:27" s="188" customFormat="1" ht="15.75" customHeight="1" x14ac:dyDescent="0.2">
      <c r="B497" s="189" t="s">
        <v>7908</v>
      </c>
      <c r="C497" s="189">
        <v>732420002</v>
      </c>
      <c r="D497" s="189" t="s">
        <v>72</v>
      </c>
      <c r="E497" s="189" t="s">
        <v>1255</v>
      </c>
      <c r="F497" s="189" t="s">
        <v>5718</v>
      </c>
      <c r="G497" s="189" t="s">
        <v>1256</v>
      </c>
      <c r="H497" s="189" t="s">
        <v>1257</v>
      </c>
      <c r="I497" s="189" t="s">
        <v>1062</v>
      </c>
      <c r="J497" s="189" t="s">
        <v>5719</v>
      </c>
      <c r="K497" s="189" t="s">
        <v>6774</v>
      </c>
      <c r="L497" s="189" t="s">
        <v>5999</v>
      </c>
      <c r="M497" s="189" t="s">
        <v>47</v>
      </c>
      <c r="N497" s="189" t="s">
        <v>1260</v>
      </c>
      <c r="O497" s="189" t="s">
        <v>1259</v>
      </c>
      <c r="P497" s="189" t="s">
        <v>1258</v>
      </c>
      <c r="Q497" s="189">
        <v>0</v>
      </c>
      <c r="R497" s="189">
        <v>93401</v>
      </c>
      <c r="S497" s="189" t="s">
        <v>6000</v>
      </c>
      <c r="T497" s="190">
        <v>37970</v>
      </c>
      <c r="U497" s="191">
        <v>6972</v>
      </c>
      <c r="V497" s="197">
        <v>0</v>
      </c>
      <c r="W497" s="197">
        <v>310320</v>
      </c>
      <c r="X497" s="192">
        <v>44469</v>
      </c>
      <c r="Y497" s="80" t="s">
        <v>6489</v>
      </c>
      <c r="Z497" s="80" t="s">
        <v>6490</v>
      </c>
      <c r="AA497" s="193" t="s">
        <v>7479</v>
      </c>
    </row>
    <row r="498" spans="2:27" s="188" customFormat="1" ht="15.75" customHeight="1" x14ac:dyDescent="0.2">
      <c r="B498" s="189" t="s">
        <v>7788</v>
      </c>
      <c r="C498" s="189">
        <v>727581006</v>
      </c>
      <c r="D498" s="189" t="s">
        <v>72</v>
      </c>
      <c r="E498" s="189" t="s">
        <v>875</v>
      </c>
      <c r="F498" s="189" t="s">
        <v>7789</v>
      </c>
      <c r="G498" s="189" t="s">
        <v>876</v>
      </c>
      <c r="H498" s="189" t="s">
        <v>7790</v>
      </c>
      <c r="I498" s="189" t="s">
        <v>877</v>
      </c>
      <c r="J498" s="189" t="s">
        <v>5706</v>
      </c>
      <c r="K498" s="189" t="s">
        <v>5707</v>
      </c>
      <c r="L498" s="189" t="s">
        <v>5929</v>
      </c>
      <c r="M498" s="189" t="s">
        <v>5345</v>
      </c>
      <c r="N498" s="189" t="s">
        <v>879</v>
      </c>
      <c r="O498" s="189" t="s">
        <v>878</v>
      </c>
      <c r="P498" s="189" t="s">
        <v>7791</v>
      </c>
      <c r="Q498" s="189">
        <v>0</v>
      </c>
      <c r="R498" s="189" t="s">
        <v>368</v>
      </c>
      <c r="S498" s="189" t="s">
        <v>7792</v>
      </c>
      <c r="T498" s="190">
        <v>37970</v>
      </c>
      <c r="U498" s="191">
        <v>6973</v>
      </c>
      <c r="V498" s="197">
        <v>16055957</v>
      </c>
      <c r="W498" s="197">
        <v>113275047</v>
      </c>
      <c r="X498" s="192">
        <v>44469</v>
      </c>
      <c r="Y498" s="80" t="s">
        <v>6489</v>
      </c>
      <c r="Z498" s="80" t="s">
        <v>6490</v>
      </c>
      <c r="AA498" s="193" t="s">
        <v>6508</v>
      </c>
    </row>
    <row r="499" spans="2:27" s="188" customFormat="1" ht="15.75" customHeight="1" x14ac:dyDescent="0.2">
      <c r="B499" s="189" t="s">
        <v>8858</v>
      </c>
      <c r="C499" s="189">
        <v>605060005</v>
      </c>
      <c r="D499" s="189" t="s">
        <v>127</v>
      </c>
      <c r="E499" s="189" t="s">
        <v>7406</v>
      </c>
      <c r="F499" s="189" t="s">
        <v>4981</v>
      </c>
      <c r="G499" s="189" t="s">
        <v>5010</v>
      </c>
      <c r="H499" s="189" t="s">
        <v>28</v>
      </c>
      <c r="I499" s="189">
        <v>0</v>
      </c>
      <c r="J499" s="189">
        <v>0</v>
      </c>
      <c r="K499" s="189" t="s">
        <v>8859</v>
      </c>
      <c r="L499" s="189" t="s">
        <v>5011</v>
      </c>
      <c r="M499" s="189" t="s">
        <v>47</v>
      </c>
      <c r="N499" s="189" t="s">
        <v>630</v>
      </c>
      <c r="O499" s="189" t="s">
        <v>5462</v>
      </c>
      <c r="P499" s="189" t="s">
        <v>5463</v>
      </c>
      <c r="Q499" s="189">
        <v>0</v>
      </c>
      <c r="R499" s="189" t="s">
        <v>5012</v>
      </c>
      <c r="S499" s="189" t="s">
        <v>523</v>
      </c>
      <c r="T499" s="190">
        <v>37970</v>
      </c>
      <c r="U499" s="191">
        <v>6974</v>
      </c>
      <c r="V499" s="197">
        <v>0</v>
      </c>
      <c r="W499" s="197">
        <v>13628220</v>
      </c>
      <c r="X499" s="192">
        <v>44469</v>
      </c>
      <c r="Y499" s="80" t="s">
        <v>6489</v>
      </c>
      <c r="Z499" s="80" t="s">
        <v>6490</v>
      </c>
      <c r="AA499" s="193" t="s">
        <v>5595</v>
      </c>
    </row>
    <row r="500" spans="2:27" s="188" customFormat="1" ht="15.75" customHeight="1" x14ac:dyDescent="0.2">
      <c r="B500" s="189" t="s">
        <v>8858</v>
      </c>
      <c r="C500" s="189">
        <v>605060005</v>
      </c>
      <c r="D500" s="189" t="s">
        <v>127</v>
      </c>
      <c r="E500" s="189" t="s">
        <v>7406</v>
      </c>
      <c r="F500" s="189" t="s">
        <v>4981</v>
      </c>
      <c r="G500" s="189" t="s">
        <v>5010</v>
      </c>
      <c r="H500" s="189" t="s">
        <v>28</v>
      </c>
      <c r="I500" s="189">
        <v>0</v>
      </c>
      <c r="J500" s="189">
        <v>0</v>
      </c>
      <c r="K500" s="189" t="s">
        <v>8859</v>
      </c>
      <c r="L500" s="189" t="s">
        <v>5011</v>
      </c>
      <c r="M500" s="189" t="s">
        <v>47</v>
      </c>
      <c r="N500" s="189" t="s">
        <v>630</v>
      </c>
      <c r="O500" s="189" t="s">
        <v>5462</v>
      </c>
      <c r="P500" s="189" t="s">
        <v>5463</v>
      </c>
      <c r="Q500" s="189">
        <v>0</v>
      </c>
      <c r="R500" s="189" t="s">
        <v>5012</v>
      </c>
      <c r="S500" s="189" t="s">
        <v>523</v>
      </c>
      <c r="T500" s="190">
        <v>37970</v>
      </c>
      <c r="U500" s="191">
        <v>6974</v>
      </c>
      <c r="V500" s="197">
        <v>8978592</v>
      </c>
      <c r="W500" s="197">
        <v>108865428</v>
      </c>
      <c r="X500" s="192">
        <v>44469</v>
      </c>
      <c r="Y500" s="80" t="s">
        <v>6489</v>
      </c>
      <c r="Z500" s="80" t="s">
        <v>6490</v>
      </c>
      <c r="AA500" s="193" t="s">
        <v>7476</v>
      </c>
    </row>
    <row r="501" spans="2:27" s="188" customFormat="1" ht="15.75" customHeight="1" x14ac:dyDescent="0.2">
      <c r="B501" s="189" t="s">
        <v>8737</v>
      </c>
      <c r="C501" s="189">
        <v>729097004</v>
      </c>
      <c r="D501" s="189" t="s">
        <v>4594</v>
      </c>
      <c r="E501" s="189" t="s">
        <v>4595</v>
      </c>
      <c r="F501" s="189" t="s">
        <v>8738</v>
      </c>
      <c r="G501" s="189" t="s">
        <v>4118</v>
      </c>
      <c r="H501" s="189" t="s">
        <v>4596</v>
      </c>
      <c r="I501" s="189" t="s">
        <v>4597</v>
      </c>
      <c r="J501" s="189" t="s">
        <v>8739</v>
      </c>
      <c r="K501" s="189" t="s">
        <v>4598</v>
      </c>
      <c r="L501" s="189" t="s">
        <v>4599</v>
      </c>
      <c r="M501" s="189" t="s">
        <v>544</v>
      </c>
      <c r="N501" s="189" t="s">
        <v>2989</v>
      </c>
      <c r="O501" s="189" t="s">
        <v>4600</v>
      </c>
      <c r="P501" s="189" t="s">
        <v>6111</v>
      </c>
      <c r="Q501" s="189">
        <v>0</v>
      </c>
      <c r="R501" s="189" t="s">
        <v>368</v>
      </c>
      <c r="S501" s="189" t="s">
        <v>8740</v>
      </c>
      <c r="T501" s="190">
        <v>37970</v>
      </c>
      <c r="U501" s="191">
        <v>6975</v>
      </c>
      <c r="V501" s="197">
        <v>19317420</v>
      </c>
      <c r="W501" s="197">
        <v>142669620</v>
      </c>
      <c r="X501" s="192">
        <v>44469</v>
      </c>
      <c r="Y501" s="80" t="s">
        <v>6489</v>
      </c>
      <c r="Z501" s="80" t="s">
        <v>6490</v>
      </c>
      <c r="AA501" s="193" t="s">
        <v>6616</v>
      </c>
    </row>
    <row r="502" spans="2:27" s="188" customFormat="1" ht="15.75" customHeight="1" x14ac:dyDescent="0.2">
      <c r="B502" s="189" t="s">
        <v>8737</v>
      </c>
      <c r="C502" s="189">
        <v>729097004</v>
      </c>
      <c r="D502" s="189" t="s">
        <v>4594</v>
      </c>
      <c r="E502" s="189" t="s">
        <v>4595</v>
      </c>
      <c r="F502" s="189" t="s">
        <v>8738</v>
      </c>
      <c r="G502" s="189" t="s">
        <v>4118</v>
      </c>
      <c r="H502" s="189" t="s">
        <v>4596</v>
      </c>
      <c r="I502" s="189" t="s">
        <v>4597</v>
      </c>
      <c r="J502" s="189" t="s">
        <v>8739</v>
      </c>
      <c r="K502" s="189" t="s">
        <v>4598</v>
      </c>
      <c r="L502" s="189" t="s">
        <v>4599</v>
      </c>
      <c r="M502" s="189" t="s">
        <v>544</v>
      </c>
      <c r="N502" s="189" t="s">
        <v>2989</v>
      </c>
      <c r="O502" s="189" t="s">
        <v>4600</v>
      </c>
      <c r="P502" s="189" t="s">
        <v>6111</v>
      </c>
      <c r="Q502" s="189">
        <v>0</v>
      </c>
      <c r="R502" s="189" t="s">
        <v>368</v>
      </c>
      <c r="S502" s="189" t="s">
        <v>8740</v>
      </c>
      <c r="T502" s="190">
        <v>37970</v>
      </c>
      <c r="U502" s="191">
        <v>6975</v>
      </c>
      <c r="V502" s="197">
        <v>14662620</v>
      </c>
      <c r="W502" s="197">
        <v>106517340</v>
      </c>
      <c r="X502" s="192">
        <v>44469</v>
      </c>
      <c r="Y502" s="80" t="s">
        <v>6489</v>
      </c>
      <c r="Z502" s="80" t="s">
        <v>6490</v>
      </c>
      <c r="AA502" s="193" t="s">
        <v>6497</v>
      </c>
    </row>
    <row r="503" spans="2:27" s="188" customFormat="1" ht="15.75" customHeight="1" x14ac:dyDescent="0.2">
      <c r="B503" s="189" t="s">
        <v>8261</v>
      </c>
      <c r="C503" s="189">
        <v>738689003</v>
      </c>
      <c r="D503" s="189" t="s">
        <v>1363</v>
      </c>
      <c r="E503" s="189" t="s">
        <v>2370</v>
      </c>
      <c r="F503" s="189" t="s">
        <v>8262</v>
      </c>
      <c r="G503" s="189" t="s">
        <v>2371</v>
      </c>
      <c r="H503" s="189" t="s">
        <v>8263</v>
      </c>
      <c r="I503" s="189" t="s">
        <v>2372</v>
      </c>
      <c r="J503" s="189" t="s">
        <v>8264</v>
      </c>
      <c r="K503" s="189" t="s">
        <v>5988</v>
      </c>
      <c r="L503" s="189" t="s">
        <v>2373</v>
      </c>
      <c r="M503" s="189" t="s">
        <v>309</v>
      </c>
      <c r="N503" s="189" t="s">
        <v>2374</v>
      </c>
      <c r="O503" s="189" t="s">
        <v>6172</v>
      </c>
      <c r="P503" s="189" t="s">
        <v>5683</v>
      </c>
      <c r="Q503" s="189">
        <v>0</v>
      </c>
      <c r="R503" s="189" t="s">
        <v>2375</v>
      </c>
      <c r="S503" s="189" t="s">
        <v>7600</v>
      </c>
      <c r="T503" s="190">
        <v>37970</v>
      </c>
      <c r="U503" s="191">
        <v>6979</v>
      </c>
      <c r="V503" s="197">
        <v>25911307</v>
      </c>
      <c r="W503" s="197">
        <v>135706663</v>
      </c>
      <c r="X503" s="192">
        <v>44469</v>
      </c>
      <c r="Y503" s="80" t="s">
        <v>6489</v>
      </c>
      <c r="Z503" s="80" t="s">
        <v>6490</v>
      </c>
      <c r="AA503" s="193" t="s">
        <v>6618</v>
      </c>
    </row>
    <row r="504" spans="2:27" s="188" customFormat="1" ht="15.75" customHeight="1" x14ac:dyDescent="0.2">
      <c r="B504" s="189" t="s">
        <v>8261</v>
      </c>
      <c r="C504" s="189">
        <v>738689003</v>
      </c>
      <c r="D504" s="189" t="s">
        <v>1363</v>
      </c>
      <c r="E504" s="189" t="s">
        <v>2370</v>
      </c>
      <c r="F504" s="189" t="s">
        <v>8262</v>
      </c>
      <c r="G504" s="189" t="s">
        <v>2371</v>
      </c>
      <c r="H504" s="189" t="s">
        <v>8263</v>
      </c>
      <c r="I504" s="189" t="s">
        <v>2372</v>
      </c>
      <c r="J504" s="189" t="s">
        <v>8264</v>
      </c>
      <c r="K504" s="189" t="s">
        <v>5988</v>
      </c>
      <c r="L504" s="189" t="s">
        <v>2373</v>
      </c>
      <c r="M504" s="189" t="s">
        <v>309</v>
      </c>
      <c r="N504" s="189" t="s">
        <v>2374</v>
      </c>
      <c r="O504" s="189" t="s">
        <v>6172</v>
      </c>
      <c r="P504" s="189" t="s">
        <v>5683</v>
      </c>
      <c r="Q504" s="189">
        <v>0</v>
      </c>
      <c r="R504" s="189" t="s">
        <v>2375</v>
      </c>
      <c r="S504" s="189" t="s">
        <v>7600</v>
      </c>
      <c r="T504" s="190">
        <v>37970</v>
      </c>
      <c r="U504" s="191">
        <v>6979</v>
      </c>
      <c r="V504" s="197">
        <v>0</v>
      </c>
      <c r="W504" s="197">
        <v>38933448</v>
      </c>
      <c r="X504" s="192">
        <v>44469</v>
      </c>
      <c r="Y504" s="80" t="s">
        <v>6489</v>
      </c>
      <c r="Z504" s="80" t="s">
        <v>6490</v>
      </c>
      <c r="AA504" s="193" t="s">
        <v>211</v>
      </c>
    </row>
    <row r="505" spans="2:27" s="188" customFormat="1" ht="15.75" customHeight="1" x14ac:dyDescent="0.2">
      <c r="B505" s="189" t="s">
        <v>8261</v>
      </c>
      <c r="C505" s="189">
        <v>738689003</v>
      </c>
      <c r="D505" s="189" t="s">
        <v>1363</v>
      </c>
      <c r="E505" s="189" t="s">
        <v>2370</v>
      </c>
      <c r="F505" s="189" t="s">
        <v>8262</v>
      </c>
      <c r="G505" s="189" t="s">
        <v>2371</v>
      </c>
      <c r="H505" s="189" t="s">
        <v>8263</v>
      </c>
      <c r="I505" s="189" t="s">
        <v>2372</v>
      </c>
      <c r="J505" s="189" t="s">
        <v>8264</v>
      </c>
      <c r="K505" s="189" t="s">
        <v>5988</v>
      </c>
      <c r="L505" s="189" t="s">
        <v>2373</v>
      </c>
      <c r="M505" s="189" t="s">
        <v>309</v>
      </c>
      <c r="N505" s="189" t="s">
        <v>2374</v>
      </c>
      <c r="O505" s="189" t="s">
        <v>6172</v>
      </c>
      <c r="P505" s="189" t="s">
        <v>5683</v>
      </c>
      <c r="Q505" s="189">
        <v>0</v>
      </c>
      <c r="R505" s="189" t="s">
        <v>2375</v>
      </c>
      <c r="S505" s="189" t="s">
        <v>7600</v>
      </c>
      <c r="T505" s="190">
        <v>37970</v>
      </c>
      <c r="U505" s="191">
        <v>6979</v>
      </c>
      <c r="V505" s="197">
        <v>205588818</v>
      </c>
      <c r="W505" s="197">
        <v>1681667798</v>
      </c>
      <c r="X505" s="192">
        <v>44469</v>
      </c>
      <c r="Y505" s="80" t="s">
        <v>6489</v>
      </c>
      <c r="Z505" s="80" t="s">
        <v>6490</v>
      </c>
      <c r="AA505" s="193" t="s">
        <v>6492</v>
      </c>
    </row>
    <row r="506" spans="2:27" s="188" customFormat="1" ht="15.75" customHeight="1" x14ac:dyDescent="0.2">
      <c r="B506" s="189" t="s">
        <v>8261</v>
      </c>
      <c r="C506" s="189">
        <v>738689003</v>
      </c>
      <c r="D506" s="189" t="s">
        <v>1363</v>
      </c>
      <c r="E506" s="189" t="s">
        <v>2370</v>
      </c>
      <c r="F506" s="189" t="s">
        <v>8262</v>
      </c>
      <c r="G506" s="189" t="s">
        <v>2371</v>
      </c>
      <c r="H506" s="189" t="s">
        <v>8263</v>
      </c>
      <c r="I506" s="189" t="s">
        <v>2372</v>
      </c>
      <c r="J506" s="189" t="s">
        <v>8264</v>
      </c>
      <c r="K506" s="189" t="s">
        <v>5988</v>
      </c>
      <c r="L506" s="189" t="s">
        <v>2373</v>
      </c>
      <c r="M506" s="189" t="s">
        <v>309</v>
      </c>
      <c r="N506" s="189" t="s">
        <v>2374</v>
      </c>
      <c r="O506" s="189" t="s">
        <v>6172</v>
      </c>
      <c r="P506" s="189" t="s">
        <v>5683</v>
      </c>
      <c r="Q506" s="189">
        <v>0</v>
      </c>
      <c r="R506" s="189" t="s">
        <v>2375</v>
      </c>
      <c r="S506" s="189" t="s">
        <v>7600</v>
      </c>
      <c r="T506" s="190">
        <v>37970</v>
      </c>
      <c r="U506" s="191">
        <v>6979</v>
      </c>
      <c r="V506" s="197">
        <v>115753886</v>
      </c>
      <c r="W506" s="197">
        <v>644087472</v>
      </c>
      <c r="X506" s="192">
        <v>44469</v>
      </c>
      <c r="Y506" s="80" t="s">
        <v>6489</v>
      </c>
      <c r="Z506" s="80" t="s">
        <v>6490</v>
      </c>
      <c r="AA506" s="193" t="s">
        <v>6493</v>
      </c>
    </row>
    <row r="507" spans="2:27" s="188" customFormat="1" ht="15.75" customHeight="1" x14ac:dyDescent="0.2">
      <c r="B507" s="189" t="s">
        <v>8261</v>
      </c>
      <c r="C507" s="189">
        <v>738689003</v>
      </c>
      <c r="D507" s="189" t="s">
        <v>1363</v>
      </c>
      <c r="E507" s="189" t="s">
        <v>2370</v>
      </c>
      <c r="F507" s="189" t="s">
        <v>8262</v>
      </c>
      <c r="G507" s="189" t="s">
        <v>2371</v>
      </c>
      <c r="H507" s="189" t="s">
        <v>8263</v>
      </c>
      <c r="I507" s="189" t="s">
        <v>2372</v>
      </c>
      <c r="J507" s="189" t="s">
        <v>8264</v>
      </c>
      <c r="K507" s="189" t="s">
        <v>5988</v>
      </c>
      <c r="L507" s="189" t="s">
        <v>2373</v>
      </c>
      <c r="M507" s="189" t="s">
        <v>309</v>
      </c>
      <c r="N507" s="189" t="s">
        <v>2374</v>
      </c>
      <c r="O507" s="189" t="s">
        <v>6172</v>
      </c>
      <c r="P507" s="189" t="s">
        <v>5683</v>
      </c>
      <c r="Q507" s="189">
        <v>0</v>
      </c>
      <c r="R507" s="189" t="s">
        <v>2375</v>
      </c>
      <c r="S507" s="189" t="s">
        <v>7600</v>
      </c>
      <c r="T507" s="190">
        <v>37970</v>
      </c>
      <c r="U507" s="191">
        <v>6979</v>
      </c>
      <c r="V507" s="197">
        <v>16538505</v>
      </c>
      <c r="W507" s="197">
        <v>100646067</v>
      </c>
      <c r="X507" s="192">
        <v>44469</v>
      </c>
      <c r="Y507" s="80" t="s">
        <v>6489</v>
      </c>
      <c r="Z507" s="80" t="s">
        <v>6490</v>
      </c>
      <c r="AA507" s="193" t="s">
        <v>6518</v>
      </c>
    </row>
    <row r="508" spans="2:27" s="188" customFormat="1" ht="15.75" customHeight="1" x14ac:dyDescent="0.2">
      <c r="B508" s="189" t="s">
        <v>8261</v>
      </c>
      <c r="C508" s="189">
        <v>738689003</v>
      </c>
      <c r="D508" s="189" t="s">
        <v>1363</v>
      </c>
      <c r="E508" s="189" t="s">
        <v>2370</v>
      </c>
      <c r="F508" s="189" t="s">
        <v>8262</v>
      </c>
      <c r="G508" s="189" t="s">
        <v>2371</v>
      </c>
      <c r="H508" s="189" t="s">
        <v>8263</v>
      </c>
      <c r="I508" s="189" t="s">
        <v>2372</v>
      </c>
      <c r="J508" s="189" t="s">
        <v>8264</v>
      </c>
      <c r="K508" s="189" t="s">
        <v>5988</v>
      </c>
      <c r="L508" s="189" t="s">
        <v>2373</v>
      </c>
      <c r="M508" s="189" t="s">
        <v>309</v>
      </c>
      <c r="N508" s="189" t="s">
        <v>2374</v>
      </c>
      <c r="O508" s="189" t="s">
        <v>6172</v>
      </c>
      <c r="P508" s="189" t="s">
        <v>5683</v>
      </c>
      <c r="Q508" s="189">
        <v>0</v>
      </c>
      <c r="R508" s="189" t="s">
        <v>2375</v>
      </c>
      <c r="S508" s="189" t="s">
        <v>7600</v>
      </c>
      <c r="T508" s="190">
        <v>37970</v>
      </c>
      <c r="U508" s="191">
        <v>6979</v>
      </c>
      <c r="V508" s="197">
        <v>25973805</v>
      </c>
      <c r="W508" s="197">
        <v>242068062</v>
      </c>
      <c r="X508" s="192">
        <v>44469</v>
      </c>
      <c r="Y508" s="80" t="s">
        <v>6489</v>
      </c>
      <c r="Z508" s="80" t="s">
        <v>6490</v>
      </c>
      <c r="AA508" s="193" t="s">
        <v>148</v>
      </c>
    </row>
    <row r="509" spans="2:27" s="188" customFormat="1" ht="15.75" customHeight="1" x14ac:dyDescent="0.2">
      <c r="B509" s="189" t="s">
        <v>8261</v>
      </c>
      <c r="C509" s="189">
        <v>738689003</v>
      </c>
      <c r="D509" s="189" t="s">
        <v>1363</v>
      </c>
      <c r="E509" s="189" t="s">
        <v>2370</v>
      </c>
      <c r="F509" s="189" t="s">
        <v>8262</v>
      </c>
      <c r="G509" s="189" t="s">
        <v>2371</v>
      </c>
      <c r="H509" s="189" t="s">
        <v>8263</v>
      </c>
      <c r="I509" s="189" t="s">
        <v>2372</v>
      </c>
      <c r="J509" s="189" t="s">
        <v>8264</v>
      </c>
      <c r="K509" s="189" t="s">
        <v>5988</v>
      </c>
      <c r="L509" s="189" t="s">
        <v>2373</v>
      </c>
      <c r="M509" s="189" t="s">
        <v>309</v>
      </c>
      <c r="N509" s="189" t="s">
        <v>2374</v>
      </c>
      <c r="O509" s="189" t="s">
        <v>6172</v>
      </c>
      <c r="P509" s="189" t="s">
        <v>5683</v>
      </c>
      <c r="Q509" s="189">
        <v>0</v>
      </c>
      <c r="R509" s="189" t="s">
        <v>2375</v>
      </c>
      <c r="S509" s="189" t="s">
        <v>7600</v>
      </c>
      <c r="T509" s="190">
        <v>37970</v>
      </c>
      <c r="U509" s="191">
        <v>6979</v>
      </c>
      <c r="V509" s="197">
        <v>1462228</v>
      </c>
      <c r="W509" s="197">
        <v>12428937</v>
      </c>
      <c r="X509" s="192">
        <v>44469</v>
      </c>
      <c r="Y509" s="80" t="s">
        <v>6489</v>
      </c>
      <c r="Z509" s="80" t="s">
        <v>6490</v>
      </c>
      <c r="AA509" s="193" t="s">
        <v>6561</v>
      </c>
    </row>
    <row r="510" spans="2:27" s="188" customFormat="1" ht="15.75" customHeight="1" x14ac:dyDescent="0.2">
      <c r="B510" s="189" t="s">
        <v>8261</v>
      </c>
      <c r="C510" s="189">
        <v>738689003</v>
      </c>
      <c r="D510" s="189" t="s">
        <v>1363</v>
      </c>
      <c r="E510" s="189" t="s">
        <v>2370</v>
      </c>
      <c r="F510" s="189" t="s">
        <v>8262</v>
      </c>
      <c r="G510" s="189" t="s">
        <v>2371</v>
      </c>
      <c r="H510" s="189" t="s">
        <v>8263</v>
      </c>
      <c r="I510" s="189" t="s">
        <v>2372</v>
      </c>
      <c r="J510" s="189" t="s">
        <v>8264</v>
      </c>
      <c r="K510" s="189" t="s">
        <v>5988</v>
      </c>
      <c r="L510" s="189" t="s">
        <v>2373</v>
      </c>
      <c r="M510" s="189" t="s">
        <v>309</v>
      </c>
      <c r="N510" s="189" t="s">
        <v>2374</v>
      </c>
      <c r="O510" s="189" t="s">
        <v>6172</v>
      </c>
      <c r="P510" s="189" t="s">
        <v>5683</v>
      </c>
      <c r="Q510" s="189">
        <v>0</v>
      </c>
      <c r="R510" s="189" t="s">
        <v>2375</v>
      </c>
      <c r="S510" s="189" t="s">
        <v>7600</v>
      </c>
      <c r="T510" s="190">
        <v>37970</v>
      </c>
      <c r="U510" s="191">
        <v>6979</v>
      </c>
      <c r="V510" s="197">
        <v>3925806</v>
      </c>
      <c r="W510" s="197">
        <v>27637666</v>
      </c>
      <c r="X510" s="192">
        <v>44469</v>
      </c>
      <c r="Y510" s="80" t="s">
        <v>6489</v>
      </c>
      <c r="Z510" s="80" t="s">
        <v>6490</v>
      </c>
      <c r="AA510" s="193" t="s">
        <v>6521</v>
      </c>
    </row>
    <row r="511" spans="2:27" s="188" customFormat="1" ht="15.75" customHeight="1" x14ac:dyDescent="0.2">
      <c r="B511" s="189" t="s">
        <v>8261</v>
      </c>
      <c r="C511" s="189">
        <v>738689003</v>
      </c>
      <c r="D511" s="189" t="s">
        <v>1363</v>
      </c>
      <c r="E511" s="189" t="s">
        <v>2370</v>
      </c>
      <c r="F511" s="189" t="s">
        <v>8262</v>
      </c>
      <c r="G511" s="189" t="s">
        <v>2371</v>
      </c>
      <c r="H511" s="189" t="s">
        <v>8263</v>
      </c>
      <c r="I511" s="189" t="s">
        <v>2372</v>
      </c>
      <c r="J511" s="189" t="s">
        <v>8264</v>
      </c>
      <c r="K511" s="189" t="s">
        <v>5988</v>
      </c>
      <c r="L511" s="189" t="s">
        <v>2373</v>
      </c>
      <c r="M511" s="189" t="s">
        <v>309</v>
      </c>
      <c r="N511" s="189" t="s">
        <v>2374</v>
      </c>
      <c r="O511" s="189" t="s">
        <v>6172</v>
      </c>
      <c r="P511" s="189" t="s">
        <v>5683</v>
      </c>
      <c r="Q511" s="189">
        <v>0</v>
      </c>
      <c r="R511" s="189" t="s">
        <v>2375</v>
      </c>
      <c r="S511" s="189" t="s">
        <v>7600</v>
      </c>
      <c r="T511" s="190">
        <v>37970</v>
      </c>
      <c r="U511" s="191">
        <v>6979</v>
      </c>
      <c r="V511" s="197">
        <v>79244247</v>
      </c>
      <c r="W511" s="197">
        <v>509641310</v>
      </c>
      <c r="X511" s="192">
        <v>44469</v>
      </c>
      <c r="Y511" s="80" t="s">
        <v>6489</v>
      </c>
      <c r="Z511" s="80" t="s">
        <v>6490</v>
      </c>
      <c r="AA511" s="193" t="s">
        <v>171</v>
      </c>
    </row>
    <row r="512" spans="2:27" s="188" customFormat="1" ht="15.75" customHeight="1" x14ac:dyDescent="0.2">
      <c r="B512" s="189" t="s">
        <v>8261</v>
      </c>
      <c r="C512" s="189">
        <v>738689003</v>
      </c>
      <c r="D512" s="189" t="s">
        <v>1363</v>
      </c>
      <c r="E512" s="189" t="s">
        <v>2370</v>
      </c>
      <c r="F512" s="189" t="s">
        <v>8262</v>
      </c>
      <c r="G512" s="189" t="s">
        <v>2371</v>
      </c>
      <c r="H512" s="189" t="s">
        <v>8263</v>
      </c>
      <c r="I512" s="189" t="s">
        <v>2372</v>
      </c>
      <c r="J512" s="189" t="s">
        <v>8264</v>
      </c>
      <c r="K512" s="189" t="s">
        <v>5988</v>
      </c>
      <c r="L512" s="189" t="s">
        <v>2373</v>
      </c>
      <c r="M512" s="189" t="s">
        <v>309</v>
      </c>
      <c r="N512" s="189" t="s">
        <v>2374</v>
      </c>
      <c r="O512" s="189" t="s">
        <v>6172</v>
      </c>
      <c r="P512" s="189" t="s">
        <v>5683</v>
      </c>
      <c r="Q512" s="189">
        <v>0</v>
      </c>
      <c r="R512" s="189" t="s">
        <v>2375</v>
      </c>
      <c r="S512" s="189" t="s">
        <v>7600</v>
      </c>
      <c r="T512" s="190">
        <v>37970</v>
      </c>
      <c r="U512" s="191">
        <v>6979</v>
      </c>
      <c r="V512" s="197">
        <v>12397284</v>
      </c>
      <c r="W512" s="197">
        <v>94591551</v>
      </c>
      <c r="X512" s="192">
        <v>44469</v>
      </c>
      <c r="Y512" s="80" t="s">
        <v>6489</v>
      </c>
      <c r="Z512" s="80" t="s">
        <v>6490</v>
      </c>
      <c r="AA512" s="193" t="s">
        <v>6551</v>
      </c>
    </row>
    <row r="513" spans="2:27" s="188" customFormat="1" ht="15.75" customHeight="1" x14ac:dyDescent="0.2">
      <c r="B513" s="189" t="s">
        <v>8261</v>
      </c>
      <c r="C513" s="189">
        <v>738689003</v>
      </c>
      <c r="D513" s="189" t="s">
        <v>1363</v>
      </c>
      <c r="E513" s="189" t="s">
        <v>2370</v>
      </c>
      <c r="F513" s="189" t="s">
        <v>8262</v>
      </c>
      <c r="G513" s="189" t="s">
        <v>2371</v>
      </c>
      <c r="H513" s="189" t="s">
        <v>8263</v>
      </c>
      <c r="I513" s="189" t="s">
        <v>2372</v>
      </c>
      <c r="J513" s="189" t="s">
        <v>8264</v>
      </c>
      <c r="K513" s="189" t="s">
        <v>5988</v>
      </c>
      <c r="L513" s="189" t="s">
        <v>2373</v>
      </c>
      <c r="M513" s="189" t="s">
        <v>309</v>
      </c>
      <c r="N513" s="189" t="s">
        <v>2374</v>
      </c>
      <c r="O513" s="189" t="s">
        <v>6172</v>
      </c>
      <c r="P513" s="189" t="s">
        <v>5683</v>
      </c>
      <c r="Q513" s="189">
        <v>0</v>
      </c>
      <c r="R513" s="189" t="s">
        <v>2375</v>
      </c>
      <c r="S513" s="189" t="s">
        <v>7600</v>
      </c>
      <c r="T513" s="190">
        <v>37970</v>
      </c>
      <c r="U513" s="191">
        <v>6979</v>
      </c>
      <c r="V513" s="197">
        <v>8016600</v>
      </c>
      <c r="W513" s="197">
        <v>64132800</v>
      </c>
      <c r="X513" s="192">
        <v>44469</v>
      </c>
      <c r="Y513" s="80" t="s">
        <v>6489</v>
      </c>
      <c r="Z513" s="80" t="s">
        <v>6490</v>
      </c>
      <c r="AA513" s="193" t="s">
        <v>6566</v>
      </c>
    </row>
    <row r="514" spans="2:27" s="188" customFormat="1" ht="15.75" customHeight="1" x14ac:dyDescent="0.2">
      <c r="B514" s="189" t="s">
        <v>8261</v>
      </c>
      <c r="C514" s="189">
        <v>738689003</v>
      </c>
      <c r="D514" s="189" t="s">
        <v>1363</v>
      </c>
      <c r="E514" s="189" t="s">
        <v>2370</v>
      </c>
      <c r="F514" s="189" t="s">
        <v>8262</v>
      </c>
      <c r="G514" s="189" t="s">
        <v>2371</v>
      </c>
      <c r="H514" s="189" t="s">
        <v>8263</v>
      </c>
      <c r="I514" s="189" t="s">
        <v>2372</v>
      </c>
      <c r="J514" s="189" t="s">
        <v>8264</v>
      </c>
      <c r="K514" s="189" t="s">
        <v>5988</v>
      </c>
      <c r="L514" s="189" t="s">
        <v>2373</v>
      </c>
      <c r="M514" s="189" t="s">
        <v>309</v>
      </c>
      <c r="N514" s="189" t="s">
        <v>2374</v>
      </c>
      <c r="O514" s="189" t="s">
        <v>6172</v>
      </c>
      <c r="P514" s="189" t="s">
        <v>5683</v>
      </c>
      <c r="Q514" s="189">
        <v>0</v>
      </c>
      <c r="R514" s="189" t="s">
        <v>2375</v>
      </c>
      <c r="S514" s="189" t="s">
        <v>7600</v>
      </c>
      <c r="T514" s="190">
        <v>37970</v>
      </c>
      <c r="U514" s="191">
        <v>6979</v>
      </c>
      <c r="V514" s="197">
        <v>8016600</v>
      </c>
      <c r="W514" s="197">
        <v>64132800</v>
      </c>
      <c r="X514" s="192">
        <v>44469</v>
      </c>
      <c r="Y514" s="80" t="s">
        <v>6489</v>
      </c>
      <c r="Z514" s="80" t="s">
        <v>6490</v>
      </c>
      <c r="AA514" s="193" t="s">
        <v>6600</v>
      </c>
    </row>
    <row r="515" spans="2:27" s="188" customFormat="1" ht="15.75" customHeight="1" x14ac:dyDescent="0.2">
      <c r="B515" s="189" t="s">
        <v>8261</v>
      </c>
      <c r="C515" s="189">
        <v>738689003</v>
      </c>
      <c r="D515" s="189" t="s">
        <v>1363</v>
      </c>
      <c r="E515" s="189" t="s">
        <v>2370</v>
      </c>
      <c r="F515" s="189" t="s">
        <v>8262</v>
      </c>
      <c r="G515" s="189" t="s">
        <v>2371</v>
      </c>
      <c r="H515" s="189" t="s">
        <v>8263</v>
      </c>
      <c r="I515" s="189" t="s">
        <v>2372</v>
      </c>
      <c r="J515" s="189" t="s">
        <v>8264</v>
      </c>
      <c r="K515" s="189" t="s">
        <v>5988</v>
      </c>
      <c r="L515" s="189" t="s">
        <v>2373</v>
      </c>
      <c r="M515" s="189" t="s">
        <v>309</v>
      </c>
      <c r="N515" s="189" t="s">
        <v>2374</v>
      </c>
      <c r="O515" s="189" t="s">
        <v>6172</v>
      </c>
      <c r="P515" s="189" t="s">
        <v>5683</v>
      </c>
      <c r="Q515" s="189">
        <v>0</v>
      </c>
      <c r="R515" s="189" t="s">
        <v>2375</v>
      </c>
      <c r="S515" s="189" t="s">
        <v>7600</v>
      </c>
      <c r="T515" s="190">
        <v>37970</v>
      </c>
      <c r="U515" s="191">
        <v>6979</v>
      </c>
      <c r="V515" s="197">
        <v>5324160</v>
      </c>
      <c r="W515" s="197">
        <v>78618306</v>
      </c>
      <c r="X515" s="192">
        <v>44469</v>
      </c>
      <c r="Y515" s="80" t="s">
        <v>6489</v>
      </c>
      <c r="Z515" s="80" t="s">
        <v>6490</v>
      </c>
      <c r="AA515" s="193" t="s">
        <v>6502</v>
      </c>
    </row>
    <row r="516" spans="2:27" s="188" customFormat="1" ht="15.75" customHeight="1" x14ac:dyDescent="0.2">
      <c r="B516" s="189" t="s">
        <v>8261</v>
      </c>
      <c r="C516" s="189">
        <v>738689003</v>
      </c>
      <c r="D516" s="189" t="s">
        <v>1363</v>
      </c>
      <c r="E516" s="189" t="s">
        <v>2370</v>
      </c>
      <c r="F516" s="189" t="s">
        <v>8262</v>
      </c>
      <c r="G516" s="189" t="s">
        <v>2371</v>
      </c>
      <c r="H516" s="189" t="s">
        <v>8263</v>
      </c>
      <c r="I516" s="189" t="s">
        <v>2372</v>
      </c>
      <c r="J516" s="189" t="s">
        <v>8264</v>
      </c>
      <c r="K516" s="189" t="s">
        <v>5988</v>
      </c>
      <c r="L516" s="189" t="s">
        <v>2373</v>
      </c>
      <c r="M516" s="189" t="s">
        <v>309</v>
      </c>
      <c r="N516" s="189" t="s">
        <v>2374</v>
      </c>
      <c r="O516" s="189" t="s">
        <v>6172</v>
      </c>
      <c r="P516" s="189" t="s">
        <v>5683</v>
      </c>
      <c r="Q516" s="189">
        <v>0</v>
      </c>
      <c r="R516" s="189" t="s">
        <v>2375</v>
      </c>
      <c r="S516" s="189" t="s">
        <v>7600</v>
      </c>
      <c r="T516" s="190">
        <v>37970</v>
      </c>
      <c r="U516" s="191">
        <v>6979</v>
      </c>
      <c r="V516" s="197">
        <v>12024900</v>
      </c>
      <c r="W516" s="197">
        <v>113515055</v>
      </c>
      <c r="X516" s="192">
        <v>44469</v>
      </c>
      <c r="Y516" s="80" t="s">
        <v>6489</v>
      </c>
      <c r="Z516" s="80" t="s">
        <v>6490</v>
      </c>
      <c r="AA516" s="193" t="s">
        <v>6529</v>
      </c>
    </row>
    <row r="517" spans="2:27" s="188" customFormat="1" ht="15.75" customHeight="1" x14ac:dyDescent="0.2">
      <c r="B517" s="189" t="s">
        <v>8261</v>
      </c>
      <c r="C517" s="189">
        <v>738689003</v>
      </c>
      <c r="D517" s="189" t="s">
        <v>1363</v>
      </c>
      <c r="E517" s="189" t="s">
        <v>2370</v>
      </c>
      <c r="F517" s="189" t="s">
        <v>8262</v>
      </c>
      <c r="G517" s="189" t="s">
        <v>2371</v>
      </c>
      <c r="H517" s="189" t="s">
        <v>8263</v>
      </c>
      <c r="I517" s="189" t="s">
        <v>2372</v>
      </c>
      <c r="J517" s="189" t="s">
        <v>8264</v>
      </c>
      <c r="K517" s="189" t="s">
        <v>5988</v>
      </c>
      <c r="L517" s="189" t="s">
        <v>2373</v>
      </c>
      <c r="M517" s="189" t="s">
        <v>309</v>
      </c>
      <c r="N517" s="189" t="s">
        <v>2374</v>
      </c>
      <c r="O517" s="189" t="s">
        <v>6172</v>
      </c>
      <c r="P517" s="189" t="s">
        <v>5683</v>
      </c>
      <c r="Q517" s="189">
        <v>0</v>
      </c>
      <c r="R517" s="189" t="s">
        <v>2375</v>
      </c>
      <c r="S517" s="189" t="s">
        <v>7600</v>
      </c>
      <c r="T517" s="190">
        <v>37970</v>
      </c>
      <c r="U517" s="191">
        <v>6979</v>
      </c>
      <c r="V517" s="197">
        <v>20727721</v>
      </c>
      <c r="W517" s="197">
        <v>193760355</v>
      </c>
      <c r="X517" s="192">
        <v>44469</v>
      </c>
      <c r="Y517" s="80" t="s">
        <v>6489</v>
      </c>
      <c r="Z517" s="80" t="s">
        <v>6490</v>
      </c>
      <c r="AA517" s="193" t="s">
        <v>6586</v>
      </c>
    </row>
    <row r="518" spans="2:27" s="188" customFormat="1" ht="15.75" customHeight="1" x14ac:dyDescent="0.2">
      <c r="B518" s="189" t="s">
        <v>8261</v>
      </c>
      <c r="C518" s="189">
        <v>738689003</v>
      </c>
      <c r="D518" s="189" t="s">
        <v>1363</v>
      </c>
      <c r="E518" s="189" t="s">
        <v>2370</v>
      </c>
      <c r="F518" s="189" t="s">
        <v>8262</v>
      </c>
      <c r="G518" s="189" t="s">
        <v>2371</v>
      </c>
      <c r="H518" s="189" t="s">
        <v>8263</v>
      </c>
      <c r="I518" s="189" t="s">
        <v>2372</v>
      </c>
      <c r="J518" s="189" t="s">
        <v>8264</v>
      </c>
      <c r="K518" s="189" t="s">
        <v>5988</v>
      </c>
      <c r="L518" s="189" t="s">
        <v>2373</v>
      </c>
      <c r="M518" s="189" t="s">
        <v>309</v>
      </c>
      <c r="N518" s="189" t="s">
        <v>2374</v>
      </c>
      <c r="O518" s="189" t="s">
        <v>6172</v>
      </c>
      <c r="P518" s="189" t="s">
        <v>5683</v>
      </c>
      <c r="Q518" s="189">
        <v>0</v>
      </c>
      <c r="R518" s="189" t="s">
        <v>2375</v>
      </c>
      <c r="S518" s="189" t="s">
        <v>7600</v>
      </c>
      <c r="T518" s="190">
        <v>37970</v>
      </c>
      <c r="U518" s="191">
        <v>6979</v>
      </c>
      <c r="V518" s="197">
        <v>13000856</v>
      </c>
      <c r="W518" s="197">
        <v>90475319</v>
      </c>
      <c r="X518" s="192">
        <v>44469</v>
      </c>
      <c r="Y518" s="80" t="s">
        <v>6489</v>
      </c>
      <c r="Z518" s="80" t="s">
        <v>6490</v>
      </c>
      <c r="AA518" s="193" t="s">
        <v>6641</v>
      </c>
    </row>
    <row r="519" spans="2:27" s="188" customFormat="1" ht="15.75" customHeight="1" x14ac:dyDescent="0.2">
      <c r="B519" s="189" t="s">
        <v>8261</v>
      </c>
      <c r="C519" s="189">
        <v>738689003</v>
      </c>
      <c r="D519" s="189" t="s">
        <v>1363</v>
      </c>
      <c r="E519" s="189" t="s">
        <v>2370</v>
      </c>
      <c r="F519" s="189" t="s">
        <v>8262</v>
      </c>
      <c r="G519" s="189" t="s">
        <v>2371</v>
      </c>
      <c r="H519" s="189" t="s">
        <v>8263</v>
      </c>
      <c r="I519" s="189" t="s">
        <v>2372</v>
      </c>
      <c r="J519" s="189" t="s">
        <v>8264</v>
      </c>
      <c r="K519" s="189" t="s">
        <v>5988</v>
      </c>
      <c r="L519" s="189" t="s">
        <v>2373</v>
      </c>
      <c r="M519" s="189" t="s">
        <v>309</v>
      </c>
      <c r="N519" s="189" t="s">
        <v>2374</v>
      </c>
      <c r="O519" s="189" t="s">
        <v>6172</v>
      </c>
      <c r="P519" s="189" t="s">
        <v>5683</v>
      </c>
      <c r="Q519" s="189">
        <v>0</v>
      </c>
      <c r="R519" s="189" t="s">
        <v>2375</v>
      </c>
      <c r="S519" s="189" t="s">
        <v>7600</v>
      </c>
      <c r="T519" s="190">
        <v>37970</v>
      </c>
      <c r="U519" s="191">
        <v>6979</v>
      </c>
      <c r="V519" s="197">
        <v>0</v>
      </c>
      <c r="W519" s="197">
        <v>44178003</v>
      </c>
      <c r="X519" s="192">
        <v>44469</v>
      </c>
      <c r="Y519" s="80" t="s">
        <v>6489</v>
      </c>
      <c r="Z519" s="80" t="s">
        <v>6490</v>
      </c>
      <c r="AA519" s="193" t="s">
        <v>6655</v>
      </c>
    </row>
    <row r="520" spans="2:27" s="188" customFormat="1" ht="15.75" customHeight="1" x14ac:dyDescent="0.2">
      <c r="B520" s="189" t="s">
        <v>8261</v>
      </c>
      <c r="C520" s="189">
        <v>738689003</v>
      </c>
      <c r="D520" s="189" t="s">
        <v>1363</v>
      </c>
      <c r="E520" s="189" t="s">
        <v>2370</v>
      </c>
      <c r="F520" s="189" t="s">
        <v>8262</v>
      </c>
      <c r="G520" s="189" t="s">
        <v>2371</v>
      </c>
      <c r="H520" s="189" t="s">
        <v>8263</v>
      </c>
      <c r="I520" s="189" t="s">
        <v>2372</v>
      </c>
      <c r="J520" s="189" t="s">
        <v>8264</v>
      </c>
      <c r="K520" s="189" t="s">
        <v>5988</v>
      </c>
      <c r="L520" s="189" t="s">
        <v>2373</v>
      </c>
      <c r="M520" s="189" t="s">
        <v>309</v>
      </c>
      <c r="N520" s="189" t="s">
        <v>2374</v>
      </c>
      <c r="O520" s="189" t="s">
        <v>6172</v>
      </c>
      <c r="P520" s="189" t="s">
        <v>5683</v>
      </c>
      <c r="Q520" s="189">
        <v>0</v>
      </c>
      <c r="R520" s="189" t="s">
        <v>2375</v>
      </c>
      <c r="S520" s="189" t="s">
        <v>7600</v>
      </c>
      <c r="T520" s="190">
        <v>37970</v>
      </c>
      <c r="U520" s="191">
        <v>6979</v>
      </c>
      <c r="V520" s="197">
        <v>12024900</v>
      </c>
      <c r="W520" s="197">
        <v>117042360</v>
      </c>
      <c r="X520" s="192">
        <v>44469</v>
      </c>
      <c r="Y520" s="80" t="s">
        <v>6489</v>
      </c>
      <c r="Z520" s="80" t="s">
        <v>6490</v>
      </c>
      <c r="AA520" s="193" t="s">
        <v>70</v>
      </c>
    </row>
    <row r="521" spans="2:27" s="188" customFormat="1" ht="15.75" customHeight="1" x14ac:dyDescent="0.2">
      <c r="B521" s="189" t="s">
        <v>8261</v>
      </c>
      <c r="C521" s="189">
        <v>738689003</v>
      </c>
      <c r="D521" s="189" t="s">
        <v>1363</v>
      </c>
      <c r="E521" s="189" t="s">
        <v>2370</v>
      </c>
      <c r="F521" s="189" t="s">
        <v>8262</v>
      </c>
      <c r="G521" s="189" t="s">
        <v>2371</v>
      </c>
      <c r="H521" s="189" t="s">
        <v>8263</v>
      </c>
      <c r="I521" s="189" t="s">
        <v>2372</v>
      </c>
      <c r="J521" s="189" t="s">
        <v>8264</v>
      </c>
      <c r="K521" s="189" t="s">
        <v>5988</v>
      </c>
      <c r="L521" s="189" t="s">
        <v>2373</v>
      </c>
      <c r="M521" s="189" t="s">
        <v>309</v>
      </c>
      <c r="N521" s="189" t="s">
        <v>2374</v>
      </c>
      <c r="O521" s="189" t="s">
        <v>6172</v>
      </c>
      <c r="P521" s="189" t="s">
        <v>5683</v>
      </c>
      <c r="Q521" s="189">
        <v>0</v>
      </c>
      <c r="R521" s="189" t="s">
        <v>2375</v>
      </c>
      <c r="S521" s="189" t="s">
        <v>7600</v>
      </c>
      <c r="T521" s="190">
        <v>37970</v>
      </c>
      <c r="U521" s="191">
        <v>6979</v>
      </c>
      <c r="V521" s="197">
        <v>6733944</v>
      </c>
      <c r="W521" s="197">
        <v>59483172</v>
      </c>
      <c r="X521" s="192">
        <v>44469</v>
      </c>
      <c r="Y521" s="80" t="s">
        <v>6489</v>
      </c>
      <c r="Z521" s="80" t="s">
        <v>6490</v>
      </c>
      <c r="AA521" s="193" t="s">
        <v>6533</v>
      </c>
    </row>
    <row r="522" spans="2:27" s="188" customFormat="1" ht="15.75" customHeight="1" x14ac:dyDescent="0.2">
      <c r="B522" s="189" t="s">
        <v>8261</v>
      </c>
      <c r="C522" s="189">
        <v>738689003</v>
      </c>
      <c r="D522" s="189" t="s">
        <v>1363</v>
      </c>
      <c r="E522" s="189" t="s">
        <v>2370</v>
      </c>
      <c r="F522" s="189" t="s">
        <v>8262</v>
      </c>
      <c r="G522" s="189" t="s">
        <v>2371</v>
      </c>
      <c r="H522" s="189" t="s">
        <v>8263</v>
      </c>
      <c r="I522" s="189" t="s">
        <v>2372</v>
      </c>
      <c r="J522" s="189" t="s">
        <v>8264</v>
      </c>
      <c r="K522" s="189" t="s">
        <v>5988</v>
      </c>
      <c r="L522" s="189" t="s">
        <v>2373</v>
      </c>
      <c r="M522" s="189" t="s">
        <v>309</v>
      </c>
      <c r="N522" s="189" t="s">
        <v>2374</v>
      </c>
      <c r="O522" s="189" t="s">
        <v>6172</v>
      </c>
      <c r="P522" s="189" t="s">
        <v>5683</v>
      </c>
      <c r="Q522" s="189">
        <v>0</v>
      </c>
      <c r="R522" s="189" t="s">
        <v>2375</v>
      </c>
      <c r="S522" s="189" t="s">
        <v>7600</v>
      </c>
      <c r="T522" s="190">
        <v>37970</v>
      </c>
      <c r="U522" s="191">
        <v>6979</v>
      </c>
      <c r="V522" s="197">
        <v>5339097</v>
      </c>
      <c r="W522" s="197">
        <v>38629918</v>
      </c>
      <c r="X522" s="192">
        <v>44469</v>
      </c>
      <c r="Y522" s="80" t="s">
        <v>6489</v>
      </c>
      <c r="Z522" s="80" t="s">
        <v>6490</v>
      </c>
      <c r="AA522" s="193" t="s">
        <v>6535</v>
      </c>
    </row>
    <row r="523" spans="2:27" s="188" customFormat="1" ht="15.75" customHeight="1" x14ac:dyDescent="0.2">
      <c r="B523" s="189" t="s">
        <v>8261</v>
      </c>
      <c r="C523" s="189">
        <v>738689003</v>
      </c>
      <c r="D523" s="189" t="s">
        <v>1363</v>
      </c>
      <c r="E523" s="189" t="s">
        <v>2370</v>
      </c>
      <c r="F523" s="189" t="s">
        <v>8262</v>
      </c>
      <c r="G523" s="189" t="s">
        <v>2371</v>
      </c>
      <c r="H523" s="189" t="s">
        <v>8263</v>
      </c>
      <c r="I523" s="189" t="s">
        <v>2372</v>
      </c>
      <c r="J523" s="189" t="s">
        <v>8264</v>
      </c>
      <c r="K523" s="189" t="s">
        <v>5988</v>
      </c>
      <c r="L523" s="189" t="s">
        <v>2373</v>
      </c>
      <c r="M523" s="189" t="s">
        <v>309</v>
      </c>
      <c r="N523" s="189" t="s">
        <v>2374</v>
      </c>
      <c r="O523" s="189" t="s">
        <v>6172</v>
      </c>
      <c r="P523" s="189" t="s">
        <v>5683</v>
      </c>
      <c r="Q523" s="189">
        <v>0</v>
      </c>
      <c r="R523" s="189" t="s">
        <v>2375</v>
      </c>
      <c r="S523" s="189" t="s">
        <v>7600</v>
      </c>
      <c r="T523" s="190">
        <v>37970</v>
      </c>
      <c r="U523" s="191">
        <v>6979</v>
      </c>
      <c r="V523" s="197">
        <v>14750544</v>
      </c>
      <c r="W523" s="197">
        <v>122015503</v>
      </c>
      <c r="X523" s="192">
        <v>44469</v>
      </c>
      <c r="Y523" s="80" t="s">
        <v>6489</v>
      </c>
      <c r="Z523" s="80" t="s">
        <v>6490</v>
      </c>
      <c r="AA523" s="193" t="s">
        <v>6573</v>
      </c>
    </row>
    <row r="524" spans="2:27" s="188" customFormat="1" ht="15.75" customHeight="1" x14ac:dyDescent="0.2">
      <c r="B524" s="189" t="s">
        <v>8261</v>
      </c>
      <c r="C524" s="189">
        <v>738689003</v>
      </c>
      <c r="D524" s="189" t="s">
        <v>1363</v>
      </c>
      <c r="E524" s="189" t="s">
        <v>2370</v>
      </c>
      <c r="F524" s="189" t="s">
        <v>8262</v>
      </c>
      <c r="G524" s="189" t="s">
        <v>2371</v>
      </c>
      <c r="H524" s="189" t="s">
        <v>8263</v>
      </c>
      <c r="I524" s="189" t="s">
        <v>2372</v>
      </c>
      <c r="J524" s="189" t="s">
        <v>8264</v>
      </c>
      <c r="K524" s="189" t="s">
        <v>5988</v>
      </c>
      <c r="L524" s="189" t="s">
        <v>2373</v>
      </c>
      <c r="M524" s="189" t="s">
        <v>309</v>
      </c>
      <c r="N524" s="189" t="s">
        <v>2374</v>
      </c>
      <c r="O524" s="189" t="s">
        <v>6172</v>
      </c>
      <c r="P524" s="189" t="s">
        <v>5683</v>
      </c>
      <c r="Q524" s="189">
        <v>0</v>
      </c>
      <c r="R524" s="189" t="s">
        <v>2375</v>
      </c>
      <c r="S524" s="189" t="s">
        <v>7600</v>
      </c>
      <c r="T524" s="190">
        <v>37970</v>
      </c>
      <c r="U524" s="191">
        <v>6979</v>
      </c>
      <c r="V524" s="197">
        <v>19009169</v>
      </c>
      <c r="W524" s="197">
        <v>148767464</v>
      </c>
      <c r="X524" s="192">
        <v>44469</v>
      </c>
      <c r="Y524" s="80" t="s">
        <v>6489</v>
      </c>
      <c r="Z524" s="80" t="s">
        <v>6490</v>
      </c>
      <c r="AA524" s="193" t="s">
        <v>6555</v>
      </c>
    </row>
    <row r="525" spans="2:27" s="188" customFormat="1" ht="15.75" customHeight="1" x14ac:dyDescent="0.2">
      <c r="B525" s="189" t="s">
        <v>8261</v>
      </c>
      <c r="C525" s="189">
        <v>738689003</v>
      </c>
      <c r="D525" s="189" t="s">
        <v>1363</v>
      </c>
      <c r="E525" s="189" t="s">
        <v>2370</v>
      </c>
      <c r="F525" s="189" t="s">
        <v>8262</v>
      </c>
      <c r="G525" s="189" t="s">
        <v>2371</v>
      </c>
      <c r="H525" s="189" t="s">
        <v>8263</v>
      </c>
      <c r="I525" s="189" t="s">
        <v>2372</v>
      </c>
      <c r="J525" s="189" t="s">
        <v>8264</v>
      </c>
      <c r="K525" s="189" t="s">
        <v>5988</v>
      </c>
      <c r="L525" s="189" t="s">
        <v>2373</v>
      </c>
      <c r="M525" s="189" t="s">
        <v>309</v>
      </c>
      <c r="N525" s="189" t="s">
        <v>2374</v>
      </c>
      <c r="O525" s="189" t="s">
        <v>6172</v>
      </c>
      <c r="P525" s="189" t="s">
        <v>5683</v>
      </c>
      <c r="Q525" s="189">
        <v>0</v>
      </c>
      <c r="R525" s="189" t="s">
        <v>2375</v>
      </c>
      <c r="S525" s="189" t="s">
        <v>7600</v>
      </c>
      <c r="T525" s="190">
        <v>37970</v>
      </c>
      <c r="U525" s="191">
        <v>6979</v>
      </c>
      <c r="V525" s="197">
        <v>17874432</v>
      </c>
      <c r="W525" s="197">
        <v>137995456</v>
      </c>
      <c r="X525" s="192">
        <v>44469</v>
      </c>
      <c r="Y525" s="80" t="s">
        <v>6489</v>
      </c>
      <c r="Z525" s="80" t="s">
        <v>6490</v>
      </c>
      <c r="AA525" s="193" t="s">
        <v>6606</v>
      </c>
    </row>
    <row r="526" spans="2:27" s="188" customFormat="1" ht="15.75" customHeight="1" x14ac:dyDescent="0.2">
      <c r="B526" s="189" t="s">
        <v>8261</v>
      </c>
      <c r="C526" s="189">
        <v>738689003</v>
      </c>
      <c r="D526" s="189" t="s">
        <v>1363</v>
      </c>
      <c r="E526" s="189" t="s">
        <v>2370</v>
      </c>
      <c r="F526" s="189" t="s">
        <v>8262</v>
      </c>
      <c r="G526" s="189" t="s">
        <v>2371</v>
      </c>
      <c r="H526" s="189" t="s">
        <v>8263</v>
      </c>
      <c r="I526" s="189" t="s">
        <v>2372</v>
      </c>
      <c r="J526" s="189" t="s">
        <v>8264</v>
      </c>
      <c r="K526" s="189" t="s">
        <v>5988</v>
      </c>
      <c r="L526" s="189" t="s">
        <v>2373</v>
      </c>
      <c r="M526" s="189" t="s">
        <v>309</v>
      </c>
      <c r="N526" s="189" t="s">
        <v>2374</v>
      </c>
      <c r="O526" s="189" t="s">
        <v>6172</v>
      </c>
      <c r="P526" s="189" t="s">
        <v>5683</v>
      </c>
      <c r="Q526" s="189">
        <v>0</v>
      </c>
      <c r="R526" s="189" t="s">
        <v>2375</v>
      </c>
      <c r="S526" s="189" t="s">
        <v>7600</v>
      </c>
      <c r="T526" s="190">
        <v>37970</v>
      </c>
      <c r="U526" s="191">
        <v>6979</v>
      </c>
      <c r="V526" s="197">
        <v>68596344</v>
      </c>
      <c r="W526" s="197">
        <v>545529047</v>
      </c>
      <c r="X526" s="192">
        <v>44469</v>
      </c>
      <c r="Y526" s="80" t="s">
        <v>6489</v>
      </c>
      <c r="Z526" s="80" t="s">
        <v>6490</v>
      </c>
      <c r="AA526" s="193" t="s">
        <v>181</v>
      </c>
    </row>
    <row r="527" spans="2:27" s="188" customFormat="1" ht="15.75" customHeight="1" x14ac:dyDescent="0.2">
      <c r="B527" s="189" t="s">
        <v>8261</v>
      </c>
      <c r="C527" s="189">
        <v>738689003</v>
      </c>
      <c r="D527" s="189" t="s">
        <v>1363</v>
      </c>
      <c r="E527" s="189" t="s">
        <v>2370</v>
      </c>
      <c r="F527" s="189" t="s">
        <v>8262</v>
      </c>
      <c r="G527" s="189" t="s">
        <v>2371</v>
      </c>
      <c r="H527" s="189" t="s">
        <v>8263</v>
      </c>
      <c r="I527" s="189" t="s">
        <v>2372</v>
      </c>
      <c r="J527" s="189" t="s">
        <v>8264</v>
      </c>
      <c r="K527" s="189" t="s">
        <v>5988</v>
      </c>
      <c r="L527" s="189" t="s">
        <v>2373</v>
      </c>
      <c r="M527" s="189" t="s">
        <v>309</v>
      </c>
      <c r="N527" s="189" t="s">
        <v>2374</v>
      </c>
      <c r="O527" s="189" t="s">
        <v>6172</v>
      </c>
      <c r="P527" s="189" t="s">
        <v>5683</v>
      </c>
      <c r="Q527" s="189">
        <v>0</v>
      </c>
      <c r="R527" s="189" t="s">
        <v>2375</v>
      </c>
      <c r="S527" s="189" t="s">
        <v>7600</v>
      </c>
      <c r="T527" s="190">
        <v>37970</v>
      </c>
      <c r="U527" s="191">
        <v>6979</v>
      </c>
      <c r="V527" s="197">
        <v>66500709</v>
      </c>
      <c r="W527" s="197">
        <v>509864255</v>
      </c>
      <c r="X527" s="192">
        <v>44469</v>
      </c>
      <c r="Y527" s="80" t="s">
        <v>6489</v>
      </c>
      <c r="Z527" s="80" t="s">
        <v>6490</v>
      </c>
      <c r="AA527" s="193" t="s">
        <v>6545</v>
      </c>
    </row>
    <row r="528" spans="2:27" s="188" customFormat="1" ht="15.75" customHeight="1" x14ac:dyDescent="0.2">
      <c r="B528" s="189" t="s">
        <v>8261</v>
      </c>
      <c r="C528" s="189">
        <v>738689003</v>
      </c>
      <c r="D528" s="189" t="s">
        <v>1363</v>
      </c>
      <c r="E528" s="189" t="s">
        <v>2370</v>
      </c>
      <c r="F528" s="189" t="s">
        <v>8262</v>
      </c>
      <c r="G528" s="189" t="s">
        <v>2371</v>
      </c>
      <c r="H528" s="189" t="s">
        <v>8263</v>
      </c>
      <c r="I528" s="189" t="s">
        <v>2372</v>
      </c>
      <c r="J528" s="189" t="s">
        <v>8264</v>
      </c>
      <c r="K528" s="189" t="s">
        <v>5988</v>
      </c>
      <c r="L528" s="189" t="s">
        <v>2373</v>
      </c>
      <c r="M528" s="189" t="s">
        <v>309</v>
      </c>
      <c r="N528" s="189" t="s">
        <v>2374</v>
      </c>
      <c r="O528" s="189" t="s">
        <v>6172</v>
      </c>
      <c r="P528" s="189" t="s">
        <v>5683</v>
      </c>
      <c r="Q528" s="189">
        <v>0</v>
      </c>
      <c r="R528" s="189" t="s">
        <v>2375</v>
      </c>
      <c r="S528" s="189" t="s">
        <v>7600</v>
      </c>
      <c r="T528" s="190">
        <v>37970</v>
      </c>
      <c r="U528" s="191">
        <v>6979</v>
      </c>
      <c r="V528" s="197">
        <v>0</v>
      </c>
      <c r="W528" s="197">
        <v>4382408</v>
      </c>
      <c r="X528" s="192">
        <v>44469</v>
      </c>
      <c r="Y528" s="80" t="s">
        <v>6489</v>
      </c>
      <c r="Z528" s="80" t="s">
        <v>6490</v>
      </c>
      <c r="AA528" s="193" t="s">
        <v>6498</v>
      </c>
    </row>
    <row r="529" spans="2:27" s="188" customFormat="1" ht="15.75" customHeight="1" x14ac:dyDescent="0.2">
      <c r="B529" s="189" t="s">
        <v>8261</v>
      </c>
      <c r="C529" s="189">
        <v>738689003</v>
      </c>
      <c r="D529" s="189" t="s">
        <v>1363</v>
      </c>
      <c r="E529" s="189" t="s">
        <v>2370</v>
      </c>
      <c r="F529" s="189" t="s">
        <v>8262</v>
      </c>
      <c r="G529" s="189" t="s">
        <v>2371</v>
      </c>
      <c r="H529" s="189" t="s">
        <v>8263</v>
      </c>
      <c r="I529" s="189" t="s">
        <v>2372</v>
      </c>
      <c r="J529" s="189" t="s">
        <v>8264</v>
      </c>
      <c r="K529" s="189" t="s">
        <v>5988</v>
      </c>
      <c r="L529" s="189" t="s">
        <v>2373</v>
      </c>
      <c r="M529" s="189" t="s">
        <v>309</v>
      </c>
      <c r="N529" s="189" t="s">
        <v>2374</v>
      </c>
      <c r="O529" s="189" t="s">
        <v>6172</v>
      </c>
      <c r="P529" s="189" t="s">
        <v>5683</v>
      </c>
      <c r="Q529" s="189">
        <v>0</v>
      </c>
      <c r="R529" s="189" t="s">
        <v>2375</v>
      </c>
      <c r="S529" s="189" t="s">
        <v>7600</v>
      </c>
      <c r="T529" s="190">
        <v>37970</v>
      </c>
      <c r="U529" s="191">
        <v>6979</v>
      </c>
      <c r="V529" s="197">
        <v>0</v>
      </c>
      <c r="W529" s="197">
        <v>31660970</v>
      </c>
      <c r="X529" s="192">
        <v>44469</v>
      </c>
      <c r="Y529" s="80" t="s">
        <v>6489</v>
      </c>
      <c r="Z529" s="80" t="s">
        <v>6490</v>
      </c>
      <c r="AA529" s="193" t="s">
        <v>6546</v>
      </c>
    </row>
    <row r="530" spans="2:27" s="188" customFormat="1" ht="15.75" customHeight="1" x14ac:dyDescent="0.2">
      <c r="B530" s="189" t="s">
        <v>8261</v>
      </c>
      <c r="C530" s="189">
        <v>738689003</v>
      </c>
      <c r="D530" s="189" t="s">
        <v>1363</v>
      </c>
      <c r="E530" s="189" t="s">
        <v>2370</v>
      </c>
      <c r="F530" s="189" t="s">
        <v>8262</v>
      </c>
      <c r="G530" s="189" t="s">
        <v>2371</v>
      </c>
      <c r="H530" s="189" t="s">
        <v>8263</v>
      </c>
      <c r="I530" s="189" t="s">
        <v>2372</v>
      </c>
      <c r="J530" s="189" t="s">
        <v>8264</v>
      </c>
      <c r="K530" s="189" t="s">
        <v>5988</v>
      </c>
      <c r="L530" s="189" t="s">
        <v>2373</v>
      </c>
      <c r="M530" s="189" t="s">
        <v>309</v>
      </c>
      <c r="N530" s="189" t="s">
        <v>2374</v>
      </c>
      <c r="O530" s="189" t="s">
        <v>6172</v>
      </c>
      <c r="P530" s="189" t="s">
        <v>5683</v>
      </c>
      <c r="Q530" s="189">
        <v>0</v>
      </c>
      <c r="R530" s="189" t="s">
        <v>2375</v>
      </c>
      <c r="S530" s="189" t="s">
        <v>7600</v>
      </c>
      <c r="T530" s="190">
        <v>37970</v>
      </c>
      <c r="U530" s="191">
        <v>6979</v>
      </c>
      <c r="V530" s="197">
        <v>24675095</v>
      </c>
      <c r="W530" s="197">
        <v>24675095</v>
      </c>
      <c r="X530" s="192">
        <v>44469</v>
      </c>
      <c r="Y530" s="80" t="s">
        <v>6489</v>
      </c>
      <c r="Z530" s="80" t="s">
        <v>6490</v>
      </c>
      <c r="AA530" s="193" t="s">
        <v>6594</v>
      </c>
    </row>
    <row r="531" spans="2:27" s="188" customFormat="1" ht="15.75" customHeight="1" x14ac:dyDescent="0.2">
      <c r="B531" s="189" t="s">
        <v>8261</v>
      </c>
      <c r="C531" s="189">
        <v>738689003</v>
      </c>
      <c r="D531" s="189" t="s">
        <v>1363</v>
      </c>
      <c r="E531" s="189" t="s">
        <v>2370</v>
      </c>
      <c r="F531" s="189" t="s">
        <v>8262</v>
      </c>
      <c r="G531" s="189" t="s">
        <v>2371</v>
      </c>
      <c r="H531" s="189" t="s">
        <v>8263</v>
      </c>
      <c r="I531" s="189" t="s">
        <v>2372</v>
      </c>
      <c r="J531" s="189" t="s">
        <v>8264</v>
      </c>
      <c r="K531" s="189" t="s">
        <v>5988</v>
      </c>
      <c r="L531" s="189" t="s">
        <v>2373</v>
      </c>
      <c r="M531" s="189" t="s">
        <v>309</v>
      </c>
      <c r="N531" s="189" t="s">
        <v>2374</v>
      </c>
      <c r="O531" s="189" t="s">
        <v>6172</v>
      </c>
      <c r="P531" s="189" t="s">
        <v>5683</v>
      </c>
      <c r="Q531" s="189">
        <v>0</v>
      </c>
      <c r="R531" s="189" t="s">
        <v>2375</v>
      </c>
      <c r="S531" s="189" t="s">
        <v>7600</v>
      </c>
      <c r="T531" s="190">
        <v>37970</v>
      </c>
      <c r="U531" s="191">
        <v>6979</v>
      </c>
      <c r="V531" s="197">
        <v>2600884</v>
      </c>
      <c r="W531" s="197">
        <v>68574825</v>
      </c>
      <c r="X531" s="192">
        <v>44469</v>
      </c>
      <c r="Y531" s="80" t="s">
        <v>6489</v>
      </c>
      <c r="Z531" s="80" t="s">
        <v>6490</v>
      </c>
      <c r="AA531" s="193" t="s">
        <v>7476</v>
      </c>
    </row>
    <row r="532" spans="2:27" s="188" customFormat="1" ht="15.75" customHeight="1" x14ac:dyDescent="0.2">
      <c r="B532" s="189" t="s">
        <v>8484</v>
      </c>
      <c r="C532" s="189">
        <v>692307003</v>
      </c>
      <c r="D532" s="189" t="s">
        <v>2469</v>
      </c>
      <c r="E532" s="189" t="s">
        <v>2484</v>
      </c>
      <c r="F532" s="189" t="s">
        <v>26</v>
      </c>
      <c r="G532" s="189" t="s">
        <v>2485</v>
      </c>
      <c r="H532" s="189" t="s">
        <v>28</v>
      </c>
      <c r="I532" s="189">
        <v>0</v>
      </c>
      <c r="J532" s="189">
        <v>0</v>
      </c>
      <c r="K532" s="189" t="s">
        <v>7341</v>
      </c>
      <c r="L532" s="189" t="s">
        <v>3256</v>
      </c>
      <c r="M532" s="189" t="s">
        <v>5340</v>
      </c>
      <c r="N532" s="189" t="s">
        <v>1069</v>
      </c>
      <c r="O532" s="189" t="s">
        <v>6806</v>
      </c>
      <c r="P532" s="189" t="s">
        <v>6807</v>
      </c>
      <c r="Q532" s="189">
        <v>0</v>
      </c>
      <c r="R532" s="189">
        <v>91001</v>
      </c>
      <c r="S532" s="189" t="s">
        <v>2488</v>
      </c>
      <c r="T532" s="190">
        <v>37970</v>
      </c>
      <c r="U532" s="191">
        <v>6982</v>
      </c>
      <c r="V532" s="197">
        <v>5494733</v>
      </c>
      <c r="W532" s="197">
        <v>38622491</v>
      </c>
      <c r="X532" s="192">
        <v>44469</v>
      </c>
      <c r="Y532" s="80" t="s">
        <v>6489</v>
      </c>
      <c r="Z532" s="80" t="s">
        <v>6490</v>
      </c>
      <c r="AA532" s="193" t="s">
        <v>6536</v>
      </c>
    </row>
    <row r="533" spans="2:27" s="188" customFormat="1" ht="15.75" customHeight="1" x14ac:dyDescent="0.2">
      <c r="B533" s="189" t="s">
        <v>8084</v>
      </c>
      <c r="C533" s="189">
        <v>759917405</v>
      </c>
      <c r="D533" s="189" t="s">
        <v>1941</v>
      </c>
      <c r="E533" s="189" t="s">
        <v>1942</v>
      </c>
      <c r="F533" s="189" t="s">
        <v>8085</v>
      </c>
      <c r="G533" s="189" t="s">
        <v>1943</v>
      </c>
      <c r="H533" s="189" t="s">
        <v>5431</v>
      </c>
      <c r="I533" s="189" t="s">
        <v>7294</v>
      </c>
      <c r="J533" s="189" t="s">
        <v>5717</v>
      </c>
      <c r="K533" s="189" t="s">
        <v>5432</v>
      </c>
      <c r="L533" s="189" t="s">
        <v>8086</v>
      </c>
      <c r="M533" s="189" t="s">
        <v>5341</v>
      </c>
      <c r="N533" s="189" t="s">
        <v>166</v>
      </c>
      <c r="O533" s="189" t="s">
        <v>8932</v>
      </c>
      <c r="P533" s="189" t="s">
        <v>5430</v>
      </c>
      <c r="Q533" s="189">
        <v>0</v>
      </c>
      <c r="R533" s="189">
        <v>93401</v>
      </c>
      <c r="S533" s="189" t="s">
        <v>8087</v>
      </c>
      <c r="T533" s="190">
        <v>37970</v>
      </c>
      <c r="U533" s="191">
        <v>6983</v>
      </c>
      <c r="V533" s="197">
        <v>142606188</v>
      </c>
      <c r="W533" s="197">
        <v>1046785749</v>
      </c>
      <c r="X533" s="192">
        <v>44469</v>
      </c>
      <c r="Y533" s="80" t="s">
        <v>6489</v>
      </c>
      <c r="Z533" s="80" t="s">
        <v>6490</v>
      </c>
      <c r="AA533" s="193" t="s">
        <v>6561</v>
      </c>
    </row>
    <row r="534" spans="2:27" s="188" customFormat="1" ht="15.75" customHeight="1" x14ac:dyDescent="0.2">
      <c r="B534" s="189" t="s">
        <v>8084</v>
      </c>
      <c r="C534" s="189">
        <v>759917405</v>
      </c>
      <c r="D534" s="189" t="s">
        <v>1941</v>
      </c>
      <c r="E534" s="189" t="s">
        <v>1942</v>
      </c>
      <c r="F534" s="189" t="s">
        <v>8085</v>
      </c>
      <c r="G534" s="189" t="s">
        <v>1943</v>
      </c>
      <c r="H534" s="189" t="s">
        <v>5431</v>
      </c>
      <c r="I534" s="189" t="s">
        <v>7294</v>
      </c>
      <c r="J534" s="189" t="s">
        <v>5717</v>
      </c>
      <c r="K534" s="189" t="s">
        <v>5432</v>
      </c>
      <c r="L534" s="189" t="s">
        <v>8086</v>
      </c>
      <c r="M534" s="189" t="s">
        <v>5341</v>
      </c>
      <c r="N534" s="189" t="s">
        <v>166</v>
      </c>
      <c r="O534" s="189" t="s">
        <v>8932</v>
      </c>
      <c r="P534" s="189" t="s">
        <v>5430</v>
      </c>
      <c r="Q534" s="189">
        <v>0</v>
      </c>
      <c r="R534" s="189">
        <v>93401</v>
      </c>
      <c r="S534" s="189" t="s">
        <v>8087</v>
      </c>
      <c r="T534" s="190">
        <v>37970</v>
      </c>
      <c r="U534" s="191">
        <v>6983</v>
      </c>
      <c r="V534" s="197">
        <v>9138924</v>
      </c>
      <c r="W534" s="197">
        <v>68954656</v>
      </c>
      <c r="X534" s="192">
        <v>44469</v>
      </c>
      <c r="Y534" s="80" t="s">
        <v>6489</v>
      </c>
      <c r="Z534" s="80" t="s">
        <v>6490</v>
      </c>
      <c r="AA534" s="193" t="s">
        <v>6656</v>
      </c>
    </row>
    <row r="535" spans="2:27" s="188" customFormat="1" ht="15.75" customHeight="1" x14ac:dyDescent="0.2">
      <c r="B535" s="189" t="s">
        <v>8084</v>
      </c>
      <c r="C535" s="189">
        <v>759917405</v>
      </c>
      <c r="D535" s="189" t="s">
        <v>1941</v>
      </c>
      <c r="E535" s="189" t="s">
        <v>1942</v>
      </c>
      <c r="F535" s="189" t="s">
        <v>8085</v>
      </c>
      <c r="G535" s="189" t="s">
        <v>1943</v>
      </c>
      <c r="H535" s="189" t="s">
        <v>5431</v>
      </c>
      <c r="I535" s="189" t="s">
        <v>7294</v>
      </c>
      <c r="J535" s="189" t="s">
        <v>5717</v>
      </c>
      <c r="K535" s="189" t="s">
        <v>5432</v>
      </c>
      <c r="L535" s="189" t="s">
        <v>8086</v>
      </c>
      <c r="M535" s="189" t="s">
        <v>5341</v>
      </c>
      <c r="N535" s="189" t="s">
        <v>166</v>
      </c>
      <c r="O535" s="189" t="s">
        <v>8932</v>
      </c>
      <c r="P535" s="189" t="s">
        <v>5430</v>
      </c>
      <c r="Q535" s="189">
        <v>0</v>
      </c>
      <c r="R535" s="189">
        <v>93401</v>
      </c>
      <c r="S535" s="189" t="s">
        <v>8087</v>
      </c>
      <c r="T535" s="190">
        <v>37970</v>
      </c>
      <c r="U535" s="191">
        <v>6983</v>
      </c>
      <c r="V535" s="197">
        <v>27404979</v>
      </c>
      <c r="W535" s="197">
        <v>228019084</v>
      </c>
      <c r="X535" s="192">
        <v>44469</v>
      </c>
      <c r="Y535" s="80" t="s">
        <v>6489</v>
      </c>
      <c r="Z535" s="80" t="s">
        <v>6490</v>
      </c>
      <c r="AA535" s="193" t="s">
        <v>7487</v>
      </c>
    </row>
    <row r="536" spans="2:27" s="188" customFormat="1" ht="15.75" customHeight="1" x14ac:dyDescent="0.2">
      <c r="B536" s="189" t="s">
        <v>3227</v>
      </c>
      <c r="C536" s="189">
        <v>692202007</v>
      </c>
      <c r="D536" s="189" t="s">
        <v>2469</v>
      </c>
      <c r="E536" s="189" t="s">
        <v>2495</v>
      </c>
      <c r="F536" s="189" t="s">
        <v>1476</v>
      </c>
      <c r="G536" s="189" t="s">
        <v>3137</v>
      </c>
      <c r="H536" s="189" t="s">
        <v>28</v>
      </c>
      <c r="I536" s="189">
        <v>0</v>
      </c>
      <c r="J536" s="189">
        <v>0</v>
      </c>
      <c r="K536" s="189" t="s">
        <v>3228</v>
      </c>
      <c r="L536" s="189" t="s">
        <v>3230</v>
      </c>
      <c r="M536" s="189" t="s">
        <v>5340</v>
      </c>
      <c r="N536" s="189" t="s">
        <v>1906</v>
      </c>
      <c r="O536" s="189" t="s">
        <v>3231</v>
      </c>
      <c r="P536" s="189" t="s">
        <v>3229</v>
      </c>
      <c r="Q536" s="189">
        <v>0</v>
      </c>
      <c r="R536" s="189">
        <v>91001</v>
      </c>
      <c r="S536" s="189" t="s">
        <v>2517</v>
      </c>
      <c r="T536" s="190">
        <v>37970</v>
      </c>
      <c r="U536" s="191">
        <v>6984</v>
      </c>
      <c r="V536" s="197">
        <v>5709371</v>
      </c>
      <c r="W536" s="197">
        <v>45674968</v>
      </c>
      <c r="X536" s="192">
        <v>44469</v>
      </c>
      <c r="Y536" s="80" t="s">
        <v>6489</v>
      </c>
      <c r="Z536" s="80" t="s">
        <v>6490</v>
      </c>
      <c r="AA536" s="193" t="s">
        <v>6625</v>
      </c>
    </row>
    <row r="537" spans="2:27" s="188" customFormat="1" ht="15.75" customHeight="1" x14ac:dyDescent="0.2">
      <c r="B537" s="189" t="s">
        <v>395</v>
      </c>
      <c r="C537" s="189">
        <v>715787008</v>
      </c>
      <c r="D537" s="189" t="s">
        <v>72</v>
      </c>
      <c r="E537" s="189" t="s">
        <v>396</v>
      </c>
      <c r="F537" s="189" t="s">
        <v>7620</v>
      </c>
      <c r="G537" s="189" t="s">
        <v>397</v>
      </c>
      <c r="H537" s="189" t="s">
        <v>6407</v>
      </c>
      <c r="I537" s="189" t="s">
        <v>398</v>
      </c>
      <c r="J537" s="189" t="s">
        <v>7621</v>
      </c>
      <c r="K537" s="189" t="s">
        <v>399</v>
      </c>
      <c r="L537" s="189" t="s">
        <v>6406</v>
      </c>
      <c r="M537" s="189" t="s">
        <v>544</v>
      </c>
      <c r="N537" s="189" t="s">
        <v>400</v>
      </c>
      <c r="O537" s="189" t="s">
        <v>7622</v>
      </c>
      <c r="P537" s="189" t="s">
        <v>7623</v>
      </c>
      <c r="Q537" s="189">
        <v>0</v>
      </c>
      <c r="R537" s="189" t="s">
        <v>368</v>
      </c>
      <c r="S537" s="189" t="s">
        <v>7624</v>
      </c>
      <c r="T537" s="190">
        <v>37971</v>
      </c>
      <c r="U537" s="191">
        <v>6988</v>
      </c>
      <c r="V537" s="197">
        <v>0</v>
      </c>
      <c r="W537" s="197">
        <v>27444336</v>
      </c>
      <c r="X537" s="192">
        <v>44469</v>
      </c>
      <c r="Y537" s="80" t="s">
        <v>6489</v>
      </c>
      <c r="Z537" s="80" t="s">
        <v>6490</v>
      </c>
      <c r="AA537" s="193" t="s">
        <v>7476</v>
      </c>
    </row>
    <row r="538" spans="2:27" s="188" customFormat="1" ht="15.75" customHeight="1" x14ac:dyDescent="0.2">
      <c r="B538" s="189" t="s">
        <v>2890</v>
      </c>
      <c r="C538" s="189">
        <v>690724006</v>
      </c>
      <c r="D538" s="189" t="s">
        <v>2469</v>
      </c>
      <c r="E538" s="189" t="s">
        <v>2484</v>
      </c>
      <c r="F538" s="189" t="s">
        <v>26</v>
      </c>
      <c r="G538" s="189" t="s">
        <v>2485</v>
      </c>
      <c r="H538" s="189" t="s">
        <v>28</v>
      </c>
      <c r="I538" s="189">
        <v>0</v>
      </c>
      <c r="J538" s="189">
        <v>0</v>
      </c>
      <c r="K538" s="189" t="s">
        <v>5447</v>
      </c>
      <c r="L538" s="189" t="s">
        <v>2891</v>
      </c>
      <c r="M538" s="189" t="s">
        <v>47</v>
      </c>
      <c r="N538" s="189" t="s">
        <v>2893</v>
      </c>
      <c r="O538" s="189" t="s">
        <v>2892</v>
      </c>
      <c r="P538" s="189">
        <v>0</v>
      </c>
      <c r="Q538" s="189">
        <v>0</v>
      </c>
      <c r="R538" s="189">
        <v>91001</v>
      </c>
      <c r="S538" s="189" t="s">
        <v>2488</v>
      </c>
      <c r="T538" s="190">
        <v>37970</v>
      </c>
      <c r="U538" s="191">
        <v>6997</v>
      </c>
      <c r="V538" s="197">
        <v>29180907</v>
      </c>
      <c r="W538" s="197">
        <v>194745426</v>
      </c>
      <c r="X538" s="192">
        <v>44469</v>
      </c>
      <c r="Y538" s="80" t="s">
        <v>6489</v>
      </c>
      <c r="Z538" s="80" t="s">
        <v>6490</v>
      </c>
      <c r="AA538" s="193" t="s">
        <v>6583</v>
      </c>
    </row>
    <row r="539" spans="2:27" s="188" customFormat="1" ht="15.75" customHeight="1" x14ac:dyDescent="0.2">
      <c r="B539" s="189" t="s">
        <v>8378</v>
      </c>
      <c r="C539" s="189">
        <v>692543009</v>
      </c>
      <c r="D539" s="189" t="s">
        <v>2469</v>
      </c>
      <c r="E539" s="189" t="s">
        <v>2484</v>
      </c>
      <c r="F539" s="189" t="s">
        <v>26</v>
      </c>
      <c r="G539" s="189" t="s">
        <v>2485</v>
      </c>
      <c r="H539" s="189" t="s">
        <v>28</v>
      </c>
      <c r="I539" s="189">
        <v>0</v>
      </c>
      <c r="J539" s="189">
        <v>0</v>
      </c>
      <c r="K539" s="189" t="s">
        <v>8379</v>
      </c>
      <c r="L539" s="189" t="s">
        <v>2776</v>
      </c>
      <c r="M539" s="189" t="s">
        <v>47</v>
      </c>
      <c r="N539" s="189" t="s">
        <v>1649</v>
      </c>
      <c r="O539" s="189">
        <v>226773400</v>
      </c>
      <c r="P539" s="189" t="s">
        <v>8380</v>
      </c>
      <c r="Q539" s="189">
        <v>0</v>
      </c>
      <c r="R539" s="189">
        <v>91001</v>
      </c>
      <c r="S539" s="189" t="s">
        <v>2488</v>
      </c>
      <c r="T539" s="190">
        <v>37970</v>
      </c>
      <c r="U539" s="191">
        <v>6998</v>
      </c>
      <c r="V539" s="197">
        <v>9014796</v>
      </c>
      <c r="W539" s="197">
        <v>63365021</v>
      </c>
      <c r="X539" s="192">
        <v>44469</v>
      </c>
      <c r="Y539" s="80" t="s">
        <v>6489</v>
      </c>
      <c r="Z539" s="80" t="s">
        <v>6490</v>
      </c>
      <c r="AA539" s="193" t="s">
        <v>6572</v>
      </c>
    </row>
    <row r="540" spans="2:27" s="188" customFormat="1" ht="15.75" customHeight="1" x14ac:dyDescent="0.2">
      <c r="B540" s="189" t="s">
        <v>8764</v>
      </c>
      <c r="C540" s="189">
        <v>741504006</v>
      </c>
      <c r="D540" s="189" t="s">
        <v>72</v>
      </c>
      <c r="E540" s="189" t="s">
        <v>4681</v>
      </c>
      <c r="F540" s="189" t="s">
        <v>8765</v>
      </c>
      <c r="G540" s="189" t="s">
        <v>368</v>
      </c>
      <c r="H540" s="189" t="s">
        <v>4682</v>
      </c>
      <c r="I540" s="189" t="s">
        <v>176</v>
      </c>
      <c r="J540" s="189" t="s">
        <v>5997</v>
      </c>
      <c r="K540" s="189" t="s">
        <v>5996</v>
      </c>
      <c r="L540" s="189" t="s">
        <v>5609</v>
      </c>
      <c r="M540" s="189" t="s">
        <v>48</v>
      </c>
      <c r="N540" s="189" t="s">
        <v>4684</v>
      </c>
      <c r="O540" s="189">
        <v>0</v>
      </c>
      <c r="P540" s="189" t="s">
        <v>4683</v>
      </c>
      <c r="Q540" s="189">
        <v>0</v>
      </c>
      <c r="R540" s="189" t="s">
        <v>368</v>
      </c>
      <c r="S540" s="189" t="s">
        <v>8766</v>
      </c>
      <c r="T540" s="190">
        <v>37970</v>
      </c>
      <c r="U540" s="191">
        <v>6999</v>
      </c>
      <c r="V540" s="197">
        <v>12214195</v>
      </c>
      <c r="W540" s="197">
        <v>98309331</v>
      </c>
      <c r="X540" s="192">
        <v>44469</v>
      </c>
      <c r="Y540" s="80" t="s">
        <v>6489</v>
      </c>
      <c r="Z540" s="80" t="s">
        <v>6490</v>
      </c>
      <c r="AA540" s="193" t="s">
        <v>6515</v>
      </c>
    </row>
    <row r="541" spans="2:27" s="188" customFormat="1" ht="15.75" customHeight="1" x14ac:dyDescent="0.2">
      <c r="B541" s="189" t="s">
        <v>8764</v>
      </c>
      <c r="C541" s="189">
        <v>741504006</v>
      </c>
      <c r="D541" s="189" t="s">
        <v>72</v>
      </c>
      <c r="E541" s="189" t="s">
        <v>4681</v>
      </c>
      <c r="F541" s="189" t="s">
        <v>8765</v>
      </c>
      <c r="G541" s="189" t="s">
        <v>368</v>
      </c>
      <c r="H541" s="189" t="s">
        <v>4682</v>
      </c>
      <c r="I541" s="189" t="s">
        <v>176</v>
      </c>
      <c r="J541" s="189" t="s">
        <v>5997</v>
      </c>
      <c r="K541" s="189" t="s">
        <v>5996</v>
      </c>
      <c r="L541" s="189" t="s">
        <v>5609</v>
      </c>
      <c r="M541" s="189" t="s">
        <v>48</v>
      </c>
      <c r="N541" s="189" t="s">
        <v>4684</v>
      </c>
      <c r="O541" s="189">
        <v>0</v>
      </c>
      <c r="P541" s="189" t="s">
        <v>4683</v>
      </c>
      <c r="Q541" s="189">
        <v>0</v>
      </c>
      <c r="R541" s="189" t="s">
        <v>368</v>
      </c>
      <c r="S541" s="189" t="s">
        <v>8766</v>
      </c>
      <c r="T541" s="190">
        <v>37970</v>
      </c>
      <c r="U541" s="191">
        <v>6999</v>
      </c>
      <c r="V541" s="197">
        <v>4917013</v>
      </c>
      <c r="W541" s="197">
        <v>35036311</v>
      </c>
      <c r="X541" s="192">
        <v>44469</v>
      </c>
      <c r="Y541" s="80" t="s">
        <v>6489</v>
      </c>
      <c r="Z541" s="80" t="s">
        <v>6490</v>
      </c>
      <c r="AA541" s="193" t="s">
        <v>6516</v>
      </c>
    </row>
    <row r="542" spans="2:27" s="188" customFormat="1" ht="15.75" customHeight="1" x14ac:dyDescent="0.2">
      <c r="B542" s="189" t="s">
        <v>8764</v>
      </c>
      <c r="C542" s="189">
        <v>741504006</v>
      </c>
      <c r="D542" s="189" t="s">
        <v>72</v>
      </c>
      <c r="E542" s="189" t="s">
        <v>4681</v>
      </c>
      <c r="F542" s="189" t="s">
        <v>8765</v>
      </c>
      <c r="G542" s="189" t="s">
        <v>368</v>
      </c>
      <c r="H542" s="189" t="s">
        <v>4682</v>
      </c>
      <c r="I542" s="189" t="s">
        <v>176</v>
      </c>
      <c r="J542" s="189" t="s">
        <v>5997</v>
      </c>
      <c r="K542" s="189" t="s">
        <v>5996</v>
      </c>
      <c r="L542" s="189" t="s">
        <v>5609</v>
      </c>
      <c r="M542" s="189" t="s">
        <v>48</v>
      </c>
      <c r="N542" s="189" t="s">
        <v>4684</v>
      </c>
      <c r="O542" s="189">
        <v>0</v>
      </c>
      <c r="P542" s="189" t="s">
        <v>4683</v>
      </c>
      <c r="Q542" s="189">
        <v>0</v>
      </c>
      <c r="R542" s="189" t="s">
        <v>368</v>
      </c>
      <c r="S542" s="189" t="s">
        <v>8766</v>
      </c>
      <c r="T542" s="190">
        <v>37970</v>
      </c>
      <c r="U542" s="191">
        <v>6999</v>
      </c>
      <c r="V542" s="197">
        <v>0</v>
      </c>
      <c r="W542" s="197">
        <v>56119860</v>
      </c>
      <c r="X542" s="192">
        <v>44469</v>
      </c>
      <c r="Y542" s="80" t="s">
        <v>6489</v>
      </c>
      <c r="Z542" s="80" t="s">
        <v>6490</v>
      </c>
      <c r="AA542" s="193" t="s">
        <v>6531</v>
      </c>
    </row>
    <row r="543" spans="2:27" s="188" customFormat="1" ht="15.75" customHeight="1" x14ac:dyDescent="0.2">
      <c r="B543" s="189" t="s">
        <v>8764</v>
      </c>
      <c r="C543" s="189">
        <v>741504006</v>
      </c>
      <c r="D543" s="189" t="s">
        <v>72</v>
      </c>
      <c r="E543" s="189" t="s">
        <v>4681</v>
      </c>
      <c r="F543" s="189" t="s">
        <v>8765</v>
      </c>
      <c r="G543" s="189" t="s">
        <v>368</v>
      </c>
      <c r="H543" s="189" t="s">
        <v>4682</v>
      </c>
      <c r="I543" s="189" t="s">
        <v>176</v>
      </c>
      <c r="J543" s="189" t="s">
        <v>5997</v>
      </c>
      <c r="K543" s="189" t="s">
        <v>5996</v>
      </c>
      <c r="L543" s="189" t="s">
        <v>5609</v>
      </c>
      <c r="M543" s="189" t="s">
        <v>48</v>
      </c>
      <c r="N543" s="189" t="s">
        <v>4684</v>
      </c>
      <c r="O543" s="189">
        <v>0</v>
      </c>
      <c r="P543" s="189" t="s">
        <v>4683</v>
      </c>
      <c r="Q543" s="189">
        <v>0</v>
      </c>
      <c r="R543" s="189" t="s">
        <v>368</v>
      </c>
      <c r="S543" s="189" t="s">
        <v>8766</v>
      </c>
      <c r="T543" s="190">
        <v>37970</v>
      </c>
      <c r="U543" s="191">
        <v>6999</v>
      </c>
      <c r="V543" s="197">
        <v>0</v>
      </c>
      <c r="W543" s="197">
        <v>1054622798</v>
      </c>
      <c r="X543" s="192">
        <v>44469</v>
      </c>
      <c r="Y543" s="80" t="s">
        <v>6489</v>
      </c>
      <c r="Z543" s="80" t="s">
        <v>6490</v>
      </c>
      <c r="AA543" s="193" t="s">
        <v>6535</v>
      </c>
    </row>
    <row r="544" spans="2:27" s="188" customFormat="1" ht="15.75" customHeight="1" x14ac:dyDescent="0.2">
      <c r="B544" s="189" t="s">
        <v>8764</v>
      </c>
      <c r="C544" s="189">
        <v>741504006</v>
      </c>
      <c r="D544" s="189" t="s">
        <v>72</v>
      </c>
      <c r="E544" s="189" t="s">
        <v>4681</v>
      </c>
      <c r="F544" s="189" t="s">
        <v>8765</v>
      </c>
      <c r="G544" s="189" t="s">
        <v>368</v>
      </c>
      <c r="H544" s="189" t="s">
        <v>4682</v>
      </c>
      <c r="I544" s="189" t="s">
        <v>176</v>
      </c>
      <c r="J544" s="189" t="s">
        <v>5997</v>
      </c>
      <c r="K544" s="189" t="s">
        <v>5996</v>
      </c>
      <c r="L544" s="189" t="s">
        <v>5609</v>
      </c>
      <c r="M544" s="189" t="s">
        <v>48</v>
      </c>
      <c r="N544" s="189" t="s">
        <v>4684</v>
      </c>
      <c r="O544" s="189">
        <v>0</v>
      </c>
      <c r="P544" s="189" t="s">
        <v>4683</v>
      </c>
      <c r="Q544" s="189">
        <v>0</v>
      </c>
      <c r="R544" s="189" t="s">
        <v>368</v>
      </c>
      <c r="S544" s="189" t="s">
        <v>8766</v>
      </c>
      <c r="T544" s="190">
        <v>37970</v>
      </c>
      <c r="U544" s="191">
        <v>6999</v>
      </c>
      <c r="V544" s="197">
        <v>101784960</v>
      </c>
      <c r="W544" s="197">
        <v>244056832</v>
      </c>
      <c r="X544" s="192">
        <v>44469</v>
      </c>
      <c r="Y544" s="80" t="s">
        <v>6489</v>
      </c>
      <c r="Z544" s="80" t="s">
        <v>6490</v>
      </c>
      <c r="AA544" s="193" t="s">
        <v>6508</v>
      </c>
    </row>
    <row r="545" spans="2:27" s="188" customFormat="1" ht="15.75" customHeight="1" x14ac:dyDescent="0.2">
      <c r="B545" s="189" t="s">
        <v>8764</v>
      </c>
      <c r="C545" s="189">
        <v>741504006</v>
      </c>
      <c r="D545" s="189" t="s">
        <v>72</v>
      </c>
      <c r="E545" s="189" t="s">
        <v>4681</v>
      </c>
      <c r="F545" s="189" t="s">
        <v>8765</v>
      </c>
      <c r="G545" s="189" t="s">
        <v>368</v>
      </c>
      <c r="H545" s="189" t="s">
        <v>4682</v>
      </c>
      <c r="I545" s="189" t="s">
        <v>176</v>
      </c>
      <c r="J545" s="189" t="s">
        <v>5997</v>
      </c>
      <c r="K545" s="189" t="s">
        <v>5996</v>
      </c>
      <c r="L545" s="189" t="s">
        <v>5609</v>
      </c>
      <c r="M545" s="189" t="s">
        <v>48</v>
      </c>
      <c r="N545" s="189" t="s">
        <v>4684</v>
      </c>
      <c r="O545" s="189">
        <v>0</v>
      </c>
      <c r="P545" s="189" t="s">
        <v>4683</v>
      </c>
      <c r="Q545" s="189">
        <v>0</v>
      </c>
      <c r="R545" s="189" t="s">
        <v>368</v>
      </c>
      <c r="S545" s="189" t="s">
        <v>8766</v>
      </c>
      <c r="T545" s="190">
        <v>37970</v>
      </c>
      <c r="U545" s="191">
        <v>6999</v>
      </c>
      <c r="V545" s="197">
        <v>29033593</v>
      </c>
      <c r="W545" s="197">
        <v>285625035</v>
      </c>
      <c r="X545" s="192">
        <v>44469</v>
      </c>
      <c r="Y545" s="80" t="s">
        <v>6489</v>
      </c>
      <c r="Z545" s="80" t="s">
        <v>6490</v>
      </c>
      <c r="AA545" s="193" t="s">
        <v>6545</v>
      </c>
    </row>
    <row r="546" spans="2:27" s="188" customFormat="1" ht="15.75" customHeight="1" x14ac:dyDescent="0.2">
      <c r="B546" s="189" t="s">
        <v>7625</v>
      </c>
      <c r="C546" s="189">
        <v>731013004</v>
      </c>
      <c r="D546" s="189" t="s">
        <v>72</v>
      </c>
      <c r="E546" s="189" t="s">
        <v>406</v>
      </c>
      <c r="F546" s="189" t="s">
        <v>7626</v>
      </c>
      <c r="G546" s="189" t="s">
        <v>407</v>
      </c>
      <c r="H546" s="189" t="s">
        <v>7627</v>
      </c>
      <c r="I546" s="189" t="s">
        <v>408</v>
      </c>
      <c r="J546" s="189" t="s">
        <v>7628</v>
      </c>
      <c r="K546" s="189" t="s">
        <v>7629</v>
      </c>
      <c r="L546" s="189" t="s">
        <v>5858</v>
      </c>
      <c r="M546" s="189" t="s">
        <v>47</v>
      </c>
      <c r="N546" s="189" t="s">
        <v>739</v>
      </c>
      <c r="O546" s="189">
        <v>223414941</v>
      </c>
      <c r="P546" s="189" t="s">
        <v>5859</v>
      </c>
      <c r="Q546" s="189">
        <v>0</v>
      </c>
      <c r="R546" s="189" t="s">
        <v>409</v>
      </c>
      <c r="S546" s="189" t="s">
        <v>7630</v>
      </c>
      <c r="T546" s="190">
        <v>37970</v>
      </c>
      <c r="U546" s="191">
        <v>7003</v>
      </c>
      <c r="V546" s="197">
        <v>0</v>
      </c>
      <c r="W546" s="197">
        <v>120691405</v>
      </c>
      <c r="X546" s="192">
        <v>44469</v>
      </c>
      <c r="Y546" s="80" t="s">
        <v>6489</v>
      </c>
      <c r="Z546" s="80" t="s">
        <v>6490</v>
      </c>
      <c r="AA546" s="193" t="s">
        <v>148</v>
      </c>
    </row>
    <row r="547" spans="2:27" s="188" customFormat="1" ht="15.75" customHeight="1" x14ac:dyDescent="0.2">
      <c r="B547" s="189" t="s">
        <v>7625</v>
      </c>
      <c r="C547" s="189">
        <v>731013004</v>
      </c>
      <c r="D547" s="189" t="s">
        <v>72</v>
      </c>
      <c r="E547" s="189" t="s">
        <v>406</v>
      </c>
      <c r="F547" s="189" t="s">
        <v>7626</v>
      </c>
      <c r="G547" s="189" t="s">
        <v>407</v>
      </c>
      <c r="H547" s="189" t="s">
        <v>7627</v>
      </c>
      <c r="I547" s="189" t="s">
        <v>408</v>
      </c>
      <c r="J547" s="189" t="s">
        <v>7628</v>
      </c>
      <c r="K547" s="189" t="s">
        <v>7629</v>
      </c>
      <c r="L547" s="189" t="s">
        <v>5858</v>
      </c>
      <c r="M547" s="189" t="s">
        <v>47</v>
      </c>
      <c r="N547" s="189" t="s">
        <v>739</v>
      </c>
      <c r="O547" s="189">
        <v>223414941</v>
      </c>
      <c r="P547" s="189" t="s">
        <v>5859</v>
      </c>
      <c r="Q547" s="189">
        <v>0</v>
      </c>
      <c r="R547" s="189" t="s">
        <v>409</v>
      </c>
      <c r="S547" s="189" t="s">
        <v>7630</v>
      </c>
      <c r="T547" s="190">
        <v>37970</v>
      </c>
      <c r="U547" s="191">
        <v>7003</v>
      </c>
      <c r="V547" s="197">
        <v>0</v>
      </c>
      <c r="W547" s="197">
        <v>50113232</v>
      </c>
      <c r="X547" s="192">
        <v>44469</v>
      </c>
      <c r="Y547" s="80" t="s">
        <v>6489</v>
      </c>
      <c r="Z547" s="80" t="s">
        <v>6490</v>
      </c>
      <c r="AA547" s="193" t="s">
        <v>6556</v>
      </c>
    </row>
    <row r="548" spans="2:27" s="188" customFormat="1" ht="15.75" customHeight="1" x14ac:dyDescent="0.2">
      <c r="B548" s="189" t="s">
        <v>7625</v>
      </c>
      <c r="C548" s="189">
        <v>731013004</v>
      </c>
      <c r="D548" s="189" t="s">
        <v>72</v>
      </c>
      <c r="E548" s="189" t="s">
        <v>406</v>
      </c>
      <c r="F548" s="189" t="s">
        <v>7626</v>
      </c>
      <c r="G548" s="189" t="s">
        <v>407</v>
      </c>
      <c r="H548" s="189" t="s">
        <v>7627</v>
      </c>
      <c r="I548" s="189" t="s">
        <v>408</v>
      </c>
      <c r="J548" s="189" t="s">
        <v>7628</v>
      </c>
      <c r="K548" s="189" t="s">
        <v>7629</v>
      </c>
      <c r="L548" s="189" t="s">
        <v>5858</v>
      </c>
      <c r="M548" s="189" t="s">
        <v>47</v>
      </c>
      <c r="N548" s="189" t="s">
        <v>739</v>
      </c>
      <c r="O548" s="189">
        <v>223414941</v>
      </c>
      <c r="P548" s="189" t="s">
        <v>5859</v>
      </c>
      <c r="Q548" s="189">
        <v>0</v>
      </c>
      <c r="R548" s="189" t="s">
        <v>409</v>
      </c>
      <c r="S548" s="189" t="s">
        <v>7630</v>
      </c>
      <c r="T548" s="190">
        <v>37970</v>
      </c>
      <c r="U548" s="191">
        <v>7003</v>
      </c>
      <c r="V548" s="197">
        <v>0</v>
      </c>
      <c r="W548" s="197">
        <v>56116200</v>
      </c>
      <c r="X548" s="192">
        <v>44469</v>
      </c>
      <c r="Y548" s="80" t="s">
        <v>6489</v>
      </c>
      <c r="Z548" s="80" t="s">
        <v>6490</v>
      </c>
      <c r="AA548" s="193" t="s">
        <v>6566</v>
      </c>
    </row>
    <row r="549" spans="2:27" s="188" customFormat="1" ht="15.75" customHeight="1" x14ac:dyDescent="0.2">
      <c r="B549" s="189" t="s">
        <v>7625</v>
      </c>
      <c r="C549" s="189">
        <v>731013004</v>
      </c>
      <c r="D549" s="189" t="s">
        <v>72</v>
      </c>
      <c r="E549" s="189" t="s">
        <v>406</v>
      </c>
      <c r="F549" s="189" t="s">
        <v>7626</v>
      </c>
      <c r="G549" s="189" t="s">
        <v>407</v>
      </c>
      <c r="H549" s="189" t="s">
        <v>7627</v>
      </c>
      <c r="I549" s="189" t="s">
        <v>408</v>
      </c>
      <c r="J549" s="189" t="s">
        <v>7628</v>
      </c>
      <c r="K549" s="189" t="s">
        <v>7629</v>
      </c>
      <c r="L549" s="189" t="s">
        <v>5858</v>
      </c>
      <c r="M549" s="189" t="s">
        <v>47</v>
      </c>
      <c r="N549" s="189" t="s">
        <v>739</v>
      </c>
      <c r="O549" s="189">
        <v>223414941</v>
      </c>
      <c r="P549" s="189" t="s">
        <v>5859</v>
      </c>
      <c r="Q549" s="189">
        <v>0</v>
      </c>
      <c r="R549" s="189" t="s">
        <v>409</v>
      </c>
      <c r="S549" s="189" t="s">
        <v>7630</v>
      </c>
      <c r="T549" s="190">
        <v>37970</v>
      </c>
      <c r="U549" s="191">
        <v>7003</v>
      </c>
      <c r="V549" s="197">
        <v>0</v>
      </c>
      <c r="W549" s="197">
        <v>36472944</v>
      </c>
      <c r="X549" s="192">
        <v>44469</v>
      </c>
      <c r="Y549" s="80" t="s">
        <v>6489</v>
      </c>
      <c r="Z549" s="80" t="s">
        <v>6490</v>
      </c>
      <c r="AA549" s="193" t="s">
        <v>6573</v>
      </c>
    </row>
    <row r="550" spans="2:27" s="188" customFormat="1" ht="15.75" customHeight="1" x14ac:dyDescent="0.2">
      <c r="B550" s="189" t="s">
        <v>7625</v>
      </c>
      <c r="C550" s="189">
        <v>731013004</v>
      </c>
      <c r="D550" s="189" t="s">
        <v>72</v>
      </c>
      <c r="E550" s="189" t="s">
        <v>406</v>
      </c>
      <c r="F550" s="189" t="s">
        <v>7626</v>
      </c>
      <c r="G550" s="189" t="s">
        <v>407</v>
      </c>
      <c r="H550" s="189" t="s">
        <v>7627</v>
      </c>
      <c r="I550" s="189" t="s">
        <v>408</v>
      </c>
      <c r="J550" s="189" t="s">
        <v>7628</v>
      </c>
      <c r="K550" s="189" t="s">
        <v>7629</v>
      </c>
      <c r="L550" s="189" t="s">
        <v>5858</v>
      </c>
      <c r="M550" s="189" t="s">
        <v>47</v>
      </c>
      <c r="N550" s="189" t="s">
        <v>739</v>
      </c>
      <c r="O550" s="189">
        <v>223414941</v>
      </c>
      <c r="P550" s="189" t="s">
        <v>5859</v>
      </c>
      <c r="Q550" s="189">
        <v>0</v>
      </c>
      <c r="R550" s="189" t="s">
        <v>409</v>
      </c>
      <c r="S550" s="189" t="s">
        <v>7630</v>
      </c>
      <c r="T550" s="190">
        <v>37970</v>
      </c>
      <c r="U550" s="191">
        <v>7003</v>
      </c>
      <c r="V550" s="197">
        <v>0</v>
      </c>
      <c r="W550" s="197">
        <v>66945364</v>
      </c>
      <c r="X550" s="192">
        <v>44469</v>
      </c>
      <c r="Y550" s="80" t="s">
        <v>6489</v>
      </c>
      <c r="Z550" s="80" t="s">
        <v>6490</v>
      </c>
      <c r="AA550" s="193" t="s">
        <v>6575</v>
      </c>
    </row>
    <row r="551" spans="2:27" s="188" customFormat="1" ht="15.75" customHeight="1" x14ac:dyDescent="0.2">
      <c r="B551" s="189" t="s">
        <v>8164</v>
      </c>
      <c r="C551" s="189">
        <v>716904008</v>
      </c>
      <c r="D551" s="189" t="s">
        <v>1375</v>
      </c>
      <c r="E551" s="189" t="s">
        <v>2154</v>
      </c>
      <c r="F551" s="189" t="s">
        <v>6376</v>
      </c>
      <c r="G551" s="189" t="s">
        <v>2155</v>
      </c>
      <c r="H551" s="189" t="s">
        <v>6403</v>
      </c>
      <c r="I551" s="189" t="s">
        <v>2156</v>
      </c>
      <c r="J551" s="189" t="s">
        <v>6380</v>
      </c>
      <c r="K551" s="189" t="s">
        <v>2157</v>
      </c>
      <c r="L551" s="189" t="s">
        <v>6377</v>
      </c>
      <c r="M551" s="189" t="s">
        <v>47</v>
      </c>
      <c r="N551" s="189" t="s">
        <v>2158</v>
      </c>
      <c r="O551" s="189" t="s">
        <v>6378</v>
      </c>
      <c r="P551" s="189" t="s">
        <v>6379</v>
      </c>
      <c r="Q551" s="189">
        <v>0</v>
      </c>
      <c r="R551" s="189">
        <v>93401</v>
      </c>
      <c r="S551" s="189" t="s">
        <v>8165</v>
      </c>
      <c r="T551" s="190">
        <v>37970</v>
      </c>
      <c r="U551" s="191">
        <v>7004</v>
      </c>
      <c r="V551" s="197">
        <v>0</v>
      </c>
      <c r="W551" s="197">
        <v>248575960</v>
      </c>
      <c r="X551" s="192">
        <v>44469</v>
      </c>
      <c r="Y551" s="80" t="s">
        <v>6489</v>
      </c>
      <c r="Z551" s="80" t="s">
        <v>6490</v>
      </c>
      <c r="AA551" s="193" t="s">
        <v>6504</v>
      </c>
    </row>
    <row r="552" spans="2:27" s="188" customFormat="1" ht="15.75" customHeight="1" x14ac:dyDescent="0.2">
      <c r="B552" s="189" t="s">
        <v>8638</v>
      </c>
      <c r="C552" s="189">
        <v>747168008</v>
      </c>
      <c r="D552" s="189" t="s">
        <v>4021</v>
      </c>
      <c r="E552" s="189" t="s">
        <v>4022</v>
      </c>
      <c r="F552" s="189" t="s">
        <v>8639</v>
      </c>
      <c r="G552" s="189" t="s">
        <v>4023</v>
      </c>
      <c r="H552" s="189" t="s">
        <v>8640</v>
      </c>
      <c r="I552" s="189" t="s">
        <v>1540</v>
      </c>
      <c r="J552" s="189" t="s">
        <v>6813</v>
      </c>
      <c r="K552" s="189" t="s">
        <v>4024</v>
      </c>
      <c r="L552" s="189" t="s">
        <v>4025</v>
      </c>
      <c r="M552" s="189" t="s">
        <v>544</v>
      </c>
      <c r="N552" s="189" t="s">
        <v>4026</v>
      </c>
      <c r="O552" s="189" t="s">
        <v>8641</v>
      </c>
      <c r="P552" s="189" t="s">
        <v>8642</v>
      </c>
      <c r="Q552" s="189">
        <v>0</v>
      </c>
      <c r="R552" s="189" t="s">
        <v>1053</v>
      </c>
      <c r="S552" s="189" t="s">
        <v>8126</v>
      </c>
      <c r="T552" s="190">
        <v>37970</v>
      </c>
      <c r="U552" s="191">
        <v>7010</v>
      </c>
      <c r="V552" s="197">
        <v>17688240</v>
      </c>
      <c r="W552" s="197">
        <v>63677791</v>
      </c>
      <c r="X552" s="192">
        <v>44469</v>
      </c>
      <c r="Y552" s="80" t="s">
        <v>6489</v>
      </c>
      <c r="Z552" s="80" t="s">
        <v>6490</v>
      </c>
      <c r="AA552" s="193" t="s">
        <v>6593</v>
      </c>
    </row>
    <row r="553" spans="2:27" s="188" customFormat="1" ht="15.75" customHeight="1" x14ac:dyDescent="0.2">
      <c r="B553" s="189" t="s">
        <v>247</v>
      </c>
      <c r="C553" s="189">
        <v>745046002</v>
      </c>
      <c r="D553" s="189" t="s">
        <v>24</v>
      </c>
      <c r="E553" s="189" t="s">
        <v>248</v>
      </c>
      <c r="F553" s="189" t="s">
        <v>26</v>
      </c>
      <c r="G553" s="189" t="s">
        <v>249</v>
      </c>
      <c r="H553" s="189" t="s">
        <v>28</v>
      </c>
      <c r="I553" s="189">
        <v>0</v>
      </c>
      <c r="J553" s="189">
        <v>0</v>
      </c>
      <c r="K553" s="189" t="s">
        <v>7229</v>
      </c>
      <c r="L553" s="189" t="s">
        <v>31</v>
      </c>
      <c r="M553" s="189" t="s">
        <v>47</v>
      </c>
      <c r="N553" s="189" t="s">
        <v>630</v>
      </c>
      <c r="O553" s="189" t="s">
        <v>250</v>
      </c>
      <c r="P553" s="189" t="s">
        <v>251</v>
      </c>
      <c r="Q553" s="189">
        <v>0</v>
      </c>
      <c r="R553" s="189">
        <v>93401</v>
      </c>
      <c r="S553" s="189" t="s">
        <v>5982</v>
      </c>
      <c r="T553" s="190">
        <v>37970</v>
      </c>
      <c r="U553" s="191">
        <v>7015</v>
      </c>
      <c r="V553" s="197">
        <v>0</v>
      </c>
      <c r="W553" s="197">
        <v>45461880</v>
      </c>
      <c r="X553" s="192">
        <v>44469</v>
      </c>
      <c r="Y553" s="80" t="s">
        <v>6489</v>
      </c>
      <c r="Z553" s="80" t="s">
        <v>6490</v>
      </c>
      <c r="AA553" s="193" t="s">
        <v>6548</v>
      </c>
    </row>
    <row r="554" spans="2:27" s="188" customFormat="1" ht="15.75" customHeight="1" x14ac:dyDescent="0.2">
      <c r="B554" s="189" t="s">
        <v>2554</v>
      </c>
      <c r="C554" s="189">
        <v>692206002</v>
      </c>
      <c r="D554" s="189" t="s">
        <v>2469</v>
      </c>
      <c r="E554" s="189" t="s">
        <v>2484</v>
      </c>
      <c r="F554" s="189" t="s">
        <v>26</v>
      </c>
      <c r="G554" s="189" t="s">
        <v>2485</v>
      </c>
      <c r="H554" s="189" t="s">
        <v>28</v>
      </c>
      <c r="I554" s="189">
        <v>0</v>
      </c>
      <c r="J554" s="189">
        <v>0</v>
      </c>
      <c r="K554" s="189" t="s">
        <v>8323</v>
      </c>
      <c r="L554" s="189" t="s">
        <v>2556</v>
      </c>
      <c r="M554" s="189" t="s">
        <v>5340</v>
      </c>
      <c r="N554" s="189" t="s">
        <v>2558</v>
      </c>
      <c r="O554" s="189" t="s">
        <v>2557</v>
      </c>
      <c r="P554" s="189" t="s">
        <v>2555</v>
      </c>
      <c r="Q554" s="189">
        <v>0</v>
      </c>
      <c r="R554" s="189">
        <v>91001</v>
      </c>
      <c r="S554" s="189" t="s">
        <v>2488</v>
      </c>
      <c r="T554" s="190">
        <v>37970</v>
      </c>
      <c r="U554" s="191">
        <v>7018</v>
      </c>
      <c r="V554" s="197">
        <v>4893746</v>
      </c>
      <c r="W554" s="197">
        <v>34398152</v>
      </c>
      <c r="X554" s="192">
        <v>44469</v>
      </c>
      <c r="Y554" s="80" t="s">
        <v>6489</v>
      </c>
      <c r="Z554" s="80" t="s">
        <v>6490</v>
      </c>
      <c r="AA554" s="193" t="s">
        <v>6577</v>
      </c>
    </row>
    <row r="555" spans="2:27" s="188" customFormat="1" ht="15.75" customHeight="1" x14ac:dyDescent="0.2">
      <c r="B555" s="189" t="s">
        <v>8315</v>
      </c>
      <c r="C555" s="189" t="s">
        <v>6435</v>
      </c>
      <c r="D555" s="189" t="s">
        <v>2469</v>
      </c>
      <c r="E555" s="189" t="s">
        <v>2484</v>
      </c>
      <c r="F555" s="189" t="s">
        <v>26</v>
      </c>
      <c r="G555" s="189" t="s">
        <v>2485</v>
      </c>
      <c r="H555" s="189" t="s">
        <v>28</v>
      </c>
      <c r="I555" s="189">
        <v>0</v>
      </c>
      <c r="J555" s="189">
        <v>0</v>
      </c>
      <c r="K555" s="189" t="s">
        <v>8316</v>
      </c>
      <c r="L555" s="189" t="s">
        <v>2525</v>
      </c>
      <c r="M555" s="189" t="s">
        <v>773</v>
      </c>
      <c r="N555" s="189" t="s">
        <v>2405</v>
      </c>
      <c r="O555" s="189" t="s">
        <v>8317</v>
      </c>
      <c r="P555" s="189" t="s">
        <v>8318</v>
      </c>
      <c r="Q555" s="189">
        <v>0</v>
      </c>
      <c r="R555" s="189">
        <v>91001</v>
      </c>
      <c r="S555" s="189" t="s">
        <v>2488</v>
      </c>
      <c r="T555" s="190">
        <v>37970</v>
      </c>
      <c r="U555" s="191">
        <v>7021</v>
      </c>
      <c r="V555" s="197">
        <v>5265786</v>
      </c>
      <c r="W555" s="197">
        <v>31569402</v>
      </c>
      <c r="X555" s="192">
        <v>44469</v>
      </c>
      <c r="Y555" s="80" t="s">
        <v>6489</v>
      </c>
      <c r="Z555" s="80" t="s">
        <v>6490</v>
      </c>
      <c r="AA555" s="193" t="s">
        <v>6619</v>
      </c>
    </row>
    <row r="556" spans="2:27" s="188" customFormat="1" ht="15.75" customHeight="1" x14ac:dyDescent="0.2">
      <c r="B556" s="189" t="s">
        <v>8804</v>
      </c>
      <c r="C556" s="189">
        <v>650364007</v>
      </c>
      <c r="D556" s="189" t="s">
        <v>72</v>
      </c>
      <c r="E556" s="189" t="s">
        <v>4854</v>
      </c>
      <c r="F556" s="189" t="s">
        <v>8805</v>
      </c>
      <c r="G556" s="189" t="s">
        <v>4118</v>
      </c>
      <c r="H556" s="189" t="s">
        <v>8806</v>
      </c>
      <c r="I556" s="189" t="s">
        <v>4855</v>
      </c>
      <c r="J556" s="189" t="s">
        <v>6177</v>
      </c>
      <c r="K556" s="189" t="s">
        <v>8807</v>
      </c>
      <c r="L556" s="189" t="s">
        <v>6147</v>
      </c>
      <c r="M556" s="189" t="s">
        <v>544</v>
      </c>
      <c r="N556" s="189" t="s">
        <v>4857</v>
      </c>
      <c r="O556" s="189" t="s">
        <v>8933</v>
      </c>
      <c r="P556" s="189" t="s">
        <v>4856</v>
      </c>
      <c r="Q556" s="189">
        <v>0</v>
      </c>
      <c r="R556" s="189" t="s">
        <v>368</v>
      </c>
      <c r="S556" s="189" t="s">
        <v>8809</v>
      </c>
      <c r="T556" s="190">
        <v>37970</v>
      </c>
      <c r="U556" s="191">
        <v>7027</v>
      </c>
      <c r="V556" s="197">
        <v>20517496</v>
      </c>
      <c r="W556" s="197">
        <v>154244716</v>
      </c>
      <c r="X556" s="192">
        <v>44469</v>
      </c>
      <c r="Y556" s="80" t="s">
        <v>6489</v>
      </c>
      <c r="Z556" s="80" t="s">
        <v>6490</v>
      </c>
      <c r="AA556" s="193" t="s">
        <v>6494</v>
      </c>
    </row>
    <row r="557" spans="2:27" s="188" customFormat="1" ht="15.75" customHeight="1" x14ac:dyDescent="0.2">
      <c r="B557" s="189" t="s">
        <v>8804</v>
      </c>
      <c r="C557" s="189">
        <v>650364007</v>
      </c>
      <c r="D557" s="189" t="s">
        <v>72</v>
      </c>
      <c r="E557" s="189" t="s">
        <v>4854</v>
      </c>
      <c r="F557" s="189" t="s">
        <v>8805</v>
      </c>
      <c r="G557" s="189" t="s">
        <v>4118</v>
      </c>
      <c r="H557" s="189" t="s">
        <v>8806</v>
      </c>
      <c r="I557" s="189" t="s">
        <v>4855</v>
      </c>
      <c r="J557" s="189" t="s">
        <v>6177</v>
      </c>
      <c r="K557" s="189" t="s">
        <v>8807</v>
      </c>
      <c r="L557" s="189" t="s">
        <v>6147</v>
      </c>
      <c r="M557" s="189" t="s">
        <v>544</v>
      </c>
      <c r="N557" s="189" t="s">
        <v>4857</v>
      </c>
      <c r="O557" s="189" t="s">
        <v>8933</v>
      </c>
      <c r="P557" s="189" t="s">
        <v>4856</v>
      </c>
      <c r="Q557" s="189">
        <v>0</v>
      </c>
      <c r="R557" s="189" t="s">
        <v>368</v>
      </c>
      <c r="S557" s="189" t="s">
        <v>8809</v>
      </c>
      <c r="T557" s="190">
        <v>37970</v>
      </c>
      <c r="U557" s="191">
        <v>7027</v>
      </c>
      <c r="V557" s="197">
        <v>131224099</v>
      </c>
      <c r="W557" s="197">
        <v>509068931</v>
      </c>
      <c r="X557" s="192">
        <v>44469</v>
      </c>
      <c r="Y557" s="80" t="s">
        <v>6489</v>
      </c>
      <c r="Z557" s="80" t="s">
        <v>6490</v>
      </c>
      <c r="AA557" s="193" t="s">
        <v>6501</v>
      </c>
    </row>
    <row r="558" spans="2:27" s="188" customFormat="1" ht="15.75" customHeight="1" x14ac:dyDescent="0.2">
      <c r="B558" s="189" t="s">
        <v>8804</v>
      </c>
      <c r="C558" s="189">
        <v>650364007</v>
      </c>
      <c r="D558" s="189" t="s">
        <v>72</v>
      </c>
      <c r="E558" s="189" t="s">
        <v>4854</v>
      </c>
      <c r="F558" s="189" t="s">
        <v>8805</v>
      </c>
      <c r="G558" s="189" t="s">
        <v>4118</v>
      </c>
      <c r="H558" s="189" t="s">
        <v>8806</v>
      </c>
      <c r="I558" s="189" t="s">
        <v>4855</v>
      </c>
      <c r="J558" s="189" t="s">
        <v>6177</v>
      </c>
      <c r="K558" s="189" t="s">
        <v>8807</v>
      </c>
      <c r="L558" s="189" t="s">
        <v>6147</v>
      </c>
      <c r="M558" s="189" t="s">
        <v>544</v>
      </c>
      <c r="N558" s="189" t="s">
        <v>4857</v>
      </c>
      <c r="O558" s="189" t="s">
        <v>8933</v>
      </c>
      <c r="P558" s="189" t="s">
        <v>4856</v>
      </c>
      <c r="Q558" s="189">
        <v>0</v>
      </c>
      <c r="R558" s="189" t="s">
        <v>368</v>
      </c>
      <c r="S558" s="189" t="s">
        <v>8809</v>
      </c>
      <c r="T558" s="190">
        <v>37970</v>
      </c>
      <c r="U558" s="191">
        <v>7027</v>
      </c>
      <c r="V558" s="197">
        <v>15231540</v>
      </c>
      <c r="W558" s="197">
        <v>92351232</v>
      </c>
      <c r="X558" s="192">
        <v>44469</v>
      </c>
      <c r="Y558" s="80" t="s">
        <v>6489</v>
      </c>
      <c r="Z558" s="80" t="s">
        <v>6490</v>
      </c>
      <c r="AA558" s="193" t="s">
        <v>6570</v>
      </c>
    </row>
    <row r="559" spans="2:27" s="188" customFormat="1" ht="15.75" customHeight="1" x14ac:dyDescent="0.2">
      <c r="B559" s="189" t="s">
        <v>8804</v>
      </c>
      <c r="C559" s="189">
        <v>650364007</v>
      </c>
      <c r="D559" s="189" t="s">
        <v>72</v>
      </c>
      <c r="E559" s="189" t="s">
        <v>4854</v>
      </c>
      <c r="F559" s="189" t="s">
        <v>8805</v>
      </c>
      <c r="G559" s="189" t="s">
        <v>4118</v>
      </c>
      <c r="H559" s="189" t="s">
        <v>8806</v>
      </c>
      <c r="I559" s="189" t="s">
        <v>4855</v>
      </c>
      <c r="J559" s="189" t="s">
        <v>6177</v>
      </c>
      <c r="K559" s="189" t="s">
        <v>8807</v>
      </c>
      <c r="L559" s="189" t="s">
        <v>6147</v>
      </c>
      <c r="M559" s="189" t="s">
        <v>544</v>
      </c>
      <c r="N559" s="189" t="s">
        <v>4857</v>
      </c>
      <c r="O559" s="189" t="s">
        <v>8933</v>
      </c>
      <c r="P559" s="189" t="s">
        <v>4856</v>
      </c>
      <c r="Q559" s="189">
        <v>0</v>
      </c>
      <c r="R559" s="189" t="s">
        <v>368</v>
      </c>
      <c r="S559" s="189" t="s">
        <v>8809</v>
      </c>
      <c r="T559" s="190">
        <v>37970</v>
      </c>
      <c r="U559" s="191">
        <v>7027</v>
      </c>
      <c r="V559" s="197">
        <v>26615112</v>
      </c>
      <c r="W559" s="197">
        <v>242291542</v>
      </c>
      <c r="X559" s="192">
        <v>44469</v>
      </c>
      <c r="Y559" s="80" t="s">
        <v>6489</v>
      </c>
      <c r="Z559" s="80" t="s">
        <v>6490</v>
      </c>
      <c r="AA559" s="193" t="s">
        <v>6512</v>
      </c>
    </row>
    <row r="560" spans="2:27" s="188" customFormat="1" ht="15.75" customHeight="1" x14ac:dyDescent="0.2">
      <c r="B560" s="189" t="s">
        <v>8804</v>
      </c>
      <c r="C560" s="189">
        <v>650364007</v>
      </c>
      <c r="D560" s="189" t="s">
        <v>72</v>
      </c>
      <c r="E560" s="189" t="s">
        <v>4854</v>
      </c>
      <c r="F560" s="189" t="s">
        <v>8805</v>
      </c>
      <c r="G560" s="189" t="s">
        <v>4118</v>
      </c>
      <c r="H560" s="189" t="s">
        <v>8806</v>
      </c>
      <c r="I560" s="189" t="s">
        <v>4855</v>
      </c>
      <c r="J560" s="189" t="s">
        <v>6177</v>
      </c>
      <c r="K560" s="189" t="s">
        <v>8807</v>
      </c>
      <c r="L560" s="189" t="s">
        <v>6147</v>
      </c>
      <c r="M560" s="189" t="s">
        <v>544</v>
      </c>
      <c r="N560" s="189" t="s">
        <v>4857</v>
      </c>
      <c r="O560" s="189" t="s">
        <v>8933</v>
      </c>
      <c r="P560" s="189" t="s">
        <v>4856</v>
      </c>
      <c r="Q560" s="189">
        <v>0</v>
      </c>
      <c r="R560" s="189" t="s">
        <v>368</v>
      </c>
      <c r="S560" s="189" t="s">
        <v>8809</v>
      </c>
      <c r="T560" s="190">
        <v>37970</v>
      </c>
      <c r="U560" s="191">
        <v>7027</v>
      </c>
      <c r="V560" s="197">
        <v>127762156</v>
      </c>
      <c r="W560" s="197">
        <v>429342183</v>
      </c>
      <c r="X560" s="192">
        <v>44469</v>
      </c>
      <c r="Y560" s="80" t="s">
        <v>6489</v>
      </c>
      <c r="Z560" s="80" t="s">
        <v>6490</v>
      </c>
      <c r="AA560" s="193" t="s">
        <v>6525</v>
      </c>
    </row>
    <row r="561" spans="2:27" s="188" customFormat="1" ht="15.75" customHeight="1" x14ac:dyDescent="0.2">
      <c r="B561" s="189" t="s">
        <v>8804</v>
      </c>
      <c r="C561" s="189">
        <v>650364007</v>
      </c>
      <c r="D561" s="189" t="s">
        <v>72</v>
      </c>
      <c r="E561" s="189" t="s">
        <v>4854</v>
      </c>
      <c r="F561" s="189" t="s">
        <v>8805</v>
      </c>
      <c r="G561" s="189" t="s">
        <v>4118</v>
      </c>
      <c r="H561" s="189" t="s">
        <v>8806</v>
      </c>
      <c r="I561" s="189" t="s">
        <v>4855</v>
      </c>
      <c r="J561" s="189" t="s">
        <v>6177</v>
      </c>
      <c r="K561" s="189" t="s">
        <v>8807</v>
      </c>
      <c r="L561" s="189" t="s">
        <v>6147</v>
      </c>
      <c r="M561" s="189" t="s">
        <v>544</v>
      </c>
      <c r="N561" s="189" t="s">
        <v>4857</v>
      </c>
      <c r="O561" s="189" t="s">
        <v>8933</v>
      </c>
      <c r="P561" s="189" t="s">
        <v>4856</v>
      </c>
      <c r="Q561" s="189">
        <v>0</v>
      </c>
      <c r="R561" s="189" t="s">
        <v>368</v>
      </c>
      <c r="S561" s="189" t="s">
        <v>8809</v>
      </c>
      <c r="T561" s="190">
        <v>37970</v>
      </c>
      <c r="U561" s="191">
        <v>7027</v>
      </c>
      <c r="V561" s="197">
        <v>45053292</v>
      </c>
      <c r="W561" s="197">
        <v>320214865</v>
      </c>
      <c r="X561" s="192">
        <v>44469</v>
      </c>
      <c r="Y561" s="80" t="s">
        <v>6489</v>
      </c>
      <c r="Z561" s="80" t="s">
        <v>6490</v>
      </c>
      <c r="AA561" s="193" t="s">
        <v>6609</v>
      </c>
    </row>
    <row r="562" spans="2:27" s="188" customFormat="1" ht="15.75" customHeight="1" x14ac:dyDescent="0.2">
      <c r="B562" s="189" t="s">
        <v>8804</v>
      </c>
      <c r="C562" s="189">
        <v>650364007</v>
      </c>
      <c r="D562" s="189" t="s">
        <v>72</v>
      </c>
      <c r="E562" s="189" t="s">
        <v>4854</v>
      </c>
      <c r="F562" s="189" t="s">
        <v>8805</v>
      </c>
      <c r="G562" s="189" t="s">
        <v>4118</v>
      </c>
      <c r="H562" s="189" t="s">
        <v>8806</v>
      </c>
      <c r="I562" s="189" t="s">
        <v>4855</v>
      </c>
      <c r="J562" s="189" t="s">
        <v>6177</v>
      </c>
      <c r="K562" s="189" t="s">
        <v>8807</v>
      </c>
      <c r="L562" s="189" t="s">
        <v>6147</v>
      </c>
      <c r="M562" s="189" t="s">
        <v>544</v>
      </c>
      <c r="N562" s="189" t="s">
        <v>4857</v>
      </c>
      <c r="O562" s="189" t="s">
        <v>8933</v>
      </c>
      <c r="P562" s="189" t="s">
        <v>4856</v>
      </c>
      <c r="Q562" s="189">
        <v>0</v>
      </c>
      <c r="R562" s="189" t="s">
        <v>368</v>
      </c>
      <c r="S562" s="189" t="s">
        <v>8809</v>
      </c>
      <c r="T562" s="190">
        <v>37970</v>
      </c>
      <c r="U562" s="191">
        <v>7027</v>
      </c>
      <c r="V562" s="197">
        <v>29244557</v>
      </c>
      <c r="W562" s="197">
        <v>162897669</v>
      </c>
      <c r="X562" s="192">
        <v>44469</v>
      </c>
      <c r="Y562" s="80" t="s">
        <v>6489</v>
      </c>
      <c r="Z562" s="80" t="s">
        <v>6490</v>
      </c>
      <c r="AA562" s="193" t="s">
        <v>6563</v>
      </c>
    </row>
    <row r="563" spans="2:27" s="188" customFormat="1" ht="15.75" customHeight="1" x14ac:dyDescent="0.2">
      <c r="B563" s="189" t="s">
        <v>8804</v>
      </c>
      <c r="C563" s="189">
        <v>650364007</v>
      </c>
      <c r="D563" s="189" t="s">
        <v>72</v>
      </c>
      <c r="E563" s="189" t="s">
        <v>4854</v>
      </c>
      <c r="F563" s="189" t="s">
        <v>8805</v>
      </c>
      <c r="G563" s="189" t="s">
        <v>4118</v>
      </c>
      <c r="H563" s="189" t="s">
        <v>8806</v>
      </c>
      <c r="I563" s="189" t="s">
        <v>4855</v>
      </c>
      <c r="J563" s="189" t="s">
        <v>6177</v>
      </c>
      <c r="K563" s="189" t="s">
        <v>8807</v>
      </c>
      <c r="L563" s="189" t="s">
        <v>6147</v>
      </c>
      <c r="M563" s="189" t="s">
        <v>544</v>
      </c>
      <c r="N563" s="189" t="s">
        <v>4857</v>
      </c>
      <c r="O563" s="189" t="s">
        <v>8933</v>
      </c>
      <c r="P563" s="189" t="s">
        <v>4856</v>
      </c>
      <c r="Q563" s="189">
        <v>0</v>
      </c>
      <c r="R563" s="189" t="s">
        <v>368</v>
      </c>
      <c r="S563" s="189" t="s">
        <v>8809</v>
      </c>
      <c r="T563" s="190">
        <v>37970</v>
      </c>
      <c r="U563" s="191">
        <v>7027</v>
      </c>
      <c r="V563" s="197">
        <v>24691128</v>
      </c>
      <c r="W563" s="197">
        <v>176193265</v>
      </c>
      <c r="X563" s="192">
        <v>44469</v>
      </c>
      <c r="Y563" s="80" t="s">
        <v>6489</v>
      </c>
      <c r="Z563" s="80" t="s">
        <v>6490</v>
      </c>
      <c r="AA563" s="193" t="s">
        <v>6495</v>
      </c>
    </row>
    <row r="564" spans="2:27" s="188" customFormat="1" ht="15.75" customHeight="1" x14ac:dyDescent="0.2">
      <c r="B564" s="189" t="s">
        <v>8804</v>
      </c>
      <c r="C564" s="189">
        <v>650364007</v>
      </c>
      <c r="D564" s="189" t="s">
        <v>72</v>
      </c>
      <c r="E564" s="189" t="s">
        <v>4854</v>
      </c>
      <c r="F564" s="189" t="s">
        <v>8805</v>
      </c>
      <c r="G564" s="189" t="s">
        <v>4118</v>
      </c>
      <c r="H564" s="189" t="s">
        <v>8806</v>
      </c>
      <c r="I564" s="189" t="s">
        <v>4855</v>
      </c>
      <c r="J564" s="189" t="s">
        <v>6177</v>
      </c>
      <c r="K564" s="189" t="s">
        <v>8807</v>
      </c>
      <c r="L564" s="189" t="s">
        <v>6147</v>
      </c>
      <c r="M564" s="189" t="s">
        <v>544</v>
      </c>
      <c r="N564" s="189" t="s">
        <v>4857</v>
      </c>
      <c r="O564" s="189" t="s">
        <v>8933</v>
      </c>
      <c r="P564" s="189" t="s">
        <v>4856</v>
      </c>
      <c r="Q564" s="189">
        <v>0</v>
      </c>
      <c r="R564" s="189" t="s">
        <v>368</v>
      </c>
      <c r="S564" s="189" t="s">
        <v>8809</v>
      </c>
      <c r="T564" s="190">
        <v>37970</v>
      </c>
      <c r="U564" s="191">
        <v>7027</v>
      </c>
      <c r="V564" s="197">
        <v>53390556</v>
      </c>
      <c r="W564" s="197">
        <v>376105932</v>
      </c>
      <c r="X564" s="192">
        <v>44469</v>
      </c>
      <c r="Y564" s="80" t="s">
        <v>6489</v>
      </c>
      <c r="Z564" s="80" t="s">
        <v>6490</v>
      </c>
      <c r="AA564" s="193" t="s">
        <v>6496</v>
      </c>
    </row>
    <row r="565" spans="2:27" s="188" customFormat="1" ht="15.75" customHeight="1" x14ac:dyDescent="0.2">
      <c r="B565" s="189" t="s">
        <v>8804</v>
      </c>
      <c r="C565" s="189">
        <v>650364007</v>
      </c>
      <c r="D565" s="189" t="s">
        <v>72</v>
      </c>
      <c r="E565" s="189" t="s">
        <v>4854</v>
      </c>
      <c r="F565" s="189" t="s">
        <v>8805</v>
      </c>
      <c r="G565" s="189" t="s">
        <v>4118</v>
      </c>
      <c r="H565" s="189" t="s">
        <v>8806</v>
      </c>
      <c r="I565" s="189" t="s">
        <v>4855</v>
      </c>
      <c r="J565" s="189" t="s">
        <v>6177</v>
      </c>
      <c r="K565" s="189" t="s">
        <v>8807</v>
      </c>
      <c r="L565" s="189" t="s">
        <v>6147</v>
      </c>
      <c r="M565" s="189" t="s">
        <v>544</v>
      </c>
      <c r="N565" s="189" t="s">
        <v>4857</v>
      </c>
      <c r="O565" s="189" t="s">
        <v>8933</v>
      </c>
      <c r="P565" s="189" t="s">
        <v>4856</v>
      </c>
      <c r="Q565" s="189">
        <v>0</v>
      </c>
      <c r="R565" s="189" t="s">
        <v>368</v>
      </c>
      <c r="S565" s="189" t="s">
        <v>8809</v>
      </c>
      <c r="T565" s="190">
        <v>37970</v>
      </c>
      <c r="U565" s="191">
        <v>7027</v>
      </c>
      <c r="V565" s="197">
        <v>31032000</v>
      </c>
      <c r="W565" s="197">
        <v>151072419</v>
      </c>
      <c r="X565" s="192">
        <v>44469</v>
      </c>
      <c r="Y565" s="80" t="s">
        <v>6489</v>
      </c>
      <c r="Z565" s="80" t="s">
        <v>6490</v>
      </c>
      <c r="AA565" s="193" t="s">
        <v>6540</v>
      </c>
    </row>
    <row r="566" spans="2:27" s="188" customFormat="1" ht="15.75" customHeight="1" x14ac:dyDescent="0.2">
      <c r="B566" s="189" t="s">
        <v>8804</v>
      </c>
      <c r="C566" s="189">
        <v>650364007</v>
      </c>
      <c r="D566" s="189" t="s">
        <v>72</v>
      </c>
      <c r="E566" s="189" t="s">
        <v>4854</v>
      </c>
      <c r="F566" s="189" t="s">
        <v>8805</v>
      </c>
      <c r="G566" s="189" t="s">
        <v>4118</v>
      </c>
      <c r="H566" s="189" t="s">
        <v>8806</v>
      </c>
      <c r="I566" s="189" t="s">
        <v>4855</v>
      </c>
      <c r="J566" s="189" t="s">
        <v>6177</v>
      </c>
      <c r="K566" s="189" t="s">
        <v>8807</v>
      </c>
      <c r="L566" s="189" t="s">
        <v>6147</v>
      </c>
      <c r="M566" s="189" t="s">
        <v>544</v>
      </c>
      <c r="N566" s="189" t="s">
        <v>4857</v>
      </c>
      <c r="O566" s="189" t="s">
        <v>8933</v>
      </c>
      <c r="P566" s="189" t="s">
        <v>4856</v>
      </c>
      <c r="Q566" s="189">
        <v>0</v>
      </c>
      <c r="R566" s="189" t="s">
        <v>368</v>
      </c>
      <c r="S566" s="189" t="s">
        <v>8809</v>
      </c>
      <c r="T566" s="190">
        <v>37970</v>
      </c>
      <c r="U566" s="191">
        <v>7027</v>
      </c>
      <c r="V566" s="197">
        <v>105048492</v>
      </c>
      <c r="W566" s="197">
        <v>831026616</v>
      </c>
      <c r="X566" s="192">
        <v>44469</v>
      </c>
      <c r="Y566" s="80" t="s">
        <v>6489</v>
      </c>
      <c r="Z566" s="80" t="s">
        <v>6490</v>
      </c>
      <c r="AA566" s="193" t="s">
        <v>6498</v>
      </c>
    </row>
    <row r="567" spans="2:27" s="188" customFormat="1" ht="15.75" customHeight="1" x14ac:dyDescent="0.2">
      <c r="B567" s="189" t="s">
        <v>8804</v>
      </c>
      <c r="C567" s="189">
        <v>650364007</v>
      </c>
      <c r="D567" s="189" t="s">
        <v>72</v>
      </c>
      <c r="E567" s="189" t="s">
        <v>4854</v>
      </c>
      <c r="F567" s="189" t="s">
        <v>8805</v>
      </c>
      <c r="G567" s="189" t="s">
        <v>4118</v>
      </c>
      <c r="H567" s="189" t="s">
        <v>8806</v>
      </c>
      <c r="I567" s="189" t="s">
        <v>4855</v>
      </c>
      <c r="J567" s="189" t="s">
        <v>6177</v>
      </c>
      <c r="K567" s="189" t="s">
        <v>8807</v>
      </c>
      <c r="L567" s="189" t="s">
        <v>6147</v>
      </c>
      <c r="M567" s="189" t="s">
        <v>544</v>
      </c>
      <c r="N567" s="189" t="s">
        <v>4857</v>
      </c>
      <c r="O567" s="189" t="s">
        <v>8933</v>
      </c>
      <c r="P567" s="189" t="s">
        <v>4856</v>
      </c>
      <c r="Q567" s="189">
        <v>0</v>
      </c>
      <c r="R567" s="189" t="s">
        <v>368</v>
      </c>
      <c r="S567" s="189" t="s">
        <v>8809</v>
      </c>
      <c r="T567" s="190">
        <v>37970</v>
      </c>
      <c r="U567" s="191">
        <v>7027</v>
      </c>
      <c r="V567" s="197">
        <v>27256440</v>
      </c>
      <c r="W567" s="197">
        <v>180213168</v>
      </c>
      <c r="X567" s="192">
        <v>44469</v>
      </c>
      <c r="Y567" s="80" t="s">
        <v>6489</v>
      </c>
      <c r="Z567" s="80" t="s">
        <v>6490</v>
      </c>
      <c r="AA567" s="193" t="s">
        <v>6546</v>
      </c>
    </row>
    <row r="568" spans="2:27" s="188" customFormat="1" ht="15.75" customHeight="1" x14ac:dyDescent="0.2">
      <c r="B568" s="189" t="s">
        <v>8804</v>
      </c>
      <c r="C568" s="189">
        <v>650364007</v>
      </c>
      <c r="D568" s="189" t="s">
        <v>72</v>
      </c>
      <c r="E568" s="189" t="s">
        <v>4854</v>
      </c>
      <c r="F568" s="189" t="s">
        <v>8805</v>
      </c>
      <c r="G568" s="189" t="s">
        <v>4118</v>
      </c>
      <c r="H568" s="189" t="s">
        <v>8806</v>
      </c>
      <c r="I568" s="189" t="s">
        <v>4855</v>
      </c>
      <c r="J568" s="189" t="s">
        <v>6177</v>
      </c>
      <c r="K568" s="189" t="s">
        <v>8807</v>
      </c>
      <c r="L568" s="189" t="s">
        <v>6147</v>
      </c>
      <c r="M568" s="189" t="s">
        <v>544</v>
      </c>
      <c r="N568" s="189" t="s">
        <v>4857</v>
      </c>
      <c r="O568" s="189" t="s">
        <v>8933</v>
      </c>
      <c r="P568" s="189" t="s">
        <v>4856</v>
      </c>
      <c r="Q568" s="189">
        <v>0</v>
      </c>
      <c r="R568" s="189" t="s">
        <v>368</v>
      </c>
      <c r="S568" s="189" t="s">
        <v>8809</v>
      </c>
      <c r="T568" s="190">
        <v>37970</v>
      </c>
      <c r="U568" s="191">
        <v>7027</v>
      </c>
      <c r="V568" s="197">
        <v>9138924</v>
      </c>
      <c r="W568" s="197">
        <v>9138924</v>
      </c>
      <c r="X568" s="192">
        <v>44469</v>
      </c>
      <c r="Y568" s="80" t="s">
        <v>6489</v>
      </c>
      <c r="Z568" s="80" t="s">
        <v>6490</v>
      </c>
      <c r="AA568" s="193" t="s">
        <v>7480</v>
      </c>
    </row>
    <row r="569" spans="2:27" s="188" customFormat="1" ht="15.75" customHeight="1" x14ac:dyDescent="0.2">
      <c r="B569" s="189" t="s">
        <v>8804</v>
      </c>
      <c r="C569" s="189">
        <v>650364007</v>
      </c>
      <c r="D569" s="189" t="s">
        <v>72</v>
      </c>
      <c r="E569" s="189" t="s">
        <v>4854</v>
      </c>
      <c r="F569" s="189" t="s">
        <v>8805</v>
      </c>
      <c r="G569" s="189" t="s">
        <v>4118</v>
      </c>
      <c r="H569" s="189" t="s">
        <v>8806</v>
      </c>
      <c r="I569" s="189" t="s">
        <v>4855</v>
      </c>
      <c r="J569" s="189" t="s">
        <v>6177</v>
      </c>
      <c r="K569" s="189" t="s">
        <v>8807</v>
      </c>
      <c r="L569" s="189" t="s">
        <v>6147</v>
      </c>
      <c r="M569" s="189" t="s">
        <v>544</v>
      </c>
      <c r="N569" s="189" t="s">
        <v>4857</v>
      </c>
      <c r="O569" s="189" t="s">
        <v>8933</v>
      </c>
      <c r="P569" s="189" t="s">
        <v>4856</v>
      </c>
      <c r="Q569" s="189">
        <v>0</v>
      </c>
      <c r="R569" s="189" t="s">
        <v>368</v>
      </c>
      <c r="S569" s="189" t="s">
        <v>8809</v>
      </c>
      <c r="T569" s="190">
        <v>37970</v>
      </c>
      <c r="U569" s="191">
        <v>7027</v>
      </c>
      <c r="V569" s="197">
        <v>94435548</v>
      </c>
      <c r="W569" s="197">
        <v>455984208</v>
      </c>
      <c r="X569" s="192">
        <v>44469</v>
      </c>
      <c r="Y569" s="80" t="s">
        <v>6489</v>
      </c>
      <c r="Z569" s="80" t="s">
        <v>6490</v>
      </c>
      <c r="AA569" s="193" t="s">
        <v>7476</v>
      </c>
    </row>
    <row r="570" spans="2:27" s="188" customFormat="1" ht="15.75" customHeight="1" x14ac:dyDescent="0.2">
      <c r="B570" s="189" t="s">
        <v>8751</v>
      </c>
      <c r="C570" s="189">
        <v>731026009</v>
      </c>
      <c r="D570" s="189" t="s">
        <v>72</v>
      </c>
      <c r="E570" s="189" t="s">
        <v>5286</v>
      </c>
      <c r="F570" s="189" t="s">
        <v>8752</v>
      </c>
      <c r="G570" s="189" t="s">
        <v>6145</v>
      </c>
      <c r="H570" s="189" t="s">
        <v>5947</v>
      </c>
      <c r="I570" s="189" t="s">
        <v>170</v>
      </c>
      <c r="J570" s="189" t="s">
        <v>5948</v>
      </c>
      <c r="K570" s="189" t="s">
        <v>5949</v>
      </c>
      <c r="L570" s="189" t="s">
        <v>5287</v>
      </c>
      <c r="M570" s="189" t="s">
        <v>47</v>
      </c>
      <c r="N570" s="189" t="s">
        <v>1601</v>
      </c>
      <c r="O570" s="189" t="s">
        <v>5288</v>
      </c>
      <c r="P570" s="189" t="s">
        <v>6146</v>
      </c>
      <c r="Q570" s="189">
        <v>0</v>
      </c>
      <c r="R570" s="189" t="s">
        <v>5289</v>
      </c>
      <c r="S570" s="189" t="s">
        <v>8753</v>
      </c>
      <c r="T570" s="190">
        <v>37970</v>
      </c>
      <c r="U570" s="191">
        <v>7031</v>
      </c>
      <c r="V570" s="197">
        <v>18283601</v>
      </c>
      <c r="W570" s="197">
        <v>101333603</v>
      </c>
      <c r="X570" s="192">
        <v>44469</v>
      </c>
      <c r="Y570" s="80" t="s">
        <v>6489</v>
      </c>
      <c r="Z570" s="80" t="s">
        <v>6490</v>
      </c>
      <c r="AA570" s="193" t="s">
        <v>7481</v>
      </c>
    </row>
    <row r="571" spans="2:27" s="188" customFormat="1" ht="15.75" customHeight="1" x14ac:dyDescent="0.2">
      <c r="B571" s="189" t="s">
        <v>8109</v>
      </c>
      <c r="C571" s="189" t="s">
        <v>6426</v>
      </c>
      <c r="D571" s="189" t="s">
        <v>1375</v>
      </c>
      <c r="E571" s="189" t="s">
        <v>2036</v>
      </c>
      <c r="F571" s="189" t="s">
        <v>8110</v>
      </c>
      <c r="G571" s="189" t="s">
        <v>2037</v>
      </c>
      <c r="H571" s="189" t="s">
        <v>8111</v>
      </c>
      <c r="I571" s="189" t="s">
        <v>2038</v>
      </c>
      <c r="J571" s="189" t="s">
        <v>6232</v>
      </c>
      <c r="K571" s="189" t="s">
        <v>2039</v>
      </c>
      <c r="L571" s="189" t="s">
        <v>2040</v>
      </c>
      <c r="M571" s="189" t="s">
        <v>47</v>
      </c>
      <c r="N571" s="189" t="s">
        <v>2041</v>
      </c>
      <c r="O571" s="189" t="s">
        <v>8112</v>
      </c>
      <c r="P571" s="189" t="s">
        <v>6233</v>
      </c>
      <c r="Q571" s="189">
        <v>0</v>
      </c>
      <c r="R571" s="189" t="s">
        <v>1387</v>
      </c>
      <c r="S571" s="189" t="s">
        <v>7758</v>
      </c>
      <c r="T571" s="190">
        <v>37970</v>
      </c>
      <c r="U571" s="191">
        <v>7036</v>
      </c>
      <c r="V571" s="197">
        <v>26320082</v>
      </c>
      <c r="W571" s="197">
        <v>175686923</v>
      </c>
      <c r="X571" s="192">
        <v>44469</v>
      </c>
      <c r="Y571" s="80" t="s">
        <v>6489</v>
      </c>
      <c r="Z571" s="80" t="s">
        <v>6490</v>
      </c>
      <c r="AA571" s="193" t="s">
        <v>6658</v>
      </c>
    </row>
    <row r="572" spans="2:27" s="188" customFormat="1" ht="15.75" customHeight="1" x14ac:dyDescent="0.2">
      <c r="B572" s="189" t="s">
        <v>8109</v>
      </c>
      <c r="C572" s="189" t="s">
        <v>6426</v>
      </c>
      <c r="D572" s="189" t="s">
        <v>1375</v>
      </c>
      <c r="E572" s="189" t="s">
        <v>2036</v>
      </c>
      <c r="F572" s="189" t="s">
        <v>8110</v>
      </c>
      <c r="G572" s="189" t="s">
        <v>2037</v>
      </c>
      <c r="H572" s="189" t="s">
        <v>8111</v>
      </c>
      <c r="I572" s="189" t="s">
        <v>2038</v>
      </c>
      <c r="J572" s="189" t="s">
        <v>6232</v>
      </c>
      <c r="K572" s="189" t="s">
        <v>2039</v>
      </c>
      <c r="L572" s="189" t="s">
        <v>2040</v>
      </c>
      <c r="M572" s="189" t="s">
        <v>47</v>
      </c>
      <c r="N572" s="189" t="s">
        <v>2041</v>
      </c>
      <c r="O572" s="189" t="s">
        <v>8112</v>
      </c>
      <c r="P572" s="189" t="s">
        <v>6233</v>
      </c>
      <c r="Q572" s="189">
        <v>0</v>
      </c>
      <c r="R572" s="189" t="s">
        <v>1387</v>
      </c>
      <c r="S572" s="189" t="s">
        <v>7758</v>
      </c>
      <c r="T572" s="190">
        <v>37970</v>
      </c>
      <c r="U572" s="191">
        <v>7036</v>
      </c>
      <c r="V572" s="197">
        <v>29096004</v>
      </c>
      <c r="W572" s="197">
        <v>290742842</v>
      </c>
      <c r="X572" s="192">
        <v>44469</v>
      </c>
      <c r="Y572" s="80" t="s">
        <v>6489</v>
      </c>
      <c r="Z572" s="80" t="s">
        <v>6490</v>
      </c>
      <c r="AA572" s="193" t="s">
        <v>6497</v>
      </c>
    </row>
    <row r="573" spans="2:27" s="188" customFormat="1" ht="15.75" customHeight="1" x14ac:dyDescent="0.2">
      <c r="B573" s="189" t="s">
        <v>8819</v>
      </c>
      <c r="C573" s="189">
        <v>753474005</v>
      </c>
      <c r="D573" s="189" t="s">
        <v>72</v>
      </c>
      <c r="E573" s="189" t="s">
        <v>4893</v>
      </c>
      <c r="F573" s="189" t="s">
        <v>8820</v>
      </c>
      <c r="G573" s="189" t="s">
        <v>4894</v>
      </c>
      <c r="H573" s="189" t="s">
        <v>8821</v>
      </c>
      <c r="I573" s="189" t="s">
        <v>4895</v>
      </c>
      <c r="J573" s="189" t="s">
        <v>8822</v>
      </c>
      <c r="K573" s="189" t="s">
        <v>4896</v>
      </c>
      <c r="L573" s="189" t="s">
        <v>8823</v>
      </c>
      <c r="M573" s="189" t="s">
        <v>47</v>
      </c>
      <c r="N573" s="189" t="s">
        <v>630</v>
      </c>
      <c r="O573" s="189" t="s">
        <v>8824</v>
      </c>
      <c r="P573" s="189" t="s">
        <v>8825</v>
      </c>
      <c r="Q573" s="189">
        <v>0</v>
      </c>
      <c r="R573" s="189" t="s">
        <v>1053</v>
      </c>
      <c r="S573" s="189" t="s">
        <v>8826</v>
      </c>
      <c r="T573" s="190">
        <v>37970</v>
      </c>
      <c r="U573" s="191">
        <v>7037</v>
      </c>
      <c r="V573" s="197">
        <v>6206400</v>
      </c>
      <c r="W573" s="197">
        <v>49806359</v>
      </c>
      <c r="X573" s="192">
        <v>44469</v>
      </c>
      <c r="Y573" s="80" t="s">
        <v>6489</v>
      </c>
      <c r="Z573" s="80" t="s">
        <v>6490</v>
      </c>
      <c r="AA573" s="193" t="s">
        <v>6556</v>
      </c>
    </row>
    <row r="574" spans="2:27" s="188" customFormat="1" ht="15.75" customHeight="1" x14ac:dyDescent="0.2">
      <c r="B574" s="189" t="s">
        <v>8819</v>
      </c>
      <c r="C574" s="189">
        <v>753474005</v>
      </c>
      <c r="D574" s="189" t="s">
        <v>72</v>
      </c>
      <c r="E574" s="189" t="s">
        <v>4893</v>
      </c>
      <c r="F574" s="189" t="s">
        <v>8820</v>
      </c>
      <c r="G574" s="189" t="s">
        <v>4894</v>
      </c>
      <c r="H574" s="189" t="s">
        <v>8821</v>
      </c>
      <c r="I574" s="189" t="s">
        <v>4895</v>
      </c>
      <c r="J574" s="189" t="s">
        <v>8822</v>
      </c>
      <c r="K574" s="189" t="s">
        <v>4896</v>
      </c>
      <c r="L574" s="189" t="s">
        <v>8823</v>
      </c>
      <c r="M574" s="189" t="s">
        <v>47</v>
      </c>
      <c r="N574" s="189" t="s">
        <v>630</v>
      </c>
      <c r="O574" s="189" t="s">
        <v>8824</v>
      </c>
      <c r="P574" s="189" t="s">
        <v>8825</v>
      </c>
      <c r="Q574" s="189">
        <v>0</v>
      </c>
      <c r="R574" s="189" t="s">
        <v>1053</v>
      </c>
      <c r="S574" s="189" t="s">
        <v>8826</v>
      </c>
      <c r="T574" s="190">
        <v>37970</v>
      </c>
      <c r="U574" s="191">
        <v>7037</v>
      </c>
      <c r="V574" s="197">
        <v>8726400</v>
      </c>
      <c r="W574" s="197">
        <v>52171200</v>
      </c>
      <c r="X574" s="192">
        <v>44469</v>
      </c>
      <c r="Y574" s="80" t="s">
        <v>6489</v>
      </c>
      <c r="Z574" s="80" t="s">
        <v>6490</v>
      </c>
      <c r="AA574" s="193" t="s">
        <v>6572</v>
      </c>
    </row>
    <row r="575" spans="2:27" s="188" customFormat="1" ht="15.75" customHeight="1" x14ac:dyDescent="0.2">
      <c r="B575" s="189" t="s">
        <v>8819</v>
      </c>
      <c r="C575" s="189">
        <v>753474005</v>
      </c>
      <c r="D575" s="189" t="s">
        <v>72</v>
      </c>
      <c r="E575" s="189" t="s">
        <v>4893</v>
      </c>
      <c r="F575" s="189" t="s">
        <v>8820</v>
      </c>
      <c r="G575" s="189" t="s">
        <v>4894</v>
      </c>
      <c r="H575" s="189" t="s">
        <v>8821</v>
      </c>
      <c r="I575" s="189" t="s">
        <v>4895</v>
      </c>
      <c r="J575" s="189" t="s">
        <v>8822</v>
      </c>
      <c r="K575" s="189" t="s">
        <v>4896</v>
      </c>
      <c r="L575" s="189" t="s">
        <v>8823</v>
      </c>
      <c r="M575" s="189" t="s">
        <v>47</v>
      </c>
      <c r="N575" s="189" t="s">
        <v>630</v>
      </c>
      <c r="O575" s="189" t="s">
        <v>8824</v>
      </c>
      <c r="P575" s="189" t="s">
        <v>8825</v>
      </c>
      <c r="Q575" s="189">
        <v>0</v>
      </c>
      <c r="R575" s="189" t="s">
        <v>1053</v>
      </c>
      <c r="S575" s="189" t="s">
        <v>8826</v>
      </c>
      <c r="T575" s="190">
        <v>37970</v>
      </c>
      <c r="U575" s="191">
        <v>7037</v>
      </c>
      <c r="V575" s="197">
        <v>0</v>
      </c>
      <c r="W575" s="197">
        <v>43522380</v>
      </c>
      <c r="X575" s="192">
        <v>44469</v>
      </c>
      <c r="Y575" s="80" t="s">
        <v>6489</v>
      </c>
      <c r="Z575" s="80" t="s">
        <v>6490</v>
      </c>
      <c r="AA575" s="193" t="s">
        <v>6583</v>
      </c>
    </row>
    <row r="576" spans="2:27" s="188" customFormat="1" ht="15.75" customHeight="1" x14ac:dyDescent="0.2">
      <c r="B576" s="189" t="s">
        <v>8819</v>
      </c>
      <c r="C576" s="189">
        <v>753474005</v>
      </c>
      <c r="D576" s="189" t="s">
        <v>72</v>
      </c>
      <c r="E576" s="189" t="s">
        <v>4893</v>
      </c>
      <c r="F576" s="189" t="s">
        <v>8820</v>
      </c>
      <c r="G576" s="189" t="s">
        <v>4894</v>
      </c>
      <c r="H576" s="189" t="s">
        <v>8821</v>
      </c>
      <c r="I576" s="189" t="s">
        <v>4895</v>
      </c>
      <c r="J576" s="189" t="s">
        <v>8822</v>
      </c>
      <c r="K576" s="189" t="s">
        <v>4896</v>
      </c>
      <c r="L576" s="189" t="s">
        <v>8823</v>
      </c>
      <c r="M576" s="189" t="s">
        <v>47</v>
      </c>
      <c r="N576" s="189" t="s">
        <v>630</v>
      </c>
      <c r="O576" s="189" t="s">
        <v>8824</v>
      </c>
      <c r="P576" s="189" t="s">
        <v>8825</v>
      </c>
      <c r="Q576" s="189">
        <v>0</v>
      </c>
      <c r="R576" s="189" t="s">
        <v>1053</v>
      </c>
      <c r="S576" s="189" t="s">
        <v>8826</v>
      </c>
      <c r="T576" s="190">
        <v>37970</v>
      </c>
      <c r="U576" s="191">
        <v>7037</v>
      </c>
      <c r="V576" s="197">
        <v>9697500</v>
      </c>
      <c r="W576" s="197">
        <v>75873240</v>
      </c>
      <c r="X576" s="192">
        <v>44469</v>
      </c>
      <c r="Y576" s="80" t="s">
        <v>6489</v>
      </c>
      <c r="Z576" s="80" t="s">
        <v>6490</v>
      </c>
      <c r="AA576" s="193" t="s">
        <v>6600</v>
      </c>
    </row>
    <row r="577" spans="2:27" s="188" customFormat="1" ht="15.75" customHeight="1" x14ac:dyDescent="0.2">
      <c r="B577" s="189" t="s">
        <v>8819</v>
      </c>
      <c r="C577" s="189">
        <v>753474005</v>
      </c>
      <c r="D577" s="189" t="s">
        <v>72</v>
      </c>
      <c r="E577" s="189" t="s">
        <v>4893</v>
      </c>
      <c r="F577" s="189" t="s">
        <v>8820</v>
      </c>
      <c r="G577" s="189" t="s">
        <v>4894</v>
      </c>
      <c r="H577" s="189" t="s">
        <v>8821</v>
      </c>
      <c r="I577" s="189" t="s">
        <v>4895</v>
      </c>
      <c r="J577" s="189" t="s">
        <v>8822</v>
      </c>
      <c r="K577" s="189" t="s">
        <v>4896</v>
      </c>
      <c r="L577" s="189" t="s">
        <v>8823</v>
      </c>
      <c r="M577" s="189" t="s">
        <v>47</v>
      </c>
      <c r="N577" s="189" t="s">
        <v>630</v>
      </c>
      <c r="O577" s="189" t="s">
        <v>8824</v>
      </c>
      <c r="P577" s="189" t="s">
        <v>8825</v>
      </c>
      <c r="Q577" s="189">
        <v>0</v>
      </c>
      <c r="R577" s="189" t="s">
        <v>1053</v>
      </c>
      <c r="S577" s="189" t="s">
        <v>8826</v>
      </c>
      <c r="T577" s="190">
        <v>37970</v>
      </c>
      <c r="U577" s="191">
        <v>7037</v>
      </c>
      <c r="V577" s="197">
        <v>7758000</v>
      </c>
      <c r="W577" s="197">
        <v>59348700</v>
      </c>
      <c r="X577" s="192">
        <v>44469</v>
      </c>
      <c r="Y577" s="80" t="s">
        <v>6489</v>
      </c>
      <c r="Z577" s="80" t="s">
        <v>6490</v>
      </c>
      <c r="AA577" s="193" t="s">
        <v>6585</v>
      </c>
    </row>
    <row r="578" spans="2:27" s="188" customFormat="1" ht="15.75" customHeight="1" x14ac:dyDescent="0.2">
      <c r="B578" s="189" t="s">
        <v>8819</v>
      </c>
      <c r="C578" s="189">
        <v>753474005</v>
      </c>
      <c r="D578" s="189" t="s">
        <v>72</v>
      </c>
      <c r="E578" s="189" t="s">
        <v>4893</v>
      </c>
      <c r="F578" s="189" t="s">
        <v>8820</v>
      </c>
      <c r="G578" s="189" t="s">
        <v>4894</v>
      </c>
      <c r="H578" s="189" t="s">
        <v>8821</v>
      </c>
      <c r="I578" s="189" t="s">
        <v>4895</v>
      </c>
      <c r="J578" s="189" t="s">
        <v>8822</v>
      </c>
      <c r="K578" s="189" t="s">
        <v>4896</v>
      </c>
      <c r="L578" s="189" t="s">
        <v>8823</v>
      </c>
      <c r="M578" s="189" t="s">
        <v>47</v>
      </c>
      <c r="N578" s="189" t="s">
        <v>630</v>
      </c>
      <c r="O578" s="189" t="s">
        <v>8824</v>
      </c>
      <c r="P578" s="189" t="s">
        <v>8825</v>
      </c>
      <c r="Q578" s="189">
        <v>0</v>
      </c>
      <c r="R578" s="189" t="s">
        <v>1053</v>
      </c>
      <c r="S578" s="189" t="s">
        <v>8826</v>
      </c>
      <c r="T578" s="190">
        <v>37970</v>
      </c>
      <c r="U578" s="191">
        <v>7037</v>
      </c>
      <c r="V578" s="197">
        <v>15516000</v>
      </c>
      <c r="W578" s="197">
        <v>75392550</v>
      </c>
      <c r="X578" s="192">
        <v>44469</v>
      </c>
      <c r="Y578" s="80" t="s">
        <v>6489</v>
      </c>
      <c r="Z578" s="80" t="s">
        <v>6490</v>
      </c>
      <c r="AA578" s="193" t="s">
        <v>6529</v>
      </c>
    </row>
    <row r="579" spans="2:27" s="188" customFormat="1" ht="15.75" customHeight="1" x14ac:dyDescent="0.2">
      <c r="B579" s="189" t="s">
        <v>8819</v>
      </c>
      <c r="C579" s="189">
        <v>753474005</v>
      </c>
      <c r="D579" s="189" t="s">
        <v>72</v>
      </c>
      <c r="E579" s="189" t="s">
        <v>4893</v>
      </c>
      <c r="F579" s="189" t="s">
        <v>8820</v>
      </c>
      <c r="G579" s="189" t="s">
        <v>4894</v>
      </c>
      <c r="H579" s="189" t="s">
        <v>8821</v>
      </c>
      <c r="I579" s="189" t="s">
        <v>4895</v>
      </c>
      <c r="J579" s="189" t="s">
        <v>8822</v>
      </c>
      <c r="K579" s="189" t="s">
        <v>4896</v>
      </c>
      <c r="L579" s="189" t="s">
        <v>8823</v>
      </c>
      <c r="M579" s="189" t="s">
        <v>47</v>
      </c>
      <c r="N579" s="189" t="s">
        <v>630</v>
      </c>
      <c r="O579" s="189" t="s">
        <v>8824</v>
      </c>
      <c r="P579" s="189" t="s">
        <v>8825</v>
      </c>
      <c r="Q579" s="189">
        <v>0</v>
      </c>
      <c r="R579" s="189" t="s">
        <v>1053</v>
      </c>
      <c r="S579" s="189" t="s">
        <v>8826</v>
      </c>
      <c r="T579" s="190">
        <v>37970</v>
      </c>
      <c r="U579" s="191">
        <v>7037</v>
      </c>
      <c r="V579" s="197">
        <v>6206400</v>
      </c>
      <c r="W579" s="197">
        <v>49806359</v>
      </c>
      <c r="X579" s="192">
        <v>44469</v>
      </c>
      <c r="Y579" s="80" t="s">
        <v>6489</v>
      </c>
      <c r="Z579" s="80" t="s">
        <v>6490</v>
      </c>
      <c r="AA579" s="193" t="s">
        <v>6575</v>
      </c>
    </row>
    <row r="580" spans="2:27" s="188" customFormat="1" ht="15.75" customHeight="1" x14ac:dyDescent="0.2">
      <c r="B580" s="189" t="s">
        <v>8768</v>
      </c>
      <c r="C580" s="189">
        <v>759418204</v>
      </c>
      <c r="D580" s="189" t="s">
        <v>72</v>
      </c>
      <c r="E580" s="189" t="s">
        <v>4694</v>
      </c>
      <c r="F580" s="189" t="s">
        <v>8769</v>
      </c>
      <c r="G580" s="189" t="s">
        <v>4695</v>
      </c>
      <c r="H580" s="189" t="s">
        <v>8770</v>
      </c>
      <c r="I580" s="189" t="s">
        <v>4696</v>
      </c>
      <c r="J580" s="189" t="s">
        <v>8771</v>
      </c>
      <c r="K580" s="189" t="s">
        <v>4697</v>
      </c>
      <c r="L580" s="189" t="s">
        <v>4698</v>
      </c>
      <c r="M580" s="189" t="s">
        <v>544</v>
      </c>
      <c r="N580" s="189" t="s">
        <v>400</v>
      </c>
      <c r="O580" s="189" t="s">
        <v>8772</v>
      </c>
      <c r="P580" s="189">
        <v>0</v>
      </c>
      <c r="Q580" s="189">
        <v>0</v>
      </c>
      <c r="R580" s="189" t="s">
        <v>1053</v>
      </c>
      <c r="S580" s="189" t="s">
        <v>8773</v>
      </c>
      <c r="T580" s="190">
        <v>37970</v>
      </c>
      <c r="U580" s="191">
        <v>7038</v>
      </c>
      <c r="V580" s="197">
        <v>22039840</v>
      </c>
      <c r="W580" s="197">
        <v>174872339</v>
      </c>
      <c r="X580" s="192">
        <v>44469</v>
      </c>
      <c r="Y580" s="80" t="s">
        <v>6489</v>
      </c>
      <c r="Z580" s="80" t="s">
        <v>6490</v>
      </c>
      <c r="AA580" s="193" t="s">
        <v>7476</v>
      </c>
    </row>
    <row r="581" spans="2:27" s="188" customFormat="1" ht="15.75" customHeight="1" x14ac:dyDescent="0.2">
      <c r="B581" s="189" t="s">
        <v>8026</v>
      </c>
      <c r="C581" s="189">
        <v>700249204</v>
      </c>
      <c r="D581" s="189" t="s">
        <v>1363</v>
      </c>
      <c r="E581" s="189" t="s">
        <v>1650</v>
      </c>
      <c r="F581" s="189" t="s">
        <v>8027</v>
      </c>
      <c r="G581" s="189" t="s">
        <v>1651</v>
      </c>
      <c r="H581" s="189" t="s">
        <v>8028</v>
      </c>
      <c r="I581" s="189" t="s">
        <v>1652</v>
      </c>
      <c r="J581" s="189" t="s">
        <v>8029</v>
      </c>
      <c r="K581" s="189" t="s">
        <v>8030</v>
      </c>
      <c r="L581" s="189" t="s">
        <v>1653</v>
      </c>
      <c r="M581" s="189" t="s">
        <v>47</v>
      </c>
      <c r="N581" s="189" t="s">
        <v>1654</v>
      </c>
      <c r="O581" s="189" t="s">
        <v>8031</v>
      </c>
      <c r="P581" s="189" t="s">
        <v>8032</v>
      </c>
      <c r="Q581" s="189">
        <v>0</v>
      </c>
      <c r="R581" s="189" t="s">
        <v>1101</v>
      </c>
      <c r="S581" s="189" t="s">
        <v>8033</v>
      </c>
      <c r="T581" s="190">
        <v>37970</v>
      </c>
      <c r="U581" s="191">
        <v>7039</v>
      </c>
      <c r="V581" s="197">
        <v>45668494</v>
      </c>
      <c r="W581" s="197">
        <v>366056539</v>
      </c>
      <c r="X581" s="192">
        <v>44469</v>
      </c>
      <c r="Y581" s="80" t="s">
        <v>6489</v>
      </c>
      <c r="Z581" s="80" t="s">
        <v>6490</v>
      </c>
      <c r="AA581" s="193" t="s">
        <v>7482</v>
      </c>
    </row>
    <row r="582" spans="2:27" s="188" customFormat="1" ht="15.75" customHeight="1" x14ac:dyDescent="0.2">
      <c r="B582" s="189" t="s">
        <v>7721</v>
      </c>
      <c r="C582" s="189">
        <v>725712006</v>
      </c>
      <c r="D582" s="189" t="s">
        <v>72</v>
      </c>
      <c r="E582" s="189" t="s">
        <v>707</v>
      </c>
      <c r="F582" s="189" t="s">
        <v>7722</v>
      </c>
      <c r="G582" s="189" t="s">
        <v>708</v>
      </c>
      <c r="H582" s="189" t="s">
        <v>5635</v>
      </c>
      <c r="I582" s="189" t="s">
        <v>709</v>
      </c>
      <c r="J582" s="189" t="s">
        <v>7723</v>
      </c>
      <c r="K582" s="189" t="s">
        <v>5636</v>
      </c>
      <c r="L582" s="189" t="s">
        <v>7724</v>
      </c>
      <c r="M582" s="189" t="s">
        <v>47</v>
      </c>
      <c r="N582" s="189" t="s">
        <v>710</v>
      </c>
      <c r="O582" s="189">
        <v>56933337595</v>
      </c>
      <c r="P582" s="189" t="s">
        <v>7725</v>
      </c>
      <c r="Q582" s="189">
        <v>0</v>
      </c>
      <c r="R582" s="189" t="s">
        <v>368</v>
      </c>
      <c r="S582" s="189" t="s">
        <v>7726</v>
      </c>
      <c r="T582" s="190">
        <v>37970</v>
      </c>
      <c r="U582" s="191">
        <v>7041</v>
      </c>
      <c r="V582" s="197">
        <v>8136590</v>
      </c>
      <c r="W582" s="197">
        <v>61820382</v>
      </c>
      <c r="X582" s="192">
        <v>44469</v>
      </c>
      <c r="Y582" s="80" t="s">
        <v>6489</v>
      </c>
      <c r="Z582" s="80" t="s">
        <v>6490</v>
      </c>
      <c r="AA582" s="193" t="s">
        <v>6659</v>
      </c>
    </row>
    <row r="583" spans="2:27" s="188" customFormat="1" ht="15.75" customHeight="1" x14ac:dyDescent="0.2">
      <c r="B583" s="189" t="s">
        <v>7721</v>
      </c>
      <c r="C583" s="189">
        <v>725712006</v>
      </c>
      <c r="D583" s="189" t="s">
        <v>72</v>
      </c>
      <c r="E583" s="189" t="s">
        <v>707</v>
      </c>
      <c r="F583" s="189" t="s">
        <v>7722</v>
      </c>
      <c r="G583" s="189" t="s">
        <v>708</v>
      </c>
      <c r="H583" s="189" t="s">
        <v>5635</v>
      </c>
      <c r="I583" s="189" t="s">
        <v>709</v>
      </c>
      <c r="J583" s="189" t="s">
        <v>7723</v>
      </c>
      <c r="K583" s="189" t="s">
        <v>5636</v>
      </c>
      <c r="L583" s="189" t="s">
        <v>7724</v>
      </c>
      <c r="M583" s="189" t="s">
        <v>47</v>
      </c>
      <c r="N583" s="189" t="s">
        <v>710</v>
      </c>
      <c r="O583" s="189">
        <v>56933337595</v>
      </c>
      <c r="P583" s="189" t="s">
        <v>7725</v>
      </c>
      <c r="Q583" s="189">
        <v>0</v>
      </c>
      <c r="R583" s="189" t="s">
        <v>368</v>
      </c>
      <c r="S583" s="189" t="s">
        <v>7726</v>
      </c>
      <c r="T583" s="190">
        <v>37970</v>
      </c>
      <c r="U583" s="191">
        <v>7041</v>
      </c>
      <c r="V583" s="197">
        <v>6206400</v>
      </c>
      <c r="W583" s="197">
        <v>51978600</v>
      </c>
      <c r="X583" s="192">
        <v>44469</v>
      </c>
      <c r="Y583" s="80" t="s">
        <v>6489</v>
      </c>
      <c r="Z583" s="80" t="s">
        <v>6490</v>
      </c>
      <c r="AA583" s="193" t="s">
        <v>6529</v>
      </c>
    </row>
    <row r="584" spans="2:27" s="188" customFormat="1" ht="15.75" customHeight="1" x14ac:dyDescent="0.2">
      <c r="B584" s="189" t="s">
        <v>8568</v>
      </c>
      <c r="C584" s="189">
        <v>690609002</v>
      </c>
      <c r="D584" s="189" t="s">
        <v>2469</v>
      </c>
      <c r="E584" s="189" t="s">
        <v>3504</v>
      </c>
      <c r="F584" s="189" t="s">
        <v>26</v>
      </c>
      <c r="G584" s="189" t="s">
        <v>2485</v>
      </c>
      <c r="H584" s="189" t="s">
        <v>28</v>
      </c>
      <c r="I584" s="189">
        <v>0</v>
      </c>
      <c r="J584" s="189">
        <v>0</v>
      </c>
      <c r="K584" s="189" t="s">
        <v>3505</v>
      </c>
      <c r="L584" s="189" t="s">
        <v>3506</v>
      </c>
      <c r="M584" s="189" t="s">
        <v>544</v>
      </c>
      <c r="N584" s="189" t="s">
        <v>187</v>
      </c>
      <c r="O584" s="189">
        <v>0</v>
      </c>
      <c r="P584" s="189">
        <v>0</v>
      </c>
      <c r="Q584" s="189">
        <v>0</v>
      </c>
      <c r="R584" s="189">
        <v>91001</v>
      </c>
      <c r="S584" s="189" t="s">
        <v>2488</v>
      </c>
      <c r="T584" s="190">
        <v>37970</v>
      </c>
      <c r="U584" s="191">
        <v>7049</v>
      </c>
      <c r="V584" s="197">
        <v>0</v>
      </c>
      <c r="W584" s="197">
        <v>60218838</v>
      </c>
      <c r="X584" s="192">
        <v>44469</v>
      </c>
      <c r="Y584" s="80" t="s">
        <v>6489</v>
      </c>
      <c r="Z584" s="80" t="s">
        <v>6490</v>
      </c>
      <c r="AA584" s="193" t="s">
        <v>6498</v>
      </c>
    </row>
    <row r="585" spans="2:27" s="188" customFormat="1" ht="15.75" customHeight="1" x14ac:dyDescent="0.2">
      <c r="B585" s="189" t="s">
        <v>3456</v>
      </c>
      <c r="C585" s="189">
        <v>691508005</v>
      </c>
      <c r="D585" s="189" t="s">
        <v>2469</v>
      </c>
      <c r="E585" s="189" t="s">
        <v>2484</v>
      </c>
      <c r="F585" s="189" t="s">
        <v>26</v>
      </c>
      <c r="G585" s="189" t="s">
        <v>2485</v>
      </c>
      <c r="H585" s="189" t="s">
        <v>28</v>
      </c>
      <c r="I585" s="189">
        <v>0</v>
      </c>
      <c r="J585" s="189">
        <v>0</v>
      </c>
      <c r="K585" s="189" t="s">
        <v>3457</v>
      </c>
      <c r="L585" s="189" t="s">
        <v>3458</v>
      </c>
      <c r="M585" s="189" t="s">
        <v>309</v>
      </c>
      <c r="N585" s="189" t="s">
        <v>3459</v>
      </c>
      <c r="O585" s="189" t="s">
        <v>5675</v>
      </c>
      <c r="P585" s="189" t="s">
        <v>5676</v>
      </c>
      <c r="Q585" s="189">
        <v>0</v>
      </c>
      <c r="R585" s="189">
        <v>91001</v>
      </c>
      <c r="S585" s="189" t="s">
        <v>2488</v>
      </c>
      <c r="T585" s="190">
        <v>37970</v>
      </c>
      <c r="U585" s="191">
        <v>7050</v>
      </c>
      <c r="V585" s="197">
        <v>7177495</v>
      </c>
      <c r="W585" s="197">
        <v>57628123</v>
      </c>
      <c r="X585" s="192">
        <v>44469</v>
      </c>
      <c r="Y585" s="80" t="s">
        <v>6489</v>
      </c>
      <c r="Z585" s="80" t="s">
        <v>6490</v>
      </c>
      <c r="AA585" s="193" t="s">
        <v>6571</v>
      </c>
    </row>
    <row r="586" spans="2:27" s="188" customFormat="1" ht="15.75" customHeight="1" x14ac:dyDescent="0.2">
      <c r="B586" s="189" t="s">
        <v>2903</v>
      </c>
      <c r="C586" s="189">
        <v>692538005</v>
      </c>
      <c r="D586" s="189" t="s">
        <v>2469</v>
      </c>
      <c r="E586" s="189" t="s">
        <v>2484</v>
      </c>
      <c r="F586" s="189" t="s">
        <v>26</v>
      </c>
      <c r="G586" s="189" t="s">
        <v>2485</v>
      </c>
      <c r="H586" s="189" t="s">
        <v>28</v>
      </c>
      <c r="I586" s="189">
        <v>0</v>
      </c>
      <c r="J586" s="189">
        <v>0</v>
      </c>
      <c r="K586" s="189" t="s">
        <v>2904</v>
      </c>
      <c r="L586" s="189" t="s">
        <v>2905</v>
      </c>
      <c r="M586" s="189" t="s">
        <v>47</v>
      </c>
      <c r="N586" s="189" t="s">
        <v>786</v>
      </c>
      <c r="O586" s="189">
        <v>0</v>
      </c>
      <c r="P586" s="189">
        <v>0</v>
      </c>
      <c r="Q586" s="189">
        <v>0</v>
      </c>
      <c r="R586" s="189">
        <v>91001</v>
      </c>
      <c r="S586" s="189" t="s">
        <v>2906</v>
      </c>
      <c r="T586" s="190">
        <v>37970</v>
      </c>
      <c r="U586" s="191">
        <v>7051</v>
      </c>
      <c r="V586" s="197">
        <v>78345939</v>
      </c>
      <c r="W586" s="197">
        <v>294827076</v>
      </c>
      <c r="X586" s="192">
        <v>44469</v>
      </c>
      <c r="Y586" s="80" t="s">
        <v>6489</v>
      </c>
      <c r="Z586" s="80" t="s">
        <v>6490</v>
      </c>
      <c r="AA586" s="193" t="s">
        <v>6548</v>
      </c>
    </row>
    <row r="587" spans="2:27" s="188" customFormat="1" ht="15.75" customHeight="1" x14ac:dyDescent="0.2">
      <c r="B587" s="189" t="s">
        <v>3313</v>
      </c>
      <c r="C587" s="189">
        <v>690812002</v>
      </c>
      <c r="D587" s="189" t="s">
        <v>2469</v>
      </c>
      <c r="E587" s="189" t="s">
        <v>2484</v>
      </c>
      <c r="F587" s="189" t="s">
        <v>26</v>
      </c>
      <c r="G587" s="189" t="s">
        <v>2485</v>
      </c>
      <c r="H587" s="189" t="s">
        <v>28</v>
      </c>
      <c r="I587" s="189">
        <v>0</v>
      </c>
      <c r="J587" s="189">
        <v>0</v>
      </c>
      <c r="K587" s="189" t="s">
        <v>8500</v>
      </c>
      <c r="L587" s="189" t="s">
        <v>3314</v>
      </c>
      <c r="M587" s="189" t="s">
        <v>5344</v>
      </c>
      <c r="N587" s="189" t="s">
        <v>3316</v>
      </c>
      <c r="O587" s="189" t="s">
        <v>3315</v>
      </c>
      <c r="P587" s="189">
        <v>0</v>
      </c>
      <c r="Q587" s="189">
        <v>0</v>
      </c>
      <c r="R587" s="189">
        <v>91001</v>
      </c>
      <c r="S587" s="189" t="s">
        <v>2488</v>
      </c>
      <c r="T587" s="190">
        <v>37970</v>
      </c>
      <c r="U587" s="191">
        <v>7052</v>
      </c>
      <c r="V587" s="197">
        <v>4292760</v>
      </c>
      <c r="W587" s="197">
        <v>34466580</v>
      </c>
      <c r="X587" s="192">
        <v>44469</v>
      </c>
      <c r="Y587" s="80" t="s">
        <v>6489</v>
      </c>
      <c r="Z587" s="80" t="s">
        <v>6490</v>
      </c>
      <c r="AA587" s="193" t="s">
        <v>6574</v>
      </c>
    </row>
    <row r="588" spans="2:27" s="188" customFormat="1" ht="15.75" customHeight="1" x14ac:dyDescent="0.2">
      <c r="B588" s="189" t="s">
        <v>2606</v>
      </c>
      <c r="C588" s="189">
        <v>692542002</v>
      </c>
      <c r="D588" s="189" t="s">
        <v>2469</v>
      </c>
      <c r="E588" s="189" t="s">
        <v>2484</v>
      </c>
      <c r="F588" s="189" t="s">
        <v>26</v>
      </c>
      <c r="G588" s="189" t="s">
        <v>2485</v>
      </c>
      <c r="H588" s="189" t="s">
        <v>28</v>
      </c>
      <c r="I588" s="189">
        <v>0</v>
      </c>
      <c r="J588" s="189">
        <v>0</v>
      </c>
      <c r="K588" s="189" t="s">
        <v>2607</v>
      </c>
      <c r="L588" s="189" t="s">
        <v>2608</v>
      </c>
      <c r="M588" s="189" t="s">
        <v>47</v>
      </c>
      <c r="N588" s="189" t="s">
        <v>1022</v>
      </c>
      <c r="O588" s="189" t="s">
        <v>5460</v>
      </c>
      <c r="P588" s="189" t="s">
        <v>5461</v>
      </c>
      <c r="Q588" s="189">
        <v>0</v>
      </c>
      <c r="R588" s="189">
        <v>91001</v>
      </c>
      <c r="S588" s="189" t="s">
        <v>2488</v>
      </c>
      <c r="T588" s="190">
        <v>37970</v>
      </c>
      <c r="U588" s="191">
        <v>7054</v>
      </c>
      <c r="V588" s="197">
        <v>9014796</v>
      </c>
      <c r="W588" s="197">
        <v>63365022</v>
      </c>
      <c r="X588" s="192">
        <v>44469</v>
      </c>
      <c r="Y588" s="80" t="s">
        <v>6489</v>
      </c>
      <c r="Z588" s="80" t="s">
        <v>6490</v>
      </c>
      <c r="AA588" s="193" t="s">
        <v>6620</v>
      </c>
    </row>
    <row r="589" spans="2:27" s="188" customFormat="1" ht="15.75" customHeight="1" x14ac:dyDescent="0.2">
      <c r="B589" s="189" t="s">
        <v>3257</v>
      </c>
      <c r="C589" s="189">
        <v>690713004</v>
      </c>
      <c r="D589" s="189" t="s">
        <v>2469</v>
      </c>
      <c r="E589" s="189" t="s">
        <v>2484</v>
      </c>
      <c r="F589" s="189" t="s">
        <v>26</v>
      </c>
      <c r="G589" s="189" t="s">
        <v>2485</v>
      </c>
      <c r="H589" s="189" t="s">
        <v>28</v>
      </c>
      <c r="I589" s="189">
        <v>0</v>
      </c>
      <c r="J589" s="189">
        <v>0</v>
      </c>
      <c r="K589" s="189" t="s">
        <v>8485</v>
      </c>
      <c r="L589" s="189" t="s">
        <v>3258</v>
      </c>
      <c r="M589" s="189" t="s">
        <v>47</v>
      </c>
      <c r="N589" s="189" t="s">
        <v>2041</v>
      </c>
      <c r="O589" s="189" t="s">
        <v>3259</v>
      </c>
      <c r="P589" s="189">
        <v>0</v>
      </c>
      <c r="Q589" s="189">
        <v>0</v>
      </c>
      <c r="R589" s="189">
        <v>91001</v>
      </c>
      <c r="S589" s="189" t="s">
        <v>2488</v>
      </c>
      <c r="T589" s="190">
        <v>37970</v>
      </c>
      <c r="U589" s="191">
        <v>7056</v>
      </c>
      <c r="V589" s="197">
        <v>16938300</v>
      </c>
      <c r="W589" s="197">
        <v>147757671</v>
      </c>
      <c r="X589" s="192">
        <v>44469</v>
      </c>
      <c r="Y589" s="80" t="s">
        <v>6489</v>
      </c>
      <c r="Z589" s="80" t="s">
        <v>6490</v>
      </c>
      <c r="AA589" s="193" t="s">
        <v>6537</v>
      </c>
    </row>
    <row r="590" spans="2:27" s="188" customFormat="1" ht="15.75" customHeight="1" x14ac:dyDescent="0.2">
      <c r="B590" s="189" t="s">
        <v>3464</v>
      </c>
      <c r="C590" s="189">
        <v>691907007</v>
      </c>
      <c r="D590" s="189" t="s">
        <v>2469</v>
      </c>
      <c r="E590" s="189" t="s">
        <v>2484</v>
      </c>
      <c r="F590" s="189" t="s">
        <v>26</v>
      </c>
      <c r="G590" s="189" t="s">
        <v>2485</v>
      </c>
      <c r="H590" s="189" t="s">
        <v>28</v>
      </c>
      <c r="I590" s="189">
        <v>0</v>
      </c>
      <c r="J590" s="189">
        <v>0</v>
      </c>
      <c r="K590" s="189" t="s">
        <v>8543</v>
      </c>
      <c r="L590" s="189" t="s">
        <v>3465</v>
      </c>
      <c r="M590" s="189" t="s">
        <v>48</v>
      </c>
      <c r="N590" s="189" t="s">
        <v>3466</v>
      </c>
      <c r="O590" s="189" t="s">
        <v>8544</v>
      </c>
      <c r="P590" s="189" t="s">
        <v>8545</v>
      </c>
      <c r="Q590" s="189">
        <v>0</v>
      </c>
      <c r="R590" s="189">
        <v>91001</v>
      </c>
      <c r="S590" s="189" t="s">
        <v>2488</v>
      </c>
      <c r="T590" s="190">
        <v>37970</v>
      </c>
      <c r="U590" s="191">
        <v>7057</v>
      </c>
      <c r="V590" s="197">
        <v>10603117</v>
      </c>
      <c r="W590" s="197">
        <v>74529334</v>
      </c>
      <c r="X590" s="192">
        <v>44469</v>
      </c>
      <c r="Y590" s="80" t="s">
        <v>6489</v>
      </c>
      <c r="Z590" s="80" t="s">
        <v>6490</v>
      </c>
      <c r="AA590" s="193" t="s">
        <v>181</v>
      </c>
    </row>
    <row r="591" spans="2:27" s="188" customFormat="1" ht="15.75" customHeight="1" x14ac:dyDescent="0.2">
      <c r="B591" s="189" t="s">
        <v>3264</v>
      </c>
      <c r="C591" s="189">
        <v>690601001</v>
      </c>
      <c r="D591" s="189" t="s">
        <v>2469</v>
      </c>
      <c r="E591" s="189" t="s">
        <v>2495</v>
      </c>
      <c r="F591" s="189" t="s">
        <v>1476</v>
      </c>
      <c r="G591" s="189" t="s">
        <v>3265</v>
      </c>
      <c r="H591" s="189" t="s">
        <v>28</v>
      </c>
      <c r="I591" s="189">
        <v>0</v>
      </c>
      <c r="J591" s="189">
        <v>0</v>
      </c>
      <c r="K591" s="189" t="s">
        <v>8490</v>
      </c>
      <c r="L591" s="189" t="s">
        <v>3266</v>
      </c>
      <c r="M591" s="189" t="s">
        <v>544</v>
      </c>
      <c r="N591" s="189" t="s">
        <v>1166</v>
      </c>
      <c r="O591" s="189" t="s">
        <v>8491</v>
      </c>
      <c r="P591" s="189" t="s">
        <v>8492</v>
      </c>
      <c r="Q591" s="189">
        <v>0</v>
      </c>
      <c r="R591" s="189">
        <v>91001</v>
      </c>
      <c r="S591" s="189" t="s">
        <v>2553</v>
      </c>
      <c r="T591" s="190">
        <v>37970</v>
      </c>
      <c r="U591" s="191">
        <v>7064</v>
      </c>
      <c r="V591" s="197">
        <v>6439140</v>
      </c>
      <c r="W591" s="197">
        <v>45260730</v>
      </c>
      <c r="X591" s="192">
        <v>44469</v>
      </c>
      <c r="Y591" s="80" t="s">
        <v>6489</v>
      </c>
      <c r="Z591" s="80" t="s">
        <v>6490</v>
      </c>
      <c r="AA591" s="193" t="s">
        <v>6495</v>
      </c>
    </row>
    <row r="592" spans="2:27" s="188" customFormat="1" ht="15.75" customHeight="1" x14ac:dyDescent="0.2">
      <c r="B592" s="189" t="s">
        <v>8444</v>
      </c>
      <c r="C592" s="189">
        <v>690705001</v>
      </c>
      <c r="D592" s="189" t="s">
        <v>2469</v>
      </c>
      <c r="E592" s="189" t="s">
        <v>2484</v>
      </c>
      <c r="F592" s="189" t="s">
        <v>26</v>
      </c>
      <c r="G592" s="189" t="s">
        <v>2485</v>
      </c>
      <c r="H592" s="189" t="s">
        <v>28</v>
      </c>
      <c r="I592" s="189">
        <v>0</v>
      </c>
      <c r="J592" s="189">
        <v>0</v>
      </c>
      <c r="K592" s="189" t="s">
        <v>8445</v>
      </c>
      <c r="L592" s="189" t="s">
        <v>3068</v>
      </c>
      <c r="M592" s="189" t="s">
        <v>47</v>
      </c>
      <c r="N592" s="189" t="s">
        <v>1601</v>
      </c>
      <c r="O592" s="189" t="s">
        <v>5479</v>
      </c>
      <c r="P592" s="189" t="s">
        <v>5480</v>
      </c>
      <c r="Q592" s="189">
        <v>0</v>
      </c>
      <c r="R592" s="189">
        <v>91001</v>
      </c>
      <c r="S592" s="189" t="s">
        <v>2818</v>
      </c>
      <c r="T592" s="190">
        <v>37970</v>
      </c>
      <c r="U592" s="191">
        <v>7066</v>
      </c>
      <c r="V592" s="197">
        <v>6868416</v>
      </c>
      <c r="W592" s="197">
        <v>48278112</v>
      </c>
      <c r="X592" s="192">
        <v>44469</v>
      </c>
      <c r="Y592" s="80" t="s">
        <v>6489</v>
      </c>
      <c r="Z592" s="80" t="s">
        <v>6490</v>
      </c>
      <c r="AA592" s="193" t="s">
        <v>7481</v>
      </c>
    </row>
    <row r="593" spans="2:27" s="188" customFormat="1" ht="15.75" customHeight="1" x14ac:dyDescent="0.2">
      <c r="B593" s="189" t="s">
        <v>8581</v>
      </c>
      <c r="C593" s="189">
        <v>825652000</v>
      </c>
      <c r="D593" s="189" t="s">
        <v>1048</v>
      </c>
      <c r="E593" s="189" t="s">
        <v>3603</v>
      </c>
      <c r="F593" s="189" t="s">
        <v>8582</v>
      </c>
      <c r="G593" s="189" t="s">
        <v>3604</v>
      </c>
      <c r="H593" s="189" t="s">
        <v>8583</v>
      </c>
      <c r="I593" s="189" t="s">
        <v>3605</v>
      </c>
      <c r="J593" s="189" t="s">
        <v>8584</v>
      </c>
      <c r="K593" s="189" t="s">
        <v>8585</v>
      </c>
      <c r="L593" s="189" t="s">
        <v>3606</v>
      </c>
      <c r="M593" s="189" t="s">
        <v>47</v>
      </c>
      <c r="N593" s="189" t="s">
        <v>2041</v>
      </c>
      <c r="O593" s="189" t="s">
        <v>8586</v>
      </c>
      <c r="P593" s="189" t="s">
        <v>6375</v>
      </c>
      <c r="Q593" s="189">
        <v>0</v>
      </c>
      <c r="R593" s="189" t="s">
        <v>1053</v>
      </c>
      <c r="S593" s="189" t="s">
        <v>8587</v>
      </c>
      <c r="T593" s="190">
        <v>37970</v>
      </c>
      <c r="U593" s="191">
        <v>7067</v>
      </c>
      <c r="V593" s="197">
        <v>8016600</v>
      </c>
      <c r="W593" s="197">
        <v>64132800</v>
      </c>
      <c r="X593" s="192">
        <v>44469</v>
      </c>
      <c r="Y593" s="80" t="s">
        <v>6489</v>
      </c>
      <c r="Z593" s="80" t="s">
        <v>6490</v>
      </c>
      <c r="AA593" s="193" t="s">
        <v>6529</v>
      </c>
    </row>
    <row r="594" spans="2:27" s="188" customFormat="1" ht="15.75" customHeight="1" x14ac:dyDescent="0.2">
      <c r="B594" s="189" t="s">
        <v>8581</v>
      </c>
      <c r="C594" s="189">
        <v>825652000</v>
      </c>
      <c r="D594" s="189" t="s">
        <v>1048</v>
      </c>
      <c r="E594" s="189" t="s">
        <v>3603</v>
      </c>
      <c r="F594" s="189" t="s">
        <v>8582</v>
      </c>
      <c r="G594" s="189" t="s">
        <v>3604</v>
      </c>
      <c r="H594" s="189" t="s">
        <v>8583</v>
      </c>
      <c r="I594" s="189" t="s">
        <v>3605</v>
      </c>
      <c r="J594" s="189" t="s">
        <v>8584</v>
      </c>
      <c r="K594" s="189" t="s">
        <v>8585</v>
      </c>
      <c r="L594" s="189" t="s">
        <v>3606</v>
      </c>
      <c r="M594" s="189" t="s">
        <v>47</v>
      </c>
      <c r="N594" s="189" t="s">
        <v>2041</v>
      </c>
      <c r="O594" s="189" t="s">
        <v>8586</v>
      </c>
      <c r="P594" s="189" t="s">
        <v>6375</v>
      </c>
      <c r="Q594" s="189">
        <v>0</v>
      </c>
      <c r="R594" s="189" t="s">
        <v>1053</v>
      </c>
      <c r="S594" s="189" t="s">
        <v>8587</v>
      </c>
      <c r="T594" s="190">
        <v>37970</v>
      </c>
      <c r="U594" s="191">
        <v>7067</v>
      </c>
      <c r="V594" s="197">
        <v>8016600</v>
      </c>
      <c r="W594" s="197">
        <v>64132800</v>
      </c>
      <c r="X594" s="192">
        <v>44469</v>
      </c>
      <c r="Y594" s="80" t="s">
        <v>6489</v>
      </c>
      <c r="Z594" s="80" t="s">
        <v>6490</v>
      </c>
      <c r="AA594" s="193" t="s">
        <v>6537</v>
      </c>
    </row>
    <row r="595" spans="2:27" s="188" customFormat="1" ht="15.75" customHeight="1" x14ac:dyDescent="0.2">
      <c r="B595" s="189" t="s">
        <v>2958</v>
      </c>
      <c r="C595" s="189">
        <v>692541006</v>
      </c>
      <c r="D595" s="189" t="s">
        <v>2469</v>
      </c>
      <c r="E595" s="189" t="s">
        <v>2484</v>
      </c>
      <c r="F595" s="189" t="s">
        <v>26</v>
      </c>
      <c r="G595" s="189" t="s">
        <v>2485</v>
      </c>
      <c r="H595" s="189" t="s">
        <v>28</v>
      </c>
      <c r="I595" s="189">
        <v>0</v>
      </c>
      <c r="J595" s="189">
        <v>0</v>
      </c>
      <c r="K595" s="189" t="s">
        <v>2959</v>
      </c>
      <c r="L595" s="189" t="s">
        <v>2960</v>
      </c>
      <c r="M595" s="189" t="s">
        <v>47</v>
      </c>
      <c r="N595" s="189" t="s">
        <v>2961</v>
      </c>
      <c r="O595" s="189" t="s">
        <v>8424</v>
      </c>
      <c r="P595" s="189" t="s">
        <v>8425</v>
      </c>
      <c r="Q595" s="189">
        <v>0</v>
      </c>
      <c r="R595" s="189">
        <v>91001</v>
      </c>
      <c r="S595" s="189" t="s">
        <v>2488</v>
      </c>
      <c r="T595" s="190">
        <v>37970</v>
      </c>
      <c r="U595" s="191">
        <v>7071</v>
      </c>
      <c r="V595" s="197">
        <v>9014796</v>
      </c>
      <c r="W595" s="197">
        <v>72118368</v>
      </c>
      <c r="X595" s="192">
        <v>44469</v>
      </c>
      <c r="Y595" s="80" t="s">
        <v>6489</v>
      </c>
      <c r="Z595" s="80" t="s">
        <v>6490</v>
      </c>
      <c r="AA595" s="193" t="s">
        <v>6585</v>
      </c>
    </row>
    <row r="596" spans="2:27" s="188" customFormat="1" ht="15.75" customHeight="1" x14ac:dyDescent="0.2">
      <c r="B596" s="189" t="s">
        <v>2707</v>
      </c>
      <c r="C596" s="189">
        <v>690403005</v>
      </c>
      <c r="D596" s="189" t="s">
        <v>2469</v>
      </c>
      <c r="E596" s="189" t="s">
        <v>2484</v>
      </c>
      <c r="F596" s="189" t="s">
        <v>26</v>
      </c>
      <c r="G596" s="189" t="s">
        <v>2485</v>
      </c>
      <c r="H596" s="189" t="s">
        <v>28</v>
      </c>
      <c r="I596" s="189">
        <v>0</v>
      </c>
      <c r="J596" s="189">
        <v>0</v>
      </c>
      <c r="K596" s="189" t="s">
        <v>8361</v>
      </c>
      <c r="L596" s="189" t="s">
        <v>2708</v>
      </c>
      <c r="M596" s="189" t="s">
        <v>5343</v>
      </c>
      <c r="N596" s="189" t="s">
        <v>861</v>
      </c>
      <c r="O596" s="189" t="s">
        <v>2709</v>
      </c>
      <c r="P596" s="189">
        <v>0</v>
      </c>
      <c r="Q596" s="189">
        <v>0</v>
      </c>
      <c r="R596" s="189">
        <v>91001</v>
      </c>
      <c r="S596" s="189" t="s">
        <v>2488</v>
      </c>
      <c r="T596" s="190">
        <v>37970</v>
      </c>
      <c r="U596" s="191">
        <v>7072</v>
      </c>
      <c r="V596" s="197">
        <v>114313098</v>
      </c>
      <c r="W596" s="197">
        <v>597628418</v>
      </c>
      <c r="X596" s="192">
        <v>44469</v>
      </c>
      <c r="Y596" s="80" t="s">
        <v>6489</v>
      </c>
      <c r="Z596" s="80" t="s">
        <v>6490</v>
      </c>
      <c r="AA596" s="193" t="s">
        <v>6501</v>
      </c>
    </row>
    <row r="597" spans="2:27" s="188" customFormat="1" ht="15.75" customHeight="1" x14ac:dyDescent="0.2">
      <c r="B597" s="189" t="s">
        <v>8726</v>
      </c>
      <c r="C597" s="189">
        <v>650852001</v>
      </c>
      <c r="D597" s="189" t="s">
        <v>72</v>
      </c>
      <c r="E597" s="189" t="s">
        <v>4499</v>
      </c>
      <c r="F597" s="189" t="s">
        <v>6305</v>
      </c>
      <c r="G597" s="189" t="s">
        <v>4118</v>
      </c>
      <c r="H597" s="189" t="s">
        <v>6306</v>
      </c>
      <c r="I597" s="189" t="s">
        <v>611</v>
      </c>
      <c r="J597" s="189" t="s">
        <v>4500</v>
      </c>
      <c r="K597" s="189" t="s">
        <v>4501</v>
      </c>
      <c r="L597" s="189" t="s">
        <v>5810</v>
      </c>
      <c r="M597" s="189" t="s">
        <v>47</v>
      </c>
      <c r="N597" s="189" t="s">
        <v>2041</v>
      </c>
      <c r="O597" s="189">
        <v>981829131</v>
      </c>
      <c r="P597" s="189" t="s">
        <v>4502</v>
      </c>
      <c r="Q597" s="189">
        <v>0</v>
      </c>
      <c r="R597" s="189" t="s">
        <v>368</v>
      </c>
      <c r="S597" s="189" t="s">
        <v>6310</v>
      </c>
      <c r="T597" s="190">
        <v>37970</v>
      </c>
      <c r="U597" s="191">
        <v>7076</v>
      </c>
      <c r="V597" s="197">
        <v>0</v>
      </c>
      <c r="W597" s="197">
        <v>132273900</v>
      </c>
      <c r="X597" s="192">
        <v>44469</v>
      </c>
      <c r="Y597" s="80" t="s">
        <v>6489</v>
      </c>
      <c r="Z597" s="80" t="s">
        <v>6490</v>
      </c>
      <c r="AA597" s="193" t="s">
        <v>65</v>
      </c>
    </row>
    <row r="598" spans="2:27" s="188" customFormat="1" ht="15.75" customHeight="1" x14ac:dyDescent="0.2">
      <c r="B598" s="189" t="s">
        <v>7831</v>
      </c>
      <c r="C598" s="189">
        <v>711497005</v>
      </c>
      <c r="D598" s="189" t="s">
        <v>72</v>
      </c>
      <c r="E598" s="189" t="s">
        <v>985</v>
      </c>
      <c r="F598" s="189" t="s">
        <v>6758</v>
      </c>
      <c r="G598" s="189" t="s">
        <v>986</v>
      </c>
      <c r="H598" s="189" t="s">
        <v>6759</v>
      </c>
      <c r="I598" s="189" t="s">
        <v>398</v>
      </c>
      <c r="J598" s="189" t="s">
        <v>5561</v>
      </c>
      <c r="K598" s="189" t="s">
        <v>8934</v>
      </c>
      <c r="L598" s="189" t="s">
        <v>987</v>
      </c>
      <c r="M598" s="189" t="s">
        <v>5340</v>
      </c>
      <c r="N598" s="189" t="s">
        <v>988</v>
      </c>
      <c r="O598" s="189" t="s">
        <v>6760</v>
      </c>
      <c r="P598" s="189" t="s">
        <v>6761</v>
      </c>
      <c r="Q598" s="189">
        <v>0</v>
      </c>
      <c r="R598" s="189">
        <v>93401</v>
      </c>
      <c r="S598" s="189" t="s">
        <v>6762</v>
      </c>
      <c r="T598" s="190">
        <v>37970</v>
      </c>
      <c r="U598" s="191">
        <v>7079</v>
      </c>
      <c r="V598" s="197">
        <v>0</v>
      </c>
      <c r="W598" s="197">
        <v>38649051</v>
      </c>
      <c r="X598" s="192">
        <v>44469</v>
      </c>
      <c r="Y598" s="80" t="s">
        <v>6489</v>
      </c>
      <c r="Z598" s="80" t="s">
        <v>6490</v>
      </c>
      <c r="AA598" s="193" t="s">
        <v>6516</v>
      </c>
    </row>
    <row r="599" spans="2:27" s="188" customFormat="1" ht="15.75" customHeight="1" x14ac:dyDescent="0.2">
      <c r="B599" s="189" t="s">
        <v>2993</v>
      </c>
      <c r="C599" s="189">
        <v>692537009</v>
      </c>
      <c r="D599" s="189" t="s">
        <v>2994</v>
      </c>
      <c r="E599" s="189" t="s">
        <v>2484</v>
      </c>
      <c r="F599" s="189" t="s">
        <v>2995</v>
      </c>
      <c r="G599" s="189" t="s">
        <v>2485</v>
      </c>
      <c r="H599" s="189" t="s">
        <v>28</v>
      </c>
      <c r="I599" s="189">
        <v>0</v>
      </c>
      <c r="J599" s="189">
        <v>0</v>
      </c>
      <c r="K599" s="189" t="s">
        <v>2996</v>
      </c>
      <c r="L599" s="189" t="s">
        <v>2998</v>
      </c>
      <c r="M599" s="189" t="s">
        <v>47</v>
      </c>
      <c r="N599" s="189" t="s">
        <v>1646</v>
      </c>
      <c r="O599" s="189" t="s">
        <v>2997</v>
      </c>
      <c r="P599" s="189" t="s">
        <v>5492</v>
      </c>
      <c r="Q599" s="189">
        <v>0</v>
      </c>
      <c r="R599" s="189">
        <v>91001</v>
      </c>
      <c r="S599" s="189" t="s">
        <v>2488</v>
      </c>
      <c r="T599" s="190">
        <v>37970</v>
      </c>
      <c r="U599" s="191">
        <v>7081</v>
      </c>
      <c r="V599" s="197">
        <v>17883817</v>
      </c>
      <c r="W599" s="197">
        <v>71972593</v>
      </c>
      <c r="X599" s="192">
        <v>44469</v>
      </c>
      <c r="Y599" s="80" t="s">
        <v>6489</v>
      </c>
      <c r="Z599" s="80" t="s">
        <v>6490</v>
      </c>
      <c r="AA599" s="193" t="s">
        <v>6557</v>
      </c>
    </row>
    <row r="600" spans="2:27" s="188" customFormat="1" ht="15.75" customHeight="1" x14ac:dyDescent="0.2">
      <c r="B600" s="189" t="s">
        <v>3354</v>
      </c>
      <c r="C600" s="189">
        <v>690727005</v>
      </c>
      <c r="D600" s="189" t="s">
        <v>2469</v>
      </c>
      <c r="E600" s="189" t="s">
        <v>2484</v>
      </c>
      <c r="F600" s="189" t="s">
        <v>26</v>
      </c>
      <c r="G600" s="189" t="s">
        <v>2485</v>
      </c>
      <c r="H600" s="189" t="s">
        <v>28</v>
      </c>
      <c r="I600" s="189">
        <v>0</v>
      </c>
      <c r="J600" s="189">
        <v>0</v>
      </c>
      <c r="K600" s="189" t="s">
        <v>8512</v>
      </c>
      <c r="L600" s="189" t="s">
        <v>3355</v>
      </c>
      <c r="M600" s="189" t="s">
        <v>47</v>
      </c>
      <c r="N600" s="189" t="s">
        <v>3357</v>
      </c>
      <c r="O600" s="189" t="s">
        <v>3356</v>
      </c>
      <c r="P600" s="189">
        <v>0</v>
      </c>
      <c r="Q600" s="189">
        <v>0</v>
      </c>
      <c r="R600" s="189">
        <v>91001</v>
      </c>
      <c r="S600" s="189" t="s">
        <v>2517</v>
      </c>
      <c r="T600" s="190">
        <v>37970</v>
      </c>
      <c r="U600" s="191">
        <v>7082</v>
      </c>
      <c r="V600" s="197">
        <v>10159532</v>
      </c>
      <c r="W600" s="197">
        <v>81276256</v>
      </c>
      <c r="X600" s="192">
        <v>44469</v>
      </c>
      <c r="Y600" s="80" t="s">
        <v>6489</v>
      </c>
      <c r="Z600" s="80" t="s">
        <v>6490</v>
      </c>
      <c r="AA600" s="193" t="s">
        <v>6575</v>
      </c>
    </row>
    <row r="601" spans="2:27" s="188" customFormat="1" ht="15.75" customHeight="1" x14ac:dyDescent="0.2">
      <c r="B601" s="189" t="s">
        <v>8359</v>
      </c>
      <c r="C601" s="189">
        <v>690302004</v>
      </c>
      <c r="D601" s="189" t="s">
        <v>2469</v>
      </c>
      <c r="E601" s="189" t="s">
        <v>2484</v>
      </c>
      <c r="F601" s="189" t="s">
        <v>26</v>
      </c>
      <c r="G601" s="189" t="s">
        <v>2485</v>
      </c>
      <c r="H601" s="189" t="s">
        <v>28</v>
      </c>
      <c r="I601" s="189">
        <v>0</v>
      </c>
      <c r="J601" s="189">
        <v>0</v>
      </c>
      <c r="K601" s="189" t="s">
        <v>2700</v>
      </c>
      <c r="L601" s="189" t="s">
        <v>2701</v>
      </c>
      <c r="M601" s="189" t="s">
        <v>5341</v>
      </c>
      <c r="N601" s="189" t="s">
        <v>166</v>
      </c>
      <c r="O601" s="189">
        <v>0</v>
      </c>
      <c r="P601" s="189">
        <v>0</v>
      </c>
      <c r="Q601" s="189">
        <v>0</v>
      </c>
      <c r="R601" s="189" t="s">
        <v>2702</v>
      </c>
      <c r="S601" s="189" t="s">
        <v>2703</v>
      </c>
      <c r="T601" s="190">
        <v>37970</v>
      </c>
      <c r="U601" s="191">
        <v>7083</v>
      </c>
      <c r="V601" s="197">
        <v>13605401</v>
      </c>
      <c r="W601" s="197">
        <v>98256617</v>
      </c>
      <c r="X601" s="192">
        <v>44469</v>
      </c>
      <c r="Y601" s="80" t="s">
        <v>6489</v>
      </c>
      <c r="Z601" s="80" t="s">
        <v>6490</v>
      </c>
      <c r="AA601" s="193" t="s">
        <v>6561</v>
      </c>
    </row>
    <row r="602" spans="2:27" s="188" customFormat="1" ht="15.75" customHeight="1" x14ac:dyDescent="0.2">
      <c r="B602" s="189" t="s">
        <v>7766</v>
      </c>
      <c r="C602" s="189">
        <v>730998007</v>
      </c>
      <c r="D602" s="189" t="s">
        <v>72</v>
      </c>
      <c r="E602" s="189" t="s">
        <v>815</v>
      </c>
      <c r="F602" s="189" t="s">
        <v>7767</v>
      </c>
      <c r="G602" s="189" t="s">
        <v>816</v>
      </c>
      <c r="H602" s="189" t="s">
        <v>7768</v>
      </c>
      <c r="I602" s="189" t="s">
        <v>709</v>
      </c>
      <c r="J602" s="189" t="s">
        <v>7769</v>
      </c>
      <c r="K602" s="189" t="s">
        <v>5703</v>
      </c>
      <c r="L602" s="189" t="s">
        <v>817</v>
      </c>
      <c r="M602" s="189" t="s">
        <v>47</v>
      </c>
      <c r="N602" s="189" t="s">
        <v>809</v>
      </c>
      <c r="O602" s="189" t="s">
        <v>818</v>
      </c>
      <c r="P602" s="189" t="s">
        <v>819</v>
      </c>
      <c r="Q602" s="189">
        <v>0</v>
      </c>
      <c r="R602" s="189" t="s">
        <v>368</v>
      </c>
      <c r="S602" s="189" t="s">
        <v>7770</v>
      </c>
      <c r="T602" s="190">
        <v>37970</v>
      </c>
      <c r="U602" s="191">
        <v>7085</v>
      </c>
      <c r="V602" s="197">
        <v>6206400</v>
      </c>
      <c r="W602" s="197">
        <v>50271840</v>
      </c>
      <c r="X602" s="192">
        <v>44469</v>
      </c>
      <c r="Y602" s="80" t="s">
        <v>6489</v>
      </c>
      <c r="Z602" s="80" t="s">
        <v>6490</v>
      </c>
      <c r="AA602" s="193" t="s">
        <v>7482</v>
      </c>
    </row>
    <row r="603" spans="2:27" s="188" customFormat="1" ht="15.75" customHeight="1" x14ac:dyDescent="0.2">
      <c r="B603" s="189" t="s">
        <v>8746</v>
      </c>
      <c r="C603" s="189">
        <v>746157002</v>
      </c>
      <c r="D603" s="189" t="s">
        <v>72</v>
      </c>
      <c r="E603" s="189" t="s">
        <v>4620</v>
      </c>
      <c r="F603" s="189" t="s">
        <v>8747</v>
      </c>
      <c r="G603" s="189" t="s">
        <v>4118</v>
      </c>
      <c r="H603" s="189" t="s">
        <v>8748</v>
      </c>
      <c r="I603" s="189" t="s">
        <v>170</v>
      </c>
      <c r="J603" s="189" t="s">
        <v>6820</v>
      </c>
      <c r="K603" s="189" t="s">
        <v>8749</v>
      </c>
      <c r="L603" s="189" t="s">
        <v>7384</v>
      </c>
      <c r="M603" s="189" t="s">
        <v>47</v>
      </c>
      <c r="N603" s="189" t="s">
        <v>582</v>
      </c>
      <c r="O603" s="189" t="s">
        <v>7385</v>
      </c>
      <c r="P603" s="189" t="s">
        <v>4621</v>
      </c>
      <c r="Q603" s="189">
        <v>0</v>
      </c>
      <c r="R603" s="189" t="s">
        <v>368</v>
      </c>
      <c r="S603" s="189" t="s">
        <v>7673</v>
      </c>
      <c r="T603" s="190">
        <v>37970</v>
      </c>
      <c r="U603" s="191">
        <v>7086</v>
      </c>
      <c r="V603" s="197">
        <v>0</v>
      </c>
      <c r="W603" s="197">
        <v>102452148</v>
      </c>
      <c r="X603" s="192">
        <v>44469</v>
      </c>
      <c r="Y603" s="80" t="s">
        <v>6489</v>
      </c>
      <c r="Z603" s="80" t="s">
        <v>6490</v>
      </c>
      <c r="AA603" s="193" t="s">
        <v>6556</v>
      </c>
    </row>
    <row r="604" spans="2:27" s="188" customFormat="1" ht="15.75" customHeight="1" x14ac:dyDescent="0.2">
      <c r="B604" s="189" t="s">
        <v>8746</v>
      </c>
      <c r="C604" s="189">
        <v>746157002</v>
      </c>
      <c r="D604" s="189" t="s">
        <v>72</v>
      </c>
      <c r="E604" s="189" t="s">
        <v>4620</v>
      </c>
      <c r="F604" s="189" t="s">
        <v>8747</v>
      </c>
      <c r="G604" s="189" t="s">
        <v>4118</v>
      </c>
      <c r="H604" s="189" t="s">
        <v>8748</v>
      </c>
      <c r="I604" s="189" t="s">
        <v>170</v>
      </c>
      <c r="J604" s="189" t="s">
        <v>6820</v>
      </c>
      <c r="K604" s="189" t="s">
        <v>8749</v>
      </c>
      <c r="L604" s="189" t="s">
        <v>7384</v>
      </c>
      <c r="M604" s="189" t="s">
        <v>47</v>
      </c>
      <c r="N604" s="189" t="s">
        <v>582</v>
      </c>
      <c r="O604" s="189" t="s">
        <v>7385</v>
      </c>
      <c r="P604" s="189" t="s">
        <v>4621</v>
      </c>
      <c r="Q604" s="189">
        <v>0</v>
      </c>
      <c r="R604" s="189" t="s">
        <v>368</v>
      </c>
      <c r="S604" s="189" t="s">
        <v>7673</v>
      </c>
      <c r="T604" s="190">
        <v>37970</v>
      </c>
      <c r="U604" s="191">
        <v>7086</v>
      </c>
      <c r="V604" s="197">
        <v>0</v>
      </c>
      <c r="W604" s="197">
        <v>100367832</v>
      </c>
      <c r="X604" s="192">
        <v>44469</v>
      </c>
      <c r="Y604" s="80" t="s">
        <v>6489</v>
      </c>
      <c r="Z604" s="80" t="s">
        <v>6490</v>
      </c>
      <c r="AA604" s="193" t="s">
        <v>6566</v>
      </c>
    </row>
    <row r="605" spans="2:27" s="188" customFormat="1" ht="15.75" customHeight="1" x14ac:dyDescent="0.2">
      <c r="B605" s="189" t="s">
        <v>8746</v>
      </c>
      <c r="C605" s="189">
        <v>746157002</v>
      </c>
      <c r="D605" s="189" t="s">
        <v>72</v>
      </c>
      <c r="E605" s="189" t="s">
        <v>4620</v>
      </c>
      <c r="F605" s="189" t="s">
        <v>8747</v>
      </c>
      <c r="G605" s="189" t="s">
        <v>4118</v>
      </c>
      <c r="H605" s="189" t="s">
        <v>8748</v>
      </c>
      <c r="I605" s="189" t="s">
        <v>170</v>
      </c>
      <c r="J605" s="189" t="s">
        <v>6820</v>
      </c>
      <c r="K605" s="189" t="s">
        <v>8749</v>
      </c>
      <c r="L605" s="189" t="s">
        <v>7384</v>
      </c>
      <c r="M605" s="189" t="s">
        <v>47</v>
      </c>
      <c r="N605" s="189" t="s">
        <v>582</v>
      </c>
      <c r="O605" s="189" t="s">
        <v>7385</v>
      </c>
      <c r="P605" s="189" t="s">
        <v>4621</v>
      </c>
      <c r="Q605" s="189">
        <v>0</v>
      </c>
      <c r="R605" s="189" t="s">
        <v>368</v>
      </c>
      <c r="S605" s="189" t="s">
        <v>7673</v>
      </c>
      <c r="T605" s="190">
        <v>37970</v>
      </c>
      <c r="U605" s="191">
        <v>7086</v>
      </c>
      <c r="V605" s="197">
        <v>0</v>
      </c>
      <c r="W605" s="197">
        <v>53550888</v>
      </c>
      <c r="X605" s="192">
        <v>44469</v>
      </c>
      <c r="Y605" s="80" t="s">
        <v>6489</v>
      </c>
      <c r="Z605" s="80" t="s">
        <v>6490</v>
      </c>
      <c r="AA605" s="193" t="s">
        <v>6583</v>
      </c>
    </row>
    <row r="606" spans="2:27" s="188" customFormat="1" ht="15.75" customHeight="1" x14ac:dyDescent="0.2">
      <c r="B606" s="189" t="s">
        <v>8746</v>
      </c>
      <c r="C606" s="189">
        <v>746157002</v>
      </c>
      <c r="D606" s="189" t="s">
        <v>72</v>
      </c>
      <c r="E606" s="189" t="s">
        <v>4620</v>
      </c>
      <c r="F606" s="189" t="s">
        <v>8747</v>
      </c>
      <c r="G606" s="189" t="s">
        <v>4118</v>
      </c>
      <c r="H606" s="189" t="s">
        <v>8748</v>
      </c>
      <c r="I606" s="189" t="s">
        <v>170</v>
      </c>
      <c r="J606" s="189" t="s">
        <v>6820</v>
      </c>
      <c r="K606" s="189" t="s">
        <v>8749</v>
      </c>
      <c r="L606" s="189" t="s">
        <v>7384</v>
      </c>
      <c r="M606" s="189" t="s">
        <v>47</v>
      </c>
      <c r="N606" s="189" t="s">
        <v>582</v>
      </c>
      <c r="O606" s="189" t="s">
        <v>7385</v>
      </c>
      <c r="P606" s="189" t="s">
        <v>4621</v>
      </c>
      <c r="Q606" s="189">
        <v>0</v>
      </c>
      <c r="R606" s="189" t="s">
        <v>368</v>
      </c>
      <c r="S606" s="189" t="s">
        <v>7673</v>
      </c>
      <c r="T606" s="190">
        <v>37970</v>
      </c>
      <c r="U606" s="191">
        <v>7086</v>
      </c>
      <c r="V606" s="197">
        <v>0</v>
      </c>
      <c r="W606" s="197">
        <v>55635204</v>
      </c>
      <c r="X606" s="192">
        <v>44469</v>
      </c>
      <c r="Y606" s="80" t="s">
        <v>6489</v>
      </c>
      <c r="Z606" s="80" t="s">
        <v>6490</v>
      </c>
      <c r="AA606" s="193" t="s">
        <v>6548</v>
      </c>
    </row>
    <row r="607" spans="2:27" s="188" customFormat="1" ht="15.75" customHeight="1" x14ac:dyDescent="0.2">
      <c r="B607" s="189" t="s">
        <v>8746</v>
      </c>
      <c r="C607" s="189">
        <v>746157002</v>
      </c>
      <c r="D607" s="189" t="s">
        <v>72</v>
      </c>
      <c r="E607" s="189" t="s">
        <v>4620</v>
      </c>
      <c r="F607" s="189" t="s">
        <v>8747</v>
      </c>
      <c r="G607" s="189" t="s">
        <v>4118</v>
      </c>
      <c r="H607" s="189" t="s">
        <v>8748</v>
      </c>
      <c r="I607" s="189" t="s">
        <v>170</v>
      </c>
      <c r="J607" s="189" t="s">
        <v>6820</v>
      </c>
      <c r="K607" s="189" t="s">
        <v>8749</v>
      </c>
      <c r="L607" s="189" t="s">
        <v>7384</v>
      </c>
      <c r="M607" s="189" t="s">
        <v>47</v>
      </c>
      <c r="N607" s="189" t="s">
        <v>582</v>
      </c>
      <c r="O607" s="189" t="s">
        <v>7385</v>
      </c>
      <c r="P607" s="189" t="s">
        <v>4621</v>
      </c>
      <c r="Q607" s="189">
        <v>0</v>
      </c>
      <c r="R607" s="189" t="s">
        <v>368</v>
      </c>
      <c r="S607" s="189" t="s">
        <v>7673</v>
      </c>
      <c r="T607" s="190">
        <v>37970</v>
      </c>
      <c r="U607" s="191">
        <v>7086</v>
      </c>
      <c r="V607" s="197">
        <v>0</v>
      </c>
      <c r="W607" s="197">
        <v>61086492</v>
      </c>
      <c r="X607" s="192">
        <v>44469</v>
      </c>
      <c r="Y607" s="80" t="s">
        <v>6489</v>
      </c>
      <c r="Z607" s="80" t="s">
        <v>6490</v>
      </c>
      <c r="AA607" s="193" t="s">
        <v>6600</v>
      </c>
    </row>
    <row r="608" spans="2:27" s="188" customFormat="1" ht="15.75" customHeight="1" x14ac:dyDescent="0.2">
      <c r="B608" s="189" t="s">
        <v>8746</v>
      </c>
      <c r="C608" s="189">
        <v>746157002</v>
      </c>
      <c r="D608" s="189" t="s">
        <v>72</v>
      </c>
      <c r="E608" s="189" t="s">
        <v>4620</v>
      </c>
      <c r="F608" s="189" t="s">
        <v>8747</v>
      </c>
      <c r="G608" s="189" t="s">
        <v>4118</v>
      </c>
      <c r="H608" s="189" t="s">
        <v>8748</v>
      </c>
      <c r="I608" s="189" t="s">
        <v>170</v>
      </c>
      <c r="J608" s="189" t="s">
        <v>6820</v>
      </c>
      <c r="K608" s="189" t="s">
        <v>8749</v>
      </c>
      <c r="L608" s="189" t="s">
        <v>7384</v>
      </c>
      <c r="M608" s="189" t="s">
        <v>47</v>
      </c>
      <c r="N608" s="189" t="s">
        <v>582</v>
      </c>
      <c r="O608" s="189" t="s">
        <v>7385</v>
      </c>
      <c r="P608" s="189" t="s">
        <v>4621</v>
      </c>
      <c r="Q608" s="189">
        <v>0</v>
      </c>
      <c r="R608" s="189" t="s">
        <v>368</v>
      </c>
      <c r="S608" s="189" t="s">
        <v>7673</v>
      </c>
      <c r="T608" s="190">
        <v>37970</v>
      </c>
      <c r="U608" s="191">
        <v>7086</v>
      </c>
      <c r="V608" s="197">
        <v>0</v>
      </c>
      <c r="W608" s="197">
        <v>57879852</v>
      </c>
      <c r="X608" s="192">
        <v>44469</v>
      </c>
      <c r="Y608" s="80" t="s">
        <v>6489</v>
      </c>
      <c r="Z608" s="80" t="s">
        <v>6490</v>
      </c>
      <c r="AA608" s="193" t="s">
        <v>6534</v>
      </c>
    </row>
    <row r="609" spans="2:27" s="188" customFormat="1" ht="15.75" customHeight="1" x14ac:dyDescent="0.2">
      <c r="B609" s="189" t="s">
        <v>2551</v>
      </c>
      <c r="C609" s="189" t="s">
        <v>6437</v>
      </c>
      <c r="D609" s="189" t="s">
        <v>2469</v>
      </c>
      <c r="E609" s="189" t="s">
        <v>2484</v>
      </c>
      <c r="F609" s="189" t="s">
        <v>26</v>
      </c>
      <c r="G609" s="189" t="s">
        <v>2485</v>
      </c>
      <c r="H609" s="189" t="s">
        <v>28</v>
      </c>
      <c r="I609" s="189">
        <v>0</v>
      </c>
      <c r="J609" s="189">
        <v>0</v>
      </c>
      <c r="K609" s="189" t="s">
        <v>8322</v>
      </c>
      <c r="L609" s="189" t="s">
        <v>2552</v>
      </c>
      <c r="M609" s="189" t="s">
        <v>5341</v>
      </c>
      <c r="N609" s="189" t="s">
        <v>2418</v>
      </c>
      <c r="O609" s="189" t="s">
        <v>5509</v>
      </c>
      <c r="P609" s="189" t="s">
        <v>5510</v>
      </c>
      <c r="Q609" s="189">
        <v>0</v>
      </c>
      <c r="R609" s="189">
        <v>91001</v>
      </c>
      <c r="S609" s="189" t="s">
        <v>2553</v>
      </c>
      <c r="T609" s="190">
        <v>37970</v>
      </c>
      <c r="U609" s="191">
        <v>7087</v>
      </c>
      <c r="V609" s="197">
        <v>6776837</v>
      </c>
      <c r="W609" s="197">
        <v>47634403</v>
      </c>
      <c r="X609" s="192">
        <v>44469</v>
      </c>
      <c r="Y609" s="80" t="s">
        <v>6489</v>
      </c>
      <c r="Z609" s="80" t="s">
        <v>6490</v>
      </c>
      <c r="AA609" s="193" t="s">
        <v>6493</v>
      </c>
    </row>
    <row r="610" spans="2:27" s="188" customFormat="1" ht="15.75" customHeight="1" x14ac:dyDescent="0.2">
      <c r="B610" s="189" t="s">
        <v>2980</v>
      </c>
      <c r="C610" s="189">
        <v>691513009</v>
      </c>
      <c r="D610" s="189" t="s">
        <v>2469</v>
      </c>
      <c r="E610" s="189" t="s">
        <v>2484</v>
      </c>
      <c r="F610" s="189" t="s">
        <v>26</v>
      </c>
      <c r="G610" s="189" t="s">
        <v>2485</v>
      </c>
      <c r="H610" s="189" t="s">
        <v>28</v>
      </c>
      <c r="I610" s="189">
        <v>0</v>
      </c>
      <c r="J610" s="189">
        <v>0</v>
      </c>
      <c r="K610" s="189" t="s">
        <v>8430</v>
      </c>
      <c r="L610" s="189" t="s">
        <v>2982</v>
      </c>
      <c r="M610" s="189" t="s">
        <v>309</v>
      </c>
      <c r="N610" s="189" t="s">
        <v>2984</v>
      </c>
      <c r="O610" s="189" t="s">
        <v>2983</v>
      </c>
      <c r="P610" s="189" t="s">
        <v>2981</v>
      </c>
      <c r="Q610" s="189">
        <v>0</v>
      </c>
      <c r="R610" s="189">
        <v>91001</v>
      </c>
      <c r="S610" s="189" t="s">
        <v>2488</v>
      </c>
      <c r="T610" s="190">
        <v>37970</v>
      </c>
      <c r="U610" s="191">
        <v>7090</v>
      </c>
      <c r="V610" s="197">
        <v>4945260</v>
      </c>
      <c r="W610" s="197">
        <v>34760244</v>
      </c>
      <c r="X610" s="192">
        <v>44469</v>
      </c>
      <c r="Y610" s="80" t="s">
        <v>6489</v>
      </c>
      <c r="Z610" s="80" t="s">
        <v>6490</v>
      </c>
      <c r="AA610" s="193" t="s">
        <v>6528</v>
      </c>
    </row>
    <row r="611" spans="2:27" s="188" customFormat="1" ht="15.75" customHeight="1" x14ac:dyDescent="0.2">
      <c r="B611" s="189" t="s">
        <v>2810</v>
      </c>
      <c r="C611" s="189">
        <v>690803003</v>
      </c>
      <c r="D611" s="189" t="s">
        <v>2469</v>
      </c>
      <c r="E611" s="189" t="s">
        <v>2484</v>
      </c>
      <c r="F611" s="189" t="s">
        <v>26</v>
      </c>
      <c r="G611" s="189" t="s">
        <v>2485</v>
      </c>
      <c r="H611" s="189" t="s">
        <v>28</v>
      </c>
      <c r="I611" s="189">
        <v>0</v>
      </c>
      <c r="J611" s="189">
        <v>0</v>
      </c>
      <c r="K611" s="189" t="s">
        <v>2811</v>
      </c>
      <c r="L611" s="189" t="s">
        <v>2812</v>
      </c>
      <c r="M611" s="189" t="s">
        <v>5344</v>
      </c>
      <c r="N611" s="189" t="s">
        <v>2813</v>
      </c>
      <c r="O611" s="189">
        <v>0</v>
      </c>
      <c r="P611" s="189">
        <v>0</v>
      </c>
      <c r="Q611" s="189">
        <v>0</v>
      </c>
      <c r="R611" s="189">
        <v>91001</v>
      </c>
      <c r="S611" s="189" t="s">
        <v>2500</v>
      </c>
      <c r="T611" s="190">
        <v>37970</v>
      </c>
      <c r="U611" s="191">
        <v>7091</v>
      </c>
      <c r="V611" s="197">
        <v>3663155</v>
      </c>
      <c r="W611" s="197">
        <v>27974354</v>
      </c>
      <c r="X611" s="192">
        <v>44469</v>
      </c>
      <c r="Y611" s="80" t="s">
        <v>6489</v>
      </c>
      <c r="Z611" s="80" t="s">
        <v>6490</v>
      </c>
      <c r="AA611" s="193" t="s">
        <v>6576</v>
      </c>
    </row>
    <row r="612" spans="2:27" s="188" customFormat="1" ht="15.75" customHeight="1" x14ac:dyDescent="0.2">
      <c r="B612" s="189" t="s">
        <v>3500</v>
      </c>
      <c r="C612" s="189">
        <v>692001001</v>
      </c>
      <c r="D612" s="189" t="s">
        <v>2469</v>
      </c>
      <c r="E612" s="189" t="s">
        <v>2484</v>
      </c>
      <c r="F612" s="189" t="s">
        <v>26</v>
      </c>
      <c r="G612" s="189" t="s">
        <v>2485</v>
      </c>
      <c r="H612" s="189" t="s">
        <v>28</v>
      </c>
      <c r="I612" s="189">
        <v>0</v>
      </c>
      <c r="J612" s="189">
        <v>0</v>
      </c>
      <c r="K612" s="189" t="s">
        <v>8567</v>
      </c>
      <c r="L612" s="189" t="s">
        <v>5963</v>
      </c>
      <c r="M612" s="189" t="s">
        <v>5346</v>
      </c>
      <c r="N612" s="189" t="s">
        <v>966</v>
      </c>
      <c r="O612" s="189">
        <v>0</v>
      </c>
      <c r="P612" s="189">
        <v>0</v>
      </c>
      <c r="Q612" s="189">
        <v>0</v>
      </c>
      <c r="R612" s="189">
        <v>91001</v>
      </c>
      <c r="S612" s="189" t="s">
        <v>2488</v>
      </c>
      <c r="T612" s="190">
        <v>37970</v>
      </c>
      <c r="U612" s="191">
        <v>7092</v>
      </c>
      <c r="V612" s="197">
        <v>10657492</v>
      </c>
      <c r="W612" s="197">
        <v>45864205</v>
      </c>
      <c r="X612" s="192">
        <v>44469</v>
      </c>
      <c r="Y612" s="80" t="s">
        <v>6489</v>
      </c>
      <c r="Z612" s="80" t="s">
        <v>6490</v>
      </c>
      <c r="AA612" s="193" t="s">
        <v>6545</v>
      </c>
    </row>
    <row r="613" spans="2:27" s="188" customFormat="1" ht="15.75" customHeight="1" x14ac:dyDescent="0.2">
      <c r="B613" s="189" t="s">
        <v>2801</v>
      </c>
      <c r="C613" s="189">
        <v>691902005</v>
      </c>
      <c r="D613" s="189" t="s">
        <v>2469</v>
      </c>
      <c r="E613" s="189" t="s">
        <v>2484</v>
      </c>
      <c r="F613" s="189" t="s">
        <v>26</v>
      </c>
      <c r="G613" s="189" t="s">
        <v>2485</v>
      </c>
      <c r="H613" s="189" t="s">
        <v>28</v>
      </c>
      <c r="I613" s="189">
        <v>0</v>
      </c>
      <c r="J613" s="189">
        <v>0</v>
      </c>
      <c r="K613" s="189" t="s">
        <v>2802</v>
      </c>
      <c r="L613" s="189" t="s">
        <v>2803</v>
      </c>
      <c r="M613" s="189" t="s">
        <v>48</v>
      </c>
      <c r="N613" s="189" t="s">
        <v>2804</v>
      </c>
      <c r="O613" s="189">
        <v>0</v>
      </c>
      <c r="P613" s="189">
        <v>0</v>
      </c>
      <c r="Q613" s="189">
        <v>0</v>
      </c>
      <c r="R613" s="189">
        <v>91001</v>
      </c>
      <c r="S613" s="189" t="s">
        <v>2805</v>
      </c>
      <c r="T613" s="190">
        <v>37970</v>
      </c>
      <c r="U613" s="191">
        <v>7095</v>
      </c>
      <c r="V613" s="197">
        <v>4730622</v>
      </c>
      <c r="W613" s="197">
        <v>33251553</v>
      </c>
      <c r="X613" s="192">
        <v>44469</v>
      </c>
      <c r="Y613" s="80" t="s">
        <v>6489</v>
      </c>
      <c r="Z613" s="80" t="s">
        <v>6490</v>
      </c>
      <c r="AA613" s="193" t="s">
        <v>6660</v>
      </c>
    </row>
    <row r="614" spans="2:27" s="188" customFormat="1" ht="15.75" customHeight="1" x14ac:dyDescent="0.2">
      <c r="B614" s="189" t="s">
        <v>7642</v>
      </c>
      <c r="C614" s="189">
        <v>651853702</v>
      </c>
      <c r="D614" s="189" t="s">
        <v>72</v>
      </c>
      <c r="E614" s="189" t="s">
        <v>467</v>
      </c>
      <c r="F614" s="189" t="s">
        <v>7643</v>
      </c>
      <c r="G614" s="189" t="s">
        <v>468</v>
      </c>
      <c r="H614" s="189" t="s">
        <v>6131</v>
      </c>
      <c r="I614" s="189" t="s">
        <v>123</v>
      </c>
      <c r="J614" s="189" t="s">
        <v>6132</v>
      </c>
      <c r="K614" s="189" t="s">
        <v>469</v>
      </c>
      <c r="L614" s="189" t="s">
        <v>5410</v>
      </c>
      <c r="M614" s="189" t="s">
        <v>47</v>
      </c>
      <c r="N614" s="189" t="s">
        <v>5411</v>
      </c>
      <c r="O614" s="189" t="s">
        <v>8935</v>
      </c>
      <c r="P614" s="189" t="s">
        <v>7645</v>
      </c>
      <c r="Q614" s="189">
        <v>0</v>
      </c>
      <c r="R614" s="189">
        <v>93991</v>
      </c>
      <c r="S614" s="189" t="s">
        <v>7646</v>
      </c>
      <c r="T614" s="190">
        <v>37970</v>
      </c>
      <c r="U614" s="191">
        <v>7102</v>
      </c>
      <c r="V614" s="197">
        <v>6413280</v>
      </c>
      <c r="W614" s="197">
        <v>51306240</v>
      </c>
      <c r="X614" s="192">
        <v>44469</v>
      </c>
      <c r="Y614" s="80" t="s">
        <v>6489</v>
      </c>
      <c r="Z614" s="80" t="s">
        <v>6490</v>
      </c>
      <c r="AA614" s="193" t="s">
        <v>6620</v>
      </c>
    </row>
    <row r="615" spans="2:27" s="188" customFormat="1" ht="15.75" customHeight="1" x14ac:dyDescent="0.2">
      <c r="B615" s="189" t="s">
        <v>7642</v>
      </c>
      <c r="C615" s="189">
        <v>651853702</v>
      </c>
      <c r="D615" s="189" t="s">
        <v>72</v>
      </c>
      <c r="E615" s="189" t="s">
        <v>467</v>
      </c>
      <c r="F615" s="189" t="s">
        <v>7643</v>
      </c>
      <c r="G615" s="189" t="s">
        <v>468</v>
      </c>
      <c r="H615" s="189" t="s">
        <v>6131</v>
      </c>
      <c r="I615" s="189" t="s">
        <v>123</v>
      </c>
      <c r="J615" s="189" t="s">
        <v>6132</v>
      </c>
      <c r="K615" s="189" t="s">
        <v>469</v>
      </c>
      <c r="L615" s="189" t="s">
        <v>5410</v>
      </c>
      <c r="M615" s="189" t="s">
        <v>47</v>
      </c>
      <c r="N615" s="189" t="s">
        <v>5411</v>
      </c>
      <c r="O615" s="189" t="s">
        <v>8935</v>
      </c>
      <c r="P615" s="189" t="s">
        <v>7645</v>
      </c>
      <c r="Q615" s="189">
        <v>0</v>
      </c>
      <c r="R615" s="189">
        <v>93991</v>
      </c>
      <c r="S615" s="189" t="s">
        <v>7646</v>
      </c>
      <c r="T615" s="190">
        <v>37970</v>
      </c>
      <c r="U615" s="191">
        <v>7102</v>
      </c>
      <c r="V615" s="197">
        <v>6413280</v>
      </c>
      <c r="W615" s="197">
        <v>51471222</v>
      </c>
      <c r="X615" s="192">
        <v>44469</v>
      </c>
      <c r="Y615" s="80" t="s">
        <v>6489</v>
      </c>
      <c r="Z615" s="80" t="s">
        <v>6490</v>
      </c>
      <c r="AA615" s="193" t="s">
        <v>6572</v>
      </c>
    </row>
    <row r="616" spans="2:27" s="188" customFormat="1" ht="15.75" customHeight="1" x14ac:dyDescent="0.2">
      <c r="B616" s="189" t="s">
        <v>7642</v>
      </c>
      <c r="C616" s="189">
        <v>651853702</v>
      </c>
      <c r="D616" s="189" t="s">
        <v>72</v>
      </c>
      <c r="E616" s="189" t="s">
        <v>467</v>
      </c>
      <c r="F616" s="189" t="s">
        <v>7643</v>
      </c>
      <c r="G616" s="189" t="s">
        <v>468</v>
      </c>
      <c r="H616" s="189" t="s">
        <v>6131</v>
      </c>
      <c r="I616" s="189" t="s">
        <v>123</v>
      </c>
      <c r="J616" s="189" t="s">
        <v>6132</v>
      </c>
      <c r="K616" s="189" t="s">
        <v>469</v>
      </c>
      <c r="L616" s="189" t="s">
        <v>5410</v>
      </c>
      <c r="M616" s="189" t="s">
        <v>47</v>
      </c>
      <c r="N616" s="189" t="s">
        <v>5411</v>
      </c>
      <c r="O616" s="189" t="s">
        <v>8935</v>
      </c>
      <c r="P616" s="189" t="s">
        <v>7645</v>
      </c>
      <c r="Q616" s="189">
        <v>0</v>
      </c>
      <c r="R616" s="189">
        <v>93991</v>
      </c>
      <c r="S616" s="189" t="s">
        <v>7646</v>
      </c>
      <c r="T616" s="190">
        <v>37970</v>
      </c>
      <c r="U616" s="191">
        <v>7102</v>
      </c>
      <c r="V616" s="197">
        <v>11223240</v>
      </c>
      <c r="W616" s="197">
        <v>89785920</v>
      </c>
      <c r="X616" s="192">
        <v>44469</v>
      </c>
      <c r="Y616" s="80" t="s">
        <v>6489</v>
      </c>
      <c r="Z616" s="80" t="s">
        <v>6490</v>
      </c>
      <c r="AA616" s="193" t="s">
        <v>6551</v>
      </c>
    </row>
    <row r="617" spans="2:27" s="188" customFormat="1" ht="15.75" customHeight="1" x14ac:dyDescent="0.2">
      <c r="B617" s="189" t="s">
        <v>7642</v>
      </c>
      <c r="C617" s="189">
        <v>651853702</v>
      </c>
      <c r="D617" s="189" t="s">
        <v>72</v>
      </c>
      <c r="E617" s="189" t="s">
        <v>467</v>
      </c>
      <c r="F617" s="189" t="s">
        <v>7643</v>
      </c>
      <c r="G617" s="189" t="s">
        <v>468</v>
      </c>
      <c r="H617" s="189" t="s">
        <v>6131</v>
      </c>
      <c r="I617" s="189" t="s">
        <v>123</v>
      </c>
      <c r="J617" s="189" t="s">
        <v>6132</v>
      </c>
      <c r="K617" s="189" t="s">
        <v>469</v>
      </c>
      <c r="L617" s="189" t="s">
        <v>5410</v>
      </c>
      <c r="M617" s="189" t="s">
        <v>47</v>
      </c>
      <c r="N617" s="189" t="s">
        <v>5411</v>
      </c>
      <c r="O617" s="189" t="s">
        <v>8935</v>
      </c>
      <c r="P617" s="189" t="s">
        <v>7645</v>
      </c>
      <c r="Q617" s="189">
        <v>0</v>
      </c>
      <c r="R617" s="189">
        <v>93991</v>
      </c>
      <c r="S617" s="189" t="s">
        <v>7646</v>
      </c>
      <c r="T617" s="190">
        <v>37970</v>
      </c>
      <c r="U617" s="191">
        <v>7102</v>
      </c>
      <c r="V617" s="197">
        <v>9619920</v>
      </c>
      <c r="W617" s="197">
        <v>9619920</v>
      </c>
      <c r="X617" s="192">
        <v>44469</v>
      </c>
      <c r="Y617" s="80" t="s">
        <v>6489</v>
      </c>
      <c r="Z617" s="80" t="s">
        <v>6490</v>
      </c>
      <c r="AA617" s="193" t="s">
        <v>6566</v>
      </c>
    </row>
    <row r="618" spans="2:27" s="188" customFormat="1" ht="15.75" customHeight="1" x14ac:dyDescent="0.2">
      <c r="B618" s="189" t="s">
        <v>7642</v>
      </c>
      <c r="C618" s="189">
        <v>651853702</v>
      </c>
      <c r="D618" s="189" t="s">
        <v>72</v>
      </c>
      <c r="E618" s="189" t="s">
        <v>467</v>
      </c>
      <c r="F618" s="189" t="s">
        <v>7643</v>
      </c>
      <c r="G618" s="189" t="s">
        <v>468</v>
      </c>
      <c r="H618" s="189" t="s">
        <v>6131</v>
      </c>
      <c r="I618" s="189" t="s">
        <v>123</v>
      </c>
      <c r="J618" s="189" t="s">
        <v>6132</v>
      </c>
      <c r="K618" s="189" t="s">
        <v>469</v>
      </c>
      <c r="L618" s="189" t="s">
        <v>5410</v>
      </c>
      <c r="M618" s="189" t="s">
        <v>47</v>
      </c>
      <c r="N618" s="189" t="s">
        <v>5411</v>
      </c>
      <c r="O618" s="189" t="s">
        <v>8935</v>
      </c>
      <c r="P618" s="189" t="s">
        <v>7645</v>
      </c>
      <c r="Q618" s="189">
        <v>0</v>
      </c>
      <c r="R618" s="189">
        <v>93991</v>
      </c>
      <c r="S618" s="189" t="s">
        <v>7646</v>
      </c>
      <c r="T618" s="190">
        <v>37970</v>
      </c>
      <c r="U618" s="191">
        <v>7102</v>
      </c>
      <c r="V618" s="197">
        <v>4489296</v>
      </c>
      <c r="W618" s="197">
        <v>12505896</v>
      </c>
      <c r="X618" s="192">
        <v>44469</v>
      </c>
      <c r="Y618" s="80" t="s">
        <v>6489</v>
      </c>
      <c r="Z618" s="80" t="s">
        <v>6490</v>
      </c>
      <c r="AA618" s="193" t="s">
        <v>6548</v>
      </c>
    </row>
    <row r="619" spans="2:27" s="188" customFormat="1" ht="15.75" customHeight="1" x14ac:dyDescent="0.2">
      <c r="B619" s="189" t="s">
        <v>7642</v>
      </c>
      <c r="C619" s="189">
        <v>651853702</v>
      </c>
      <c r="D619" s="189" t="s">
        <v>72</v>
      </c>
      <c r="E619" s="189" t="s">
        <v>467</v>
      </c>
      <c r="F619" s="189" t="s">
        <v>7643</v>
      </c>
      <c r="G619" s="189" t="s">
        <v>468</v>
      </c>
      <c r="H619" s="189" t="s">
        <v>6131</v>
      </c>
      <c r="I619" s="189" t="s">
        <v>123</v>
      </c>
      <c r="J619" s="189" t="s">
        <v>6132</v>
      </c>
      <c r="K619" s="189" t="s">
        <v>469</v>
      </c>
      <c r="L619" s="189" t="s">
        <v>5410</v>
      </c>
      <c r="M619" s="189" t="s">
        <v>47</v>
      </c>
      <c r="N619" s="189" t="s">
        <v>5411</v>
      </c>
      <c r="O619" s="189" t="s">
        <v>8935</v>
      </c>
      <c r="P619" s="189" t="s">
        <v>7645</v>
      </c>
      <c r="Q619" s="189">
        <v>0</v>
      </c>
      <c r="R619" s="189">
        <v>93991</v>
      </c>
      <c r="S619" s="189" t="s">
        <v>7646</v>
      </c>
      <c r="T619" s="190">
        <v>37970</v>
      </c>
      <c r="U619" s="191">
        <v>7102</v>
      </c>
      <c r="V619" s="197">
        <v>6413280</v>
      </c>
      <c r="W619" s="197">
        <v>51466572</v>
      </c>
      <c r="X619" s="192">
        <v>44469</v>
      </c>
      <c r="Y619" s="80" t="s">
        <v>6489</v>
      </c>
      <c r="Z619" s="80" t="s">
        <v>6490</v>
      </c>
      <c r="AA619" s="193" t="s">
        <v>6557</v>
      </c>
    </row>
    <row r="620" spans="2:27" s="188" customFormat="1" ht="15.75" customHeight="1" x14ac:dyDescent="0.2">
      <c r="B620" s="189" t="s">
        <v>7642</v>
      </c>
      <c r="C620" s="189">
        <v>651853702</v>
      </c>
      <c r="D620" s="189" t="s">
        <v>72</v>
      </c>
      <c r="E620" s="189" t="s">
        <v>467</v>
      </c>
      <c r="F620" s="189" t="s">
        <v>7643</v>
      </c>
      <c r="G620" s="189" t="s">
        <v>468</v>
      </c>
      <c r="H620" s="189" t="s">
        <v>6131</v>
      </c>
      <c r="I620" s="189" t="s">
        <v>123</v>
      </c>
      <c r="J620" s="189" t="s">
        <v>6132</v>
      </c>
      <c r="K620" s="189" t="s">
        <v>469</v>
      </c>
      <c r="L620" s="189" t="s">
        <v>5410</v>
      </c>
      <c r="M620" s="189" t="s">
        <v>47</v>
      </c>
      <c r="N620" s="189" t="s">
        <v>5411</v>
      </c>
      <c r="O620" s="189" t="s">
        <v>8935</v>
      </c>
      <c r="P620" s="189" t="s">
        <v>7645</v>
      </c>
      <c r="Q620" s="189">
        <v>0</v>
      </c>
      <c r="R620" s="189">
        <v>93991</v>
      </c>
      <c r="S620" s="189" t="s">
        <v>7646</v>
      </c>
      <c r="T620" s="190">
        <v>37970</v>
      </c>
      <c r="U620" s="191">
        <v>7102</v>
      </c>
      <c r="V620" s="197">
        <v>8016600</v>
      </c>
      <c r="W620" s="197">
        <v>64132800</v>
      </c>
      <c r="X620" s="192">
        <v>44469</v>
      </c>
      <c r="Y620" s="80" t="s">
        <v>6489</v>
      </c>
      <c r="Z620" s="80" t="s">
        <v>6490</v>
      </c>
      <c r="AA620" s="193" t="s">
        <v>6573</v>
      </c>
    </row>
    <row r="621" spans="2:27" s="188" customFormat="1" ht="15.75" customHeight="1" x14ac:dyDescent="0.2">
      <c r="B621" s="189" t="s">
        <v>7642</v>
      </c>
      <c r="C621" s="189">
        <v>651853702</v>
      </c>
      <c r="D621" s="189" t="s">
        <v>72</v>
      </c>
      <c r="E621" s="189" t="s">
        <v>467</v>
      </c>
      <c r="F621" s="189" t="s">
        <v>7643</v>
      </c>
      <c r="G621" s="189" t="s">
        <v>468</v>
      </c>
      <c r="H621" s="189" t="s">
        <v>6131</v>
      </c>
      <c r="I621" s="189" t="s">
        <v>123</v>
      </c>
      <c r="J621" s="189" t="s">
        <v>6132</v>
      </c>
      <c r="K621" s="189" t="s">
        <v>469</v>
      </c>
      <c r="L621" s="189" t="s">
        <v>5410</v>
      </c>
      <c r="M621" s="189" t="s">
        <v>47</v>
      </c>
      <c r="N621" s="189" t="s">
        <v>5411</v>
      </c>
      <c r="O621" s="189" t="s">
        <v>8935</v>
      </c>
      <c r="P621" s="189" t="s">
        <v>7645</v>
      </c>
      <c r="Q621" s="189">
        <v>0</v>
      </c>
      <c r="R621" s="189">
        <v>93991</v>
      </c>
      <c r="S621" s="189" t="s">
        <v>7646</v>
      </c>
      <c r="T621" s="190">
        <v>37970</v>
      </c>
      <c r="U621" s="191">
        <v>7102</v>
      </c>
      <c r="V621" s="197">
        <v>8016600</v>
      </c>
      <c r="W621" s="197">
        <v>64132800</v>
      </c>
      <c r="X621" s="192">
        <v>44469</v>
      </c>
      <c r="Y621" s="80" t="s">
        <v>6489</v>
      </c>
      <c r="Z621" s="80" t="s">
        <v>6490</v>
      </c>
      <c r="AA621" s="193" t="s">
        <v>6575</v>
      </c>
    </row>
    <row r="622" spans="2:27" s="188" customFormat="1" ht="15.75" customHeight="1" x14ac:dyDescent="0.2">
      <c r="B622" s="189" t="s">
        <v>7642</v>
      </c>
      <c r="C622" s="189">
        <v>651853702</v>
      </c>
      <c r="D622" s="189" t="s">
        <v>72</v>
      </c>
      <c r="E622" s="189" t="s">
        <v>467</v>
      </c>
      <c r="F622" s="189" t="s">
        <v>7643</v>
      </c>
      <c r="G622" s="189" t="s">
        <v>468</v>
      </c>
      <c r="H622" s="189" t="s">
        <v>6131</v>
      </c>
      <c r="I622" s="189" t="s">
        <v>123</v>
      </c>
      <c r="J622" s="189" t="s">
        <v>6132</v>
      </c>
      <c r="K622" s="189" t="s">
        <v>469</v>
      </c>
      <c r="L622" s="189" t="s">
        <v>5410</v>
      </c>
      <c r="M622" s="189" t="s">
        <v>47</v>
      </c>
      <c r="N622" s="189" t="s">
        <v>5411</v>
      </c>
      <c r="O622" s="189" t="s">
        <v>8935</v>
      </c>
      <c r="P622" s="189" t="s">
        <v>7645</v>
      </c>
      <c r="Q622" s="189">
        <v>0</v>
      </c>
      <c r="R622" s="189">
        <v>93991</v>
      </c>
      <c r="S622" s="189" t="s">
        <v>7646</v>
      </c>
      <c r="T622" s="190">
        <v>37970</v>
      </c>
      <c r="U622" s="191">
        <v>7102</v>
      </c>
      <c r="V622" s="197">
        <v>12826560</v>
      </c>
      <c r="W622" s="197">
        <v>102612480</v>
      </c>
      <c r="X622" s="192">
        <v>44469</v>
      </c>
      <c r="Y622" s="80" t="s">
        <v>6489</v>
      </c>
      <c r="Z622" s="80" t="s">
        <v>6490</v>
      </c>
      <c r="AA622" s="193" t="s">
        <v>6588</v>
      </c>
    </row>
    <row r="623" spans="2:27" s="188" customFormat="1" ht="15.75" customHeight="1" x14ac:dyDescent="0.2">
      <c r="B623" s="189" t="s">
        <v>3206</v>
      </c>
      <c r="C623" s="189">
        <v>690711001</v>
      </c>
      <c r="D623" s="189" t="s">
        <v>2469</v>
      </c>
      <c r="E623" s="189" t="s">
        <v>2484</v>
      </c>
      <c r="F623" s="189" t="s">
        <v>26</v>
      </c>
      <c r="G623" s="189" t="s">
        <v>2485</v>
      </c>
      <c r="H623" s="189" t="s">
        <v>28</v>
      </c>
      <c r="I623" s="189">
        <v>0</v>
      </c>
      <c r="J623" s="189">
        <v>0</v>
      </c>
      <c r="K623" s="189" t="s">
        <v>8476</v>
      </c>
      <c r="L623" s="189" t="s">
        <v>3207</v>
      </c>
      <c r="M623" s="189" t="s">
        <v>47</v>
      </c>
      <c r="N623" s="189" t="s">
        <v>1042</v>
      </c>
      <c r="O623" s="189">
        <v>0</v>
      </c>
      <c r="P623" s="189">
        <v>0</v>
      </c>
      <c r="Q623" s="189">
        <v>0</v>
      </c>
      <c r="R623" s="189">
        <v>91001</v>
      </c>
      <c r="S623" s="189" t="s">
        <v>2553</v>
      </c>
      <c r="T623" s="190">
        <v>37970</v>
      </c>
      <c r="U623" s="191">
        <v>7104</v>
      </c>
      <c r="V623" s="197">
        <v>10897887</v>
      </c>
      <c r="W623" s="197">
        <v>87183096</v>
      </c>
      <c r="X623" s="192">
        <v>44469</v>
      </c>
      <c r="Y623" s="80" t="s">
        <v>6489</v>
      </c>
      <c r="Z623" s="80" t="s">
        <v>6490</v>
      </c>
      <c r="AA623" s="193" t="s">
        <v>6533</v>
      </c>
    </row>
    <row r="624" spans="2:27" s="188" customFormat="1" ht="15.75" customHeight="1" x14ac:dyDescent="0.2">
      <c r="B624" s="189" t="s">
        <v>8560</v>
      </c>
      <c r="C624" s="189">
        <v>691807002</v>
      </c>
      <c r="D624" s="189" t="s">
        <v>2469</v>
      </c>
      <c r="E624" s="189" t="s">
        <v>2484</v>
      </c>
      <c r="F624" s="189" t="s">
        <v>26</v>
      </c>
      <c r="G624" s="189" t="s">
        <v>2485</v>
      </c>
      <c r="H624" s="189" t="s">
        <v>28</v>
      </c>
      <c r="I624" s="189">
        <v>0</v>
      </c>
      <c r="J624" s="189">
        <v>0</v>
      </c>
      <c r="K624" s="189" t="s">
        <v>3497</v>
      </c>
      <c r="L624" s="189" t="s">
        <v>3498</v>
      </c>
      <c r="M624" s="189" t="s">
        <v>48</v>
      </c>
      <c r="N624" s="189" t="s">
        <v>3499</v>
      </c>
      <c r="O624" s="189" t="s">
        <v>8561</v>
      </c>
      <c r="P624" s="189" t="s">
        <v>5456</v>
      </c>
      <c r="Q624" s="189">
        <v>0</v>
      </c>
      <c r="R624" s="189" t="s">
        <v>2713</v>
      </c>
      <c r="S624" s="189" t="s">
        <v>2488</v>
      </c>
      <c r="T624" s="190">
        <v>37970</v>
      </c>
      <c r="U624" s="191">
        <v>7105</v>
      </c>
      <c r="V624" s="197">
        <v>5056871</v>
      </c>
      <c r="W624" s="197">
        <v>35544757</v>
      </c>
      <c r="X624" s="192">
        <v>44469</v>
      </c>
      <c r="Y624" s="80" t="s">
        <v>6489</v>
      </c>
      <c r="Z624" s="80" t="s">
        <v>6490</v>
      </c>
      <c r="AA624" s="193" t="s">
        <v>6499</v>
      </c>
    </row>
    <row r="625" spans="2:27" s="188" customFormat="1" ht="15.75" customHeight="1" x14ac:dyDescent="0.2">
      <c r="B625" s="189" t="s">
        <v>3216</v>
      </c>
      <c r="C625" s="189">
        <v>692201000</v>
      </c>
      <c r="D625" s="189" t="s">
        <v>2469</v>
      </c>
      <c r="E625" s="189" t="s">
        <v>2495</v>
      </c>
      <c r="F625" s="189" t="s">
        <v>1476</v>
      </c>
      <c r="G625" s="189" t="s">
        <v>3137</v>
      </c>
      <c r="H625" s="189" t="s">
        <v>28</v>
      </c>
      <c r="I625" s="189">
        <v>0</v>
      </c>
      <c r="J625" s="189">
        <v>0</v>
      </c>
      <c r="K625" s="189" t="s">
        <v>7339</v>
      </c>
      <c r="L625" s="189" t="s">
        <v>3219</v>
      </c>
      <c r="M625" s="189" t="s">
        <v>5340</v>
      </c>
      <c r="N625" s="189" t="s">
        <v>1499</v>
      </c>
      <c r="O625" s="189" t="s">
        <v>3218</v>
      </c>
      <c r="P625" s="189" t="s">
        <v>3217</v>
      </c>
      <c r="Q625" s="189">
        <v>0</v>
      </c>
      <c r="R625" s="189">
        <v>91001</v>
      </c>
      <c r="S625" s="189" t="s">
        <v>3220</v>
      </c>
      <c r="T625" s="190">
        <v>37970</v>
      </c>
      <c r="U625" s="191">
        <v>7106</v>
      </c>
      <c r="V625" s="197">
        <v>9298118</v>
      </c>
      <c r="W625" s="197">
        <v>65356492</v>
      </c>
      <c r="X625" s="192">
        <v>44469</v>
      </c>
      <c r="Y625" s="80" t="s">
        <v>6489</v>
      </c>
      <c r="Z625" s="80" t="s">
        <v>6490</v>
      </c>
      <c r="AA625" s="193" t="s">
        <v>6535</v>
      </c>
    </row>
    <row r="626" spans="2:27" s="188" customFormat="1" ht="15.75" customHeight="1" x14ac:dyDescent="0.2">
      <c r="B626" s="189" t="s">
        <v>2900</v>
      </c>
      <c r="C626" s="189">
        <v>690501007</v>
      </c>
      <c r="D626" s="189" t="s">
        <v>2469</v>
      </c>
      <c r="E626" s="189" t="s">
        <v>2484</v>
      </c>
      <c r="F626" s="189" t="s">
        <v>26</v>
      </c>
      <c r="G626" s="189" t="s">
        <v>2485</v>
      </c>
      <c r="H626" s="189" t="s">
        <v>28</v>
      </c>
      <c r="I626" s="189">
        <v>0</v>
      </c>
      <c r="J626" s="189">
        <v>0</v>
      </c>
      <c r="K626" s="189" t="s">
        <v>8410</v>
      </c>
      <c r="L626" s="189" t="s">
        <v>2901</v>
      </c>
      <c r="M626" s="189" t="s">
        <v>544</v>
      </c>
      <c r="N626" s="189" t="s">
        <v>2902</v>
      </c>
      <c r="O626" s="189">
        <v>0</v>
      </c>
      <c r="P626" s="189">
        <v>0</v>
      </c>
      <c r="Q626" s="189">
        <v>0</v>
      </c>
      <c r="R626" s="189">
        <v>91001</v>
      </c>
      <c r="S626" s="189" t="s">
        <v>2488</v>
      </c>
      <c r="T626" s="190">
        <v>37970</v>
      </c>
      <c r="U626" s="191">
        <v>7110</v>
      </c>
      <c r="V626" s="197">
        <v>5866771</v>
      </c>
      <c r="W626" s="197">
        <v>41237553</v>
      </c>
      <c r="X626" s="192">
        <v>44469</v>
      </c>
      <c r="Y626" s="80" t="s">
        <v>6489</v>
      </c>
      <c r="Z626" s="80" t="s">
        <v>6490</v>
      </c>
      <c r="AA626" s="193" t="s">
        <v>6512</v>
      </c>
    </row>
    <row r="627" spans="2:27" s="188" customFormat="1" ht="15.75" customHeight="1" x14ac:dyDescent="0.2">
      <c r="B627" s="189" t="s">
        <v>3208</v>
      </c>
      <c r="C627" s="189">
        <v>690721007</v>
      </c>
      <c r="D627" s="189" t="s">
        <v>2469</v>
      </c>
      <c r="E627" s="189" t="s">
        <v>2484</v>
      </c>
      <c r="F627" s="189" t="s">
        <v>26</v>
      </c>
      <c r="G627" s="189" t="s">
        <v>2485</v>
      </c>
      <c r="H627" s="189" t="s">
        <v>28</v>
      </c>
      <c r="I627" s="189">
        <v>0</v>
      </c>
      <c r="J627" s="189">
        <v>0</v>
      </c>
      <c r="K627" s="189" t="s">
        <v>3209</v>
      </c>
      <c r="L627" s="189" t="s">
        <v>3210</v>
      </c>
      <c r="M627" s="189" t="s">
        <v>47</v>
      </c>
      <c r="N627" s="189" t="s">
        <v>953</v>
      </c>
      <c r="O627" s="189" t="s">
        <v>8477</v>
      </c>
      <c r="P627" s="189" t="s">
        <v>8478</v>
      </c>
      <c r="Q627" s="189">
        <v>0</v>
      </c>
      <c r="R627" s="189">
        <v>91001</v>
      </c>
      <c r="S627" s="189" t="s">
        <v>2488</v>
      </c>
      <c r="T627" s="190">
        <v>37970</v>
      </c>
      <c r="U627" s="191">
        <v>7116</v>
      </c>
      <c r="V627" s="197">
        <v>11327163</v>
      </c>
      <c r="W627" s="197">
        <v>90617304</v>
      </c>
      <c r="X627" s="192">
        <v>44469</v>
      </c>
      <c r="Y627" s="80" t="s">
        <v>6489</v>
      </c>
      <c r="Z627" s="80" t="s">
        <v>6490</v>
      </c>
      <c r="AA627" s="193" t="s">
        <v>6534</v>
      </c>
    </row>
    <row r="628" spans="2:27" s="188" customFormat="1" ht="15.75" customHeight="1" x14ac:dyDescent="0.2">
      <c r="B628" s="189" t="s">
        <v>2841</v>
      </c>
      <c r="C628" s="189">
        <v>690412004</v>
      </c>
      <c r="D628" s="189" t="s">
        <v>2469</v>
      </c>
      <c r="E628" s="189" t="s">
        <v>2484</v>
      </c>
      <c r="F628" s="189" t="s">
        <v>26</v>
      </c>
      <c r="G628" s="189" t="s">
        <v>2485</v>
      </c>
      <c r="H628" s="189" t="s">
        <v>28</v>
      </c>
      <c r="I628" s="189">
        <v>0</v>
      </c>
      <c r="J628" s="189">
        <v>0</v>
      </c>
      <c r="K628" s="189" t="s">
        <v>2842</v>
      </c>
      <c r="L628" s="189" t="s">
        <v>2843</v>
      </c>
      <c r="M628" s="189" t="s">
        <v>5343</v>
      </c>
      <c r="N628" s="189" t="s">
        <v>2844</v>
      </c>
      <c r="O628" s="189">
        <v>532662300</v>
      </c>
      <c r="P628" s="189" t="s">
        <v>5488</v>
      </c>
      <c r="Q628" s="189">
        <v>0</v>
      </c>
      <c r="R628" s="189">
        <v>91001</v>
      </c>
      <c r="S628" s="189" t="s">
        <v>2488</v>
      </c>
      <c r="T628" s="190">
        <v>37970</v>
      </c>
      <c r="U628" s="191">
        <v>7117</v>
      </c>
      <c r="V628" s="197">
        <v>11638096</v>
      </c>
      <c r="W628" s="197">
        <v>52835415</v>
      </c>
      <c r="X628" s="192">
        <v>44469</v>
      </c>
      <c r="Y628" s="80" t="s">
        <v>6489</v>
      </c>
      <c r="Z628" s="80" t="s">
        <v>6490</v>
      </c>
      <c r="AA628" s="193" t="s">
        <v>6524</v>
      </c>
    </row>
    <row r="629" spans="2:27" s="188" customFormat="1" ht="15.75" customHeight="1" x14ac:dyDescent="0.2">
      <c r="B629" s="189" t="s">
        <v>2910</v>
      </c>
      <c r="C629" s="189">
        <v>690401002</v>
      </c>
      <c r="D629" s="189" t="s">
        <v>2469</v>
      </c>
      <c r="E629" s="189" t="s">
        <v>2484</v>
      </c>
      <c r="F629" s="189" t="s">
        <v>26</v>
      </c>
      <c r="G629" s="189" t="s">
        <v>2485</v>
      </c>
      <c r="H629" s="189" t="s">
        <v>28</v>
      </c>
      <c r="I629" s="189">
        <v>0</v>
      </c>
      <c r="J629" s="189">
        <v>0</v>
      </c>
      <c r="K629" s="189" t="s">
        <v>2911</v>
      </c>
      <c r="L629" s="189" t="s">
        <v>2912</v>
      </c>
      <c r="M629" s="189" t="s">
        <v>5343</v>
      </c>
      <c r="N629" s="189" t="s">
        <v>1384</v>
      </c>
      <c r="O629" s="189" t="s">
        <v>8411</v>
      </c>
      <c r="P629" s="189" t="s">
        <v>8412</v>
      </c>
      <c r="Q629" s="189">
        <v>0</v>
      </c>
      <c r="R629" s="189">
        <v>91001</v>
      </c>
      <c r="S629" s="189" t="s">
        <v>2488</v>
      </c>
      <c r="T629" s="190">
        <v>37970</v>
      </c>
      <c r="U629" s="191">
        <v>7118</v>
      </c>
      <c r="V629" s="197">
        <v>11744991</v>
      </c>
      <c r="W629" s="197">
        <v>77997751</v>
      </c>
      <c r="X629" s="192">
        <v>44469</v>
      </c>
      <c r="Y629" s="80" t="s">
        <v>6489</v>
      </c>
      <c r="Z629" s="80" t="s">
        <v>6490</v>
      </c>
      <c r="AA629" s="193" t="s">
        <v>6525</v>
      </c>
    </row>
    <row r="630" spans="2:27" s="188" customFormat="1" ht="15.75" customHeight="1" x14ac:dyDescent="0.2">
      <c r="B630" s="189" t="s">
        <v>3276</v>
      </c>
      <c r="C630" s="189">
        <v>690710005</v>
      </c>
      <c r="D630" s="189" t="s">
        <v>2469</v>
      </c>
      <c r="E630" s="189" t="s">
        <v>2484</v>
      </c>
      <c r="F630" s="189" t="s">
        <v>26</v>
      </c>
      <c r="G630" s="189" t="s">
        <v>2485</v>
      </c>
      <c r="H630" s="189" t="s">
        <v>28</v>
      </c>
      <c r="I630" s="189">
        <v>0</v>
      </c>
      <c r="J630" s="189">
        <v>0</v>
      </c>
      <c r="K630" s="189" t="s">
        <v>3277</v>
      </c>
      <c r="L630" s="189" t="s">
        <v>3278</v>
      </c>
      <c r="M630" s="189" t="s">
        <v>47</v>
      </c>
      <c r="N630" s="189" t="s">
        <v>4680</v>
      </c>
      <c r="O630" s="189" t="s">
        <v>6159</v>
      </c>
      <c r="P630" s="189" t="s">
        <v>6158</v>
      </c>
      <c r="Q630" s="189">
        <v>0</v>
      </c>
      <c r="R630" s="189">
        <v>91001</v>
      </c>
      <c r="S630" s="189" t="s">
        <v>2488</v>
      </c>
      <c r="T630" s="190">
        <v>38159</v>
      </c>
      <c r="U630" s="191">
        <v>7125</v>
      </c>
      <c r="V630" s="197">
        <v>12878280</v>
      </c>
      <c r="W630" s="197">
        <v>57952260</v>
      </c>
      <c r="X630" s="192">
        <v>44469</v>
      </c>
      <c r="Y630" s="80" t="s">
        <v>6489</v>
      </c>
      <c r="Z630" s="80" t="s">
        <v>6490</v>
      </c>
      <c r="AA630" s="193" t="s">
        <v>6622</v>
      </c>
    </row>
    <row r="631" spans="2:27" s="188" customFormat="1" ht="15.75" customHeight="1" x14ac:dyDescent="0.2">
      <c r="B631" s="189" t="s">
        <v>2967</v>
      </c>
      <c r="C631" s="189">
        <v>690511002</v>
      </c>
      <c r="D631" s="189" t="s">
        <v>2469</v>
      </c>
      <c r="E631" s="189" t="s">
        <v>2484</v>
      </c>
      <c r="F631" s="189" t="s">
        <v>26</v>
      </c>
      <c r="G631" s="189" t="s">
        <v>2485</v>
      </c>
      <c r="H631" s="189" t="s">
        <v>28</v>
      </c>
      <c r="I631" s="189">
        <v>0</v>
      </c>
      <c r="J631" s="189">
        <v>0</v>
      </c>
      <c r="K631" s="189" t="s">
        <v>5489</v>
      </c>
      <c r="L631" s="189" t="s">
        <v>2968</v>
      </c>
      <c r="M631" s="189" t="s">
        <v>544</v>
      </c>
      <c r="N631" s="189" t="s">
        <v>688</v>
      </c>
      <c r="O631" s="189" t="s">
        <v>5490</v>
      </c>
      <c r="P631" s="189" t="s">
        <v>5491</v>
      </c>
      <c r="Q631" s="189">
        <v>0</v>
      </c>
      <c r="R631" s="189" t="s">
        <v>2713</v>
      </c>
      <c r="S631" s="189" t="s">
        <v>2488</v>
      </c>
      <c r="T631" s="190">
        <v>38159</v>
      </c>
      <c r="U631" s="191">
        <v>7128</v>
      </c>
      <c r="V631" s="197">
        <v>5008220</v>
      </c>
      <c r="W631" s="197">
        <v>35202789</v>
      </c>
      <c r="X631" s="192">
        <v>44469</v>
      </c>
      <c r="Y631" s="80" t="s">
        <v>6489</v>
      </c>
      <c r="Z631" s="80" t="s">
        <v>6490</v>
      </c>
      <c r="AA631" s="193" t="s">
        <v>6616</v>
      </c>
    </row>
    <row r="632" spans="2:27" s="188" customFormat="1" ht="15.75" customHeight="1" x14ac:dyDescent="0.2">
      <c r="B632" s="189" t="s">
        <v>8475</v>
      </c>
      <c r="C632" s="189">
        <v>691916006</v>
      </c>
      <c r="D632" s="189" t="s">
        <v>2469</v>
      </c>
      <c r="E632" s="189" t="s">
        <v>2484</v>
      </c>
      <c r="F632" s="189" t="s">
        <v>26</v>
      </c>
      <c r="G632" s="189" t="s">
        <v>2485</v>
      </c>
      <c r="H632" s="189" t="s">
        <v>28</v>
      </c>
      <c r="I632" s="189">
        <v>0</v>
      </c>
      <c r="J632" s="189">
        <v>0</v>
      </c>
      <c r="K632" s="189" t="s">
        <v>3203</v>
      </c>
      <c r="L632" s="189" t="s">
        <v>3204</v>
      </c>
      <c r="M632" s="189" t="s">
        <v>48</v>
      </c>
      <c r="N632" s="189" t="s">
        <v>1915</v>
      </c>
      <c r="O632" s="189">
        <v>0</v>
      </c>
      <c r="P632" s="189">
        <v>0</v>
      </c>
      <c r="Q632" s="189">
        <v>0</v>
      </c>
      <c r="R632" s="189">
        <v>91001</v>
      </c>
      <c r="S632" s="189" t="s">
        <v>3205</v>
      </c>
      <c r="T632" s="190">
        <v>38159</v>
      </c>
      <c r="U632" s="191">
        <v>7132</v>
      </c>
      <c r="V632" s="197">
        <v>5056871</v>
      </c>
      <c r="W632" s="197">
        <v>35544758</v>
      </c>
      <c r="X632" s="192">
        <v>44469</v>
      </c>
      <c r="Y632" s="80" t="s">
        <v>6489</v>
      </c>
      <c r="Z632" s="80" t="s">
        <v>6490</v>
      </c>
      <c r="AA632" s="193" t="s">
        <v>6658</v>
      </c>
    </row>
    <row r="633" spans="2:27" s="188" customFormat="1" ht="15.75" customHeight="1" x14ac:dyDescent="0.2">
      <c r="B633" s="189" t="s">
        <v>2710</v>
      </c>
      <c r="C633" s="189">
        <v>691512002</v>
      </c>
      <c r="D633" s="189" t="s">
        <v>2469</v>
      </c>
      <c r="E633" s="189" t="s">
        <v>2484</v>
      </c>
      <c r="F633" s="189" t="s">
        <v>26</v>
      </c>
      <c r="G633" s="189" t="s">
        <v>2485</v>
      </c>
      <c r="H633" s="189" t="s">
        <v>28</v>
      </c>
      <c r="I633" s="189">
        <v>0</v>
      </c>
      <c r="J633" s="189">
        <v>0</v>
      </c>
      <c r="K633" s="189" t="s">
        <v>2711</v>
      </c>
      <c r="L633" s="189" t="s">
        <v>2712</v>
      </c>
      <c r="M633" s="189" t="s">
        <v>309</v>
      </c>
      <c r="N633" s="189" t="s">
        <v>1509</v>
      </c>
      <c r="O633" s="189">
        <v>0</v>
      </c>
      <c r="P633" s="189">
        <v>0</v>
      </c>
      <c r="Q633" s="189">
        <v>0</v>
      </c>
      <c r="R633" s="189" t="s">
        <v>2713</v>
      </c>
      <c r="S633" s="189" t="s">
        <v>535</v>
      </c>
      <c r="T633" s="190">
        <v>38159</v>
      </c>
      <c r="U633" s="191">
        <v>7137</v>
      </c>
      <c r="V633" s="197">
        <v>0</v>
      </c>
      <c r="W633" s="197">
        <v>41306171</v>
      </c>
      <c r="X633" s="192">
        <v>44469</v>
      </c>
      <c r="Y633" s="80" t="s">
        <v>6489</v>
      </c>
      <c r="Z633" s="80" t="s">
        <v>6490</v>
      </c>
      <c r="AA633" s="193" t="s">
        <v>6521</v>
      </c>
    </row>
    <row r="634" spans="2:27" s="188" customFormat="1" ht="15.75" customHeight="1" x14ac:dyDescent="0.2">
      <c r="B634" s="189" t="s">
        <v>2850</v>
      </c>
      <c r="C634" s="189">
        <v>690103001</v>
      </c>
      <c r="D634" s="189" t="s">
        <v>2469</v>
      </c>
      <c r="E634" s="189" t="s">
        <v>2484</v>
      </c>
      <c r="F634" s="189" t="s">
        <v>26</v>
      </c>
      <c r="G634" s="189" t="s">
        <v>2485</v>
      </c>
      <c r="H634" s="189" t="s">
        <v>28</v>
      </c>
      <c r="I634" s="189">
        <v>0</v>
      </c>
      <c r="J634" s="189">
        <v>0</v>
      </c>
      <c r="K634" s="189" t="s">
        <v>2851</v>
      </c>
      <c r="L634" s="189" t="s">
        <v>2852</v>
      </c>
      <c r="M634" s="189" t="s">
        <v>533</v>
      </c>
      <c r="N634" s="189" t="s">
        <v>2241</v>
      </c>
      <c r="O634" s="189">
        <v>0</v>
      </c>
      <c r="P634" s="189">
        <v>0</v>
      </c>
      <c r="Q634" s="189">
        <v>0</v>
      </c>
      <c r="R634" s="189">
        <v>91001</v>
      </c>
      <c r="S634" s="189" t="s">
        <v>2488</v>
      </c>
      <c r="T634" s="190">
        <v>38159</v>
      </c>
      <c r="U634" s="191">
        <v>7138</v>
      </c>
      <c r="V634" s="197">
        <v>9524203</v>
      </c>
      <c r="W634" s="197">
        <v>66945644</v>
      </c>
      <c r="X634" s="192">
        <v>44469</v>
      </c>
      <c r="Y634" s="80" t="s">
        <v>6489</v>
      </c>
      <c r="Z634" s="80" t="s">
        <v>6490</v>
      </c>
      <c r="AA634" s="193" t="s">
        <v>171</v>
      </c>
    </row>
    <row r="635" spans="2:27" s="188" customFormat="1" ht="15.75" customHeight="1" x14ac:dyDescent="0.2">
      <c r="B635" s="189" t="s">
        <v>3358</v>
      </c>
      <c r="C635" s="189">
        <v>691405001</v>
      </c>
      <c r="D635" s="189" t="s">
        <v>2469</v>
      </c>
      <c r="E635" s="189" t="s">
        <v>3359</v>
      </c>
      <c r="F635" s="189" t="s">
        <v>1476</v>
      </c>
      <c r="G635" s="189" t="s">
        <v>3360</v>
      </c>
      <c r="H635" s="189" t="s">
        <v>28</v>
      </c>
      <c r="I635" s="189">
        <v>0</v>
      </c>
      <c r="J635" s="189">
        <v>0</v>
      </c>
      <c r="K635" s="189" t="s">
        <v>8513</v>
      </c>
      <c r="L635" s="189" t="s">
        <v>5373</v>
      </c>
      <c r="M635" s="189" t="s">
        <v>5342</v>
      </c>
      <c r="N635" s="189" t="s">
        <v>3724</v>
      </c>
      <c r="O635" s="189" t="s">
        <v>5374</v>
      </c>
      <c r="P635" s="189">
        <v>0</v>
      </c>
      <c r="Q635" s="189">
        <v>0</v>
      </c>
      <c r="R635" s="189">
        <v>91001</v>
      </c>
      <c r="S635" s="189" t="s">
        <v>2818</v>
      </c>
      <c r="T635" s="190">
        <v>37970</v>
      </c>
      <c r="U635" s="191">
        <v>7139</v>
      </c>
      <c r="V635" s="197">
        <v>5056871</v>
      </c>
      <c r="W635" s="197">
        <v>40454968</v>
      </c>
      <c r="X635" s="192">
        <v>44469</v>
      </c>
      <c r="Y635" s="80" t="s">
        <v>6489</v>
      </c>
      <c r="Z635" s="80" t="s">
        <v>6490</v>
      </c>
      <c r="AA635" s="193" t="s">
        <v>6587</v>
      </c>
    </row>
    <row r="636" spans="2:27" s="188" customFormat="1" ht="15.75" customHeight="1" x14ac:dyDescent="0.2">
      <c r="B636" s="189" t="s">
        <v>8248</v>
      </c>
      <c r="C636" s="189">
        <v>650165500</v>
      </c>
      <c r="D636" s="189" t="s">
        <v>2346</v>
      </c>
      <c r="E636" s="189" t="s">
        <v>2347</v>
      </c>
      <c r="F636" s="189" t="s">
        <v>26</v>
      </c>
      <c r="G636" s="189" t="s">
        <v>2348</v>
      </c>
      <c r="H636" s="189" t="s">
        <v>2349</v>
      </c>
      <c r="I636" s="189" t="s">
        <v>1368</v>
      </c>
      <c r="J636" s="189" t="s">
        <v>2350</v>
      </c>
      <c r="K636" s="189" t="s">
        <v>2351</v>
      </c>
      <c r="L636" s="189" t="s">
        <v>5690</v>
      </c>
      <c r="M636" s="189" t="s">
        <v>309</v>
      </c>
      <c r="N636" s="189" t="s">
        <v>961</v>
      </c>
      <c r="O636" s="189" t="s">
        <v>5610</v>
      </c>
      <c r="P636" s="189" t="s">
        <v>5691</v>
      </c>
      <c r="Q636" s="189">
        <v>0</v>
      </c>
      <c r="R636" s="189">
        <v>93401</v>
      </c>
      <c r="S636" s="189" t="s">
        <v>8249</v>
      </c>
      <c r="T636" s="190">
        <v>38600</v>
      </c>
      <c r="U636" s="191">
        <v>7141</v>
      </c>
      <c r="V636" s="197">
        <v>2421324</v>
      </c>
      <c r="W636" s="197">
        <v>23305248</v>
      </c>
      <c r="X636" s="192">
        <v>44469</v>
      </c>
      <c r="Y636" s="80" t="s">
        <v>6489</v>
      </c>
      <c r="Z636" s="80" t="s">
        <v>6490</v>
      </c>
      <c r="AA636" s="193" t="s">
        <v>148</v>
      </c>
    </row>
    <row r="637" spans="2:27" s="188" customFormat="1" ht="15.75" customHeight="1" x14ac:dyDescent="0.2">
      <c r="B637" s="189" t="s">
        <v>8248</v>
      </c>
      <c r="C637" s="189">
        <v>650165500</v>
      </c>
      <c r="D637" s="189" t="s">
        <v>2346</v>
      </c>
      <c r="E637" s="189" t="s">
        <v>2347</v>
      </c>
      <c r="F637" s="189" t="s">
        <v>26</v>
      </c>
      <c r="G637" s="189" t="s">
        <v>2348</v>
      </c>
      <c r="H637" s="189" t="s">
        <v>2349</v>
      </c>
      <c r="I637" s="189" t="s">
        <v>1368</v>
      </c>
      <c r="J637" s="189" t="s">
        <v>2350</v>
      </c>
      <c r="K637" s="189" t="s">
        <v>2351</v>
      </c>
      <c r="L637" s="189" t="s">
        <v>5690</v>
      </c>
      <c r="M637" s="189" t="s">
        <v>309</v>
      </c>
      <c r="N637" s="189" t="s">
        <v>961</v>
      </c>
      <c r="O637" s="189" t="s">
        <v>5610</v>
      </c>
      <c r="P637" s="189" t="s">
        <v>5691</v>
      </c>
      <c r="Q637" s="189">
        <v>0</v>
      </c>
      <c r="R637" s="189">
        <v>93401</v>
      </c>
      <c r="S637" s="189" t="s">
        <v>8249</v>
      </c>
      <c r="T637" s="190">
        <v>38600</v>
      </c>
      <c r="U637" s="191">
        <v>7141</v>
      </c>
      <c r="V637" s="197">
        <v>20743975</v>
      </c>
      <c r="W637" s="197">
        <v>138397148</v>
      </c>
      <c r="X637" s="192">
        <v>44469</v>
      </c>
      <c r="Y637" s="80" t="s">
        <v>6489</v>
      </c>
      <c r="Z637" s="80" t="s">
        <v>6490</v>
      </c>
      <c r="AA637" s="193" t="s">
        <v>6521</v>
      </c>
    </row>
    <row r="638" spans="2:27" s="188" customFormat="1" ht="15.75" customHeight="1" x14ac:dyDescent="0.2">
      <c r="B638" s="189" t="s">
        <v>8248</v>
      </c>
      <c r="C638" s="189">
        <v>650165500</v>
      </c>
      <c r="D638" s="189" t="s">
        <v>2346</v>
      </c>
      <c r="E638" s="189" t="s">
        <v>2347</v>
      </c>
      <c r="F638" s="189" t="s">
        <v>26</v>
      </c>
      <c r="G638" s="189" t="s">
        <v>2348</v>
      </c>
      <c r="H638" s="189" t="s">
        <v>2349</v>
      </c>
      <c r="I638" s="189" t="s">
        <v>1368</v>
      </c>
      <c r="J638" s="189" t="s">
        <v>2350</v>
      </c>
      <c r="K638" s="189" t="s">
        <v>2351</v>
      </c>
      <c r="L638" s="189" t="s">
        <v>5690</v>
      </c>
      <c r="M638" s="189" t="s">
        <v>309</v>
      </c>
      <c r="N638" s="189" t="s">
        <v>961</v>
      </c>
      <c r="O638" s="189" t="s">
        <v>5610</v>
      </c>
      <c r="P638" s="189" t="s">
        <v>5691</v>
      </c>
      <c r="Q638" s="189">
        <v>0</v>
      </c>
      <c r="R638" s="189">
        <v>93401</v>
      </c>
      <c r="S638" s="189" t="s">
        <v>8249</v>
      </c>
      <c r="T638" s="190">
        <v>38600</v>
      </c>
      <c r="U638" s="191">
        <v>7141</v>
      </c>
      <c r="V638" s="197">
        <v>21228354</v>
      </c>
      <c r="W638" s="197">
        <v>137548127</v>
      </c>
      <c r="X638" s="192">
        <v>44469</v>
      </c>
      <c r="Y638" s="80" t="s">
        <v>6489</v>
      </c>
      <c r="Z638" s="80" t="s">
        <v>6490</v>
      </c>
      <c r="AA638" s="193" t="s">
        <v>6511</v>
      </c>
    </row>
    <row r="639" spans="2:27" s="188" customFormat="1" ht="15.75" customHeight="1" x14ac:dyDescent="0.2">
      <c r="B639" s="189" t="s">
        <v>8248</v>
      </c>
      <c r="C639" s="189">
        <v>650165500</v>
      </c>
      <c r="D639" s="189" t="s">
        <v>2346</v>
      </c>
      <c r="E639" s="189" t="s">
        <v>2347</v>
      </c>
      <c r="F639" s="189" t="s">
        <v>26</v>
      </c>
      <c r="G639" s="189" t="s">
        <v>2348</v>
      </c>
      <c r="H639" s="189" t="s">
        <v>2349</v>
      </c>
      <c r="I639" s="189" t="s">
        <v>1368</v>
      </c>
      <c r="J639" s="189" t="s">
        <v>2350</v>
      </c>
      <c r="K639" s="189" t="s">
        <v>2351</v>
      </c>
      <c r="L639" s="189" t="s">
        <v>5690</v>
      </c>
      <c r="M639" s="189" t="s">
        <v>309</v>
      </c>
      <c r="N639" s="189" t="s">
        <v>961</v>
      </c>
      <c r="O639" s="189" t="s">
        <v>5610</v>
      </c>
      <c r="P639" s="189" t="s">
        <v>5691</v>
      </c>
      <c r="Q639" s="189">
        <v>0</v>
      </c>
      <c r="R639" s="189">
        <v>93401</v>
      </c>
      <c r="S639" s="189" t="s">
        <v>8249</v>
      </c>
      <c r="T639" s="190">
        <v>38600</v>
      </c>
      <c r="U639" s="191">
        <v>7141</v>
      </c>
      <c r="V639" s="197">
        <v>8479408</v>
      </c>
      <c r="W639" s="197">
        <v>144389431</v>
      </c>
      <c r="X639" s="192">
        <v>44469</v>
      </c>
      <c r="Y639" s="80" t="s">
        <v>6489</v>
      </c>
      <c r="Z639" s="80" t="s">
        <v>6490</v>
      </c>
      <c r="AA639" s="193" t="s">
        <v>6597</v>
      </c>
    </row>
    <row r="640" spans="2:27" s="188" customFormat="1" ht="15.75" customHeight="1" x14ac:dyDescent="0.2">
      <c r="B640" s="189" t="s">
        <v>8248</v>
      </c>
      <c r="C640" s="189">
        <v>650165500</v>
      </c>
      <c r="D640" s="189" t="s">
        <v>2346</v>
      </c>
      <c r="E640" s="189" t="s">
        <v>2347</v>
      </c>
      <c r="F640" s="189" t="s">
        <v>26</v>
      </c>
      <c r="G640" s="189" t="s">
        <v>2348</v>
      </c>
      <c r="H640" s="189" t="s">
        <v>2349</v>
      </c>
      <c r="I640" s="189" t="s">
        <v>1368</v>
      </c>
      <c r="J640" s="189" t="s">
        <v>2350</v>
      </c>
      <c r="K640" s="189" t="s">
        <v>2351</v>
      </c>
      <c r="L640" s="189" t="s">
        <v>5690</v>
      </c>
      <c r="M640" s="189" t="s">
        <v>309</v>
      </c>
      <c r="N640" s="189" t="s">
        <v>961</v>
      </c>
      <c r="O640" s="189" t="s">
        <v>5610</v>
      </c>
      <c r="P640" s="189" t="s">
        <v>5691</v>
      </c>
      <c r="Q640" s="189">
        <v>0</v>
      </c>
      <c r="R640" s="189">
        <v>93401</v>
      </c>
      <c r="S640" s="189" t="s">
        <v>8249</v>
      </c>
      <c r="T640" s="190">
        <v>38600</v>
      </c>
      <c r="U640" s="191">
        <v>7141</v>
      </c>
      <c r="V640" s="197">
        <v>23030089</v>
      </c>
      <c r="W640" s="197">
        <v>137449395</v>
      </c>
      <c r="X640" s="192">
        <v>44469</v>
      </c>
      <c r="Y640" s="80" t="s">
        <v>6489</v>
      </c>
      <c r="Z640" s="80" t="s">
        <v>6490</v>
      </c>
      <c r="AA640" s="193" t="s">
        <v>6571</v>
      </c>
    </row>
    <row r="641" spans="2:27" s="188" customFormat="1" ht="15.75" customHeight="1" x14ac:dyDescent="0.2">
      <c r="B641" s="189" t="s">
        <v>3078</v>
      </c>
      <c r="C641" s="189">
        <v>692101006</v>
      </c>
      <c r="D641" s="189" t="s">
        <v>2469</v>
      </c>
      <c r="E641" s="189" t="s">
        <v>2484</v>
      </c>
      <c r="F641" s="189" t="s">
        <v>26</v>
      </c>
      <c r="G641" s="189" t="s">
        <v>2576</v>
      </c>
      <c r="H641" s="189" t="s">
        <v>28</v>
      </c>
      <c r="I641" s="189">
        <v>0</v>
      </c>
      <c r="J641" s="189">
        <v>0</v>
      </c>
      <c r="K641" s="189" t="s">
        <v>3079</v>
      </c>
      <c r="L641" s="189" t="s">
        <v>3080</v>
      </c>
      <c r="M641" s="189" t="s">
        <v>5340</v>
      </c>
      <c r="N641" s="189" t="s">
        <v>2456</v>
      </c>
      <c r="O641" s="189" t="s">
        <v>5548</v>
      </c>
      <c r="P641" s="189" t="s">
        <v>5549</v>
      </c>
      <c r="Q641" s="189">
        <v>0</v>
      </c>
      <c r="R641" s="189">
        <v>91001</v>
      </c>
      <c r="S641" s="189" t="s">
        <v>2488</v>
      </c>
      <c r="T641" s="190">
        <v>37970</v>
      </c>
      <c r="U641" s="191">
        <v>7143</v>
      </c>
      <c r="V641" s="197">
        <v>6851245</v>
      </c>
      <c r="W641" s="197">
        <v>48157417</v>
      </c>
      <c r="X641" s="192">
        <v>44469</v>
      </c>
      <c r="Y641" s="80" t="s">
        <v>6489</v>
      </c>
      <c r="Z641" s="80" t="s">
        <v>6490</v>
      </c>
      <c r="AA641" s="193" t="s">
        <v>6491</v>
      </c>
    </row>
    <row r="642" spans="2:27" s="188" customFormat="1" ht="15.75" customHeight="1" x14ac:dyDescent="0.2">
      <c r="B642" s="189" t="s">
        <v>5129</v>
      </c>
      <c r="C642" s="189" t="s">
        <v>6483</v>
      </c>
      <c r="D642" s="189" t="s">
        <v>2386</v>
      </c>
      <c r="E642" s="189" t="s">
        <v>5125</v>
      </c>
      <c r="F642" s="189" t="s">
        <v>26</v>
      </c>
      <c r="G642" s="189" t="s">
        <v>5126</v>
      </c>
      <c r="H642" s="189" t="s">
        <v>28</v>
      </c>
      <c r="I642" s="189">
        <v>0</v>
      </c>
      <c r="J642" s="189">
        <v>0</v>
      </c>
      <c r="K642" s="189" t="s">
        <v>5775</v>
      </c>
      <c r="L642" s="189" t="s">
        <v>5130</v>
      </c>
      <c r="M642" s="189" t="s">
        <v>5386</v>
      </c>
      <c r="N642" s="189" t="s">
        <v>765</v>
      </c>
      <c r="O642" s="189" t="s">
        <v>5131</v>
      </c>
      <c r="P642" s="189">
        <v>0</v>
      </c>
      <c r="Q642" s="189">
        <v>0</v>
      </c>
      <c r="R642" s="189">
        <v>91001</v>
      </c>
      <c r="S642" s="189" t="s">
        <v>523</v>
      </c>
      <c r="T642" s="190">
        <v>38266</v>
      </c>
      <c r="U642" s="191">
        <v>7145</v>
      </c>
      <c r="V642" s="197">
        <v>11255306</v>
      </c>
      <c r="W642" s="197">
        <v>92043398</v>
      </c>
      <c r="X642" s="192">
        <v>44469</v>
      </c>
      <c r="Y642" s="80" t="s">
        <v>6489</v>
      </c>
      <c r="Z642" s="80" t="s">
        <v>6490</v>
      </c>
      <c r="AA642" s="193" t="s">
        <v>6564</v>
      </c>
    </row>
    <row r="643" spans="2:27" s="188" customFormat="1" ht="15.75" customHeight="1" x14ac:dyDescent="0.2">
      <c r="B643" s="189" t="s">
        <v>8617</v>
      </c>
      <c r="C643" s="189">
        <v>652115705</v>
      </c>
      <c r="D643" s="189" t="s">
        <v>3697</v>
      </c>
      <c r="E643" s="189" t="s">
        <v>3799</v>
      </c>
      <c r="F643" s="189" t="s">
        <v>6810</v>
      </c>
      <c r="G643" s="189" t="s">
        <v>3800</v>
      </c>
      <c r="H643" s="189" t="s">
        <v>6811</v>
      </c>
      <c r="I643" s="189" t="s">
        <v>170</v>
      </c>
      <c r="J643" s="189" t="s">
        <v>6812</v>
      </c>
      <c r="K643" s="189" t="s">
        <v>3801</v>
      </c>
      <c r="L643" s="189" t="s">
        <v>3802</v>
      </c>
      <c r="M643" s="189" t="s">
        <v>309</v>
      </c>
      <c r="N643" s="189" t="s">
        <v>3414</v>
      </c>
      <c r="O643" s="189" t="s">
        <v>3803</v>
      </c>
      <c r="P643" s="189">
        <v>0</v>
      </c>
      <c r="Q643" s="189">
        <v>0</v>
      </c>
      <c r="R643" s="189" t="s">
        <v>368</v>
      </c>
      <c r="S643" s="189" t="s">
        <v>6023</v>
      </c>
      <c r="T643" s="190">
        <v>38228</v>
      </c>
      <c r="U643" s="191">
        <v>7146</v>
      </c>
      <c r="V643" s="197">
        <v>0</v>
      </c>
      <c r="W643" s="197">
        <v>151115928</v>
      </c>
      <c r="X643" s="192">
        <v>44469</v>
      </c>
      <c r="Y643" s="80" t="s">
        <v>6489</v>
      </c>
      <c r="Z643" s="80" t="s">
        <v>6490</v>
      </c>
      <c r="AA643" s="193" t="s">
        <v>6542</v>
      </c>
    </row>
    <row r="644" spans="2:27" s="188" customFormat="1" ht="15.75" customHeight="1" x14ac:dyDescent="0.2">
      <c r="B644" s="189" t="s">
        <v>3452</v>
      </c>
      <c r="C644" s="189">
        <v>691104001</v>
      </c>
      <c r="D644" s="189" t="s">
        <v>2469</v>
      </c>
      <c r="E644" s="189" t="s">
        <v>2484</v>
      </c>
      <c r="F644" s="189" t="s">
        <v>26</v>
      </c>
      <c r="G644" s="189" t="s">
        <v>2576</v>
      </c>
      <c r="H644" s="189" t="s">
        <v>28</v>
      </c>
      <c r="I644" s="189">
        <v>0</v>
      </c>
      <c r="J644" s="189">
        <v>0</v>
      </c>
      <c r="K644" s="189" t="s">
        <v>3453</v>
      </c>
      <c r="L644" s="189" t="s">
        <v>3454</v>
      </c>
      <c r="M644" s="189" t="s">
        <v>5345</v>
      </c>
      <c r="N644" s="189" t="s">
        <v>3455</v>
      </c>
      <c r="O644" s="189" t="s">
        <v>5449</v>
      </c>
      <c r="P644" s="189" t="s">
        <v>5450</v>
      </c>
      <c r="Q644" s="189">
        <v>0</v>
      </c>
      <c r="R644" s="189">
        <v>91001</v>
      </c>
      <c r="S644" s="189" t="s">
        <v>523</v>
      </c>
      <c r="T644" s="190">
        <v>38287</v>
      </c>
      <c r="U644" s="191">
        <v>7147</v>
      </c>
      <c r="V644" s="197">
        <v>2403945</v>
      </c>
      <c r="W644" s="197">
        <v>54350225</v>
      </c>
      <c r="X644" s="192">
        <v>44469</v>
      </c>
      <c r="Y644" s="80" t="s">
        <v>6489</v>
      </c>
      <c r="Z644" s="80" t="s">
        <v>6490</v>
      </c>
      <c r="AA644" s="193" t="s">
        <v>6508</v>
      </c>
    </row>
    <row r="645" spans="2:27" s="188" customFormat="1" ht="15.75" customHeight="1" x14ac:dyDescent="0.2">
      <c r="B645" s="189" t="s">
        <v>7961</v>
      </c>
      <c r="C645" s="189">
        <v>652041302</v>
      </c>
      <c r="D645" s="189" t="s">
        <v>1363</v>
      </c>
      <c r="E645" s="189" t="s">
        <v>1485</v>
      </c>
      <c r="F645" s="189" t="s">
        <v>7962</v>
      </c>
      <c r="G645" s="189" t="s">
        <v>1486</v>
      </c>
      <c r="H645" s="189" t="s">
        <v>28</v>
      </c>
      <c r="I645" s="189" t="s">
        <v>3012</v>
      </c>
      <c r="J645" s="189" t="s">
        <v>28</v>
      </c>
      <c r="K645" s="189" t="s">
        <v>1487</v>
      </c>
      <c r="L645" s="189" t="s">
        <v>8936</v>
      </c>
      <c r="M645" s="189" t="s">
        <v>5346</v>
      </c>
      <c r="N645" s="189" t="s">
        <v>966</v>
      </c>
      <c r="O645" s="189" t="s">
        <v>5605</v>
      </c>
      <c r="P645" s="189" t="s">
        <v>1488</v>
      </c>
      <c r="Q645" s="189">
        <v>0</v>
      </c>
      <c r="R645" s="189">
        <v>93401</v>
      </c>
      <c r="S645" s="189" t="s">
        <v>7963</v>
      </c>
      <c r="T645" s="190">
        <v>38412</v>
      </c>
      <c r="U645" s="191">
        <v>7158</v>
      </c>
      <c r="V645" s="197">
        <v>21126276</v>
      </c>
      <c r="W645" s="197">
        <v>158817514</v>
      </c>
      <c r="X645" s="192">
        <v>44469</v>
      </c>
      <c r="Y645" s="80" t="s">
        <v>6489</v>
      </c>
      <c r="Z645" s="80" t="s">
        <v>6490</v>
      </c>
      <c r="AA645" s="193" t="s">
        <v>6532</v>
      </c>
    </row>
    <row r="646" spans="2:27" s="188" customFormat="1" ht="15.75" customHeight="1" x14ac:dyDescent="0.2">
      <c r="B646" s="189" t="s">
        <v>7961</v>
      </c>
      <c r="C646" s="189">
        <v>652041302</v>
      </c>
      <c r="D646" s="189" t="s">
        <v>1363</v>
      </c>
      <c r="E646" s="189" t="s">
        <v>1485</v>
      </c>
      <c r="F646" s="189" t="s">
        <v>7962</v>
      </c>
      <c r="G646" s="189" t="s">
        <v>1486</v>
      </c>
      <c r="H646" s="189" t="s">
        <v>28</v>
      </c>
      <c r="I646" s="189" t="s">
        <v>3012</v>
      </c>
      <c r="J646" s="189" t="s">
        <v>28</v>
      </c>
      <c r="K646" s="189" t="s">
        <v>1487</v>
      </c>
      <c r="L646" s="189" t="s">
        <v>8936</v>
      </c>
      <c r="M646" s="189" t="s">
        <v>5346</v>
      </c>
      <c r="N646" s="189" t="s">
        <v>966</v>
      </c>
      <c r="O646" s="189" t="s">
        <v>5605</v>
      </c>
      <c r="P646" s="189" t="s">
        <v>1488</v>
      </c>
      <c r="Q646" s="189">
        <v>0</v>
      </c>
      <c r="R646" s="189">
        <v>93401</v>
      </c>
      <c r="S646" s="189" t="s">
        <v>7963</v>
      </c>
      <c r="T646" s="190">
        <v>38412</v>
      </c>
      <c r="U646" s="191">
        <v>7158</v>
      </c>
      <c r="V646" s="197">
        <v>14984111</v>
      </c>
      <c r="W646" s="197">
        <v>115293345</v>
      </c>
      <c r="X646" s="192">
        <v>44469</v>
      </c>
      <c r="Y646" s="80" t="s">
        <v>6489</v>
      </c>
      <c r="Z646" s="80" t="s">
        <v>6490</v>
      </c>
      <c r="AA646" s="193" t="s">
        <v>6545</v>
      </c>
    </row>
    <row r="647" spans="2:27" s="188" customFormat="1" ht="15.75" customHeight="1" x14ac:dyDescent="0.2">
      <c r="B647" s="189" t="s">
        <v>7658</v>
      </c>
      <c r="C647" s="189">
        <v>653932502</v>
      </c>
      <c r="D647" s="189" t="s">
        <v>72</v>
      </c>
      <c r="E647" s="189" t="s">
        <v>502</v>
      </c>
      <c r="F647" s="189" t="s">
        <v>5413</v>
      </c>
      <c r="G647" s="189" t="s">
        <v>503</v>
      </c>
      <c r="H647" s="189" t="s">
        <v>5414</v>
      </c>
      <c r="I647" s="189" t="s">
        <v>170</v>
      </c>
      <c r="J647" s="189" t="s">
        <v>5415</v>
      </c>
      <c r="K647" s="189" t="s">
        <v>5414</v>
      </c>
      <c r="L647" s="189" t="s">
        <v>504</v>
      </c>
      <c r="M647" s="189" t="s">
        <v>780</v>
      </c>
      <c r="N647" s="189" t="s">
        <v>1595</v>
      </c>
      <c r="O647" s="189">
        <v>0</v>
      </c>
      <c r="P647" s="189">
        <v>0</v>
      </c>
      <c r="Q647" s="189">
        <v>0</v>
      </c>
      <c r="R647" s="189" t="s">
        <v>368</v>
      </c>
      <c r="S647" s="189" t="s">
        <v>505</v>
      </c>
      <c r="T647" s="190">
        <v>38414</v>
      </c>
      <c r="U647" s="191">
        <v>7159</v>
      </c>
      <c r="V647" s="197">
        <v>0</v>
      </c>
      <c r="W647" s="197">
        <v>285882209</v>
      </c>
      <c r="X647" s="192">
        <v>44469</v>
      </c>
      <c r="Y647" s="80" t="s">
        <v>6489</v>
      </c>
      <c r="Z647" s="80" t="s">
        <v>6490</v>
      </c>
      <c r="AA647" s="193" t="s">
        <v>6492</v>
      </c>
    </row>
    <row r="648" spans="2:27" s="188" customFormat="1" ht="15.75" customHeight="1" x14ac:dyDescent="0.2">
      <c r="B648" s="189" t="s">
        <v>7676</v>
      </c>
      <c r="C648" s="189">
        <v>712091002</v>
      </c>
      <c r="D648" s="189" t="s">
        <v>72</v>
      </c>
      <c r="E648" s="189" t="s">
        <v>577</v>
      </c>
      <c r="F648" s="189" t="s">
        <v>7677</v>
      </c>
      <c r="G648" s="189" t="s">
        <v>578</v>
      </c>
      <c r="H648" s="189" t="s">
        <v>7678</v>
      </c>
      <c r="I648" s="189" t="s">
        <v>579</v>
      </c>
      <c r="J648" s="189" t="s">
        <v>580</v>
      </c>
      <c r="K648" s="189" t="s">
        <v>5860</v>
      </c>
      <c r="L648" s="189" t="s">
        <v>581</v>
      </c>
      <c r="M648" s="189" t="s">
        <v>47</v>
      </c>
      <c r="N648" s="189" t="s">
        <v>582</v>
      </c>
      <c r="O648" s="189" t="s">
        <v>584</v>
      </c>
      <c r="P648" s="189" t="s">
        <v>5861</v>
      </c>
      <c r="Q648" s="189">
        <v>0</v>
      </c>
      <c r="R648" s="189" t="s">
        <v>368</v>
      </c>
      <c r="S648" s="189" t="s">
        <v>7679</v>
      </c>
      <c r="T648" s="190">
        <v>38344</v>
      </c>
      <c r="U648" s="191">
        <v>7160</v>
      </c>
      <c r="V648" s="197">
        <v>23302963</v>
      </c>
      <c r="W648" s="197">
        <v>190755655</v>
      </c>
      <c r="X648" s="192">
        <v>44469</v>
      </c>
      <c r="Y648" s="80" t="s">
        <v>6489</v>
      </c>
      <c r="Z648" s="80" t="s">
        <v>6490</v>
      </c>
      <c r="AA648" s="193" t="s">
        <v>6492</v>
      </c>
    </row>
    <row r="649" spans="2:27" s="188" customFormat="1" ht="15.75" customHeight="1" x14ac:dyDescent="0.2">
      <c r="B649" s="189" t="s">
        <v>7676</v>
      </c>
      <c r="C649" s="189">
        <v>712091002</v>
      </c>
      <c r="D649" s="189" t="s">
        <v>72</v>
      </c>
      <c r="E649" s="189" t="s">
        <v>577</v>
      </c>
      <c r="F649" s="189" t="s">
        <v>7677</v>
      </c>
      <c r="G649" s="189" t="s">
        <v>578</v>
      </c>
      <c r="H649" s="189" t="s">
        <v>7678</v>
      </c>
      <c r="I649" s="189" t="s">
        <v>579</v>
      </c>
      <c r="J649" s="189" t="s">
        <v>580</v>
      </c>
      <c r="K649" s="189" t="s">
        <v>5860</v>
      </c>
      <c r="L649" s="189" t="s">
        <v>581</v>
      </c>
      <c r="M649" s="189" t="s">
        <v>47</v>
      </c>
      <c r="N649" s="189" t="s">
        <v>582</v>
      </c>
      <c r="O649" s="189" t="s">
        <v>584</v>
      </c>
      <c r="P649" s="189" t="s">
        <v>5861</v>
      </c>
      <c r="Q649" s="189">
        <v>0</v>
      </c>
      <c r="R649" s="189" t="s">
        <v>368</v>
      </c>
      <c r="S649" s="189" t="s">
        <v>7679</v>
      </c>
      <c r="T649" s="190">
        <v>38344</v>
      </c>
      <c r="U649" s="191">
        <v>7160</v>
      </c>
      <c r="V649" s="197">
        <v>28881745</v>
      </c>
      <c r="W649" s="197">
        <v>113328751</v>
      </c>
      <c r="X649" s="192">
        <v>44469</v>
      </c>
      <c r="Y649" s="80" t="s">
        <v>6489</v>
      </c>
      <c r="Z649" s="80" t="s">
        <v>6490</v>
      </c>
      <c r="AA649" s="193" t="s">
        <v>6661</v>
      </c>
    </row>
    <row r="650" spans="2:27" s="188" customFormat="1" ht="15.75" customHeight="1" x14ac:dyDescent="0.2">
      <c r="B650" s="189" t="s">
        <v>7676</v>
      </c>
      <c r="C650" s="189">
        <v>712091002</v>
      </c>
      <c r="D650" s="189" t="s">
        <v>72</v>
      </c>
      <c r="E650" s="189" t="s">
        <v>577</v>
      </c>
      <c r="F650" s="189" t="s">
        <v>7677</v>
      </c>
      <c r="G650" s="189" t="s">
        <v>578</v>
      </c>
      <c r="H650" s="189" t="s">
        <v>7678</v>
      </c>
      <c r="I650" s="189" t="s">
        <v>579</v>
      </c>
      <c r="J650" s="189" t="s">
        <v>580</v>
      </c>
      <c r="K650" s="189" t="s">
        <v>5860</v>
      </c>
      <c r="L650" s="189" t="s">
        <v>581</v>
      </c>
      <c r="M650" s="189" t="s">
        <v>47</v>
      </c>
      <c r="N650" s="189" t="s">
        <v>582</v>
      </c>
      <c r="O650" s="189" t="s">
        <v>584</v>
      </c>
      <c r="P650" s="189" t="s">
        <v>5861</v>
      </c>
      <c r="Q650" s="189">
        <v>0</v>
      </c>
      <c r="R650" s="189" t="s">
        <v>368</v>
      </c>
      <c r="S650" s="189" t="s">
        <v>7679</v>
      </c>
      <c r="T650" s="190">
        <v>38344</v>
      </c>
      <c r="U650" s="191">
        <v>7160</v>
      </c>
      <c r="V650" s="197">
        <v>20598094</v>
      </c>
      <c r="W650" s="197">
        <v>176328228</v>
      </c>
      <c r="X650" s="192">
        <v>44469</v>
      </c>
      <c r="Y650" s="80" t="s">
        <v>6489</v>
      </c>
      <c r="Z650" s="80" t="s">
        <v>6490</v>
      </c>
      <c r="AA650" s="193" t="s">
        <v>148</v>
      </c>
    </row>
    <row r="651" spans="2:27" s="188" customFormat="1" ht="15.75" customHeight="1" x14ac:dyDescent="0.2">
      <c r="B651" s="189" t="s">
        <v>7676</v>
      </c>
      <c r="C651" s="189">
        <v>712091002</v>
      </c>
      <c r="D651" s="189" t="s">
        <v>72</v>
      </c>
      <c r="E651" s="189" t="s">
        <v>577</v>
      </c>
      <c r="F651" s="189" t="s">
        <v>7677</v>
      </c>
      <c r="G651" s="189" t="s">
        <v>578</v>
      </c>
      <c r="H651" s="189" t="s">
        <v>7678</v>
      </c>
      <c r="I651" s="189" t="s">
        <v>579</v>
      </c>
      <c r="J651" s="189" t="s">
        <v>580</v>
      </c>
      <c r="K651" s="189" t="s">
        <v>5860</v>
      </c>
      <c r="L651" s="189" t="s">
        <v>581</v>
      </c>
      <c r="M651" s="189" t="s">
        <v>47</v>
      </c>
      <c r="N651" s="189" t="s">
        <v>582</v>
      </c>
      <c r="O651" s="189" t="s">
        <v>584</v>
      </c>
      <c r="P651" s="189" t="s">
        <v>5861</v>
      </c>
      <c r="Q651" s="189">
        <v>0</v>
      </c>
      <c r="R651" s="189" t="s">
        <v>368</v>
      </c>
      <c r="S651" s="189" t="s">
        <v>7679</v>
      </c>
      <c r="T651" s="190">
        <v>38344</v>
      </c>
      <c r="U651" s="191">
        <v>7160</v>
      </c>
      <c r="V651" s="197">
        <v>29299266</v>
      </c>
      <c r="W651" s="197">
        <v>210419288</v>
      </c>
      <c r="X651" s="192">
        <v>44469</v>
      </c>
      <c r="Y651" s="80" t="s">
        <v>6489</v>
      </c>
      <c r="Z651" s="80" t="s">
        <v>6490</v>
      </c>
      <c r="AA651" s="193" t="s">
        <v>171</v>
      </c>
    </row>
    <row r="652" spans="2:27" s="188" customFormat="1" ht="15.75" customHeight="1" x14ac:dyDescent="0.2">
      <c r="B652" s="189" t="s">
        <v>7676</v>
      </c>
      <c r="C652" s="189">
        <v>712091002</v>
      </c>
      <c r="D652" s="189" t="s">
        <v>72</v>
      </c>
      <c r="E652" s="189" t="s">
        <v>577</v>
      </c>
      <c r="F652" s="189" t="s">
        <v>7677</v>
      </c>
      <c r="G652" s="189" t="s">
        <v>578</v>
      </c>
      <c r="H652" s="189" t="s">
        <v>7678</v>
      </c>
      <c r="I652" s="189" t="s">
        <v>579</v>
      </c>
      <c r="J652" s="189" t="s">
        <v>580</v>
      </c>
      <c r="K652" s="189" t="s">
        <v>5860</v>
      </c>
      <c r="L652" s="189" t="s">
        <v>581</v>
      </c>
      <c r="M652" s="189" t="s">
        <v>47</v>
      </c>
      <c r="N652" s="189" t="s">
        <v>582</v>
      </c>
      <c r="O652" s="189" t="s">
        <v>584</v>
      </c>
      <c r="P652" s="189" t="s">
        <v>5861</v>
      </c>
      <c r="Q652" s="189">
        <v>0</v>
      </c>
      <c r="R652" s="189" t="s">
        <v>368</v>
      </c>
      <c r="S652" s="189" t="s">
        <v>7679</v>
      </c>
      <c r="T652" s="190">
        <v>38344</v>
      </c>
      <c r="U652" s="191">
        <v>7160</v>
      </c>
      <c r="V652" s="197">
        <v>19001421</v>
      </c>
      <c r="W652" s="197">
        <v>103535092</v>
      </c>
      <c r="X652" s="192">
        <v>44469</v>
      </c>
      <c r="Y652" s="80" t="s">
        <v>6489</v>
      </c>
      <c r="Z652" s="80" t="s">
        <v>6490</v>
      </c>
      <c r="AA652" s="193" t="s">
        <v>6566</v>
      </c>
    </row>
    <row r="653" spans="2:27" s="188" customFormat="1" ht="15.75" customHeight="1" x14ac:dyDescent="0.2">
      <c r="B653" s="189" t="s">
        <v>7676</v>
      </c>
      <c r="C653" s="189">
        <v>712091002</v>
      </c>
      <c r="D653" s="189" t="s">
        <v>72</v>
      </c>
      <c r="E653" s="189" t="s">
        <v>577</v>
      </c>
      <c r="F653" s="189" t="s">
        <v>7677</v>
      </c>
      <c r="G653" s="189" t="s">
        <v>578</v>
      </c>
      <c r="H653" s="189" t="s">
        <v>7678</v>
      </c>
      <c r="I653" s="189" t="s">
        <v>579</v>
      </c>
      <c r="J653" s="189" t="s">
        <v>580</v>
      </c>
      <c r="K653" s="189" t="s">
        <v>5860</v>
      </c>
      <c r="L653" s="189" t="s">
        <v>581</v>
      </c>
      <c r="M653" s="189" t="s">
        <v>47</v>
      </c>
      <c r="N653" s="189" t="s">
        <v>582</v>
      </c>
      <c r="O653" s="189" t="s">
        <v>584</v>
      </c>
      <c r="P653" s="189" t="s">
        <v>5861</v>
      </c>
      <c r="Q653" s="189">
        <v>0</v>
      </c>
      <c r="R653" s="189" t="s">
        <v>368</v>
      </c>
      <c r="S653" s="189" t="s">
        <v>7679</v>
      </c>
      <c r="T653" s="190">
        <v>38344</v>
      </c>
      <c r="U653" s="191">
        <v>7160</v>
      </c>
      <c r="V653" s="197">
        <v>19771009</v>
      </c>
      <c r="W653" s="197">
        <v>132051285</v>
      </c>
      <c r="X653" s="192">
        <v>44469</v>
      </c>
      <c r="Y653" s="80" t="s">
        <v>6489</v>
      </c>
      <c r="Z653" s="80" t="s">
        <v>6490</v>
      </c>
      <c r="AA653" s="193" t="s">
        <v>6502</v>
      </c>
    </row>
    <row r="654" spans="2:27" s="188" customFormat="1" ht="15.75" customHeight="1" x14ac:dyDescent="0.2">
      <c r="B654" s="189" t="s">
        <v>7676</v>
      </c>
      <c r="C654" s="189">
        <v>712091002</v>
      </c>
      <c r="D654" s="189" t="s">
        <v>72</v>
      </c>
      <c r="E654" s="189" t="s">
        <v>577</v>
      </c>
      <c r="F654" s="189" t="s">
        <v>7677</v>
      </c>
      <c r="G654" s="189" t="s">
        <v>578</v>
      </c>
      <c r="H654" s="189" t="s">
        <v>7678</v>
      </c>
      <c r="I654" s="189" t="s">
        <v>579</v>
      </c>
      <c r="J654" s="189" t="s">
        <v>580</v>
      </c>
      <c r="K654" s="189" t="s">
        <v>5860</v>
      </c>
      <c r="L654" s="189" t="s">
        <v>581</v>
      </c>
      <c r="M654" s="189" t="s">
        <v>47</v>
      </c>
      <c r="N654" s="189" t="s">
        <v>582</v>
      </c>
      <c r="O654" s="189" t="s">
        <v>584</v>
      </c>
      <c r="P654" s="189" t="s">
        <v>5861</v>
      </c>
      <c r="Q654" s="189">
        <v>0</v>
      </c>
      <c r="R654" s="189" t="s">
        <v>368</v>
      </c>
      <c r="S654" s="189" t="s">
        <v>7679</v>
      </c>
      <c r="T654" s="190">
        <v>38344</v>
      </c>
      <c r="U654" s="191">
        <v>7160</v>
      </c>
      <c r="V654" s="197">
        <v>24038814</v>
      </c>
      <c r="W654" s="197">
        <v>162189196</v>
      </c>
      <c r="X654" s="192">
        <v>44469</v>
      </c>
      <c r="Y654" s="80" t="s">
        <v>6489</v>
      </c>
      <c r="Z654" s="80" t="s">
        <v>6490</v>
      </c>
      <c r="AA654" s="193" t="s">
        <v>6629</v>
      </c>
    </row>
    <row r="655" spans="2:27" s="188" customFormat="1" ht="15.75" customHeight="1" x14ac:dyDescent="0.2">
      <c r="B655" s="189" t="s">
        <v>7676</v>
      </c>
      <c r="C655" s="189">
        <v>712091002</v>
      </c>
      <c r="D655" s="189" t="s">
        <v>72</v>
      </c>
      <c r="E655" s="189" t="s">
        <v>577</v>
      </c>
      <c r="F655" s="189" t="s">
        <v>7677</v>
      </c>
      <c r="G655" s="189" t="s">
        <v>578</v>
      </c>
      <c r="H655" s="189" t="s">
        <v>7678</v>
      </c>
      <c r="I655" s="189" t="s">
        <v>579</v>
      </c>
      <c r="J655" s="189" t="s">
        <v>580</v>
      </c>
      <c r="K655" s="189" t="s">
        <v>5860</v>
      </c>
      <c r="L655" s="189" t="s">
        <v>581</v>
      </c>
      <c r="M655" s="189" t="s">
        <v>47</v>
      </c>
      <c r="N655" s="189" t="s">
        <v>582</v>
      </c>
      <c r="O655" s="189" t="s">
        <v>584</v>
      </c>
      <c r="P655" s="189" t="s">
        <v>5861</v>
      </c>
      <c r="Q655" s="189">
        <v>0</v>
      </c>
      <c r="R655" s="189" t="s">
        <v>368</v>
      </c>
      <c r="S655" s="189" t="s">
        <v>7679</v>
      </c>
      <c r="T655" s="190">
        <v>38344</v>
      </c>
      <c r="U655" s="191">
        <v>7160</v>
      </c>
      <c r="V655" s="197">
        <v>23947420</v>
      </c>
      <c r="W655" s="197">
        <v>169689905</v>
      </c>
      <c r="X655" s="192">
        <v>44469</v>
      </c>
      <c r="Y655" s="80" t="s">
        <v>6489</v>
      </c>
      <c r="Z655" s="80" t="s">
        <v>6490</v>
      </c>
      <c r="AA655" s="193" t="s">
        <v>6563</v>
      </c>
    </row>
    <row r="656" spans="2:27" s="188" customFormat="1" ht="15.75" customHeight="1" x14ac:dyDescent="0.2">
      <c r="B656" s="189" t="s">
        <v>7676</v>
      </c>
      <c r="C656" s="189">
        <v>712091002</v>
      </c>
      <c r="D656" s="189" t="s">
        <v>72</v>
      </c>
      <c r="E656" s="189" t="s">
        <v>577</v>
      </c>
      <c r="F656" s="189" t="s">
        <v>7677</v>
      </c>
      <c r="G656" s="189" t="s">
        <v>578</v>
      </c>
      <c r="H656" s="189" t="s">
        <v>7678</v>
      </c>
      <c r="I656" s="189" t="s">
        <v>579</v>
      </c>
      <c r="J656" s="189" t="s">
        <v>580</v>
      </c>
      <c r="K656" s="189" t="s">
        <v>5860</v>
      </c>
      <c r="L656" s="189" t="s">
        <v>581</v>
      </c>
      <c r="M656" s="189" t="s">
        <v>47</v>
      </c>
      <c r="N656" s="189" t="s">
        <v>582</v>
      </c>
      <c r="O656" s="189" t="s">
        <v>584</v>
      </c>
      <c r="P656" s="189" t="s">
        <v>5861</v>
      </c>
      <c r="Q656" s="189">
        <v>0</v>
      </c>
      <c r="R656" s="189" t="s">
        <v>368</v>
      </c>
      <c r="S656" s="189" t="s">
        <v>7679</v>
      </c>
      <c r="T656" s="190">
        <v>38344</v>
      </c>
      <c r="U656" s="191">
        <v>7160</v>
      </c>
      <c r="V656" s="197">
        <v>2445322</v>
      </c>
      <c r="W656" s="197">
        <v>162569710</v>
      </c>
      <c r="X656" s="192">
        <v>44469</v>
      </c>
      <c r="Y656" s="80" t="s">
        <v>6489</v>
      </c>
      <c r="Z656" s="80" t="s">
        <v>6490</v>
      </c>
      <c r="AA656" s="193" t="s">
        <v>6507</v>
      </c>
    </row>
    <row r="657" spans="2:27" s="188" customFormat="1" ht="15.75" customHeight="1" x14ac:dyDescent="0.2">
      <c r="B657" s="189" t="s">
        <v>7676</v>
      </c>
      <c r="C657" s="189">
        <v>712091002</v>
      </c>
      <c r="D657" s="189" t="s">
        <v>72</v>
      </c>
      <c r="E657" s="189" t="s">
        <v>577</v>
      </c>
      <c r="F657" s="189" t="s">
        <v>7677</v>
      </c>
      <c r="G657" s="189" t="s">
        <v>578</v>
      </c>
      <c r="H657" s="189" t="s">
        <v>7678</v>
      </c>
      <c r="I657" s="189" t="s">
        <v>579</v>
      </c>
      <c r="J657" s="189" t="s">
        <v>580</v>
      </c>
      <c r="K657" s="189" t="s">
        <v>5860</v>
      </c>
      <c r="L657" s="189" t="s">
        <v>581</v>
      </c>
      <c r="M657" s="189" t="s">
        <v>47</v>
      </c>
      <c r="N657" s="189" t="s">
        <v>582</v>
      </c>
      <c r="O657" s="189" t="s">
        <v>584</v>
      </c>
      <c r="P657" s="189" t="s">
        <v>5861</v>
      </c>
      <c r="Q657" s="189">
        <v>0</v>
      </c>
      <c r="R657" s="189" t="s">
        <v>368</v>
      </c>
      <c r="S657" s="189" t="s">
        <v>7679</v>
      </c>
      <c r="T657" s="190">
        <v>38344</v>
      </c>
      <c r="U657" s="191">
        <v>7160</v>
      </c>
      <c r="V657" s="197">
        <v>18981027</v>
      </c>
      <c r="W657" s="197">
        <v>174807465</v>
      </c>
      <c r="X657" s="192">
        <v>44469</v>
      </c>
      <c r="Y657" s="80" t="s">
        <v>6489</v>
      </c>
      <c r="Z657" s="80" t="s">
        <v>6490</v>
      </c>
      <c r="AA657" s="193" t="s">
        <v>6497</v>
      </c>
    </row>
    <row r="658" spans="2:27" s="188" customFormat="1" ht="15.75" customHeight="1" x14ac:dyDescent="0.2">
      <c r="B658" s="189" t="s">
        <v>7676</v>
      </c>
      <c r="C658" s="189">
        <v>712091002</v>
      </c>
      <c r="D658" s="189" t="s">
        <v>72</v>
      </c>
      <c r="E658" s="189" t="s">
        <v>577</v>
      </c>
      <c r="F658" s="189" t="s">
        <v>7677</v>
      </c>
      <c r="G658" s="189" t="s">
        <v>578</v>
      </c>
      <c r="H658" s="189" t="s">
        <v>7678</v>
      </c>
      <c r="I658" s="189" t="s">
        <v>579</v>
      </c>
      <c r="J658" s="189" t="s">
        <v>580</v>
      </c>
      <c r="K658" s="189" t="s">
        <v>5860</v>
      </c>
      <c r="L658" s="189" t="s">
        <v>581</v>
      </c>
      <c r="M658" s="189" t="s">
        <v>47</v>
      </c>
      <c r="N658" s="189" t="s">
        <v>582</v>
      </c>
      <c r="O658" s="189" t="s">
        <v>584</v>
      </c>
      <c r="P658" s="189" t="s">
        <v>5861</v>
      </c>
      <c r="Q658" s="189">
        <v>0</v>
      </c>
      <c r="R658" s="189" t="s">
        <v>368</v>
      </c>
      <c r="S658" s="189" t="s">
        <v>7679</v>
      </c>
      <c r="T658" s="190">
        <v>38344</v>
      </c>
      <c r="U658" s="191">
        <v>7160</v>
      </c>
      <c r="V658" s="197">
        <v>23881044</v>
      </c>
      <c r="W658" s="197">
        <v>97909774</v>
      </c>
      <c r="X658" s="192">
        <v>44469</v>
      </c>
      <c r="Y658" s="80" t="s">
        <v>6489</v>
      </c>
      <c r="Z658" s="80" t="s">
        <v>6490</v>
      </c>
      <c r="AA658" s="193" t="s">
        <v>5595</v>
      </c>
    </row>
    <row r="659" spans="2:27" s="188" customFormat="1" ht="15.75" customHeight="1" x14ac:dyDescent="0.2">
      <c r="B659" s="189" t="s">
        <v>7676</v>
      </c>
      <c r="C659" s="189">
        <v>712091002</v>
      </c>
      <c r="D659" s="189" t="s">
        <v>72</v>
      </c>
      <c r="E659" s="189" t="s">
        <v>577</v>
      </c>
      <c r="F659" s="189" t="s">
        <v>7677</v>
      </c>
      <c r="G659" s="189" t="s">
        <v>578</v>
      </c>
      <c r="H659" s="189" t="s">
        <v>7678</v>
      </c>
      <c r="I659" s="189" t="s">
        <v>579</v>
      </c>
      <c r="J659" s="189" t="s">
        <v>580</v>
      </c>
      <c r="K659" s="189" t="s">
        <v>5860</v>
      </c>
      <c r="L659" s="189" t="s">
        <v>581</v>
      </c>
      <c r="M659" s="189" t="s">
        <v>47</v>
      </c>
      <c r="N659" s="189" t="s">
        <v>582</v>
      </c>
      <c r="O659" s="189" t="s">
        <v>584</v>
      </c>
      <c r="P659" s="189" t="s">
        <v>5861</v>
      </c>
      <c r="Q659" s="189">
        <v>0</v>
      </c>
      <c r="R659" s="189" t="s">
        <v>368</v>
      </c>
      <c r="S659" s="189" t="s">
        <v>7679</v>
      </c>
      <c r="T659" s="190">
        <v>38344</v>
      </c>
      <c r="U659" s="191">
        <v>7160</v>
      </c>
      <c r="V659" s="197">
        <v>34332580</v>
      </c>
      <c r="W659" s="197">
        <v>221572978</v>
      </c>
      <c r="X659" s="192">
        <v>44469</v>
      </c>
      <c r="Y659" s="80" t="s">
        <v>6489</v>
      </c>
      <c r="Z659" s="80" t="s">
        <v>6490</v>
      </c>
      <c r="AA659" s="193" t="s">
        <v>181</v>
      </c>
    </row>
    <row r="660" spans="2:27" s="188" customFormat="1" ht="15.75" customHeight="1" x14ac:dyDescent="0.2">
      <c r="B660" s="189" t="s">
        <v>7676</v>
      </c>
      <c r="C660" s="189">
        <v>712091002</v>
      </c>
      <c r="D660" s="189" t="s">
        <v>72</v>
      </c>
      <c r="E660" s="189" t="s">
        <v>577</v>
      </c>
      <c r="F660" s="189" t="s">
        <v>7677</v>
      </c>
      <c r="G660" s="189" t="s">
        <v>578</v>
      </c>
      <c r="H660" s="189" t="s">
        <v>7678</v>
      </c>
      <c r="I660" s="189" t="s">
        <v>579</v>
      </c>
      <c r="J660" s="189" t="s">
        <v>580</v>
      </c>
      <c r="K660" s="189" t="s">
        <v>5860</v>
      </c>
      <c r="L660" s="189" t="s">
        <v>581</v>
      </c>
      <c r="M660" s="189" t="s">
        <v>47</v>
      </c>
      <c r="N660" s="189" t="s">
        <v>582</v>
      </c>
      <c r="O660" s="189" t="s">
        <v>584</v>
      </c>
      <c r="P660" s="189" t="s">
        <v>5861</v>
      </c>
      <c r="Q660" s="189">
        <v>0</v>
      </c>
      <c r="R660" s="189" t="s">
        <v>368</v>
      </c>
      <c r="S660" s="189" t="s">
        <v>7679</v>
      </c>
      <c r="T660" s="190">
        <v>38344</v>
      </c>
      <c r="U660" s="191">
        <v>7160</v>
      </c>
      <c r="V660" s="197">
        <v>2800000</v>
      </c>
      <c r="W660" s="197">
        <v>96013695</v>
      </c>
      <c r="X660" s="192">
        <v>44469</v>
      </c>
      <c r="Y660" s="80" t="s">
        <v>6489</v>
      </c>
      <c r="Z660" s="80" t="s">
        <v>6490</v>
      </c>
      <c r="AA660" s="193" t="s">
        <v>7476</v>
      </c>
    </row>
    <row r="661" spans="2:27" s="188" customFormat="1" ht="15.75" customHeight="1" x14ac:dyDescent="0.2">
      <c r="B661" s="189" t="s">
        <v>2660</v>
      </c>
      <c r="C661" s="189" t="s">
        <v>6440</v>
      </c>
      <c r="D661" s="189" t="s">
        <v>2469</v>
      </c>
      <c r="E661" s="189" t="s">
        <v>2484</v>
      </c>
      <c r="F661" s="189" t="s">
        <v>26</v>
      </c>
      <c r="G661" s="189" t="s">
        <v>2485</v>
      </c>
      <c r="H661" s="189" t="s">
        <v>28</v>
      </c>
      <c r="I661" s="189">
        <v>0</v>
      </c>
      <c r="J661" s="189">
        <v>0</v>
      </c>
      <c r="K661" s="189" t="s">
        <v>8349</v>
      </c>
      <c r="L661" s="189" t="s">
        <v>2661</v>
      </c>
      <c r="M661" s="189" t="s">
        <v>5344</v>
      </c>
      <c r="N661" s="189" t="s">
        <v>2663</v>
      </c>
      <c r="O661" s="189" t="s">
        <v>5438</v>
      </c>
      <c r="P661" s="189" t="s">
        <v>2662</v>
      </c>
      <c r="Q661" s="189">
        <v>0</v>
      </c>
      <c r="R661" s="189">
        <v>91001</v>
      </c>
      <c r="S661" s="189" t="s">
        <v>2488</v>
      </c>
      <c r="T661" s="190">
        <v>38443</v>
      </c>
      <c r="U661" s="191">
        <v>7162</v>
      </c>
      <c r="V661" s="197">
        <v>3434208</v>
      </c>
      <c r="W661" s="197">
        <v>24139056</v>
      </c>
      <c r="X661" s="192">
        <v>44469</v>
      </c>
      <c r="Y661" s="80" t="s">
        <v>6489</v>
      </c>
      <c r="Z661" s="80" t="s">
        <v>6490</v>
      </c>
      <c r="AA661" s="193" t="s">
        <v>6662</v>
      </c>
    </row>
    <row r="662" spans="2:27" s="188" customFormat="1" ht="15.75" customHeight="1" x14ac:dyDescent="0.2">
      <c r="B662" s="189" t="s">
        <v>8833</v>
      </c>
      <c r="C662" s="189">
        <v>744943000</v>
      </c>
      <c r="D662" s="189" t="s">
        <v>72</v>
      </c>
      <c r="E662" s="189" t="s">
        <v>4947</v>
      </c>
      <c r="F662" s="189" t="s">
        <v>8834</v>
      </c>
      <c r="G662" s="189" t="s">
        <v>4118</v>
      </c>
      <c r="H662" s="189" t="s">
        <v>8835</v>
      </c>
      <c r="I662" s="189" t="s">
        <v>5568</v>
      </c>
      <c r="J662" s="189" t="s">
        <v>5567</v>
      </c>
      <c r="K662" s="189" t="s">
        <v>4948</v>
      </c>
      <c r="L662" s="189" t="s">
        <v>5914</v>
      </c>
      <c r="M662" s="189" t="s">
        <v>47</v>
      </c>
      <c r="N662" s="189" t="s">
        <v>630</v>
      </c>
      <c r="O662" s="189">
        <v>0</v>
      </c>
      <c r="P662" s="189" t="s">
        <v>4949</v>
      </c>
      <c r="Q662" s="189">
        <v>0</v>
      </c>
      <c r="R662" s="189" t="s">
        <v>368</v>
      </c>
      <c r="S662" s="189" t="s">
        <v>8836</v>
      </c>
      <c r="T662" s="190">
        <v>37970</v>
      </c>
      <c r="U662" s="191">
        <v>7163</v>
      </c>
      <c r="V662" s="197">
        <v>2844600</v>
      </c>
      <c r="W662" s="197">
        <v>11895600</v>
      </c>
      <c r="X662" s="192">
        <v>44469</v>
      </c>
      <c r="Y662" s="80" t="s">
        <v>6489</v>
      </c>
      <c r="Z662" s="80" t="s">
        <v>6490</v>
      </c>
      <c r="AA662" s="193" t="s">
        <v>6616</v>
      </c>
    </row>
    <row r="663" spans="2:27" s="188" customFormat="1" ht="15.75" customHeight="1" x14ac:dyDescent="0.2">
      <c r="B663" s="189" t="s">
        <v>8833</v>
      </c>
      <c r="C663" s="189">
        <v>744943000</v>
      </c>
      <c r="D663" s="189" t="s">
        <v>72</v>
      </c>
      <c r="E663" s="189" t="s">
        <v>4947</v>
      </c>
      <c r="F663" s="189" t="s">
        <v>8834</v>
      </c>
      <c r="G663" s="189" t="s">
        <v>4118</v>
      </c>
      <c r="H663" s="189" t="s">
        <v>8835</v>
      </c>
      <c r="I663" s="189" t="s">
        <v>5568</v>
      </c>
      <c r="J663" s="189" t="s">
        <v>5567</v>
      </c>
      <c r="K663" s="189" t="s">
        <v>4948</v>
      </c>
      <c r="L663" s="189" t="s">
        <v>5914</v>
      </c>
      <c r="M663" s="189" t="s">
        <v>47</v>
      </c>
      <c r="N663" s="189" t="s">
        <v>630</v>
      </c>
      <c r="O663" s="189">
        <v>0</v>
      </c>
      <c r="P663" s="189" t="s">
        <v>4949</v>
      </c>
      <c r="Q663" s="189">
        <v>0</v>
      </c>
      <c r="R663" s="189" t="s">
        <v>368</v>
      </c>
      <c r="S663" s="189" t="s">
        <v>8836</v>
      </c>
      <c r="T663" s="190">
        <v>37970</v>
      </c>
      <c r="U663" s="191">
        <v>7163</v>
      </c>
      <c r="V663" s="197">
        <v>0</v>
      </c>
      <c r="W663" s="197">
        <v>82234800</v>
      </c>
      <c r="X663" s="192">
        <v>44469</v>
      </c>
      <c r="Y663" s="80" t="s">
        <v>6489</v>
      </c>
      <c r="Z663" s="80" t="s">
        <v>6490</v>
      </c>
      <c r="AA663" s="193" t="s">
        <v>6533</v>
      </c>
    </row>
    <row r="664" spans="2:27" s="188" customFormat="1" ht="15.75" customHeight="1" x14ac:dyDescent="0.2">
      <c r="B664" s="189" t="s">
        <v>8833</v>
      </c>
      <c r="C664" s="189">
        <v>744943000</v>
      </c>
      <c r="D664" s="189" t="s">
        <v>72</v>
      </c>
      <c r="E664" s="189" t="s">
        <v>4947</v>
      </c>
      <c r="F664" s="189" t="s">
        <v>8834</v>
      </c>
      <c r="G664" s="189" t="s">
        <v>4118</v>
      </c>
      <c r="H664" s="189" t="s">
        <v>8835</v>
      </c>
      <c r="I664" s="189" t="s">
        <v>5568</v>
      </c>
      <c r="J664" s="189" t="s">
        <v>5567</v>
      </c>
      <c r="K664" s="189" t="s">
        <v>4948</v>
      </c>
      <c r="L664" s="189" t="s">
        <v>5914</v>
      </c>
      <c r="M664" s="189" t="s">
        <v>47</v>
      </c>
      <c r="N664" s="189" t="s">
        <v>630</v>
      </c>
      <c r="O664" s="189">
        <v>0</v>
      </c>
      <c r="P664" s="189" t="s">
        <v>4949</v>
      </c>
      <c r="Q664" s="189">
        <v>0</v>
      </c>
      <c r="R664" s="189" t="s">
        <v>368</v>
      </c>
      <c r="S664" s="189" t="s">
        <v>8836</v>
      </c>
      <c r="T664" s="190">
        <v>37970</v>
      </c>
      <c r="U664" s="191">
        <v>7163</v>
      </c>
      <c r="V664" s="197">
        <v>28416623</v>
      </c>
      <c r="W664" s="197">
        <v>274870880</v>
      </c>
      <c r="X664" s="192">
        <v>44469</v>
      </c>
      <c r="Y664" s="80" t="s">
        <v>6489</v>
      </c>
      <c r="Z664" s="80" t="s">
        <v>6490</v>
      </c>
      <c r="AA664" s="193" t="s">
        <v>6564</v>
      </c>
    </row>
    <row r="665" spans="2:27" s="188" customFormat="1" ht="15.75" customHeight="1" x14ac:dyDescent="0.2">
      <c r="B665" s="189" t="s">
        <v>8833</v>
      </c>
      <c r="C665" s="189">
        <v>744943000</v>
      </c>
      <c r="D665" s="189" t="s">
        <v>72</v>
      </c>
      <c r="E665" s="189" t="s">
        <v>4947</v>
      </c>
      <c r="F665" s="189" t="s">
        <v>8834</v>
      </c>
      <c r="G665" s="189" t="s">
        <v>4118</v>
      </c>
      <c r="H665" s="189" t="s">
        <v>8835</v>
      </c>
      <c r="I665" s="189" t="s">
        <v>5568</v>
      </c>
      <c r="J665" s="189" t="s">
        <v>5567</v>
      </c>
      <c r="K665" s="189" t="s">
        <v>4948</v>
      </c>
      <c r="L665" s="189" t="s">
        <v>5914</v>
      </c>
      <c r="M665" s="189" t="s">
        <v>47</v>
      </c>
      <c r="N665" s="189" t="s">
        <v>630</v>
      </c>
      <c r="O665" s="189">
        <v>0</v>
      </c>
      <c r="P665" s="189" t="s">
        <v>4949</v>
      </c>
      <c r="Q665" s="189">
        <v>0</v>
      </c>
      <c r="R665" s="189" t="s">
        <v>368</v>
      </c>
      <c r="S665" s="189" t="s">
        <v>8836</v>
      </c>
      <c r="T665" s="190">
        <v>37970</v>
      </c>
      <c r="U665" s="191">
        <v>7163</v>
      </c>
      <c r="V665" s="197">
        <v>15516000</v>
      </c>
      <c r="W665" s="197">
        <v>33618000</v>
      </c>
      <c r="X665" s="192">
        <v>44469</v>
      </c>
      <c r="Y665" s="80" t="s">
        <v>6489</v>
      </c>
      <c r="Z665" s="80" t="s">
        <v>6490</v>
      </c>
      <c r="AA665" s="193" t="s">
        <v>6498</v>
      </c>
    </row>
    <row r="666" spans="2:27" s="188" customFormat="1" ht="15.75" customHeight="1" x14ac:dyDescent="0.2">
      <c r="B666" s="189" t="s">
        <v>8463</v>
      </c>
      <c r="C666" s="189" t="s">
        <v>6454</v>
      </c>
      <c r="D666" s="189" t="s">
        <v>2469</v>
      </c>
      <c r="E666" s="189" t="s">
        <v>2495</v>
      </c>
      <c r="F666" s="189" t="s">
        <v>1476</v>
      </c>
      <c r="G666" s="189" t="s">
        <v>3137</v>
      </c>
      <c r="H666" s="189" t="s">
        <v>28</v>
      </c>
      <c r="I666" s="189">
        <v>0</v>
      </c>
      <c r="J666" s="189">
        <v>0</v>
      </c>
      <c r="K666" s="189" t="s">
        <v>3138</v>
      </c>
      <c r="L666" s="189" t="s">
        <v>3139</v>
      </c>
      <c r="M666" s="189" t="s">
        <v>47</v>
      </c>
      <c r="N666" s="189" t="s">
        <v>809</v>
      </c>
      <c r="O666" s="189" t="s">
        <v>8464</v>
      </c>
      <c r="P666" s="189" t="s">
        <v>8465</v>
      </c>
      <c r="Q666" s="189">
        <v>0</v>
      </c>
      <c r="R666" s="189">
        <v>91001</v>
      </c>
      <c r="S666" s="189" t="s">
        <v>2488</v>
      </c>
      <c r="T666" s="190">
        <v>38478</v>
      </c>
      <c r="U666" s="191">
        <v>7168</v>
      </c>
      <c r="V666" s="197">
        <v>20197143</v>
      </c>
      <c r="W666" s="197">
        <v>167188764</v>
      </c>
      <c r="X666" s="192">
        <v>44469</v>
      </c>
      <c r="Y666" s="80" t="s">
        <v>6489</v>
      </c>
      <c r="Z666" s="80" t="s">
        <v>6490</v>
      </c>
      <c r="AA666" s="193" t="s">
        <v>7482</v>
      </c>
    </row>
    <row r="667" spans="2:27" s="188" customFormat="1" ht="15.75" customHeight="1" x14ac:dyDescent="0.2">
      <c r="B667" s="189" t="s">
        <v>2483</v>
      </c>
      <c r="C667" s="189">
        <v>692651006</v>
      </c>
      <c r="D667" s="189" t="s">
        <v>2469</v>
      </c>
      <c r="E667" s="189" t="s">
        <v>2484</v>
      </c>
      <c r="F667" s="189" t="s">
        <v>26</v>
      </c>
      <c r="G667" s="189" t="s">
        <v>2485</v>
      </c>
      <c r="H667" s="189" t="s">
        <v>28</v>
      </c>
      <c r="I667" s="189">
        <v>0</v>
      </c>
      <c r="J667" s="189">
        <v>0</v>
      </c>
      <c r="K667" s="189" t="s">
        <v>2486</v>
      </c>
      <c r="L667" s="189" t="s">
        <v>2487</v>
      </c>
      <c r="M667" s="189" t="s">
        <v>533</v>
      </c>
      <c r="N667" s="189">
        <v>0</v>
      </c>
      <c r="O667" s="189">
        <v>0</v>
      </c>
      <c r="P667" s="189">
        <v>0</v>
      </c>
      <c r="Q667" s="189">
        <v>0</v>
      </c>
      <c r="R667" s="189">
        <v>91001</v>
      </c>
      <c r="S667" s="189" t="s">
        <v>2488</v>
      </c>
      <c r="T667" s="190">
        <v>38488</v>
      </c>
      <c r="U667" s="191">
        <v>7169</v>
      </c>
      <c r="V667" s="197">
        <v>9157888</v>
      </c>
      <c r="W667" s="197">
        <v>64370816</v>
      </c>
      <c r="X667" s="192">
        <v>44469</v>
      </c>
      <c r="Y667" s="80" t="s">
        <v>6489</v>
      </c>
      <c r="Z667" s="80" t="s">
        <v>6490</v>
      </c>
      <c r="AA667" s="193" t="s">
        <v>171</v>
      </c>
    </row>
    <row r="668" spans="2:27" s="188" customFormat="1" ht="15.75" customHeight="1" x14ac:dyDescent="0.2">
      <c r="B668" s="189" t="s">
        <v>7427</v>
      </c>
      <c r="C668" s="189">
        <v>690733005</v>
      </c>
      <c r="D668" s="189" t="s">
        <v>2469</v>
      </c>
      <c r="E668" s="189" t="s">
        <v>2484</v>
      </c>
      <c r="F668" s="189" t="s">
        <v>26</v>
      </c>
      <c r="G668" s="189" t="s">
        <v>2485</v>
      </c>
      <c r="H668" s="189" t="s">
        <v>28</v>
      </c>
      <c r="I668" s="189">
        <v>0</v>
      </c>
      <c r="J668" s="189">
        <v>0</v>
      </c>
      <c r="K668" s="189" t="s">
        <v>3006</v>
      </c>
      <c r="L668" s="189" t="s">
        <v>3008</v>
      </c>
      <c r="M668" s="189" t="s">
        <v>47</v>
      </c>
      <c r="N668" s="189" t="s">
        <v>3010</v>
      </c>
      <c r="O668" s="189" t="s">
        <v>3009</v>
      </c>
      <c r="P668" s="189" t="s">
        <v>3007</v>
      </c>
      <c r="Q668" s="189">
        <v>0</v>
      </c>
      <c r="R668" s="189">
        <v>91001</v>
      </c>
      <c r="S668" s="189" t="s">
        <v>2488</v>
      </c>
      <c r="T668" s="190">
        <v>38509</v>
      </c>
      <c r="U668" s="191">
        <v>7171</v>
      </c>
      <c r="V668" s="197">
        <v>3577300</v>
      </c>
      <c r="W668" s="197">
        <v>25144849</v>
      </c>
      <c r="X668" s="192">
        <v>44469</v>
      </c>
      <c r="Y668" s="80" t="s">
        <v>6489</v>
      </c>
      <c r="Z668" s="80" t="s">
        <v>6490</v>
      </c>
      <c r="AA668" s="193" t="s">
        <v>7191</v>
      </c>
    </row>
    <row r="669" spans="2:27" s="188" customFormat="1" ht="15.75" customHeight="1" x14ac:dyDescent="0.2">
      <c r="B669" s="189" t="s">
        <v>7866</v>
      </c>
      <c r="C669" s="189">
        <v>653686706</v>
      </c>
      <c r="D669" s="189" t="s">
        <v>49</v>
      </c>
      <c r="E669" s="189" t="s">
        <v>1142</v>
      </c>
      <c r="F669" s="189" t="s">
        <v>7867</v>
      </c>
      <c r="G669" s="189" t="s">
        <v>1143</v>
      </c>
      <c r="H669" s="189" t="s">
        <v>7868</v>
      </c>
      <c r="I669" s="189" t="s">
        <v>1144</v>
      </c>
      <c r="J669" s="189" t="s">
        <v>5704</v>
      </c>
      <c r="K669" s="189" t="s">
        <v>5705</v>
      </c>
      <c r="L669" s="189" t="s">
        <v>1145</v>
      </c>
      <c r="M669" s="189" t="s">
        <v>5345</v>
      </c>
      <c r="N669" s="189" t="s">
        <v>1147</v>
      </c>
      <c r="O669" s="189" t="s">
        <v>1148</v>
      </c>
      <c r="P669" s="189" t="s">
        <v>7869</v>
      </c>
      <c r="Q669" s="189">
        <v>0</v>
      </c>
      <c r="R669" s="189" t="s">
        <v>45</v>
      </c>
      <c r="S669" s="189" t="s">
        <v>7870</v>
      </c>
      <c r="T669" s="190">
        <v>38523</v>
      </c>
      <c r="U669" s="191">
        <v>7173</v>
      </c>
      <c r="V669" s="197">
        <v>12955860</v>
      </c>
      <c r="W669" s="197">
        <v>72226979</v>
      </c>
      <c r="X669" s="192">
        <v>44469</v>
      </c>
      <c r="Y669" s="80" t="s">
        <v>6489</v>
      </c>
      <c r="Z669" s="80" t="s">
        <v>6490</v>
      </c>
      <c r="AA669" s="193" t="s">
        <v>6522</v>
      </c>
    </row>
    <row r="670" spans="2:27" s="188" customFormat="1" ht="15.75" customHeight="1" x14ac:dyDescent="0.2">
      <c r="B670" s="189" t="s">
        <v>2806</v>
      </c>
      <c r="C670" s="189">
        <v>691912000</v>
      </c>
      <c r="D670" s="189" t="s">
        <v>2469</v>
      </c>
      <c r="E670" s="189" t="s">
        <v>2484</v>
      </c>
      <c r="F670" s="189" t="s">
        <v>26</v>
      </c>
      <c r="G670" s="189" t="s">
        <v>2485</v>
      </c>
      <c r="H670" s="189" t="s">
        <v>28</v>
      </c>
      <c r="I670" s="189">
        <v>0</v>
      </c>
      <c r="J670" s="189">
        <v>0</v>
      </c>
      <c r="K670" s="189" t="s">
        <v>8389</v>
      </c>
      <c r="L670" s="189" t="s">
        <v>2807</v>
      </c>
      <c r="M670" s="189" t="s">
        <v>48</v>
      </c>
      <c r="N670" s="189" t="s">
        <v>2809</v>
      </c>
      <c r="O670" s="189" t="s">
        <v>2808</v>
      </c>
      <c r="P670" s="189">
        <v>0</v>
      </c>
      <c r="Q670" s="189">
        <v>0</v>
      </c>
      <c r="R670" s="189">
        <v>91001</v>
      </c>
      <c r="S670" s="189" t="s">
        <v>2538</v>
      </c>
      <c r="T670" s="190">
        <v>38518</v>
      </c>
      <c r="U670" s="191">
        <v>7174</v>
      </c>
      <c r="V670" s="197">
        <v>6361870</v>
      </c>
      <c r="W670" s="197">
        <v>44717599</v>
      </c>
      <c r="X670" s="192">
        <v>44469</v>
      </c>
      <c r="Y670" s="80" t="s">
        <v>6489</v>
      </c>
      <c r="Z670" s="80" t="s">
        <v>6490</v>
      </c>
      <c r="AA670" s="193" t="s">
        <v>6663</v>
      </c>
    </row>
    <row r="671" spans="2:27" s="188" customFormat="1" ht="15.75" customHeight="1" x14ac:dyDescent="0.2">
      <c r="B671" s="189" t="s">
        <v>3081</v>
      </c>
      <c r="C671" s="189">
        <v>690407000</v>
      </c>
      <c r="D671" s="189" t="s">
        <v>2469</v>
      </c>
      <c r="E671" s="189" t="s">
        <v>2484</v>
      </c>
      <c r="F671" s="189" t="s">
        <v>26</v>
      </c>
      <c r="G671" s="189" t="s">
        <v>2485</v>
      </c>
      <c r="H671" s="189" t="s">
        <v>28</v>
      </c>
      <c r="I671" s="189">
        <v>0</v>
      </c>
      <c r="J671" s="189">
        <v>0</v>
      </c>
      <c r="K671" s="189" t="s">
        <v>3082</v>
      </c>
      <c r="L671" s="189" t="s">
        <v>3083</v>
      </c>
      <c r="M671" s="189" t="s">
        <v>5343</v>
      </c>
      <c r="N671" s="189" t="s">
        <v>3084</v>
      </c>
      <c r="O671" s="189" t="s">
        <v>5543</v>
      </c>
      <c r="P671" s="189" t="s">
        <v>5544</v>
      </c>
      <c r="Q671" s="189">
        <v>0</v>
      </c>
      <c r="R671" s="189">
        <v>91001</v>
      </c>
      <c r="S671" s="189" t="s">
        <v>5282</v>
      </c>
      <c r="T671" s="190">
        <v>38526</v>
      </c>
      <c r="U671" s="191">
        <v>7175</v>
      </c>
      <c r="V671" s="197">
        <v>6851245</v>
      </c>
      <c r="W671" s="197">
        <v>48157416</v>
      </c>
      <c r="X671" s="192">
        <v>44469</v>
      </c>
      <c r="Y671" s="80" t="s">
        <v>6489</v>
      </c>
      <c r="Z671" s="80" t="s">
        <v>6490</v>
      </c>
      <c r="AA671" s="193" t="s">
        <v>6563</v>
      </c>
    </row>
    <row r="672" spans="2:27" s="188" customFormat="1" ht="15.75" customHeight="1" x14ac:dyDescent="0.2">
      <c r="B672" s="189" t="s">
        <v>8433</v>
      </c>
      <c r="C672" s="189">
        <v>690709007</v>
      </c>
      <c r="D672" s="189" t="s">
        <v>2469</v>
      </c>
      <c r="E672" s="189" t="s">
        <v>2484</v>
      </c>
      <c r="F672" s="189" t="s">
        <v>26</v>
      </c>
      <c r="G672" s="189" t="s">
        <v>2485</v>
      </c>
      <c r="H672" s="189" t="s">
        <v>28</v>
      </c>
      <c r="I672" s="189">
        <v>0</v>
      </c>
      <c r="J672" s="189">
        <v>0</v>
      </c>
      <c r="K672" s="189" t="s">
        <v>8434</v>
      </c>
      <c r="L672" s="189" t="s">
        <v>3000</v>
      </c>
      <c r="M672" s="189" t="s">
        <v>47</v>
      </c>
      <c r="N672" s="189" t="s">
        <v>3002</v>
      </c>
      <c r="O672" s="189" t="s">
        <v>3001</v>
      </c>
      <c r="P672" s="189" t="s">
        <v>8435</v>
      </c>
      <c r="Q672" s="189">
        <v>0</v>
      </c>
      <c r="R672" s="189">
        <v>91001</v>
      </c>
      <c r="S672" s="189" t="s">
        <v>2517</v>
      </c>
      <c r="T672" s="190">
        <v>38531</v>
      </c>
      <c r="U672" s="191">
        <v>7176</v>
      </c>
      <c r="V672" s="197">
        <v>12305912</v>
      </c>
      <c r="W672" s="197">
        <v>76336594</v>
      </c>
      <c r="X672" s="192">
        <v>44469</v>
      </c>
      <c r="Y672" s="80" t="s">
        <v>6489</v>
      </c>
      <c r="Z672" s="80" t="s">
        <v>6490</v>
      </c>
      <c r="AA672" s="193" t="s">
        <v>6529</v>
      </c>
    </row>
    <row r="673" spans="2:27" s="188" customFormat="1" ht="15.75" customHeight="1" x14ac:dyDescent="0.2">
      <c r="B673" s="189" t="s">
        <v>3501</v>
      </c>
      <c r="C673" s="189">
        <v>690305003</v>
      </c>
      <c r="D673" s="189" t="s">
        <v>2469</v>
      </c>
      <c r="E673" s="189" t="s">
        <v>2484</v>
      </c>
      <c r="F673" s="189" t="s">
        <v>26</v>
      </c>
      <c r="G673" s="189" t="s">
        <v>2485</v>
      </c>
      <c r="H673" s="189" t="s">
        <v>28</v>
      </c>
      <c r="I673" s="189">
        <v>0</v>
      </c>
      <c r="J673" s="189">
        <v>0</v>
      </c>
      <c r="K673" s="189" t="s">
        <v>6808</v>
      </c>
      <c r="L673" s="189" t="s">
        <v>3502</v>
      </c>
      <c r="M673" s="189" t="s">
        <v>5341</v>
      </c>
      <c r="N673" s="189" t="s">
        <v>58</v>
      </c>
      <c r="O673" s="189" t="s">
        <v>3503</v>
      </c>
      <c r="P673" s="189" t="s">
        <v>6809</v>
      </c>
      <c r="Q673" s="189">
        <v>0</v>
      </c>
      <c r="R673" s="189">
        <v>911001</v>
      </c>
      <c r="S673" s="189" t="s">
        <v>2538</v>
      </c>
      <c r="T673" s="190">
        <v>38532</v>
      </c>
      <c r="U673" s="191">
        <v>7177</v>
      </c>
      <c r="V673" s="197">
        <v>17653927</v>
      </c>
      <c r="W673" s="197">
        <v>176127048</v>
      </c>
      <c r="X673" s="192">
        <v>44469</v>
      </c>
      <c r="Y673" s="80" t="s">
        <v>6489</v>
      </c>
      <c r="Z673" s="80" t="s">
        <v>6490</v>
      </c>
      <c r="AA673" s="193" t="s">
        <v>6514</v>
      </c>
    </row>
    <row r="674" spans="2:27" s="188" customFormat="1" ht="15.75" customHeight="1" x14ac:dyDescent="0.2">
      <c r="B674" s="189" t="s">
        <v>3063</v>
      </c>
      <c r="C674" s="189">
        <v>691904008</v>
      </c>
      <c r="D674" s="189" t="s">
        <v>2469</v>
      </c>
      <c r="E674" s="189" t="s">
        <v>2484</v>
      </c>
      <c r="F674" s="189" t="s">
        <v>26</v>
      </c>
      <c r="G674" s="189" t="s">
        <v>2485</v>
      </c>
      <c r="H674" s="189" t="s">
        <v>28</v>
      </c>
      <c r="I674" s="189">
        <v>0</v>
      </c>
      <c r="J674" s="189">
        <v>0</v>
      </c>
      <c r="K674" s="189" t="s">
        <v>8443</v>
      </c>
      <c r="L674" s="189" t="s">
        <v>3065</v>
      </c>
      <c r="M674" s="189" t="s">
        <v>48</v>
      </c>
      <c r="N674" s="189" t="s">
        <v>3067</v>
      </c>
      <c r="O674" s="189" t="s">
        <v>3066</v>
      </c>
      <c r="P674" s="189" t="s">
        <v>3064</v>
      </c>
      <c r="Q674" s="189">
        <v>0</v>
      </c>
      <c r="R674" s="189">
        <v>91001</v>
      </c>
      <c r="S674" s="189" t="s">
        <v>2488</v>
      </c>
      <c r="T674" s="190">
        <v>38568</v>
      </c>
      <c r="U674" s="191">
        <v>7179</v>
      </c>
      <c r="V674" s="197">
        <v>5056871</v>
      </c>
      <c r="W674" s="197">
        <v>35544757</v>
      </c>
      <c r="X674" s="192">
        <v>44469</v>
      </c>
      <c r="Y674" s="80" t="s">
        <v>6489</v>
      </c>
      <c r="Z674" s="80" t="s">
        <v>6490</v>
      </c>
      <c r="AA674" s="193" t="s">
        <v>6641</v>
      </c>
    </row>
    <row r="675" spans="2:27" s="188" customFormat="1" ht="15.75" customHeight="1" x14ac:dyDescent="0.2">
      <c r="B675" s="189" t="s">
        <v>3405</v>
      </c>
      <c r="C675" s="189">
        <v>692525000</v>
      </c>
      <c r="D675" s="189" t="s">
        <v>2469</v>
      </c>
      <c r="E675" s="189" t="s">
        <v>2484</v>
      </c>
      <c r="F675" s="189" t="s">
        <v>26</v>
      </c>
      <c r="G675" s="189" t="s">
        <v>2485</v>
      </c>
      <c r="H675" s="189" t="s">
        <v>3012</v>
      </c>
      <c r="I675" s="189">
        <v>0</v>
      </c>
      <c r="J675" s="189">
        <v>0</v>
      </c>
      <c r="K675" s="189" t="s">
        <v>3406</v>
      </c>
      <c r="L675" s="189" t="s">
        <v>3408</v>
      </c>
      <c r="M675" s="189" t="s">
        <v>5341</v>
      </c>
      <c r="N675" s="189" t="s">
        <v>3410</v>
      </c>
      <c r="O675" s="189" t="s">
        <v>3409</v>
      </c>
      <c r="P675" s="189" t="s">
        <v>3407</v>
      </c>
      <c r="Q675" s="189">
        <v>0</v>
      </c>
      <c r="R675" s="189">
        <v>91001</v>
      </c>
      <c r="S675" s="189" t="s">
        <v>3411</v>
      </c>
      <c r="T675" s="190">
        <v>38553</v>
      </c>
      <c r="U675" s="191">
        <v>7180</v>
      </c>
      <c r="V675" s="197">
        <v>0</v>
      </c>
      <c r="W675" s="197">
        <v>56748829</v>
      </c>
      <c r="X675" s="192">
        <v>44469</v>
      </c>
      <c r="Y675" s="80" t="s">
        <v>6489</v>
      </c>
      <c r="Z675" s="80" t="s">
        <v>6490</v>
      </c>
      <c r="AA675" s="193" t="s">
        <v>6492</v>
      </c>
    </row>
    <row r="676" spans="2:27" s="188" customFormat="1" ht="15.75" customHeight="1" x14ac:dyDescent="0.2">
      <c r="B676" s="189" t="s">
        <v>2648</v>
      </c>
      <c r="C676" s="189">
        <v>692402006</v>
      </c>
      <c r="D676" s="189" t="s">
        <v>2469</v>
      </c>
      <c r="E676" s="189" t="s">
        <v>2484</v>
      </c>
      <c r="F676" s="189" t="s">
        <v>26</v>
      </c>
      <c r="G676" s="189" t="s">
        <v>2485</v>
      </c>
      <c r="H676" s="189" t="s">
        <v>28</v>
      </c>
      <c r="I676" s="189">
        <v>0</v>
      </c>
      <c r="J676" s="189">
        <v>0</v>
      </c>
      <c r="K676" s="189" t="s">
        <v>2649</v>
      </c>
      <c r="L676" s="189" t="s">
        <v>2650</v>
      </c>
      <c r="M676" s="189" t="s">
        <v>773</v>
      </c>
      <c r="N676" s="189" t="s">
        <v>2651</v>
      </c>
      <c r="O676" s="189">
        <v>0</v>
      </c>
      <c r="P676" s="189">
        <v>0</v>
      </c>
      <c r="Q676" s="189">
        <v>0</v>
      </c>
      <c r="R676" s="189">
        <v>91001</v>
      </c>
      <c r="S676" s="189" t="s">
        <v>2500</v>
      </c>
      <c r="T676" s="190">
        <v>38572</v>
      </c>
      <c r="U676" s="191">
        <v>7181</v>
      </c>
      <c r="V676" s="197">
        <v>5265786</v>
      </c>
      <c r="W676" s="197">
        <v>37013222</v>
      </c>
      <c r="X676" s="192">
        <v>44469</v>
      </c>
      <c r="Y676" s="80" t="s">
        <v>6489</v>
      </c>
      <c r="Z676" s="80" t="s">
        <v>6490</v>
      </c>
      <c r="AA676" s="193" t="s">
        <v>6664</v>
      </c>
    </row>
    <row r="677" spans="2:27" s="188" customFormat="1" ht="15.75" customHeight="1" x14ac:dyDescent="0.2">
      <c r="B677" s="189" t="s">
        <v>3286</v>
      </c>
      <c r="C677" s="189">
        <v>690801000</v>
      </c>
      <c r="D677" s="189" t="s">
        <v>2469</v>
      </c>
      <c r="E677" s="189" t="s">
        <v>2495</v>
      </c>
      <c r="F677" s="189" t="s">
        <v>1476</v>
      </c>
      <c r="G677" s="189" t="s">
        <v>3129</v>
      </c>
      <c r="H677" s="189" t="s">
        <v>28</v>
      </c>
      <c r="I677" s="189">
        <v>0</v>
      </c>
      <c r="J677" s="189">
        <v>0</v>
      </c>
      <c r="K677" s="189" t="s">
        <v>8495</v>
      </c>
      <c r="L677" s="189" t="s">
        <v>3287</v>
      </c>
      <c r="M677" s="189" t="s">
        <v>5344</v>
      </c>
      <c r="N677" s="189" t="s">
        <v>2409</v>
      </c>
      <c r="O677" s="189" t="s">
        <v>5529</v>
      </c>
      <c r="P677" s="189" t="s">
        <v>8496</v>
      </c>
      <c r="Q677" s="189">
        <v>0</v>
      </c>
      <c r="R677" s="189">
        <v>91001</v>
      </c>
      <c r="S677" s="189" t="s">
        <v>2488</v>
      </c>
      <c r="T677" s="190">
        <v>38558</v>
      </c>
      <c r="U677" s="191">
        <v>7183</v>
      </c>
      <c r="V677" s="197">
        <v>6439140</v>
      </c>
      <c r="W677" s="197">
        <v>6439140</v>
      </c>
      <c r="X677" s="192">
        <v>44469</v>
      </c>
      <c r="Y677" s="80" t="s">
        <v>6489</v>
      </c>
      <c r="Z677" s="80" t="s">
        <v>6490</v>
      </c>
      <c r="AA677" s="193" t="s">
        <v>6507</v>
      </c>
    </row>
    <row r="678" spans="2:27" s="188" customFormat="1" ht="15.75" customHeight="1" x14ac:dyDescent="0.2">
      <c r="B678" s="189" t="s">
        <v>2510</v>
      </c>
      <c r="C678" s="189">
        <v>691801004</v>
      </c>
      <c r="D678" s="189" t="s">
        <v>2469</v>
      </c>
      <c r="E678" s="189" t="s">
        <v>2484</v>
      </c>
      <c r="F678" s="189" t="s">
        <v>26</v>
      </c>
      <c r="G678" s="189" t="s">
        <v>2485</v>
      </c>
      <c r="H678" s="189" t="s">
        <v>28</v>
      </c>
      <c r="I678" s="189">
        <v>0</v>
      </c>
      <c r="J678" s="189">
        <v>0</v>
      </c>
      <c r="K678" s="189" t="s">
        <v>2511</v>
      </c>
      <c r="L678" s="189" t="s">
        <v>2512</v>
      </c>
      <c r="M678" s="189" t="s">
        <v>48</v>
      </c>
      <c r="N678" s="189" t="s">
        <v>2513</v>
      </c>
      <c r="O678" s="189" t="s">
        <v>5511</v>
      </c>
      <c r="P678" s="189" t="s">
        <v>5512</v>
      </c>
      <c r="Q678" s="189">
        <v>0</v>
      </c>
      <c r="R678" s="189">
        <v>91001</v>
      </c>
      <c r="S678" s="189" t="s">
        <v>2514</v>
      </c>
      <c r="T678" s="190">
        <v>38568</v>
      </c>
      <c r="U678" s="191">
        <v>7184</v>
      </c>
      <c r="V678" s="197">
        <v>39334758</v>
      </c>
      <c r="W678" s="197">
        <v>169514654</v>
      </c>
      <c r="X678" s="192">
        <v>44469</v>
      </c>
      <c r="Y678" s="80" t="s">
        <v>6489</v>
      </c>
      <c r="Z678" s="80" t="s">
        <v>6490</v>
      </c>
      <c r="AA678" s="193" t="s">
        <v>211</v>
      </c>
    </row>
    <row r="679" spans="2:27" s="188" customFormat="1" ht="15.75" customHeight="1" x14ac:dyDescent="0.2">
      <c r="B679" s="189" t="s">
        <v>8558</v>
      </c>
      <c r="C679" s="189">
        <v>691501000</v>
      </c>
      <c r="D679" s="189" t="s">
        <v>2469</v>
      </c>
      <c r="E679" s="189" t="s">
        <v>546</v>
      </c>
      <c r="F679" s="189" t="s">
        <v>26</v>
      </c>
      <c r="G679" s="189" t="s">
        <v>2576</v>
      </c>
      <c r="H679" s="189" t="s">
        <v>28</v>
      </c>
      <c r="I679" s="189">
        <v>0</v>
      </c>
      <c r="J679" s="189">
        <v>0</v>
      </c>
      <c r="K679" s="189" t="s">
        <v>8559</v>
      </c>
      <c r="L679" s="189" t="s">
        <v>5452</v>
      </c>
      <c r="M679" s="189" t="s">
        <v>309</v>
      </c>
      <c r="N679" s="189" t="s">
        <v>4182</v>
      </c>
      <c r="O679" s="189" t="s">
        <v>5283</v>
      </c>
      <c r="P679" s="189" t="s">
        <v>5453</v>
      </c>
      <c r="Q679" s="189">
        <v>0</v>
      </c>
      <c r="R679" s="189">
        <v>91001</v>
      </c>
      <c r="S679" s="189" t="s">
        <v>5284</v>
      </c>
      <c r="T679" s="190">
        <v>38572</v>
      </c>
      <c r="U679" s="191">
        <v>7186</v>
      </c>
      <c r="V679" s="197">
        <v>5056871</v>
      </c>
      <c r="W679" s="197">
        <v>35544758</v>
      </c>
      <c r="X679" s="192">
        <v>44469</v>
      </c>
      <c r="Y679" s="80" t="s">
        <v>6489</v>
      </c>
      <c r="Z679" s="80" t="s">
        <v>6490</v>
      </c>
      <c r="AA679" s="193" t="s">
        <v>6637</v>
      </c>
    </row>
    <row r="680" spans="2:27" s="188" customFormat="1" ht="15.75" customHeight="1" x14ac:dyDescent="0.2">
      <c r="B680" s="189" t="s">
        <v>7953</v>
      </c>
      <c r="C680" s="189">
        <v>754634006</v>
      </c>
      <c r="D680" s="189" t="s">
        <v>1439</v>
      </c>
      <c r="E680" s="189" t="s">
        <v>1471</v>
      </c>
      <c r="F680" s="189" t="s">
        <v>6363</v>
      </c>
      <c r="G680" s="189" t="s">
        <v>1472</v>
      </c>
      <c r="H680" s="189" t="s">
        <v>7954</v>
      </c>
      <c r="I680" s="189" t="s">
        <v>1473</v>
      </c>
      <c r="J680" s="189" t="s">
        <v>7955</v>
      </c>
      <c r="K680" s="189" t="s">
        <v>7956</v>
      </c>
      <c r="L680" s="189" t="s">
        <v>5973</v>
      </c>
      <c r="M680" s="189" t="s">
        <v>5345</v>
      </c>
      <c r="N680" s="189" t="s">
        <v>1474</v>
      </c>
      <c r="O680" s="189" t="s">
        <v>5974</v>
      </c>
      <c r="P680" s="189" t="s">
        <v>5975</v>
      </c>
      <c r="Q680" s="189">
        <v>0</v>
      </c>
      <c r="R680" s="189">
        <v>93401</v>
      </c>
      <c r="S680" s="189" t="s">
        <v>7957</v>
      </c>
      <c r="T680" s="190">
        <v>38600</v>
      </c>
      <c r="U680" s="191">
        <v>7189</v>
      </c>
      <c r="V680" s="197">
        <v>43104046</v>
      </c>
      <c r="W680" s="197">
        <v>321559062</v>
      </c>
      <c r="X680" s="192">
        <v>44469</v>
      </c>
      <c r="Y680" s="80" t="s">
        <v>6489</v>
      </c>
      <c r="Z680" s="80" t="s">
        <v>6490</v>
      </c>
      <c r="AA680" s="193" t="s">
        <v>6599</v>
      </c>
    </row>
    <row r="681" spans="2:27" s="188" customFormat="1" ht="15.75" customHeight="1" x14ac:dyDescent="0.2">
      <c r="B681" s="189" t="s">
        <v>7953</v>
      </c>
      <c r="C681" s="189">
        <v>754634006</v>
      </c>
      <c r="D681" s="189" t="s">
        <v>1439</v>
      </c>
      <c r="E681" s="189" t="s">
        <v>1471</v>
      </c>
      <c r="F681" s="189" t="s">
        <v>6363</v>
      </c>
      <c r="G681" s="189" t="s">
        <v>1472</v>
      </c>
      <c r="H681" s="189" t="s">
        <v>7954</v>
      </c>
      <c r="I681" s="189" t="s">
        <v>1473</v>
      </c>
      <c r="J681" s="189" t="s">
        <v>7955</v>
      </c>
      <c r="K681" s="189" t="s">
        <v>7956</v>
      </c>
      <c r="L681" s="189" t="s">
        <v>5973</v>
      </c>
      <c r="M681" s="189" t="s">
        <v>5345</v>
      </c>
      <c r="N681" s="189" t="s">
        <v>1474</v>
      </c>
      <c r="O681" s="189" t="s">
        <v>5974</v>
      </c>
      <c r="P681" s="189" t="s">
        <v>5975</v>
      </c>
      <c r="Q681" s="189">
        <v>0</v>
      </c>
      <c r="R681" s="189">
        <v>93401</v>
      </c>
      <c r="S681" s="189" t="s">
        <v>7957</v>
      </c>
      <c r="T681" s="190">
        <v>38600</v>
      </c>
      <c r="U681" s="191">
        <v>7189</v>
      </c>
      <c r="V681" s="197">
        <v>19669116</v>
      </c>
      <c r="W681" s="197">
        <v>148251794</v>
      </c>
      <c r="X681" s="192">
        <v>44469</v>
      </c>
      <c r="Y681" s="80" t="s">
        <v>6489</v>
      </c>
      <c r="Z681" s="80" t="s">
        <v>6490</v>
      </c>
      <c r="AA681" s="193" t="s">
        <v>6603</v>
      </c>
    </row>
    <row r="682" spans="2:27" s="188" customFormat="1" ht="15.75" customHeight="1" x14ac:dyDescent="0.2">
      <c r="B682" s="189" t="s">
        <v>7953</v>
      </c>
      <c r="C682" s="189">
        <v>754634006</v>
      </c>
      <c r="D682" s="189" t="s">
        <v>1439</v>
      </c>
      <c r="E682" s="189" t="s">
        <v>1471</v>
      </c>
      <c r="F682" s="189" t="s">
        <v>6363</v>
      </c>
      <c r="G682" s="189" t="s">
        <v>1472</v>
      </c>
      <c r="H682" s="189" t="s">
        <v>7954</v>
      </c>
      <c r="I682" s="189" t="s">
        <v>1473</v>
      </c>
      <c r="J682" s="189" t="s">
        <v>7955</v>
      </c>
      <c r="K682" s="189" t="s">
        <v>7956</v>
      </c>
      <c r="L682" s="189" t="s">
        <v>5973</v>
      </c>
      <c r="M682" s="189" t="s">
        <v>5345</v>
      </c>
      <c r="N682" s="189" t="s">
        <v>1474</v>
      </c>
      <c r="O682" s="189" t="s">
        <v>5974</v>
      </c>
      <c r="P682" s="189" t="s">
        <v>5975</v>
      </c>
      <c r="Q682" s="189">
        <v>0</v>
      </c>
      <c r="R682" s="189">
        <v>93401</v>
      </c>
      <c r="S682" s="189" t="s">
        <v>7957</v>
      </c>
      <c r="T682" s="190">
        <v>38600</v>
      </c>
      <c r="U682" s="191">
        <v>7189</v>
      </c>
      <c r="V682" s="197">
        <v>18093491</v>
      </c>
      <c r="W682" s="197">
        <v>137474955</v>
      </c>
      <c r="X682" s="192">
        <v>44469</v>
      </c>
      <c r="Y682" s="80" t="s">
        <v>6489</v>
      </c>
      <c r="Z682" s="80" t="s">
        <v>6490</v>
      </c>
      <c r="AA682" s="193" t="s">
        <v>6605</v>
      </c>
    </row>
    <row r="683" spans="2:27" s="188" customFormat="1" ht="15.75" customHeight="1" x14ac:dyDescent="0.2">
      <c r="B683" s="189" t="s">
        <v>8643</v>
      </c>
      <c r="C683" s="189" t="s">
        <v>6465</v>
      </c>
      <c r="D683" s="189" t="s">
        <v>4027</v>
      </c>
      <c r="E683" s="189" t="s">
        <v>4028</v>
      </c>
      <c r="F683" s="189" t="s">
        <v>6340</v>
      </c>
      <c r="G683" s="189" t="s">
        <v>4029</v>
      </c>
      <c r="H683" s="189" t="s">
        <v>6341</v>
      </c>
      <c r="I683" s="189" t="s">
        <v>4030</v>
      </c>
      <c r="J683" s="189" t="s">
        <v>6355</v>
      </c>
      <c r="K683" s="189" t="s">
        <v>6342</v>
      </c>
      <c r="L683" s="189" t="s">
        <v>4031</v>
      </c>
      <c r="M683" s="189" t="s">
        <v>5386</v>
      </c>
      <c r="N683" s="189" t="s">
        <v>765</v>
      </c>
      <c r="O683" s="189">
        <v>0</v>
      </c>
      <c r="P683" s="189">
        <v>0</v>
      </c>
      <c r="Q683" s="189">
        <v>0</v>
      </c>
      <c r="R683" s="189" t="s">
        <v>1053</v>
      </c>
      <c r="S683" s="189" t="s">
        <v>6344</v>
      </c>
      <c r="T683" s="190">
        <v>38607</v>
      </c>
      <c r="U683" s="191">
        <v>7190</v>
      </c>
      <c r="V683" s="197">
        <v>0</v>
      </c>
      <c r="W683" s="197">
        <v>193398540</v>
      </c>
      <c r="X683" s="192">
        <v>44469</v>
      </c>
      <c r="Y683" s="80" t="s">
        <v>6489</v>
      </c>
      <c r="Z683" s="80" t="s">
        <v>6490</v>
      </c>
      <c r="AA683" s="193" t="s">
        <v>6564</v>
      </c>
    </row>
    <row r="684" spans="2:27" s="188" customFormat="1" ht="15.75" customHeight="1" x14ac:dyDescent="0.2">
      <c r="B684" s="189" t="s">
        <v>3027</v>
      </c>
      <c r="C684" s="189">
        <v>690204002</v>
      </c>
      <c r="D684" s="189" t="s">
        <v>2469</v>
      </c>
      <c r="E684" s="189" t="s">
        <v>546</v>
      </c>
      <c r="F684" s="189" t="s">
        <v>26</v>
      </c>
      <c r="G684" s="189" t="s">
        <v>547</v>
      </c>
      <c r="H684" s="189" t="s">
        <v>28</v>
      </c>
      <c r="I684" s="189">
        <v>0</v>
      </c>
      <c r="J684" s="189">
        <v>0</v>
      </c>
      <c r="K684" s="189" t="s">
        <v>3028</v>
      </c>
      <c r="L684" s="189" t="s">
        <v>3030</v>
      </c>
      <c r="M684" s="189" t="s">
        <v>5341</v>
      </c>
      <c r="N684" s="189" t="s">
        <v>3032</v>
      </c>
      <c r="O684" s="189" t="s">
        <v>3031</v>
      </c>
      <c r="P684" s="189" t="s">
        <v>3029</v>
      </c>
      <c r="Q684" s="189">
        <v>0</v>
      </c>
      <c r="R684" s="189">
        <v>91001</v>
      </c>
      <c r="S684" s="189" t="s">
        <v>2517</v>
      </c>
      <c r="T684" s="190">
        <v>38618</v>
      </c>
      <c r="U684" s="191">
        <v>7194</v>
      </c>
      <c r="V684" s="197">
        <v>9334426</v>
      </c>
      <c r="W684" s="197">
        <v>93304591</v>
      </c>
      <c r="X684" s="192">
        <v>44469</v>
      </c>
      <c r="Y684" s="80" t="s">
        <v>6489</v>
      </c>
      <c r="Z684" s="80" t="s">
        <v>6490</v>
      </c>
      <c r="AA684" s="193" t="s">
        <v>6665</v>
      </c>
    </row>
    <row r="685" spans="2:27" s="188" customFormat="1" ht="15.75" customHeight="1" x14ac:dyDescent="0.2">
      <c r="B685" s="189" t="s">
        <v>3105</v>
      </c>
      <c r="C685" s="189">
        <v>690726009</v>
      </c>
      <c r="D685" s="189" t="s">
        <v>2469</v>
      </c>
      <c r="E685" s="189" t="s">
        <v>2484</v>
      </c>
      <c r="F685" s="189" t="s">
        <v>26</v>
      </c>
      <c r="G685" s="189" t="s">
        <v>2485</v>
      </c>
      <c r="H685" s="189" t="s">
        <v>28</v>
      </c>
      <c r="I685" s="189">
        <v>0</v>
      </c>
      <c r="J685" s="189">
        <v>0</v>
      </c>
      <c r="K685" s="189" t="s">
        <v>8452</v>
      </c>
      <c r="L685" s="189" t="s">
        <v>3106</v>
      </c>
      <c r="M685" s="189" t="s">
        <v>47</v>
      </c>
      <c r="N685" s="189" t="s">
        <v>3107</v>
      </c>
      <c r="O685" s="189" t="s">
        <v>8453</v>
      </c>
      <c r="P685" s="189" t="s">
        <v>8454</v>
      </c>
      <c r="Q685" s="189">
        <v>0</v>
      </c>
      <c r="R685" s="189">
        <v>91001</v>
      </c>
      <c r="S685" s="189" t="s">
        <v>2553</v>
      </c>
      <c r="T685" s="190">
        <v>38624</v>
      </c>
      <c r="U685" s="191">
        <v>7195</v>
      </c>
      <c r="V685" s="197">
        <v>22911960</v>
      </c>
      <c r="W685" s="197">
        <v>96681540</v>
      </c>
      <c r="X685" s="192">
        <v>44469</v>
      </c>
      <c r="Y685" s="80" t="s">
        <v>6489</v>
      </c>
      <c r="Z685" s="80" t="s">
        <v>6490</v>
      </c>
      <c r="AA685" s="193" t="s">
        <v>6554</v>
      </c>
    </row>
    <row r="686" spans="2:27" s="188" customFormat="1" ht="15.75" customHeight="1" x14ac:dyDescent="0.2">
      <c r="B686" s="189" t="s">
        <v>2865</v>
      </c>
      <c r="C686" s="189">
        <v>690720000</v>
      </c>
      <c r="D686" s="189" t="s">
        <v>2469</v>
      </c>
      <c r="E686" s="189" t="s">
        <v>2484</v>
      </c>
      <c r="F686" s="189" t="s">
        <v>26</v>
      </c>
      <c r="G686" s="189" t="s">
        <v>2485</v>
      </c>
      <c r="H686" s="189" t="s">
        <v>28</v>
      </c>
      <c r="I686" s="189">
        <v>0</v>
      </c>
      <c r="J686" s="189">
        <v>0</v>
      </c>
      <c r="K686" s="189" t="s">
        <v>2866</v>
      </c>
      <c r="L686" s="189" t="s">
        <v>2867</v>
      </c>
      <c r="M686" s="189" t="s">
        <v>47</v>
      </c>
      <c r="N686" s="189" t="s">
        <v>2868</v>
      </c>
      <c r="O686" s="189" t="s">
        <v>5474</v>
      </c>
      <c r="P686" s="189" t="s">
        <v>5473</v>
      </c>
      <c r="Q686" s="189">
        <v>0</v>
      </c>
      <c r="R686" s="189">
        <v>91001</v>
      </c>
      <c r="S686" s="189" t="s">
        <v>2488</v>
      </c>
      <c r="T686" s="190">
        <v>38624</v>
      </c>
      <c r="U686" s="191">
        <v>7196</v>
      </c>
      <c r="V686" s="197">
        <v>10016440</v>
      </c>
      <c r="W686" s="197">
        <v>40211009</v>
      </c>
      <c r="X686" s="192">
        <v>44469</v>
      </c>
      <c r="Y686" s="80" t="s">
        <v>6489</v>
      </c>
      <c r="Z686" s="80" t="s">
        <v>6490</v>
      </c>
      <c r="AA686" s="193" t="s">
        <v>6551</v>
      </c>
    </row>
    <row r="687" spans="2:27" s="188" customFormat="1" ht="15.75" customHeight="1" x14ac:dyDescent="0.2">
      <c r="B687" s="189" t="s">
        <v>3344</v>
      </c>
      <c r="C687" s="189">
        <v>690414007</v>
      </c>
      <c r="D687" s="189" t="s">
        <v>2469</v>
      </c>
      <c r="E687" s="189" t="s">
        <v>2484</v>
      </c>
      <c r="F687" s="189" t="s">
        <v>26</v>
      </c>
      <c r="G687" s="189" t="s">
        <v>2485</v>
      </c>
      <c r="H687" s="189">
        <v>0</v>
      </c>
      <c r="I687" s="189">
        <v>0</v>
      </c>
      <c r="J687" s="189">
        <v>0</v>
      </c>
      <c r="K687" s="189" t="s">
        <v>3345</v>
      </c>
      <c r="L687" s="189" t="s">
        <v>3347</v>
      </c>
      <c r="M687" s="189" t="s">
        <v>5343</v>
      </c>
      <c r="N687" s="189" t="s">
        <v>3349</v>
      </c>
      <c r="O687" s="189" t="s">
        <v>3348</v>
      </c>
      <c r="P687" s="189" t="s">
        <v>3346</v>
      </c>
      <c r="Q687" s="189">
        <v>0</v>
      </c>
      <c r="R687" s="189">
        <v>91001</v>
      </c>
      <c r="S687" s="189" t="s">
        <v>2488</v>
      </c>
      <c r="T687" s="190">
        <v>38624</v>
      </c>
      <c r="U687" s="191">
        <v>7197</v>
      </c>
      <c r="V687" s="197">
        <v>4730622</v>
      </c>
      <c r="W687" s="197">
        <v>33251553</v>
      </c>
      <c r="X687" s="192">
        <v>44469</v>
      </c>
      <c r="Y687" s="80" t="s">
        <v>6489</v>
      </c>
      <c r="Z687" s="80" t="s">
        <v>6490</v>
      </c>
      <c r="AA687" s="193" t="s">
        <v>6611</v>
      </c>
    </row>
    <row r="688" spans="2:27" s="188" customFormat="1" ht="15.75" customHeight="1" x14ac:dyDescent="0.2">
      <c r="B688" s="189" t="s">
        <v>2526</v>
      </c>
      <c r="C688" s="189">
        <v>690725002</v>
      </c>
      <c r="D688" s="189" t="s">
        <v>2469</v>
      </c>
      <c r="E688" s="189" t="s">
        <v>2484</v>
      </c>
      <c r="F688" s="189" t="s">
        <v>26</v>
      </c>
      <c r="G688" s="189" t="s">
        <v>2485</v>
      </c>
      <c r="H688" s="189" t="s">
        <v>28</v>
      </c>
      <c r="I688" s="189">
        <v>0</v>
      </c>
      <c r="J688" s="189">
        <v>0</v>
      </c>
      <c r="K688" s="189" t="s">
        <v>2527</v>
      </c>
      <c r="L688" s="189" t="s">
        <v>2528</v>
      </c>
      <c r="M688" s="189" t="s">
        <v>47</v>
      </c>
      <c r="N688" s="189" t="s">
        <v>2530</v>
      </c>
      <c r="O688" s="189" t="s">
        <v>2529</v>
      </c>
      <c r="P688" s="189">
        <v>0</v>
      </c>
      <c r="Q688" s="189">
        <v>0</v>
      </c>
      <c r="R688" s="189">
        <v>91001</v>
      </c>
      <c r="S688" s="189" t="s">
        <v>2500</v>
      </c>
      <c r="T688" s="190">
        <v>38624</v>
      </c>
      <c r="U688" s="191">
        <v>7198</v>
      </c>
      <c r="V688" s="197">
        <v>8585520</v>
      </c>
      <c r="W688" s="197">
        <v>34342080</v>
      </c>
      <c r="X688" s="192">
        <v>44469</v>
      </c>
      <c r="Y688" s="80" t="s">
        <v>6489</v>
      </c>
      <c r="Z688" s="80" t="s">
        <v>6490</v>
      </c>
      <c r="AA688" s="193" t="s">
        <v>6504</v>
      </c>
    </row>
    <row r="689" spans="2:27" s="188" customFormat="1" ht="15.75" customHeight="1" x14ac:dyDescent="0.2">
      <c r="B689" s="189" t="s">
        <v>2754</v>
      </c>
      <c r="C689" s="189">
        <v>692553004</v>
      </c>
      <c r="D689" s="189" t="s">
        <v>2469</v>
      </c>
      <c r="E689" s="189" t="s">
        <v>2484</v>
      </c>
      <c r="F689" s="189" t="s">
        <v>26</v>
      </c>
      <c r="G689" s="189" t="s">
        <v>2485</v>
      </c>
      <c r="H689" s="189" t="s">
        <v>28</v>
      </c>
      <c r="I689" s="189">
        <v>0</v>
      </c>
      <c r="J689" s="189">
        <v>0</v>
      </c>
      <c r="K689" s="189" t="s">
        <v>8372</v>
      </c>
      <c r="L689" s="189" t="s">
        <v>2755</v>
      </c>
      <c r="M689" s="189" t="s">
        <v>47</v>
      </c>
      <c r="N689" s="189" t="s">
        <v>2756</v>
      </c>
      <c r="O689" s="189" t="s">
        <v>8373</v>
      </c>
      <c r="P689" s="189" t="s">
        <v>8374</v>
      </c>
      <c r="Q689" s="189">
        <v>0</v>
      </c>
      <c r="R689" s="189">
        <v>91001</v>
      </c>
      <c r="S689" s="189" t="s">
        <v>2488</v>
      </c>
      <c r="T689" s="190">
        <v>38624</v>
      </c>
      <c r="U689" s="191">
        <v>7200</v>
      </c>
      <c r="V689" s="197">
        <v>9730256</v>
      </c>
      <c r="W689" s="197">
        <v>77842048</v>
      </c>
      <c r="X689" s="192">
        <v>44469</v>
      </c>
      <c r="Y689" s="80" t="s">
        <v>6489</v>
      </c>
      <c r="Z689" s="80" t="s">
        <v>6490</v>
      </c>
      <c r="AA689" s="193" t="s">
        <v>6556</v>
      </c>
    </row>
    <row r="690" spans="2:27" s="188" customFormat="1" ht="15.75" customHeight="1" x14ac:dyDescent="0.2">
      <c r="B690" s="189" t="s">
        <v>3243</v>
      </c>
      <c r="C690" s="189">
        <v>692105001</v>
      </c>
      <c r="D690" s="189" t="s">
        <v>2469</v>
      </c>
      <c r="E690" s="189" t="s">
        <v>2484</v>
      </c>
      <c r="F690" s="189" t="s">
        <v>26</v>
      </c>
      <c r="G690" s="189" t="s">
        <v>2485</v>
      </c>
      <c r="H690" s="189" t="s">
        <v>28</v>
      </c>
      <c r="I690" s="189">
        <v>0</v>
      </c>
      <c r="J690" s="189">
        <v>0</v>
      </c>
      <c r="K690" s="189" t="s">
        <v>7340</v>
      </c>
      <c r="L690" s="189" t="s">
        <v>3244</v>
      </c>
      <c r="M690" s="189" t="s">
        <v>5340</v>
      </c>
      <c r="N690" s="189" t="s">
        <v>3245</v>
      </c>
      <c r="O690" s="189" t="s">
        <v>5534</v>
      </c>
      <c r="P690" s="189" t="s">
        <v>5533</v>
      </c>
      <c r="Q690" s="189">
        <v>0</v>
      </c>
      <c r="R690" s="189">
        <v>91001</v>
      </c>
      <c r="S690" s="189" t="s">
        <v>2488</v>
      </c>
      <c r="T690" s="190">
        <v>38624</v>
      </c>
      <c r="U690" s="191">
        <v>7201</v>
      </c>
      <c r="V690" s="197">
        <v>5709371</v>
      </c>
      <c r="W690" s="197">
        <v>45674968</v>
      </c>
      <c r="X690" s="192">
        <v>44469</v>
      </c>
      <c r="Y690" s="80" t="s">
        <v>6489</v>
      </c>
      <c r="Z690" s="80" t="s">
        <v>6490</v>
      </c>
      <c r="AA690" s="193" t="s">
        <v>6666</v>
      </c>
    </row>
    <row r="691" spans="2:27" s="188" customFormat="1" ht="15.75" customHeight="1" x14ac:dyDescent="0.2">
      <c r="B691" s="189" t="s">
        <v>2564</v>
      </c>
      <c r="C691" s="189">
        <v>690728001</v>
      </c>
      <c r="D691" s="189" t="s">
        <v>2469</v>
      </c>
      <c r="E691" s="189" t="s">
        <v>2484</v>
      </c>
      <c r="F691" s="189" t="s">
        <v>26</v>
      </c>
      <c r="G691" s="189" t="s">
        <v>2485</v>
      </c>
      <c r="H691" s="189" t="s">
        <v>28</v>
      </c>
      <c r="I691" s="189">
        <v>0</v>
      </c>
      <c r="J691" s="189">
        <v>0</v>
      </c>
      <c r="K691" s="189" t="s">
        <v>2565</v>
      </c>
      <c r="L691" s="189" t="s">
        <v>2566</v>
      </c>
      <c r="M691" s="189" t="s">
        <v>47</v>
      </c>
      <c r="N691" s="189" t="s">
        <v>2568</v>
      </c>
      <c r="O691" s="189" t="s">
        <v>2567</v>
      </c>
      <c r="P691" s="189">
        <v>0</v>
      </c>
      <c r="Q691" s="189">
        <v>0</v>
      </c>
      <c r="R691" s="189">
        <v>91001</v>
      </c>
      <c r="S691" s="189" t="s">
        <v>2488</v>
      </c>
      <c r="T691" s="190">
        <v>38624</v>
      </c>
      <c r="U691" s="191">
        <v>7202</v>
      </c>
      <c r="V691" s="197">
        <v>5008220</v>
      </c>
      <c r="W691" s="197">
        <v>35202789</v>
      </c>
      <c r="X691" s="192">
        <v>44469</v>
      </c>
      <c r="Y691" s="80" t="s">
        <v>6489</v>
      </c>
      <c r="Z691" s="80" t="s">
        <v>6490</v>
      </c>
      <c r="AA691" s="193" t="s">
        <v>6578</v>
      </c>
    </row>
    <row r="692" spans="2:27" s="188" customFormat="1" ht="15.75" customHeight="1" x14ac:dyDescent="0.2">
      <c r="B692" s="189" t="s">
        <v>3395</v>
      </c>
      <c r="C692" s="189">
        <v>690708000</v>
      </c>
      <c r="D692" s="189" t="s">
        <v>2469</v>
      </c>
      <c r="E692" s="189" t="s">
        <v>2495</v>
      </c>
      <c r="F692" s="189" t="s">
        <v>1476</v>
      </c>
      <c r="G692" s="189" t="s">
        <v>3129</v>
      </c>
      <c r="H692" s="189" t="s">
        <v>28</v>
      </c>
      <c r="I692" s="189">
        <v>0</v>
      </c>
      <c r="J692" s="189">
        <v>0</v>
      </c>
      <c r="K692" s="189" t="s">
        <v>3396</v>
      </c>
      <c r="L692" s="189" t="s">
        <v>3397</v>
      </c>
      <c r="M692" s="189" t="s">
        <v>47</v>
      </c>
      <c r="N692" s="189" t="s">
        <v>3398</v>
      </c>
      <c r="O692" s="189" t="s">
        <v>5523</v>
      </c>
      <c r="P692" s="189" t="s">
        <v>5524</v>
      </c>
      <c r="Q692" s="189">
        <v>0</v>
      </c>
      <c r="R692" s="189">
        <v>91001</v>
      </c>
      <c r="S692" s="189" t="s">
        <v>2517</v>
      </c>
      <c r="T692" s="190">
        <v>38628</v>
      </c>
      <c r="U692" s="191">
        <v>7203</v>
      </c>
      <c r="V692" s="197">
        <v>12878280</v>
      </c>
      <c r="W692" s="197">
        <v>45281694</v>
      </c>
      <c r="X692" s="192">
        <v>44469</v>
      </c>
      <c r="Y692" s="80" t="s">
        <v>6489</v>
      </c>
      <c r="Z692" s="80" t="s">
        <v>6490</v>
      </c>
      <c r="AA692" s="193" t="s">
        <v>6606</v>
      </c>
    </row>
    <row r="693" spans="2:27" s="188" customFormat="1" ht="15.75" customHeight="1" x14ac:dyDescent="0.2">
      <c r="B693" s="189" t="s">
        <v>3449</v>
      </c>
      <c r="C693" s="189">
        <v>690718006</v>
      </c>
      <c r="D693" s="189" t="s">
        <v>2469</v>
      </c>
      <c r="E693" s="189" t="s">
        <v>2484</v>
      </c>
      <c r="F693" s="189" t="s">
        <v>26</v>
      </c>
      <c r="G693" s="189" t="s">
        <v>2485</v>
      </c>
      <c r="H693" s="189" t="s">
        <v>28</v>
      </c>
      <c r="I693" s="189">
        <v>0</v>
      </c>
      <c r="J693" s="189">
        <v>0</v>
      </c>
      <c r="K693" s="189" t="s">
        <v>3450</v>
      </c>
      <c r="L693" s="189" t="s">
        <v>3451</v>
      </c>
      <c r="M693" s="189" t="s">
        <v>47</v>
      </c>
      <c r="N693" s="189" t="s">
        <v>913</v>
      </c>
      <c r="O693" s="189" t="s">
        <v>5521</v>
      </c>
      <c r="P693" s="189" t="s">
        <v>5522</v>
      </c>
      <c r="Q693" s="189">
        <v>0</v>
      </c>
      <c r="R693" s="189">
        <v>91001</v>
      </c>
      <c r="S693" s="189" t="s">
        <v>2517</v>
      </c>
      <c r="T693" s="190">
        <v>38628</v>
      </c>
      <c r="U693" s="191">
        <v>7204</v>
      </c>
      <c r="V693" s="197">
        <v>0</v>
      </c>
      <c r="W693" s="197">
        <v>45073980</v>
      </c>
      <c r="X693" s="192">
        <v>44469</v>
      </c>
      <c r="Y693" s="80" t="s">
        <v>6489</v>
      </c>
      <c r="Z693" s="80" t="s">
        <v>6490</v>
      </c>
      <c r="AA693" s="193" t="s">
        <v>6544</v>
      </c>
    </row>
    <row r="694" spans="2:27" s="188" customFormat="1" ht="15.75" customHeight="1" x14ac:dyDescent="0.2">
      <c r="B694" s="189" t="s">
        <v>8521</v>
      </c>
      <c r="C694" s="189" t="s">
        <v>6457</v>
      </c>
      <c r="D694" s="189" t="s">
        <v>2469</v>
      </c>
      <c r="E694" s="189" t="s">
        <v>2484</v>
      </c>
      <c r="F694" s="189" t="s">
        <v>26</v>
      </c>
      <c r="G694" s="189" t="s">
        <v>2485</v>
      </c>
      <c r="H694" s="189" t="s">
        <v>28</v>
      </c>
      <c r="I694" s="189">
        <v>0</v>
      </c>
      <c r="J694" s="189">
        <v>0</v>
      </c>
      <c r="K694" s="189" t="s">
        <v>3388</v>
      </c>
      <c r="L694" s="189" t="s">
        <v>3389</v>
      </c>
      <c r="M694" s="189" t="s">
        <v>47</v>
      </c>
      <c r="N694" s="189" t="s">
        <v>2158</v>
      </c>
      <c r="O694" s="189">
        <v>226784305</v>
      </c>
      <c r="P694" s="189" t="s">
        <v>5429</v>
      </c>
      <c r="Q694" s="189">
        <v>0</v>
      </c>
      <c r="R694" s="189">
        <v>91001</v>
      </c>
      <c r="S694" s="189" t="s">
        <v>2818</v>
      </c>
      <c r="T694" s="190">
        <v>38628</v>
      </c>
      <c r="U694" s="191">
        <v>7205</v>
      </c>
      <c r="V694" s="197">
        <v>5723680</v>
      </c>
      <c r="W694" s="197">
        <v>22894720</v>
      </c>
      <c r="X694" s="192">
        <v>44469</v>
      </c>
      <c r="Y694" s="80" t="s">
        <v>6489</v>
      </c>
      <c r="Z694" s="80" t="s">
        <v>6490</v>
      </c>
      <c r="AA694" s="193" t="s">
        <v>6613</v>
      </c>
    </row>
    <row r="695" spans="2:27" s="188" customFormat="1" ht="15.75" customHeight="1" x14ac:dyDescent="0.2">
      <c r="B695" s="189" t="s">
        <v>3295</v>
      </c>
      <c r="C695" s="189">
        <v>692548000</v>
      </c>
      <c r="D695" s="189" t="s">
        <v>2469</v>
      </c>
      <c r="E695" s="189" t="s">
        <v>2495</v>
      </c>
      <c r="F695" s="189" t="s">
        <v>1476</v>
      </c>
      <c r="G695" s="189" t="s">
        <v>3137</v>
      </c>
      <c r="H695" s="189" t="s">
        <v>28</v>
      </c>
      <c r="I695" s="189">
        <v>0</v>
      </c>
      <c r="J695" s="189">
        <v>0</v>
      </c>
      <c r="K695" s="189" t="s">
        <v>5482</v>
      </c>
      <c r="L695" s="189" t="s">
        <v>3296</v>
      </c>
      <c r="M695" s="189" t="s">
        <v>47</v>
      </c>
      <c r="N695" s="189" t="s">
        <v>3297</v>
      </c>
      <c r="O695" s="189">
        <v>229457440</v>
      </c>
      <c r="P695" s="189" t="s">
        <v>5481</v>
      </c>
      <c r="Q695" s="189">
        <v>0</v>
      </c>
      <c r="R695" s="189">
        <v>91001</v>
      </c>
      <c r="S695" s="189" t="s">
        <v>2488</v>
      </c>
      <c r="T695" s="190">
        <v>38631</v>
      </c>
      <c r="U695" s="191">
        <v>7206</v>
      </c>
      <c r="V695" s="197">
        <v>22930328</v>
      </c>
      <c r="W695" s="197">
        <v>157077421</v>
      </c>
      <c r="X695" s="192">
        <v>44469</v>
      </c>
      <c r="Y695" s="80" t="s">
        <v>6489</v>
      </c>
      <c r="Z695" s="80" t="s">
        <v>6490</v>
      </c>
      <c r="AA695" s="193" t="s">
        <v>6573</v>
      </c>
    </row>
    <row r="696" spans="2:27" s="188" customFormat="1" ht="15.75" customHeight="1" x14ac:dyDescent="0.2">
      <c r="B696" s="189" t="s">
        <v>3374</v>
      </c>
      <c r="C696" s="189">
        <v>690506009</v>
      </c>
      <c r="D696" s="189" t="s">
        <v>2469</v>
      </c>
      <c r="E696" s="189" t="s">
        <v>2495</v>
      </c>
      <c r="F696" s="189" t="s">
        <v>1476</v>
      </c>
      <c r="G696" s="189" t="s">
        <v>3129</v>
      </c>
      <c r="H696" s="189" t="s">
        <v>28</v>
      </c>
      <c r="I696" s="189">
        <v>0</v>
      </c>
      <c r="J696" s="189">
        <v>0</v>
      </c>
      <c r="K696" s="189" t="s">
        <v>8515</v>
      </c>
      <c r="L696" s="189" t="s">
        <v>8516</v>
      </c>
      <c r="M696" s="189" t="s">
        <v>544</v>
      </c>
      <c r="N696" s="189" t="s">
        <v>1394</v>
      </c>
      <c r="O696" s="189" t="s">
        <v>3375</v>
      </c>
      <c r="P696" s="189" t="s">
        <v>8517</v>
      </c>
      <c r="Q696" s="189">
        <v>0</v>
      </c>
      <c r="R696" s="189">
        <v>91001</v>
      </c>
      <c r="S696" s="189" t="s">
        <v>535</v>
      </c>
      <c r="T696" s="190">
        <v>38631</v>
      </c>
      <c r="U696" s="191">
        <v>7207</v>
      </c>
      <c r="V696" s="197">
        <v>6439140</v>
      </c>
      <c r="W696" s="197">
        <v>45260730</v>
      </c>
      <c r="X696" s="192">
        <v>44469</v>
      </c>
      <c r="Y696" s="80" t="s">
        <v>6489</v>
      </c>
      <c r="Z696" s="80" t="s">
        <v>6490</v>
      </c>
      <c r="AA696" s="193" t="s">
        <v>6497</v>
      </c>
    </row>
    <row r="697" spans="2:27" s="188" customFormat="1" ht="15.75" customHeight="1" x14ac:dyDescent="0.2">
      <c r="B697" s="189" t="s">
        <v>2836</v>
      </c>
      <c r="C697" s="189">
        <v>692554000</v>
      </c>
      <c r="D697" s="189" t="s">
        <v>2469</v>
      </c>
      <c r="E697" s="189" t="s">
        <v>2484</v>
      </c>
      <c r="F697" s="189" t="s">
        <v>26</v>
      </c>
      <c r="G697" s="189" t="s">
        <v>2576</v>
      </c>
      <c r="H697" s="189" t="s">
        <v>28</v>
      </c>
      <c r="I697" s="189">
        <v>0</v>
      </c>
      <c r="J697" s="189">
        <v>0</v>
      </c>
      <c r="K697" s="189" t="s">
        <v>2837</v>
      </c>
      <c r="L697" s="189" t="s">
        <v>2838</v>
      </c>
      <c r="M697" s="189" t="s">
        <v>47</v>
      </c>
      <c r="N697" s="189" t="s">
        <v>1627</v>
      </c>
      <c r="O697" s="189" t="s">
        <v>2839</v>
      </c>
      <c r="P697" s="189" t="s">
        <v>5487</v>
      </c>
      <c r="Q697" s="189">
        <v>0</v>
      </c>
      <c r="R697" s="189">
        <v>91001</v>
      </c>
      <c r="S697" s="189" t="s">
        <v>2840</v>
      </c>
      <c r="T697" s="190">
        <v>38649</v>
      </c>
      <c r="U697" s="191">
        <v>7208</v>
      </c>
      <c r="V697" s="197">
        <v>4006575</v>
      </c>
      <c r="W697" s="197">
        <v>24155655</v>
      </c>
      <c r="X697" s="192">
        <v>44469</v>
      </c>
      <c r="Y697" s="80" t="s">
        <v>6489</v>
      </c>
      <c r="Z697" s="80" t="s">
        <v>6490</v>
      </c>
      <c r="AA697" s="193" t="s">
        <v>6612</v>
      </c>
    </row>
    <row r="698" spans="2:27" s="188" customFormat="1" ht="15.75" customHeight="1" x14ac:dyDescent="0.2">
      <c r="B698" s="189" t="s">
        <v>3186</v>
      </c>
      <c r="C698" s="189">
        <v>830175008</v>
      </c>
      <c r="D698" s="189" t="s">
        <v>2469</v>
      </c>
      <c r="E698" s="189" t="s">
        <v>546</v>
      </c>
      <c r="F698" s="189" t="s">
        <v>26</v>
      </c>
      <c r="G698" s="189" t="s">
        <v>547</v>
      </c>
      <c r="H698" s="189" t="s">
        <v>28</v>
      </c>
      <c r="I698" s="189">
        <v>0</v>
      </c>
      <c r="J698" s="189">
        <v>0</v>
      </c>
      <c r="K698" s="189" t="s">
        <v>3187</v>
      </c>
      <c r="L698" s="189" t="s">
        <v>3188</v>
      </c>
      <c r="M698" s="189" t="s">
        <v>533</v>
      </c>
      <c r="N698" s="189" t="s">
        <v>2823</v>
      </c>
      <c r="O698" s="189" t="s">
        <v>3189</v>
      </c>
      <c r="P698" s="189">
        <v>0</v>
      </c>
      <c r="Q698" s="189">
        <v>0</v>
      </c>
      <c r="R698" s="189">
        <v>91001</v>
      </c>
      <c r="S698" s="189" t="s">
        <v>2488</v>
      </c>
      <c r="T698" s="190">
        <v>38649</v>
      </c>
      <c r="U698" s="191">
        <v>7209</v>
      </c>
      <c r="V698" s="197">
        <v>0</v>
      </c>
      <c r="W698" s="197">
        <v>24869724</v>
      </c>
      <c r="X698" s="192">
        <v>44469</v>
      </c>
      <c r="Y698" s="80" t="s">
        <v>6489</v>
      </c>
      <c r="Z698" s="80" t="s">
        <v>6490</v>
      </c>
      <c r="AA698" s="193" t="s">
        <v>6513</v>
      </c>
    </row>
    <row r="699" spans="2:27" s="188" customFormat="1" ht="15.75" customHeight="1" x14ac:dyDescent="0.2">
      <c r="B699" s="189" t="s">
        <v>3403</v>
      </c>
      <c r="C699" s="189">
        <v>690731002</v>
      </c>
      <c r="D699" s="189" t="s">
        <v>2469</v>
      </c>
      <c r="E699" s="189" t="s">
        <v>546</v>
      </c>
      <c r="F699" s="189" t="s">
        <v>26</v>
      </c>
      <c r="G699" s="189" t="s">
        <v>547</v>
      </c>
      <c r="H699" s="189" t="s">
        <v>3012</v>
      </c>
      <c r="I699" s="189">
        <v>0</v>
      </c>
      <c r="J699" s="189">
        <v>0</v>
      </c>
      <c r="K699" s="189" t="s">
        <v>8526</v>
      </c>
      <c r="L699" s="189" t="s">
        <v>3404</v>
      </c>
      <c r="M699" s="189" t="s">
        <v>47</v>
      </c>
      <c r="N699" s="189" t="s">
        <v>5525</v>
      </c>
      <c r="O699" s="189" t="s">
        <v>5526</v>
      </c>
      <c r="P699" s="189" t="s">
        <v>8527</v>
      </c>
      <c r="Q699" s="189">
        <v>0</v>
      </c>
      <c r="R699" s="189">
        <v>91001</v>
      </c>
      <c r="S699" s="189" t="s">
        <v>2488</v>
      </c>
      <c r="T699" s="190">
        <v>38656</v>
      </c>
      <c r="U699" s="191">
        <v>7211</v>
      </c>
      <c r="V699" s="197">
        <v>2861840</v>
      </c>
      <c r="W699" s="197">
        <v>22894720</v>
      </c>
      <c r="X699" s="192">
        <v>44469</v>
      </c>
      <c r="Y699" s="80" t="s">
        <v>6489</v>
      </c>
      <c r="Z699" s="80" t="s">
        <v>6490</v>
      </c>
      <c r="AA699" s="193" t="s">
        <v>6667</v>
      </c>
    </row>
    <row r="700" spans="2:27" s="188" customFormat="1" ht="15.75" customHeight="1" x14ac:dyDescent="0.2">
      <c r="B700" s="189" t="s">
        <v>3041</v>
      </c>
      <c r="C700" s="189">
        <v>690408007</v>
      </c>
      <c r="D700" s="189" t="s">
        <v>2469</v>
      </c>
      <c r="E700" s="189" t="s">
        <v>546</v>
      </c>
      <c r="F700" s="189" t="s">
        <v>26</v>
      </c>
      <c r="G700" s="189" t="s">
        <v>547</v>
      </c>
      <c r="H700" s="189" t="s">
        <v>28</v>
      </c>
      <c r="I700" s="189">
        <v>0</v>
      </c>
      <c r="J700" s="189">
        <v>0</v>
      </c>
      <c r="K700" s="189" t="s">
        <v>8438</v>
      </c>
      <c r="L700" s="189" t="s">
        <v>3042</v>
      </c>
      <c r="M700" s="189" t="s">
        <v>5343</v>
      </c>
      <c r="N700" s="189" t="s">
        <v>3043</v>
      </c>
      <c r="O700" s="189" t="s">
        <v>8439</v>
      </c>
      <c r="P700" s="189" t="s">
        <v>8440</v>
      </c>
      <c r="Q700" s="189">
        <v>0</v>
      </c>
      <c r="R700" s="189">
        <v>91001</v>
      </c>
      <c r="S700" s="189" t="s">
        <v>2488</v>
      </c>
      <c r="T700" s="190">
        <v>38658</v>
      </c>
      <c r="U700" s="191">
        <v>7212</v>
      </c>
      <c r="V700" s="197">
        <v>10921506</v>
      </c>
      <c r="W700" s="197">
        <v>80656022</v>
      </c>
      <c r="X700" s="192">
        <v>44469</v>
      </c>
      <c r="Y700" s="80" t="s">
        <v>6489</v>
      </c>
      <c r="Z700" s="80" t="s">
        <v>6490</v>
      </c>
      <c r="AA700" s="193" t="s">
        <v>6668</v>
      </c>
    </row>
    <row r="701" spans="2:27" s="188" customFormat="1" ht="15.75" customHeight="1" x14ac:dyDescent="0.2">
      <c r="B701" s="189" t="s">
        <v>2794</v>
      </c>
      <c r="C701" s="189">
        <v>692207009</v>
      </c>
      <c r="D701" s="189" t="s">
        <v>2469</v>
      </c>
      <c r="E701" s="189" t="s">
        <v>546</v>
      </c>
      <c r="F701" s="189" t="s">
        <v>26</v>
      </c>
      <c r="G701" s="189" t="s">
        <v>2576</v>
      </c>
      <c r="H701" s="189" t="s">
        <v>28</v>
      </c>
      <c r="I701" s="189">
        <v>0</v>
      </c>
      <c r="J701" s="189">
        <v>0</v>
      </c>
      <c r="K701" s="189" t="s">
        <v>2795</v>
      </c>
      <c r="L701" s="189" t="s">
        <v>2796</v>
      </c>
      <c r="M701" s="189" t="s">
        <v>5340</v>
      </c>
      <c r="N701" s="189" t="s">
        <v>2797</v>
      </c>
      <c r="O701" s="189">
        <v>0</v>
      </c>
      <c r="P701" s="189">
        <v>0</v>
      </c>
      <c r="Q701" s="189">
        <v>0</v>
      </c>
      <c r="R701" s="189">
        <v>91001</v>
      </c>
      <c r="S701" s="189" t="s">
        <v>2488</v>
      </c>
      <c r="T701" s="190">
        <v>38663</v>
      </c>
      <c r="U701" s="191">
        <v>7215</v>
      </c>
      <c r="V701" s="197">
        <v>4078121</v>
      </c>
      <c r="W701" s="197">
        <v>28665128</v>
      </c>
      <c r="X701" s="192">
        <v>44469</v>
      </c>
      <c r="Y701" s="80" t="s">
        <v>6489</v>
      </c>
      <c r="Z701" s="80" t="s">
        <v>6490</v>
      </c>
      <c r="AA701" s="193" t="s">
        <v>6669</v>
      </c>
    </row>
    <row r="702" spans="2:27" s="188" customFormat="1" ht="15.75" customHeight="1" x14ac:dyDescent="0.2">
      <c r="B702" s="189" t="s">
        <v>3151</v>
      </c>
      <c r="C702" s="189">
        <v>690104008</v>
      </c>
      <c r="D702" s="189" t="s">
        <v>2469</v>
      </c>
      <c r="E702" s="189" t="s">
        <v>546</v>
      </c>
      <c r="F702" s="189" t="s">
        <v>26</v>
      </c>
      <c r="G702" s="189" t="s">
        <v>547</v>
      </c>
      <c r="H702" s="189" t="s">
        <v>28</v>
      </c>
      <c r="I702" s="189">
        <v>0</v>
      </c>
      <c r="J702" s="189">
        <v>0</v>
      </c>
      <c r="K702" s="189" t="s">
        <v>3152</v>
      </c>
      <c r="L702" s="189" t="s">
        <v>3154</v>
      </c>
      <c r="M702" s="189" t="s">
        <v>533</v>
      </c>
      <c r="N702" s="189" t="s">
        <v>3156</v>
      </c>
      <c r="O702" s="189" t="s">
        <v>3155</v>
      </c>
      <c r="P702" s="189" t="s">
        <v>3153</v>
      </c>
      <c r="Q702" s="189">
        <v>0</v>
      </c>
      <c r="R702" s="189">
        <v>91001</v>
      </c>
      <c r="S702" s="189" t="s">
        <v>3157</v>
      </c>
      <c r="T702" s="190">
        <v>38673</v>
      </c>
      <c r="U702" s="191">
        <v>7217</v>
      </c>
      <c r="V702" s="197">
        <v>7326309</v>
      </c>
      <c r="W702" s="197">
        <v>25748324</v>
      </c>
      <c r="X702" s="192">
        <v>44469</v>
      </c>
      <c r="Y702" s="80" t="s">
        <v>6489</v>
      </c>
      <c r="Z702" s="80" t="s">
        <v>6490</v>
      </c>
      <c r="AA702" s="193" t="s">
        <v>6670</v>
      </c>
    </row>
    <row r="703" spans="2:27" s="188" customFormat="1" ht="15.75" customHeight="1" x14ac:dyDescent="0.2">
      <c r="B703" s="189" t="s">
        <v>3168</v>
      </c>
      <c r="C703" s="189">
        <v>690722003</v>
      </c>
      <c r="D703" s="189" t="s">
        <v>2469</v>
      </c>
      <c r="E703" s="189" t="s">
        <v>2484</v>
      </c>
      <c r="F703" s="189" t="s">
        <v>26</v>
      </c>
      <c r="G703" s="189" t="s">
        <v>2485</v>
      </c>
      <c r="H703" s="189" t="s">
        <v>28</v>
      </c>
      <c r="I703" s="189">
        <v>0</v>
      </c>
      <c r="J703" s="189">
        <v>0</v>
      </c>
      <c r="K703" s="189" t="s">
        <v>3169</v>
      </c>
      <c r="L703" s="189" t="s">
        <v>3170</v>
      </c>
      <c r="M703" s="189" t="s">
        <v>47</v>
      </c>
      <c r="N703" s="189" t="s">
        <v>3172</v>
      </c>
      <c r="O703" s="189" t="s">
        <v>3171</v>
      </c>
      <c r="P703" s="189">
        <v>0</v>
      </c>
      <c r="Q703" s="189">
        <v>0</v>
      </c>
      <c r="R703" s="189">
        <v>91001</v>
      </c>
      <c r="S703" s="189" t="s">
        <v>2553</v>
      </c>
      <c r="T703" s="190">
        <v>38686</v>
      </c>
      <c r="U703" s="191">
        <v>7219</v>
      </c>
      <c r="V703" s="197">
        <v>5723680</v>
      </c>
      <c r="W703" s="197">
        <v>40231759</v>
      </c>
      <c r="X703" s="192">
        <v>44469</v>
      </c>
      <c r="Y703" s="80" t="s">
        <v>6489</v>
      </c>
      <c r="Z703" s="80" t="s">
        <v>6490</v>
      </c>
      <c r="AA703" s="193" t="s">
        <v>6671</v>
      </c>
    </row>
    <row r="704" spans="2:27" s="188" customFormat="1" ht="15.75" customHeight="1" x14ac:dyDescent="0.2">
      <c r="B704" s="189" t="s">
        <v>2873</v>
      </c>
      <c r="C704" s="189">
        <v>690714000</v>
      </c>
      <c r="D704" s="189" t="s">
        <v>2469</v>
      </c>
      <c r="E704" s="189" t="s">
        <v>546</v>
      </c>
      <c r="F704" s="189" t="s">
        <v>26</v>
      </c>
      <c r="G704" s="189" t="s">
        <v>547</v>
      </c>
      <c r="H704" s="189" t="s">
        <v>28</v>
      </c>
      <c r="I704" s="189">
        <v>0</v>
      </c>
      <c r="J704" s="189">
        <v>0</v>
      </c>
      <c r="K704" s="189" t="s">
        <v>8408</v>
      </c>
      <c r="L704" s="189" t="s">
        <v>2874</v>
      </c>
      <c r="M704" s="189" t="s">
        <v>47</v>
      </c>
      <c r="N704" s="189" t="s">
        <v>1158</v>
      </c>
      <c r="O704" s="189" t="s">
        <v>5577</v>
      </c>
      <c r="P704" s="189" t="s">
        <v>5578</v>
      </c>
      <c r="Q704" s="189">
        <v>0</v>
      </c>
      <c r="R704" s="189">
        <v>91001</v>
      </c>
      <c r="S704" s="189" t="s">
        <v>523</v>
      </c>
      <c r="T704" s="190">
        <v>38686</v>
      </c>
      <c r="U704" s="191">
        <v>7220</v>
      </c>
      <c r="V704" s="197">
        <v>6152956</v>
      </c>
      <c r="W704" s="197">
        <v>37096186</v>
      </c>
      <c r="X704" s="192">
        <v>44469</v>
      </c>
      <c r="Y704" s="80" t="s">
        <v>6489</v>
      </c>
      <c r="Z704" s="80" t="s">
        <v>6490</v>
      </c>
      <c r="AA704" s="193" t="s">
        <v>6584</v>
      </c>
    </row>
    <row r="705" spans="2:27" s="188" customFormat="1" ht="15.75" customHeight="1" x14ac:dyDescent="0.2">
      <c r="B705" s="189" t="s">
        <v>2746</v>
      </c>
      <c r="C705" s="189" t="s">
        <v>6443</v>
      </c>
      <c r="D705" s="189" t="s">
        <v>2469</v>
      </c>
      <c r="E705" s="189" t="s">
        <v>2484</v>
      </c>
      <c r="F705" s="189" t="s">
        <v>26</v>
      </c>
      <c r="G705" s="189" t="s">
        <v>2485</v>
      </c>
      <c r="H705" s="189" t="s">
        <v>28</v>
      </c>
      <c r="I705" s="189">
        <v>0</v>
      </c>
      <c r="J705" s="189">
        <v>0</v>
      </c>
      <c r="K705" s="189" t="s">
        <v>2747</v>
      </c>
      <c r="L705" s="189" t="s">
        <v>2748</v>
      </c>
      <c r="M705" s="189" t="s">
        <v>5341</v>
      </c>
      <c r="N705" s="189" t="s">
        <v>2750</v>
      </c>
      <c r="O705" s="189" t="s">
        <v>2749</v>
      </c>
      <c r="P705" s="189">
        <v>0</v>
      </c>
      <c r="Q705" s="189">
        <v>0</v>
      </c>
      <c r="R705" s="189">
        <v>91001</v>
      </c>
      <c r="S705" s="189" t="s">
        <v>523</v>
      </c>
      <c r="T705" s="190">
        <v>38687</v>
      </c>
      <c r="U705" s="191">
        <v>7222</v>
      </c>
      <c r="V705" s="197">
        <v>9787492</v>
      </c>
      <c r="W705" s="197">
        <v>44043714</v>
      </c>
      <c r="X705" s="192">
        <v>44469</v>
      </c>
      <c r="Y705" s="80" t="s">
        <v>6489</v>
      </c>
      <c r="Z705" s="80" t="s">
        <v>6490</v>
      </c>
      <c r="AA705" s="193" t="s">
        <v>6656</v>
      </c>
    </row>
    <row r="706" spans="2:27" s="188" customFormat="1" ht="15.75" customHeight="1" x14ac:dyDescent="0.2">
      <c r="B706" s="189" t="s">
        <v>2589</v>
      </c>
      <c r="C706" s="189">
        <v>690614006</v>
      </c>
      <c r="D706" s="189" t="s">
        <v>2469</v>
      </c>
      <c r="E706" s="189" t="s">
        <v>546</v>
      </c>
      <c r="F706" s="189" t="s">
        <v>26</v>
      </c>
      <c r="G706" s="189" t="s">
        <v>547</v>
      </c>
      <c r="H706" s="189" t="s">
        <v>28</v>
      </c>
      <c r="I706" s="189">
        <v>0</v>
      </c>
      <c r="J706" s="189">
        <v>0</v>
      </c>
      <c r="K706" s="189" t="s">
        <v>8329</v>
      </c>
      <c r="L706" s="189" t="s">
        <v>2590</v>
      </c>
      <c r="M706" s="189" t="s">
        <v>544</v>
      </c>
      <c r="N706" s="189" t="s">
        <v>2592</v>
      </c>
      <c r="O706" s="189" t="s">
        <v>2591</v>
      </c>
      <c r="P706" s="189">
        <v>0</v>
      </c>
      <c r="Q706" s="189">
        <v>0</v>
      </c>
      <c r="R706" s="189">
        <v>91001</v>
      </c>
      <c r="S706" s="189" t="s">
        <v>2488</v>
      </c>
      <c r="T706" s="190">
        <v>38687</v>
      </c>
      <c r="U706" s="191">
        <v>7223</v>
      </c>
      <c r="V706" s="197">
        <v>4149667</v>
      </c>
      <c r="W706" s="197">
        <v>29168025</v>
      </c>
      <c r="X706" s="192">
        <v>44469</v>
      </c>
      <c r="Y706" s="80" t="s">
        <v>6489</v>
      </c>
      <c r="Z706" s="80" t="s">
        <v>6490</v>
      </c>
      <c r="AA706" s="193" t="s">
        <v>6631</v>
      </c>
    </row>
    <row r="707" spans="2:27" s="188" customFormat="1" ht="15.75" customHeight="1" x14ac:dyDescent="0.2">
      <c r="B707" s="189" t="s">
        <v>7342</v>
      </c>
      <c r="C707" s="189" t="s">
        <v>6456</v>
      </c>
      <c r="D707" s="189" t="s">
        <v>2469</v>
      </c>
      <c r="E707" s="189" t="s">
        <v>2484</v>
      </c>
      <c r="F707" s="189" t="s">
        <v>26</v>
      </c>
      <c r="G707" s="189" t="s">
        <v>2485</v>
      </c>
      <c r="H707" s="189" t="s">
        <v>28</v>
      </c>
      <c r="I707" s="189">
        <v>0</v>
      </c>
      <c r="J707" s="189">
        <v>0</v>
      </c>
      <c r="K707" s="189" t="s">
        <v>3279</v>
      </c>
      <c r="L707" s="189" t="s">
        <v>3280</v>
      </c>
      <c r="M707" s="189" t="s">
        <v>544</v>
      </c>
      <c r="N707" s="189" t="s">
        <v>3281</v>
      </c>
      <c r="O707" s="189" t="s">
        <v>5535</v>
      </c>
      <c r="P707" s="189" t="s">
        <v>5536</v>
      </c>
      <c r="Q707" s="189">
        <v>0</v>
      </c>
      <c r="R707" s="189">
        <v>91001</v>
      </c>
      <c r="S707" s="189" t="s">
        <v>2818</v>
      </c>
      <c r="T707" s="190">
        <v>38691</v>
      </c>
      <c r="U707" s="191">
        <v>7224</v>
      </c>
      <c r="V707" s="197">
        <v>5008220</v>
      </c>
      <c r="W707" s="197">
        <v>35202789</v>
      </c>
      <c r="X707" s="192">
        <v>44469</v>
      </c>
      <c r="Y707" s="80" t="s">
        <v>6489</v>
      </c>
      <c r="Z707" s="80" t="s">
        <v>6490</v>
      </c>
      <c r="AA707" s="193" t="s">
        <v>6506</v>
      </c>
    </row>
    <row r="708" spans="2:27" s="188" customFormat="1" ht="15.75" customHeight="1" x14ac:dyDescent="0.2">
      <c r="B708" s="189" t="s">
        <v>3149</v>
      </c>
      <c r="C708" s="189">
        <v>690505002</v>
      </c>
      <c r="D708" s="189" t="s">
        <v>2469</v>
      </c>
      <c r="E708" s="189" t="s">
        <v>2767</v>
      </c>
      <c r="F708" s="189" t="s">
        <v>26</v>
      </c>
      <c r="G708" s="189" t="s">
        <v>2576</v>
      </c>
      <c r="H708" s="189" t="s">
        <v>28</v>
      </c>
      <c r="I708" s="189">
        <v>0</v>
      </c>
      <c r="J708" s="189">
        <v>0</v>
      </c>
      <c r="K708" s="189" t="s">
        <v>8467</v>
      </c>
      <c r="L708" s="189" t="s">
        <v>8468</v>
      </c>
      <c r="M708" s="189" t="s">
        <v>544</v>
      </c>
      <c r="N708" s="189" t="s">
        <v>3150</v>
      </c>
      <c r="O708" s="189">
        <v>0</v>
      </c>
      <c r="P708" s="189">
        <v>0</v>
      </c>
      <c r="Q708" s="189">
        <v>0</v>
      </c>
      <c r="R708" s="189">
        <v>91001</v>
      </c>
      <c r="S708" s="189" t="s">
        <v>2488</v>
      </c>
      <c r="T708" s="190">
        <v>38695</v>
      </c>
      <c r="U708" s="191">
        <v>7225</v>
      </c>
      <c r="V708" s="197">
        <v>2861839</v>
      </c>
      <c r="W708" s="197">
        <v>20115879</v>
      </c>
      <c r="X708" s="192">
        <v>44469</v>
      </c>
      <c r="Y708" s="80" t="s">
        <v>6489</v>
      </c>
      <c r="Z708" s="80" t="s">
        <v>6490</v>
      </c>
      <c r="AA708" s="193" t="s">
        <v>6650</v>
      </c>
    </row>
    <row r="709" spans="2:27" s="188" customFormat="1" ht="15.75" customHeight="1" x14ac:dyDescent="0.2">
      <c r="B709" s="189" t="s">
        <v>2603</v>
      </c>
      <c r="C709" s="189">
        <v>692550005</v>
      </c>
      <c r="D709" s="189" t="s">
        <v>2469</v>
      </c>
      <c r="E709" s="189" t="s">
        <v>546</v>
      </c>
      <c r="F709" s="189" t="s">
        <v>26</v>
      </c>
      <c r="G709" s="189" t="s">
        <v>547</v>
      </c>
      <c r="H709" s="189" t="s">
        <v>28</v>
      </c>
      <c r="I709" s="189">
        <v>0</v>
      </c>
      <c r="J709" s="189">
        <v>0</v>
      </c>
      <c r="K709" s="189" t="s">
        <v>8333</v>
      </c>
      <c r="L709" s="189" t="s">
        <v>2605</v>
      </c>
      <c r="M709" s="189" t="s">
        <v>47</v>
      </c>
      <c r="N709" s="189" t="s">
        <v>2609</v>
      </c>
      <c r="O709" s="189">
        <v>0</v>
      </c>
      <c r="P709" s="189" t="s">
        <v>2604</v>
      </c>
      <c r="Q709" s="189">
        <v>0</v>
      </c>
      <c r="R709" s="189">
        <v>91001</v>
      </c>
      <c r="S709" s="189" t="s">
        <v>2488</v>
      </c>
      <c r="T709" s="190">
        <v>38695</v>
      </c>
      <c r="U709" s="191">
        <v>7226</v>
      </c>
      <c r="V709" s="197">
        <v>6439140</v>
      </c>
      <c r="W709" s="197">
        <v>51513120</v>
      </c>
      <c r="X709" s="192">
        <v>44469</v>
      </c>
      <c r="Y709" s="80" t="s">
        <v>6489</v>
      </c>
      <c r="Z709" s="80" t="s">
        <v>6490</v>
      </c>
      <c r="AA709" s="193" t="s">
        <v>6505</v>
      </c>
    </row>
    <row r="710" spans="2:27" s="188" customFormat="1" ht="15.75" customHeight="1" x14ac:dyDescent="0.2">
      <c r="B710" s="189" t="s">
        <v>2600</v>
      </c>
      <c r="C710" s="189">
        <v>690509008</v>
      </c>
      <c r="D710" s="189" t="s">
        <v>2469</v>
      </c>
      <c r="E710" s="189" t="s">
        <v>546</v>
      </c>
      <c r="F710" s="189" t="s">
        <v>26</v>
      </c>
      <c r="G710" s="189" t="s">
        <v>547</v>
      </c>
      <c r="H710" s="189" t="s">
        <v>28</v>
      </c>
      <c r="I710" s="189">
        <v>0</v>
      </c>
      <c r="J710" s="189">
        <v>0</v>
      </c>
      <c r="K710" s="189" t="s">
        <v>8330</v>
      </c>
      <c r="L710" s="189" t="s">
        <v>2601</v>
      </c>
      <c r="M710" s="189" t="s">
        <v>544</v>
      </c>
      <c r="N710" s="189" t="s">
        <v>2602</v>
      </c>
      <c r="O710" s="189" t="s">
        <v>8331</v>
      </c>
      <c r="P710" s="189" t="s">
        <v>8332</v>
      </c>
      <c r="Q710" s="189">
        <v>0</v>
      </c>
      <c r="R710" s="189">
        <v>91001</v>
      </c>
      <c r="S710" s="189" t="s">
        <v>2488</v>
      </c>
      <c r="T710" s="190">
        <v>38700</v>
      </c>
      <c r="U710" s="191">
        <v>7228</v>
      </c>
      <c r="V710" s="197">
        <v>3107529</v>
      </c>
      <c r="W710" s="197">
        <v>21842828</v>
      </c>
      <c r="X710" s="192">
        <v>44469</v>
      </c>
      <c r="Y710" s="80" t="s">
        <v>6489</v>
      </c>
      <c r="Z710" s="80" t="s">
        <v>6490</v>
      </c>
      <c r="AA710" s="193" t="s">
        <v>6632</v>
      </c>
    </row>
    <row r="711" spans="2:27" s="188" customFormat="1" ht="15.75" customHeight="1" x14ac:dyDescent="0.2">
      <c r="B711" s="189" t="s">
        <v>2559</v>
      </c>
      <c r="C711" s="189">
        <v>690303000</v>
      </c>
      <c r="D711" s="189" t="s">
        <v>2469</v>
      </c>
      <c r="E711" s="189" t="s">
        <v>2484</v>
      </c>
      <c r="F711" s="189" t="s">
        <v>26</v>
      </c>
      <c r="G711" s="189" t="s">
        <v>2485</v>
      </c>
      <c r="H711" s="189" t="s">
        <v>28</v>
      </c>
      <c r="I711" s="189">
        <v>0</v>
      </c>
      <c r="J711" s="189">
        <v>0</v>
      </c>
      <c r="K711" s="189" t="s">
        <v>6053</v>
      </c>
      <c r="L711" s="189" t="s">
        <v>2561</v>
      </c>
      <c r="M711" s="189" t="s">
        <v>5341</v>
      </c>
      <c r="N711" s="189" t="s">
        <v>2563</v>
      </c>
      <c r="O711" s="189" t="s">
        <v>2562</v>
      </c>
      <c r="P711" s="189" t="s">
        <v>2560</v>
      </c>
      <c r="Q711" s="189">
        <v>0</v>
      </c>
      <c r="R711" s="189">
        <v>91001</v>
      </c>
      <c r="S711" s="189" t="s">
        <v>2488</v>
      </c>
      <c r="T711" s="190">
        <v>38700</v>
      </c>
      <c r="U711" s="191">
        <v>7229</v>
      </c>
      <c r="V711" s="197">
        <v>5056871</v>
      </c>
      <c r="W711" s="197">
        <v>45511839</v>
      </c>
      <c r="X711" s="192">
        <v>44469</v>
      </c>
      <c r="Y711" s="80" t="s">
        <v>6489</v>
      </c>
      <c r="Z711" s="80" t="s">
        <v>6490</v>
      </c>
      <c r="AA711" s="193" t="s">
        <v>6560</v>
      </c>
    </row>
    <row r="712" spans="2:27" s="188" customFormat="1" ht="15.75" customHeight="1" x14ac:dyDescent="0.2">
      <c r="B712" s="189" t="s">
        <v>2845</v>
      </c>
      <c r="C712" s="189">
        <v>692555007</v>
      </c>
      <c r="D712" s="189" t="s">
        <v>2469</v>
      </c>
      <c r="E712" s="189" t="s">
        <v>546</v>
      </c>
      <c r="F712" s="189" t="s">
        <v>26</v>
      </c>
      <c r="G712" s="189" t="s">
        <v>547</v>
      </c>
      <c r="H712" s="189" t="s">
        <v>28</v>
      </c>
      <c r="I712" s="189">
        <v>0</v>
      </c>
      <c r="J712" s="189">
        <v>0</v>
      </c>
      <c r="K712" s="189" t="s">
        <v>2846</v>
      </c>
      <c r="L712" s="189" t="s">
        <v>2848</v>
      </c>
      <c r="M712" s="189" t="s">
        <v>47</v>
      </c>
      <c r="N712" s="189" t="s">
        <v>1281</v>
      </c>
      <c r="O712" s="189" t="s">
        <v>2849</v>
      </c>
      <c r="P712" s="189" t="s">
        <v>2847</v>
      </c>
      <c r="Q712" s="189">
        <v>0</v>
      </c>
      <c r="R712" s="189">
        <v>91001</v>
      </c>
      <c r="S712" s="189" t="s">
        <v>2488</v>
      </c>
      <c r="T712" s="190">
        <v>38700</v>
      </c>
      <c r="U712" s="191">
        <v>7231</v>
      </c>
      <c r="V712" s="197">
        <v>6439140</v>
      </c>
      <c r="W712" s="197">
        <v>53505310</v>
      </c>
      <c r="X712" s="192">
        <v>44469</v>
      </c>
      <c r="Y712" s="80" t="s">
        <v>6489</v>
      </c>
      <c r="Z712" s="80" t="s">
        <v>6490</v>
      </c>
      <c r="AA712" s="193" t="s">
        <v>229</v>
      </c>
    </row>
    <row r="713" spans="2:27" s="188" customFormat="1" ht="15.75" customHeight="1" x14ac:dyDescent="0.2">
      <c r="B713" s="189" t="s">
        <v>2518</v>
      </c>
      <c r="C713" s="189">
        <v>691601005</v>
      </c>
      <c r="D713" s="189" t="s">
        <v>2469</v>
      </c>
      <c r="E713" s="189" t="s">
        <v>2484</v>
      </c>
      <c r="F713" s="189" t="s">
        <v>26</v>
      </c>
      <c r="G713" s="189" t="s">
        <v>2485</v>
      </c>
      <c r="H713" s="189" t="s">
        <v>28</v>
      </c>
      <c r="I713" s="189">
        <v>0</v>
      </c>
      <c r="J713" s="189">
        <v>0</v>
      </c>
      <c r="K713" s="189" t="s">
        <v>8314</v>
      </c>
      <c r="L713" s="189" t="s">
        <v>2519</v>
      </c>
      <c r="M713" s="189" t="s">
        <v>309</v>
      </c>
      <c r="N713" s="189" t="s">
        <v>2520</v>
      </c>
      <c r="O713" s="189" t="s">
        <v>5715</v>
      </c>
      <c r="P713" s="189" t="s">
        <v>5716</v>
      </c>
      <c r="Q713" s="189">
        <v>0</v>
      </c>
      <c r="R713" s="189">
        <v>91001</v>
      </c>
      <c r="S713" s="189" t="s">
        <v>2488</v>
      </c>
      <c r="T713" s="190">
        <v>38700</v>
      </c>
      <c r="U713" s="191">
        <v>7232</v>
      </c>
      <c r="V713" s="197">
        <v>5056871</v>
      </c>
      <c r="W713" s="197">
        <v>35544758</v>
      </c>
      <c r="X713" s="192">
        <v>44469</v>
      </c>
      <c r="Y713" s="80" t="s">
        <v>6489</v>
      </c>
      <c r="Z713" s="80" t="s">
        <v>6490</v>
      </c>
      <c r="AA713" s="193" t="s">
        <v>6627</v>
      </c>
    </row>
    <row r="714" spans="2:27" s="188" customFormat="1" ht="15.75" customHeight="1" x14ac:dyDescent="0.2">
      <c r="B714" s="189" t="s">
        <v>2674</v>
      </c>
      <c r="C714" s="189" t="s">
        <v>6441</v>
      </c>
      <c r="D714" s="189" t="s">
        <v>2469</v>
      </c>
      <c r="E714" s="189" t="s">
        <v>546</v>
      </c>
      <c r="F714" s="189" t="s">
        <v>26</v>
      </c>
      <c r="G714" s="189" t="s">
        <v>547</v>
      </c>
      <c r="H714" s="189" t="s">
        <v>28</v>
      </c>
      <c r="I714" s="189">
        <v>0</v>
      </c>
      <c r="J714" s="189">
        <v>0</v>
      </c>
      <c r="K714" s="189" t="s">
        <v>2675</v>
      </c>
      <c r="L714" s="189" t="s">
        <v>2677</v>
      </c>
      <c r="M714" s="189" t="s">
        <v>48</v>
      </c>
      <c r="N714" s="189" t="s">
        <v>2679</v>
      </c>
      <c r="O714" s="189" t="s">
        <v>2678</v>
      </c>
      <c r="P714" s="189" t="s">
        <v>2676</v>
      </c>
      <c r="Q714" s="189">
        <v>0</v>
      </c>
      <c r="R714" s="189">
        <v>91001</v>
      </c>
      <c r="S714" s="189" t="s">
        <v>2517</v>
      </c>
      <c r="T714" s="190">
        <v>38705</v>
      </c>
      <c r="U714" s="191">
        <v>7233</v>
      </c>
      <c r="V714" s="197">
        <v>5056871</v>
      </c>
      <c r="W714" s="197">
        <v>35544757</v>
      </c>
      <c r="X714" s="192">
        <v>44469</v>
      </c>
      <c r="Y714" s="80" t="s">
        <v>6489</v>
      </c>
      <c r="Z714" s="80" t="s">
        <v>6490</v>
      </c>
      <c r="AA714" s="193" t="s">
        <v>6672</v>
      </c>
    </row>
    <row r="715" spans="2:27" s="188" customFormat="1" ht="15.75" customHeight="1" x14ac:dyDescent="0.2">
      <c r="B715" s="189" t="s">
        <v>3018</v>
      </c>
      <c r="C715" s="189">
        <v>691109003</v>
      </c>
      <c r="D715" s="189" t="s">
        <v>2469</v>
      </c>
      <c r="E715" s="189" t="s">
        <v>2484</v>
      </c>
      <c r="F715" s="189" t="s">
        <v>26</v>
      </c>
      <c r="G715" s="189" t="s">
        <v>2485</v>
      </c>
      <c r="H715" s="189" t="s">
        <v>28</v>
      </c>
      <c r="I715" s="189">
        <v>0</v>
      </c>
      <c r="J715" s="189">
        <v>0</v>
      </c>
      <c r="K715" s="189" t="s">
        <v>3019</v>
      </c>
      <c r="L715" s="189" t="s">
        <v>3021</v>
      </c>
      <c r="M715" s="189" t="s">
        <v>5345</v>
      </c>
      <c r="N715" s="189" t="s">
        <v>3023</v>
      </c>
      <c r="O715" s="189" t="s">
        <v>3022</v>
      </c>
      <c r="P715" s="189" t="s">
        <v>3020</v>
      </c>
      <c r="Q715" s="189">
        <v>0</v>
      </c>
      <c r="R715" s="189">
        <v>91001</v>
      </c>
      <c r="S715" s="189" t="s">
        <v>2488</v>
      </c>
      <c r="T715" s="190">
        <v>38709</v>
      </c>
      <c r="U715" s="191">
        <v>7234</v>
      </c>
      <c r="V715" s="197">
        <v>4292760</v>
      </c>
      <c r="W715" s="197">
        <v>30173820</v>
      </c>
      <c r="X715" s="192">
        <v>44469</v>
      </c>
      <c r="Y715" s="80" t="s">
        <v>6489</v>
      </c>
      <c r="Z715" s="80" t="s">
        <v>6490</v>
      </c>
      <c r="AA715" s="193" t="s">
        <v>6503</v>
      </c>
    </row>
    <row r="716" spans="2:27" s="188" customFormat="1" ht="15.75" customHeight="1" x14ac:dyDescent="0.2">
      <c r="B716" s="189" t="s">
        <v>8431</v>
      </c>
      <c r="C716" s="189">
        <v>690802007</v>
      </c>
      <c r="D716" s="189" t="s">
        <v>2469</v>
      </c>
      <c r="E716" s="189" t="s">
        <v>2484</v>
      </c>
      <c r="F716" s="189" t="s">
        <v>26</v>
      </c>
      <c r="G716" s="189" t="s">
        <v>2485</v>
      </c>
      <c r="H716" s="189" t="s">
        <v>28</v>
      </c>
      <c r="I716" s="189">
        <v>0</v>
      </c>
      <c r="J716" s="189">
        <v>0</v>
      </c>
      <c r="K716" s="189" t="s">
        <v>8432</v>
      </c>
      <c r="L716" s="189" t="s">
        <v>2990</v>
      </c>
      <c r="M716" s="189" t="s">
        <v>5344</v>
      </c>
      <c r="N716" s="189" t="s">
        <v>2992</v>
      </c>
      <c r="O716" s="189" t="s">
        <v>2991</v>
      </c>
      <c r="P716" s="189">
        <v>0</v>
      </c>
      <c r="Q716" s="189">
        <v>0</v>
      </c>
      <c r="R716" s="189">
        <v>91001</v>
      </c>
      <c r="S716" s="189" t="s">
        <v>2488</v>
      </c>
      <c r="T716" s="190">
        <v>38712</v>
      </c>
      <c r="U716" s="191">
        <v>7235</v>
      </c>
      <c r="V716" s="197">
        <v>2861840</v>
      </c>
      <c r="W716" s="197">
        <v>20115880</v>
      </c>
      <c r="X716" s="192">
        <v>44469</v>
      </c>
      <c r="Y716" s="80" t="s">
        <v>6489</v>
      </c>
      <c r="Z716" s="80" t="s">
        <v>6490</v>
      </c>
      <c r="AA716" s="193" t="s">
        <v>6673</v>
      </c>
    </row>
    <row r="717" spans="2:27" s="188" customFormat="1" ht="15.75" customHeight="1" x14ac:dyDescent="0.2">
      <c r="B717" s="189" t="s">
        <v>2853</v>
      </c>
      <c r="C717" s="189">
        <v>690719002</v>
      </c>
      <c r="D717" s="189" t="s">
        <v>2469</v>
      </c>
      <c r="E717" s="189" t="s">
        <v>2484</v>
      </c>
      <c r="F717" s="189" t="s">
        <v>26</v>
      </c>
      <c r="G717" s="189" t="s">
        <v>2485</v>
      </c>
      <c r="H717" s="189" t="s">
        <v>28</v>
      </c>
      <c r="I717" s="189">
        <v>0</v>
      </c>
      <c r="J717" s="189">
        <v>0</v>
      </c>
      <c r="K717" s="189" t="s">
        <v>8404</v>
      </c>
      <c r="L717" s="189" t="s">
        <v>8405</v>
      </c>
      <c r="M717" s="189" t="s">
        <v>47</v>
      </c>
      <c r="N717" s="189" t="s">
        <v>2854</v>
      </c>
      <c r="O717" s="189" t="s">
        <v>8406</v>
      </c>
      <c r="P717" s="189" t="s">
        <v>8407</v>
      </c>
      <c r="Q717" s="189">
        <v>0</v>
      </c>
      <c r="R717" s="189">
        <v>91001</v>
      </c>
      <c r="S717" s="189" t="s">
        <v>2488</v>
      </c>
      <c r="T717" s="190">
        <v>38712</v>
      </c>
      <c r="U717" s="191">
        <v>7236</v>
      </c>
      <c r="V717" s="197">
        <v>4578944</v>
      </c>
      <c r="W717" s="197">
        <v>32185408</v>
      </c>
      <c r="X717" s="192">
        <v>44469</v>
      </c>
      <c r="Y717" s="80" t="s">
        <v>6489</v>
      </c>
      <c r="Z717" s="80" t="s">
        <v>6490</v>
      </c>
      <c r="AA717" s="193" t="s">
        <v>6674</v>
      </c>
    </row>
    <row r="718" spans="2:27" s="188" customFormat="1" ht="15.75" customHeight="1" x14ac:dyDescent="0.2">
      <c r="B718" s="189" t="s">
        <v>3339</v>
      </c>
      <c r="C718" s="189">
        <v>691906000</v>
      </c>
      <c r="D718" s="189" t="s">
        <v>2469</v>
      </c>
      <c r="E718" s="189" t="s">
        <v>3340</v>
      </c>
      <c r="F718" s="189" t="s">
        <v>26</v>
      </c>
      <c r="G718" s="189" t="s">
        <v>547</v>
      </c>
      <c r="H718" s="189">
        <v>0</v>
      </c>
      <c r="I718" s="189">
        <v>0</v>
      </c>
      <c r="J718" s="189">
        <v>0</v>
      </c>
      <c r="K718" s="189" t="s">
        <v>3341</v>
      </c>
      <c r="L718" s="189" t="s">
        <v>3342</v>
      </c>
      <c r="M718" s="189" t="s">
        <v>48</v>
      </c>
      <c r="N718" s="189" t="s">
        <v>3343</v>
      </c>
      <c r="O718" s="189" t="s">
        <v>8510</v>
      </c>
      <c r="P718" s="189" t="s">
        <v>8511</v>
      </c>
      <c r="Q718" s="189">
        <v>0</v>
      </c>
      <c r="R718" s="189">
        <v>91001</v>
      </c>
      <c r="S718" s="189" t="s">
        <v>535</v>
      </c>
      <c r="T718" s="190">
        <v>38714</v>
      </c>
      <c r="U718" s="191">
        <v>7239</v>
      </c>
      <c r="V718" s="197">
        <v>4893746</v>
      </c>
      <c r="W718" s="197">
        <v>34398152</v>
      </c>
      <c r="X718" s="192">
        <v>44469</v>
      </c>
      <c r="Y718" s="80" t="s">
        <v>6489</v>
      </c>
      <c r="Z718" s="80" t="s">
        <v>6490</v>
      </c>
      <c r="AA718" s="193" t="s">
        <v>6569</v>
      </c>
    </row>
    <row r="719" spans="2:27" s="188" customFormat="1" ht="15.75" customHeight="1" x14ac:dyDescent="0.2">
      <c r="B719" s="189" t="s">
        <v>2595</v>
      </c>
      <c r="C719" s="189">
        <v>691204006</v>
      </c>
      <c r="D719" s="189" t="s">
        <v>2469</v>
      </c>
      <c r="E719" s="189" t="s">
        <v>2484</v>
      </c>
      <c r="F719" s="189" t="s">
        <v>26</v>
      </c>
      <c r="G719" s="189" t="s">
        <v>2485</v>
      </c>
      <c r="H719" s="189" t="s">
        <v>28</v>
      </c>
      <c r="I719" s="189">
        <v>0</v>
      </c>
      <c r="J719" s="189">
        <v>0</v>
      </c>
      <c r="K719" s="189" t="s">
        <v>2596</v>
      </c>
      <c r="L719" s="189" t="s">
        <v>2597</v>
      </c>
      <c r="M719" s="189" t="s">
        <v>5345</v>
      </c>
      <c r="N719" s="189" t="s">
        <v>2599</v>
      </c>
      <c r="O719" s="189" t="s">
        <v>2598</v>
      </c>
      <c r="P719" s="189">
        <v>0</v>
      </c>
      <c r="Q719" s="189">
        <v>0</v>
      </c>
      <c r="R719" s="189">
        <v>91001</v>
      </c>
      <c r="S719" s="189" t="s">
        <v>2488</v>
      </c>
      <c r="T719" s="190">
        <v>38714</v>
      </c>
      <c r="U719" s="191">
        <v>7240</v>
      </c>
      <c r="V719" s="197">
        <v>5709371</v>
      </c>
      <c r="W719" s="197">
        <v>40131181</v>
      </c>
      <c r="X719" s="192">
        <v>44469</v>
      </c>
      <c r="Y719" s="80" t="s">
        <v>6489</v>
      </c>
      <c r="Z719" s="80" t="s">
        <v>6490</v>
      </c>
      <c r="AA719" s="193" t="s">
        <v>6517</v>
      </c>
    </row>
    <row r="720" spans="2:27" s="188" customFormat="1" ht="15.75" customHeight="1" x14ac:dyDescent="0.2">
      <c r="B720" s="189" t="s">
        <v>3412</v>
      </c>
      <c r="C720" s="189">
        <v>692648005</v>
      </c>
      <c r="D720" s="189" t="s">
        <v>2469</v>
      </c>
      <c r="E720" s="189" t="s">
        <v>2484</v>
      </c>
      <c r="F720" s="189" t="s">
        <v>26</v>
      </c>
      <c r="G720" s="189" t="s">
        <v>2485</v>
      </c>
      <c r="H720" s="189" t="s">
        <v>28</v>
      </c>
      <c r="I720" s="189">
        <v>0</v>
      </c>
      <c r="J720" s="189">
        <v>0</v>
      </c>
      <c r="K720" s="189" t="s">
        <v>8528</v>
      </c>
      <c r="L720" s="189" t="s">
        <v>3413</v>
      </c>
      <c r="M720" s="189" t="s">
        <v>309</v>
      </c>
      <c r="N720" s="189" t="s">
        <v>3414</v>
      </c>
      <c r="O720" s="189" t="s">
        <v>8529</v>
      </c>
      <c r="P720" s="189" t="s">
        <v>8530</v>
      </c>
      <c r="Q720" s="189">
        <v>0</v>
      </c>
      <c r="R720" s="189">
        <v>91001</v>
      </c>
      <c r="S720" s="189" t="s">
        <v>2488</v>
      </c>
      <c r="T720" s="190">
        <v>38722</v>
      </c>
      <c r="U720" s="191">
        <v>7243</v>
      </c>
      <c r="V720" s="197">
        <v>6361870</v>
      </c>
      <c r="W720" s="197">
        <v>44717599</v>
      </c>
      <c r="X720" s="192">
        <v>44469</v>
      </c>
      <c r="Y720" s="80" t="s">
        <v>6489</v>
      </c>
      <c r="Z720" s="80" t="s">
        <v>6490</v>
      </c>
      <c r="AA720" s="193" t="s">
        <v>6542</v>
      </c>
    </row>
    <row r="721" spans="2:27" s="188" customFormat="1" ht="15.75" customHeight="1" x14ac:dyDescent="0.2">
      <c r="B721" s="189" t="s">
        <v>8338</v>
      </c>
      <c r="C721" s="189">
        <v>690907003</v>
      </c>
      <c r="D721" s="189" t="s">
        <v>2469</v>
      </c>
      <c r="E721" s="189" t="s">
        <v>2484</v>
      </c>
      <c r="F721" s="189" t="s">
        <v>26</v>
      </c>
      <c r="G721" s="189" t="s">
        <v>2485</v>
      </c>
      <c r="H721" s="189" t="s">
        <v>28</v>
      </c>
      <c r="I721" s="189">
        <v>0</v>
      </c>
      <c r="J721" s="189">
        <v>0</v>
      </c>
      <c r="K721" s="189" t="s">
        <v>8339</v>
      </c>
      <c r="L721" s="189" t="s">
        <v>2616</v>
      </c>
      <c r="M721" s="189" t="s">
        <v>5344</v>
      </c>
      <c r="N721" s="189" t="s">
        <v>2617</v>
      </c>
      <c r="O721" s="189" t="s">
        <v>8340</v>
      </c>
      <c r="P721" s="189" t="s">
        <v>8341</v>
      </c>
      <c r="Q721" s="189">
        <v>0</v>
      </c>
      <c r="R721" s="189">
        <v>91001</v>
      </c>
      <c r="S721" s="189" t="s">
        <v>2488</v>
      </c>
      <c r="T721" s="190">
        <v>38722</v>
      </c>
      <c r="U721" s="191">
        <v>7244</v>
      </c>
      <c r="V721" s="197">
        <v>6439140</v>
      </c>
      <c r="W721" s="197">
        <v>51699870</v>
      </c>
      <c r="X721" s="192">
        <v>44469</v>
      </c>
      <c r="Y721" s="80" t="s">
        <v>6489</v>
      </c>
      <c r="Z721" s="80" t="s">
        <v>6490</v>
      </c>
      <c r="AA721" s="193" t="s">
        <v>6675</v>
      </c>
    </row>
    <row r="722" spans="2:27" s="188" customFormat="1" ht="15.75" customHeight="1" x14ac:dyDescent="0.2">
      <c r="B722" s="189" t="s">
        <v>3127</v>
      </c>
      <c r="C722" s="189">
        <v>692549007</v>
      </c>
      <c r="D722" s="189" t="s">
        <v>2469</v>
      </c>
      <c r="E722" s="189" t="s">
        <v>2484</v>
      </c>
      <c r="F722" s="189" t="s">
        <v>26</v>
      </c>
      <c r="G722" s="189" t="s">
        <v>2485</v>
      </c>
      <c r="H722" s="189" t="s">
        <v>28</v>
      </c>
      <c r="I722" s="189">
        <v>0</v>
      </c>
      <c r="J722" s="189">
        <v>0</v>
      </c>
      <c r="K722" s="189" t="s">
        <v>8458</v>
      </c>
      <c r="L722" s="189" t="s">
        <v>8459</v>
      </c>
      <c r="M722" s="189" t="s">
        <v>47</v>
      </c>
      <c r="N722" s="189" t="s">
        <v>799</v>
      </c>
      <c r="O722" s="189" t="s">
        <v>8460</v>
      </c>
      <c r="P722" s="189" t="s">
        <v>8461</v>
      </c>
      <c r="Q722" s="189">
        <v>0</v>
      </c>
      <c r="R722" s="189">
        <v>91001</v>
      </c>
      <c r="S722" s="189" t="s">
        <v>2553</v>
      </c>
      <c r="T722" s="190">
        <v>38722</v>
      </c>
      <c r="U722" s="191">
        <v>7245</v>
      </c>
      <c r="V722" s="197">
        <v>0</v>
      </c>
      <c r="W722" s="197">
        <v>51762119</v>
      </c>
      <c r="X722" s="192">
        <v>44469</v>
      </c>
      <c r="Y722" s="80" t="s">
        <v>6489</v>
      </c>
      <c r="Z722" s="80" t="s">
        <v>6490</v>
      </c>
      <c r="AA722" s="193" t="s">
        <v>6558</v>
      </c>
    </row>
    <row r="723" spans="2:27" s="188" customFormat="1" ht="15.75" customHeight="1" x14ac:dyDescent="0.2">
      <c r="B723" s="189" t="s">
        <v>3317</v>
      </c>
      <c r="C723" s="189">
        <v>690813009</v>
      </c>
      <c r="D723" s="189" t="s">
        <v>2469</v>
      </c>
      <c r="E723" s="189" t="s">
        <v>2495</v>
      </c>
      <c r="F723" s="189" t="s">
        <v>26</v>
      </c>
      <c r="G723" s="189" t="s">
        <v>2496</v>
      </c>
      <c r="H723" s="189" t="s">
        <v>28</v>
      </c>
      <c r="I723" s="189">
        <v>0</v>
      </c>
      <c r="J723" s="189">
        <v>0</v>
      </c>
      <c r="K723" s="189" t="s">
        <v>8501</v>
      </c>
      <c r="L723" s="189" t="s">
        <v>3318</v>
      </c>
      <c r="M723" s="189" t="s">
        <v>5344</v>
      </c>
      <c r="N723" s="189" t="s">
        <v>3320</v>
      </c>
      <c r="O723" s="189" t="s">
        <v>3319</v>
      </c>
      <c r="P723" s="189">
        <v>0</v>
      </c>
      <c r="Q723" s="189">
        <v>0</v>
      </c>
      <c r="R723" s="189">
        <v>91001</v>
      </c>
      <c r="S723" s="189" t="s">
        <v>2818</v>
      </c>
      <c r="T723" s="190">
        <v>38722</v>
      </c>
      <c r="U723" s="191">
        <v>7246</v>
      </c>
      <c r="V723" s="197">
        <v>2861840</v>
      </c>
      <c r="W723" s="197">
        <v>20115880</v>
      </c>
      <c r="X723" s="192">
        <v>44469</v>
      </c>
      <c r="Y723" s="80" t="s">
        <v>6489</v>
      </c>
      <c r="Z723" s="80" t="s">
        <v>6490</v>
      </c>
      <c r="AA723" s="193" t="s">
        <v>6676</v>
      </c>
    </row>
    <row r="724" spans="2:27" s="188" customFormat="1" ht="15.75" customHeight="1" x14ac:dyDescent="0.2">
      <c r="B724" s="189" t="s">
        <v>2506</v>
      </c>
      <c r="C724" s="189">
        <v>690404001</v>
      </c>
      <c r="D724" s="189" t="s">
        <v>2469</v>
      </c>
      <c r="E724" s="189" t="s">
        <v>2495</v>
      </c>
      <c r="F724" s="189" t="s">
        <v>1476</v>
      </c>
      <c r="G724" s="189" t="s">
        <v>2496</v>
      </c>
      <c r="H724" s="189" t="s">
        <v>28</v>
      </c>
      <c r="I724" s="189">
        <v>0</v>
      </c>
      <c r="J724" s="189">
        <v>0</v>
      </c>
      <c r="K724" s="189" t="s">
        <v>2507</v>
      </c>
      <c r="L724" s="189" t="s">
        <v>2508</v>
      </c>
      <c r="M724" s="189" t="s">
        <v>5343</v>
      </c>
      <c r="N724" s="189" t="s">
        <v>2509</v>
      </c>
      <c r="O724" s="189">
        <v>0</v>
      </c>
      <c r="P724" s="189">
        <v>0</v>
      </c>
      <c r="Q724" s="189">
        <v>0</v>
      </c>
      <c r="R724" s="189">
        <v>91001</v>
      </c>
      <c r="S724" s="189" t="s">
        <v>523</v>
      </c>
      <c r="T724" s="190">
        <v>38722</v>
      </c>
      <c r="U724" s="191">
        <v>7247</v>
      </c>
      <c r="V724" s="197">
        <v>5056871</v>
      </c>
      <c r="W724" s="197">
        <v>35544757</v>
      </c>
      <c r="X724" s="192">
        <v>44469</v>
      </c>
      <c r="Y724" s="80" t="s">
        <v>6489</v>
      </c>
      <c r="Z724" s="80" t="s">
        <v>6490</v>
      </c>
      <c r="AA724" s="193" t="s">
        <v>6559</v>
      </c>
    </row>
    <row r="725" spans="2:27" s="188" customFormat="1" ht="15.75" customHeight="1" x14ac:dyDescent="0.2">
      <c r="B725" s="189" t="s">
        <v>2671</v>
      </c>
      <c r="C725" s="189">
        <v>690715007</v>
      </c>
      <c r="D725" s="189" t="s">
        <v>2469</v>
      </c>
      <c r="E725" s="189" t="s">
        <v>2484</v>
      </c>
      <c r="F725" s="189" t="s">
        <v>26</v>
      </c>
      <c r="G725" s="189" t="s">
        <v>2485</v>
      </c>
      <c r="H725" s="189" t="s">
        <v>28</v>
      </c>
      <c r="I725" s="189">
        <v>0</v>
      </c>
      <c r="J725" s="189">
        <v>0</v>
      </c>
      <c r="K725" s="189" t="s">
        <v>8350</v>
      </c>
      <c r="L725" s="189" t="s">
        <v>2672</v>
      </c>
      <c r="M725" s="189" t="s">
        <v>47</v>
      </c>
      <c r="N725" s="189" t="s">
        <v>998</v>
      </c>
      <c r="O725" s="189" t="s">
        <v>2673</v>
      </c>
      <c r="P725" s="189" t="s">
        <v>8351</v>
      </c>
      <c r="Q725" s="189">
        <v>0</v>
      </c>
      <c r="R725" s="189">
        <v>91001</v>
      </c>
      <c r="S725" s="189" t="s">
        <v>2488</v>
      </c>
      <c r="T725" s="190">
        <v>38722</v>
      </c>
      <c r="U725" s="191">
        <v>7248</v>
      </c>
      <c r="V725" s="197">
        <v>12645540</v>
      </c>
      <c r="W725" s="197">
        <v>123306210</v>
      </c>
      <c r="X725" s="192">
        <v>44469</v>
      </c>
      <c r="Y725" s="80" t="s">
        <v>6489</v>
      </c>
      <c r="Z725" s="80" t="s">
        <v>6490</v>
      </c>
      <c r="AA725" s="193" t="s">
        <v>6549</v>
      </c>
    </row>
    <row r="726" spans="2:27" s="188" customFormat="1" ht="15.75" customHeight="1" x14ac:dyDescent="0.2">
      <c r="B726" s="189" t="s">
        <v>3271</v>
      </c>
      <c r="C726" s="189">
        <v>690817004</v>
      </c>
      <c r="D726" s="189" t="s">
        <v>2469</v>
      </c>
      <c r="E726" s="189" t="s">
        <v>2484</v>
      </c>
      <c r="F726" s="189" t="s">
        <v>26</v>
      </c>
      <c r="G726" s="189" t="s">
        <v>2485</v>
      </c>
      <c r="H726" s="189" t="s">
        <v>28</v>
      </c>
      <c r="I726" s="189">
        <v>0</v>
      </c>
      <c r="J726" s="189">
        <v>0</v>
      </c>
      <c r="K726" s="189" t="s">
        <v>3272</v>
      </c>
      <c r="L726" s="189" t="s">
        <v>3274</v>
      </c>
      <c r="M726" s="189" t="s">
        <v>5344</v>
      </c>
      <c r="N726" s="189" t="s">
        <v>1937</v>
      </c>
      <c r="O726" s="189" t="s">
        <v>3275</v>
      </c>
      <c r="P726" s="189" t="s">
        <v>3273</v>
      </c>
      <c r="Q726" s="189">
        <v>0</v>
      </c>
      <c r="R726" s="189">
        <v>91001</v>
      </c>
      <c r="S726" s="189" t="s">
        <v>2488</v>
      </c>
      <c r="T726" s="190">
        <v>38722</v>
      </c>
      <c r="U726" s="191">
        <v>7250</v>
      </c>
      <c r="V726" s="197">
        <v>2861840</v>
      </c>
      <c r="W726" s="197">
        <v>22977720</v>
      </c>
      <c r="X726" s="192">
        <v>44469</v>
      </c>
      <c r="Y726" s="80" t="s">
        <v>6489</v>
      </c>
      <c r="Z726" s="80" t="s">
        <v>6490</v>
      </c>
      <c r="AA726" s="193" t="s">
        <v>6677</v>
      </c>
    </row>
    <row r="727" spans="2:27" s="188" customFormat="1" ht="15.75" customHeight="1" x14ac:dyDescent="0.2">
      <c r="B727" s="189" t="s">
        <v>8342</v>
      </c>
      <c r="C727" s="189">
        <v>691409007</v>
      </c>
      <c r="D727" s="189" t="s">
        <v>2469</v>
      </c>
      <c r="E727" s="189" t="s">
        <v>2484</v>
      </c>
      <c r="F727" s="189" t="s">
        <v>26</v>
      </c>
      <c r="G727" s="189" t="s">
        <v>2485</v>
      </c>
      <c r="H727" s="189" t="s">
        <v>28</v>
      </c>
      <c r="I727" s="189">
        <v>0</v>
      </c>
      <c r="J727" s="189">
        <v>0</v>
      </c>
      <c r="K727" s="189" t="s">
        <v>8343</v>
      </c>
      <c r="L727" s="189" t="s">
        <v>5364</v>
      </c>
      <c r="M727" s="189" t="s">
        <v>5342</v>
      </c>
      <c r="N727" s="189" t="s">
        <v>2636</v>
      </c>
      <c r="O727" s="189" t="s">
        <v>2635</v>
      </c>
      <c r="P727" s="189">
        <v>0</v>
      </c>
      <c r="Q727" s="189">
        <v>0</v>
      </c>
      <c r="R727" s="189">
        <v>91001</v>
      </c>
      <c r="S727" s="189" t="s">
        <v>2637</v>
      </c>
      <c r="T727" s="190">
        <v>38723</v>
      </c>
      <c r="U727" s="191">
        <v>7251</v>
      </c>
      <c r="V727" s="197">
        <v>6851245</v>
      </c>
      <c r="W727" s="197">
        <v>47700667</v>
      </c>
      <c r="X727" s="192">
        <v>44469</v>
      </c>
      <c r="Y727" s="80" t="s">
        <v>6489</v>
      </c>
      <c r="Z727" s="80" t="s">
        <v>6490</v>
      </c>
      <c r="AA727" s="193" t="s">
        <v>6519</v>
      </c>
    </row>
    <row r="728" spans="2:27" s="188" customFormat="1" ht="15.75" customHeight="1" x14ac:dyDescent="0.2">
      <c r="B728" s="189" t="s">
        <v>3054</v>
      </c>
      <c r="C728" s="189">
        <v>691707008</v>
      </c>
      <c r="D728" s="189" t="s">
        <v>2469</v>
      </c>
      <c r="E728" s="189" t="s">
        <v>2484</v>
      </c>
      <c r="F728" s="189" t="s">
        <v>26</v>
      </c>
      <c r="G728" s="189" t="s">
        <v>2485</v>
      </c>
      <c r="H728" s="189" t="s">
        <v>28</v>
      </c>
      <c r="I728" s="189">
        <v>0</v>
      </c>
      <c r="J728" s="189">
        <v>0</v>
      </c>
      <c r="K728" s="189" t="s">
        <v>8442</v>
      </c>
      <c r="L728" s="189" t="s">
        <v>3056</v>
      </c>
      <c r="M728" s="189" t="s">
        <v>309</v>
      </c>
      <c r="N728" s="189" t="s">
        <v>3058</v>
      </c>
      <c r="O728" s="189" t="s">
        <v>3057</v>
      </c>
      <c r="P728" s="189" t="s">
        <v>3055</v>
      </c>
      <c r="Q728" s="189">
        <v>0</v>
      </c>
      <c r="R728" s="189">
        <v>91001</v>
      </c>
      <c r="S728" s="189" t="s">
        <v>2818</v>
      </c>
      <c r="T728" s="190">
        <v>38723</v>
      </c>
      <c r="U728" s="191">
        <v>7252</v>
      </c>
      <c r="V728" s="197">
        <v>4893746</v>
      </c>
      <c r="W728" s="197">
        <v>34398152</v>
      </c>
      <c r="X728" s="192">
        <v>44469</v>
      </c>
      <c r="Y728" s="80" t="s">
        <v>6489</v>
      </c>
      <c r="Z728" s="80" t="s">
        <v>6490</v>
      </c>
      <c r="AA728" s="193" t="s">
        <v>6678</v>
      </c>
    </row>
    <row r="729" spans="2:27" s="188" customFormat="1" ht="15.75" customHeight="1" x14ac:dyDescent="0.2">
      <c r="B729" s="189" t="s">
        <v>8369</v>
      </c>
      <c r="C729" s="189">
        <v>691001008</v>
      </c>
      <c r="D729" s="189" t="s">
        <v>2469</v>
      </c>
      <c r="E729" s="189" t="s">
        <v>2484</v>
      </c>
      <c r="F729" s="189" t="s">
        <v>26</v>
      </c>
      <c r="G729" s="189" t="s">
        <v>2485</v>
      </c>
      <c r="H729" s="189" t="s">
        <v>28</v>
      </c>
      <c r="I729" s="189">
        <v>0</v>
      </c>
      <c r="J729" s="189">
        <v>0</v>
      </c>
      <c r="K729" s="189" t="s">
        <v>2743</v>
      </c>
      <c r="L729" s="189" t="s">
        <v>2745</v>
      </c>
      <c r="M729" s="189" t="s">
        <v>5345</v>
      </c>
      <c r="N729" s="189" t="s">
        <v>1147</v>
      </c>
      <c r="O729" s="189" t="s">
        <v>5472</v>
      </c>
      <c r="P729" s="189" t="s">
        <v>2744</v>
      </c>
      <c r="Q729" s="189">
        <v>0</v>
      </c>
      <c r="R729" s="189">
        <v>91001</v>
      </c>
      <c r="S729" s="189" t="s">
        <v>2517</v>
      </c>
      <c r="T729" s="190">
        <v>38723</v>
      </c>
      <c r="U729" s="191">
        <v>7253</v>
      </c>
      <c r="V729" s="197">
        <v>6868416</v>
      </c>
      <c r="W729" s="197">
        <v>48278111</v>
      </c>
      <c r="X729" s="192">
        <v>44469</v>
      </c>
      <c r="Y729" s="80" t="s">
        <v>6489</v>
      </c>
      <c r="Z729" s="80" t="s">
        <v>6490</v>
      </c>
      <c r="AA729" s="193" t="s">
        <v>6522</v>
      </c>
    </row>
    <row r="730" spans="2:27" s="188" customFormat="1" ht="15.75" customHeight="1" x14ac:dyDescent="0.2">
      <c r="B730" s="189" t="s">
        <v>2922</v>
      </c>
      <c r="C730" s="189">
        <v>691901009</v>
      </c>
      <c r="D730" s="189" t="s">
        <v>2469</v>
      </c>
      <c r="E730" s="189" t="s">
        <v>2484</v>
      </c>
      <c r="F730" s="189" t="s">
        <v>26</v>
      </c>
      <c r="G730" s="189" t="s">
        <v>2485</v>
      </c>
      <c r="H730" s="189" t="s">
        <v>28</v>
      </c>
      <c r="I730" s="189">
        <v>0</v>
      </c>
      <c r="J730" s="189">
        <v>0</v>
      </c>
      <c r="K730" s="189" t="s">
        <v>2923</v>
      </c>
      <c r="L730" s="189" t="s">
        <v>2924</v>
      </c>
      <c r="M730" s="189" t="s">
        <v>48</v>
      </c>
      <c r="N730" s="189" t="s">
        <v>8414</v>
      </c>
      <c r="O730" s="189" t="s">
        <v>8415</v>
      </c>
      <c r="P730" s="189" t="s">
        <v>8416</v>
      </c>
      <c r="Q730" s="189">
        <v>0</v>
      </c>
      <c r="R730" s="189">
        <v>91001</v>
      </c>
      <c r="S730" s="189" t="s">
        <v>2488</v>
      </c>
      <c r="T730" s="190">
        <v>38729</v>
      </c>
      <c r="U730" s="191">
        <v>7255</v>
      </c>
      <c r="V730" s="197">
        <v>10113742</v>
      </c>
      <c r="W730" s="197">
        <v>40601628</v>
      </c>
      <c r="X730" s="192">
        <v>44469</v>
      </c>
      <c r="Y730" s="80" t="s">
        <v>6489</v>
      </c>
      <c r="Z730" s="80" t="s">
        <v>6490</v>
      </c>
      <c r="AA730" s="193" t="s">
        <v>6640</v>
      </c>
    </row>
    <row r="731" spans="2:27" s="188" customFormat="1" ht="15.75" customHeight="1" x14ac:dyDescent="0.2">
      <c r="B731" s="189" t="s">
        <v>8542</v>
      </c>
      <c r="C731" s="189">
        <v>692539001</v>
      </c>
      <c r="D731" s="189" t="s">
        <v>2469</v>
      </c>
      <c r="E731" s="189" t="s">
        <v>2484</v>
      </c>
      <c r="F731" s="189" t="s">
        <v>26</v>
      </c>
      <c r="G731" s="189" t="s">
        <v>2485</v>
      </c>
      <c r="H731" s="189" t="s">
        <v>28</v>
      </c>
      <c r="I731" s="189">
        <v>0</v>
      </c>
      <c r="J731" s="189">
        <v>0</v>
      </c>
      <c r="K731" s="189" t="s">
        <v>3434</v>
      </c>
      <c r="L731" s="189" t="s">
        <v>3435</v>
      </c>
      <c r="M731" s="189" t="s">
        <v>47</v>
      </c>
      <c r="N731" s="189" t="s">
        <v>3437</v>
      </c>
      <c r="O731" s="189" t="s">
        <v>3436</v>
      </c>
      <c r="P731" s="189">
        <v>0</v>
      </c>
      <c r="Q731" s="189">
        <v>0</v>
      </c>
      <c r="R731" s="189">
        <v>91001</v>
      </c>
      <c r="S731" s="189" t="s">
        <v>2500</v>
      </c>
      <c r="T731" s="190">
        <v>38729</v>
      </c>
      <c r="U731" s="191">
        <v>7256</v>
      </c>
      <c r="V731" s="197">
        <v>8585520</v>
      </c>
      <c r="W731" s="197">
        <v>68684160</v>
      </c>
      <c r="X731" s="192">
        <v>44469</v>
      </c>
      <c r="Y731" s="80" t="s">
        <v>6489</v>
      </c>
      <c r="Z731" s="80" t="s">
        <v>6490</v>
      </c>
      <c r="AA731" s="193" t="s">
        <v>6588</v>
      </c>
    </row>
    <row r="732" spans="2:27" s="188" customFormat="1" ht="15.75" customHeight="1" x14ac:dyDescent="0.2">
      <c r="B732" s="189" t="s">
        <v>8417</v>
      </c>
      <c r="C732" s="189">
        <v>691005003</v>
      </c>
      <c r="D732" s="189" t="s">
        <v>2469</v>
      </c>
      <c r="E732" s="189" t="s">
        <v>2495</v>
      </c>
      <c r="F732" s="189" t="s">
        <v>1476</v>
      </c>
      <c r="G732" s="189" t="s">
        <v>2496</v>
      </c>
      <c r="H732" s="189" t="s">
        <v>28</v>
      </c>
      <c r="I732" s="189">
        <v>0</v>
      </c>
      <c r="J732" s="189">
        <v>0</v>
      </c>
      <c r="K732" s="189" t="s">
        <v>2929</v>
      </c>
      <c r="L732" s="189" t="s">
        <v>2930</v>
      </c>
      <c r="M732" s="189" t="s">
        <v>5345</v>
      </c>
      <c r="N732" s="189" t="s">
        <v>2931</v>
      </c>
      <c r="O732" s="189">
        <v>0</v>
      </c>
      <c r="P732" s="189">
        <v>0</v>
      </c>
      <c r="Q732" s="189">
        <v>0</v>
      </c>
      <c r="R732" s="189">
        <v>91001</v>
      </c>
      <c r="S732" s="189" t="s">
        <v>2488</v>
      </c>
      <c r="T732" s="190">
        <v>38729</v>
      </c>
      <c r="U732" s="191">
        <v>7257</v>
      </c>
      <c r="V732" s="197">
        <v>4292760</v>
      </c>
      <c r="W732" s="197">
        <v>30173820</v>
      </c>
      <c r="X732" s="192">
        <v>44469</v>
      </c>
      <c r="Y732" s="80" t="s">
        <v>6489</v>
      </c>
      <c r="Z732" s="80" t="s">
        <v>6490</v>
      </c>
      <c r="AA732" s="193" t="s">
        <v>6598</v>
      </c>
    </row>
    <row r="733" spans="2:27" s="188" customFormat="1" ht="15.75" customHeight="1" x14ac:dyDescent="0.2">
      <c r="B733" s="189" t="s">
        <v>2664</v>
      </c>
      <c r="C733" s="189">
        <v>691502007</v>
      </c>
      <c r="D733" s="189" t="s">
        <v>2469</v>
      </c>
      <c r="E733" s="189" t="s">
        <v>2495</v>
      </c>
      <c r="F733" s="189" t="s">
        <v>1476</v>
      </c>
      <c r="G733" s="189" t="s">
        <v>2496</v>
      </c>
      <c r="H733" s="189">
        <v>0</v>
      </c>
      <c r="I733" s="189">
        <v>0</v>
      </c>
      <c r="J733" s="189">
        <v>0</v>
      </c>
      <c r="K733" s="189" t="s">
        <v>2665</v>
      </c>
      <c r="L733" s="189" t="s">
        <v>5366</v>
      </c>
      <c r="M733" s="189" t="s">
        <v>5342</v>
      </c>
      <c r="N733" s="189" t="s">
        <v>2666</v>
      </c>
      <c r="O733" s="189">
        <v>0</v>
      </c>
      <c r="P733" s="189">
        <v>0</v>
      </c>
      <c r="Q733" s="189">
        <v>0</v>
      </c>
      <c r="R733" s="189">
        <v>91001</v>
      </c>
      <c r="S733" s="189" t="s">
        <v>2634</v>
      </c>
      <c r="T733" s="190">
        <v>38734</v>
      </c>
      <c r="U733" s="191">
        <v>7259</v>
      </c>
      <c r="V733" s="197">
        <v>5709371</v>
      </c>
      <c r="W733" s="197">
        <v>40131182</v>
      </c>
      <c r="X733" s="192">
        <v>44469</v>
      </c>
      <c r="Y733" s="80" t="s">
        <v>6489</v>
      </c>
      <c r="Z733" s="80" t="s">
        <v>6490</v>
      </c>
      <c r="AA733" s="193" t="s">
        <v>6679</v>
      </c>
    </row>
    <row r="734" spans="2:27" s="188" customFormat="1" ht="15.75" customHeight="1" x14ac:dyDescent="0.2">
      <c r="B734" s="189" t="s">
        <v>3282</v>
      </c>
      <c r="C734" s="189">
        <v>691401006</v>
      </c>
      <c r="D734" s="189" t="s">
        <v>2469</v>
      </c>
      <c r="E734" s="189" t="s">
        <v>2495</v>
      </c>
      <c r="F734" s="189" t="s">
        <v>1476</v>
      </c>
      <c r="G734" s="189" t="s">
        <v>3137</v>
      </c>
      <c r="H734" s="189" t="s">
        <v>28</v>
      </c>
      <c r="I734" s="189">
        <v>0</v>
      </c>
      <c r="J734" s="189">
        <v>0</v>
      </c>
      <c r="K734" s="189" t="s">
        <v>3283</v>
      </c>
      <c r="L734" s="189" t="s">
        <v>5370</v>
      </c>
      <c r="M734" s="189" t="s">
        <v>5342</v>
      </c>
      <c r="N734" s="189" t="s">
        <v>1187</v>
      </c>
      <c r="O734" s="189" t="s">
        <v>3285</v>
      </c>
      <c r="P734" s="189" t="s">
        <v>3284</v>
      </c>
      <c r="Q734" s="189">
        <v>0</v>
      </c>
      <c r="R734" s="189">
        <v>91001</v>
      </c>
      <c r="S734" s="189" t="s">
        <v>2488</v>
      </c>
      <c r="T734" s="190">
        <v>38735</v>
      </c>
      <c r="U734" s="191">
        <v>7260</v>
      </c>
      <c r="V734" s="197">
        <v>4893745</v>
      </c>
      <c r="W734" s="197">
        <v>34398151</v>
      </c>
      <c r="X734" s="192">
        <v>44469</v>
      </c>
      <c r="Y734" s="80" t="s">
        <v>6489</v>
      </c>
      <c r="Z734" s="80" t="s">
        <v>6490</v>
      </c>
      <c r="AA734" s="193" t="s">
        <v>6680</v>
      </c>
    </row>
    <row r="735" spans="2:27" s="188" customFormat="1" ht="15.75" customHeight="1" x14ac:dyDescent="0.2">
      <c r="B735" s="189" t="s">
        <v>2580</v>
      </c>
      <c r="C735" s="189">
        <v>691905004</v>
      </c>
      <c r="D735" s="189" t="s">
        <v>2469</v>
      </c>
      <c r="E735" s="189" t="s">
        <v>2484</v>
      </c>
      <c r="F735" s="189" t="s">
        <v>26</v>
      </c>
      <c r="G735" s="189" t="s">
        <v>2485</v>
      </c>
      <c r="H735" s="189" t="s">
        <v>28</v>
      </c>
      <c r="I735" s="189">
        <v>0</v>
      </c>
      <c r="J735" s="189">
        <v>0</v>
      </c>
      <c r="K735" s="189" t="s">
        <v>6054</v>
      </c>
      <c r="L735" s="189" t="s">
        <v>2581</v>
      </c>
      <c r="M735" s="189" t="s">
        <v>48</v>
      </c>
      <c r="N735" s="189" t="s">
        <v>2583</v>
      </c>
      <c r="O735" s="189" t="s">
        <v>2582</v>
      </c>
      <c r="P735" s="189">
        <v>0</v>
      </c>
      <c r="Q735" s="189">
        <v>0</v>
      </c>
      <c r="R735" s="189">
        <v>91001</v>
      </c>
      <c r="S735" s="189" t="s">
        <v>2488</v>
      </c>
      <c r="T735" s="190">
        <v>38735</v>
      </c>
      <c r="U735" s="191">
        <v>7263</v>
      </c>
      <c r="V735" s="197">
        <v>5056871</v>
      </c>
      <c r="W735" s="197">
        <v>35544758</v>
      </c>
      <c r="X735" s="192">
        <v>44469</v>
      </c>
      <c r="Y735" s="80" t="s">
        <v>6489</v>
      </c>
      <c r="Z735" s="80" t="s">
        <v>6490</v>
      </c>
      <c r="AA735" s="193" t="s">
        <v>6639</v>
      </c>
    </row>
    <row r="736" spans="2:27" s="188" customFormat="1" ht="15.75" customHeight="1" x14ac:dyDescent="0.2">
      <c r="B736" s="189" t="s">
        <v>8531</v>
      </c>
      <c r="C736" s="189">
        <v>691702006</v>
      </c>
      <c r="D736" s="189" t="s">
        <v>2469</v>
      </c>
      <c r="E736" s="189" t="s">
        <v>2484</v>
      </c>
      <c r="F736" s="189" t="s">
        <v>26</v>
      </c>
      <c r="G736" s="189" t="s">
        <v>2485</v>
      </c>
      <c r="H736" s="189" t="s">
        <v>28</v>
      </c>
      <c r="I736" s="189">
        <v>0</v>
      </c>
      <c r="J736" s="189">
        <v>0</v>
      </c>
      <c r="K736" s="189" t="s">
        <v>3420</v>
      </c>
      <c r="L736" s="189" t="s">
        <v>3421</v>
      </c>
      <c r="M736" s="189" t="s">
        <v>309</v>
      </c>
      <c r="N736" s="189" t="s">
        <v>3422</v>
      </c>
      <c r="O736" s="189">
        <v>0</v>
      </c>
      <c r="P736" s="189">
        <v>0</v>
      </c>
      <c r="Q736" s="189">
        <v>0</v>
      </c>
      <c r="R736" s="189">
        <v>91001</v>
      </c>
      <c r="S736" s="189" t="s">
        <v>2488</v>
      </c>
      <c r="T736" s="190">
        <v>38735</v>
      </c>
      <c r="U736" s="191">
        <v>7264</v>
      </c>
      <c r="V736" s="197">
        <v>4893746</v>
      </c>
      <c r="W736" s="197">
        <v>35076302</v>
      </c>
      <c r="X736" s="192">
        <v>44469</v>
      </c>
      <c r="Y736" s="80" t="s">
        <v>6489</v>
      </c>
      <c r="Z736" s="80" t="s">
        <v>6490</v>
      </c>
      <c r="AA736" s="193" t="s">
        <v>6681</v>
      </c>
    </row>
    <row r="737" spans="2:27" s="188" customFormat="1" ht="15.75" customHeight="1" x14ac:dyDescent="0.2">
      <c r="B737" s="189" t="s">
        <v>8326</v>
      </c>
      <c r="C737" s="189">
        <v>691605000</v>
      </c>
      <c r="D737" s="189" t="s">
        <v>2469</v>
      </c>
      <c r="E737" s="189" t="s">
        <v>546</v>
      </c>
      <c r="F737" s="189" t="s">
        <v>26</v>
      </c>
      <c r="G737" s="189" t="s">
        <v>2576</v>
      </c>
      <c r="H737" s="189" t="s">
        <v>28</v>
      </c>
      <c r="I737" s="189">
        <v>0</v>
      </c>
      <c r="J737" s="189">
        <v>0</v>
      </c>
      <c r="K737" s="189" t="s">
        <v>2577</v>
      </c>
      <c r="L737" s="189" t="s">
        <v>2578</v>
      </c>
      <c r="M737" s="189" t="s">
        <v>309</v>
      </c>
      <c r="N737" s="189" t="s">
        <v>2579</v>
      </c>
      <c r="O737" s="189" t="s">
        <v>8327</v>
      </c>
      <c r="P737" s="189" t="s">
        <v>8328</v>
      </c>
      <c r="Q737" s="189">
        <v>0</v>
      </c>
      <c r="R737" s="189">
        <v>91001</v>
      </c>
      <c r="S737" s="189" t="s">
        <v>2517</v>
      </c>
      <c r="T737" s="190">
        <v>38735</v>
      </c>
      <c r="U737" s="191">
        <v>7265</v>
      </c>
      <c r="V737" s="197">
        <v>5056871</v>
      </c>
      <c r="W737" s="197">
        <v>35544758</v>
      </c>
      <c r="X737" s="192">
        <v>44469</v>
      </c>
      <c r="Y737" s="80" t="s">
        <v>6489</v>
      </c>
      <c r="Z737" s="80" t="s">
        <v>6490</v>
      </c>
      <c r="AA737" s="193" t="s">
        <v>7478</v>
      </c>
    </row>
    <row r="738" spans="2:27" s="188" customFormat="1" ht="15.75" customHeight="1" x14ac:dyDescent="0.2">
      <c r="B738" s="189" t="s">
        <v>8427</v>
      </c>
      <c r="C738" s="189" t="s">
        <v>6451</v>
      </c>
      <c r="D738" s="189" t="s">
        <v>2469</v>
      </c>
      <c r="E738" s="189" t="s">
        <v>2484</v>
      </c>
      <c r="F738" s="189" t="s">
        <v>26</v>
      </c>
      <c r="G738" s="189" t="s">
        <v>2485</v>
      </c>
      <c r="H738" s="189" t="s">
        <v>28</v>
      </c>
      <c r="I738" s="189">
        <v>0</v>
      </c>
      <c r="J738" s="189">
        <v>0</v>
      </c>
      <c r="K738" s="189" t="s">
        <v>8428</v>
      </c>
      <c r="L738" s="189" t="s">
        <v>2969</v>
      </c>
      <c r="M738" s="189" t="s">
        <v>309</v>
      </c>
      <c r="N738" s="189" t="s">
        <v>2971</v>
      </c>
      <c r="O738" s="189" t="s">
        <v>2970</v>
      </c>
      <c r="P738" s="189">
        <v>0</v>
      </c>
      <c r="Q738" s="189">
        <v>0</v>
      </c>
      <c r="R738" s="189">
        <v>91001</v>
      </c>
      <c r="S738" s="189" t="s">
        <v>2972</v>
      </c>
      <c r="T738" s="190">
        <v>38736</v>
      </c>
      <c r="U738" s="191">
        <v>7267</v>
      </c>
      <c r="V738" s="197">
        <v>25136644</v>
      </c>
      <c r="W738" s="197">
        <v>81195019</v>
      </c>
      <c r="X738" s="192">
        <v>44469</v>
      </c>
      <c r="Y738" s="80" t="s">
        <v>6489</v>
      </c>
      <c r="Z738" s="80" t="s">
        <v>6490</v>
      </c>
      <c r="AA738" s="193" t="s">
        <v>6502</v>
      </c>
    </row>
    <row r="739" spans="2:27" s="188" customFormat="1" ht="15.75" customHeight="1" x14ac:dyDescent="0.2">
      <c r="B739" s="189" t="s">
        <v>3535</v>
      </c>
      <c r="C739" s="189">
        <v>691415007</v>
      </c>
      <c r="D739" s="189" t="s">
        <v>2469</v>
      </c>
      <c r="E739" s="189" t="s">
        <v>2484</v>
      </c>
      <c r="F739" s="189" t="s">
        <v>26</v>
      </c>
      <c r="G739" s="189" t="s">
        <v>2485</v>
      </c>
      <c r="H739" s="189" t="s">
        <v>28</v>
      </c>
      <c r="I739" s="189">
        <v>0</v>
      </c>
      <c r="J739" s="189">
        <v>0</v>
      </c>
      <c r="K739" s="189" t="s">
        <v>5442</v>
      </c>
      <c r="L739" s="189" t="s">
        <v>5378</v>
      </c>
      <c r="M739" s="189" t="s">
        <v>5342</v>
      </c>
      <c r="N739" s="189" t="s">
        <v>3536</v>
      </c>
      <c r="O739" s="189" t="s">
        <v>5443</v>
      </c>
      <c r="P739" s="189" t="s">
        <v>5444</v>
      </c>
      <c r="Q739" s="189">
        <v>0</v>
      </c>
      <c r="R739" s="189">
        <v>91001</v>
      </c>
      <c r="S739" s="189" t="s">
        <v>2500</v>
      </c>
      <c r="T739" s="190">
        <v>38736</v>
      </c>
      <c r="U739" s="191">
        <v>7268</v>
      </c>
      <c r="V739" s="197">
        <v>5709371</v>
      </c>
      <c r="W739" s="197">
        <v>40131182</v>
      </c>
      <c r="X739" s="192">
        <v>44469</v>
      </c>
      <c r="Y739" s="80" t="s">
        <v>6489</v>
      </c>
      <c r="Z739" s="80" t="s">
        <v>6490</v>
      </c>
      <c r="AA739" s="193" t="s">
        <v>6638</v>
      </c>
    </row>
    <row r="740" spans="2:27" s="188" customFormat="1" ht="15.75" customHeight="1" x14ac:dyDescent="0.2">
      <c r="B740" s="189" t="s">
        <v>8574</v>
      </c>
      <c r="C740" s="189">
        <v>691908003</v>
      </c>
      <c r="D740" s="189" t="s">
        <v>2469</v>
      </c>
      <c r="E740" s="189" t="s">
        <v>2484</v>
      </c>
      <c r="F740" s="189" t="s">
        <v>26</v>
      </c>
      <c r="G740" s="189" t="s">
        <v>2485</v>
      </c>
      <c r="H740" s="189" t="s">
        <v>28</v>
      </c>
      <c r="I740" s="189">
        <v>0</v>
      </c>
      <c r="J740" s="189">
        <v>0</v>
      </c>
      <c r="K740" s="189" t="s">
        <v>8575</v>
      </c>
      <c r="L740" s="189" t="s">
        <v>3525</v>
      </c>
      <c r="M740" s="189" t="s">
        <v>48</v>
      </c>
      <c r="N740" s="189" t="s">
        <v>3527</v>
      </c>
      <c r="O740" s="189" t="s">
        <v>3526</v>
      </c>
      <c r="P740" s="189" t="s">
        <v>3524</v>
      </c>
      <c r="Q740" s="189">
        <v>0</v>
      </c>
      <c r="R740" s="189">
        <v>91001</v>
      </c>
      <c r="S740" s="189" t="s">
        <v>2488</v>
      </c>
      <c r="T740" s="190">
        <v>38736</v>
      </c>
      <c r="U740" s="191">
        <v>7269</v>
      </c>
      <c r="V740" s="197">
        <v>5056871</v>
      </c>
      <c r="W740" s="197">
        <v>35343757</v>
      </c>
      <c r="X740" s="192">
        <v>44469</v>
      </c>
      <c r="Y740" s="80" t="s">
        <v>6489</v>
      </c>
      <c r="Z740" s="80" t="s">
        <v>6490</v>
      </c>
      <c r="AA740" s="193" t="s">
        <v>6607</v>
      </c>
    </row>
    <row r="741" spans="2:27" s="188" customFormat="1" ht="15.75" customHeight="1" x14ac:dyDescent="0.2">
      <c r="B741" s="189" t="s">
        <v>3382</v>
      </c>
      <c r="C741" s="189">
        <v>691301001</v>
      </c>
      <c r="D741" s="189" t="s">
        <v>2469</v>
      </c>
      <c r="E741" s="189" t="s">
        <v>2484</v>
      </c>
      <c r="F741" s="189" t="s">
        <v>26</v>
      </c>
      <c r="G741" s="189" t="s">
        <v>2485</v>
      </c>
      <c r="H741" s="189" t="s">
        <v>28</v>
      </c>
      <c r="I741" s="189">
        <v>0</v>
      </c>
      <c r="J741" s="189">
        <v>0</v>
      </c>
      <c r="K741" s="189" t="s">
        <v>3383</v>
      </c>
      <c r="L741" s="189" t="s">
        <v>3384</v>
      </c>
      <c r="M741" s="189" t="s">
        <v>5345</v>
      </c>
      <c r="N741" s="189" t="s">
        <v>3385</v>
      </c>
      <c r="O741" s="189">
        <v>0</v>
      </c>
      <c r="P741" s="189">
        <v>0</v>
      </c>
      <c r="Q741" s="189">
        <v>0</v>
      </c>
      <c r="R741" s="189">
        <v>91001</v>
      </c>
      <c r="S741" s="189" t="s">
        <v>2488</v>
      </c>
      <c r="T741" s="190">
        <v>38736</v>
      </c>
      <c r="U741" s="191">
        <v>7270</v>
      </c>
      <c r="V741" s="197">
        <v>3171872</v>
      </c>
      <c r="W741" s="197">
        <v>30194569</v>
      </c>
      <c r="X741" s="192">
        <v>44469</v>
      </c>
      <c r="Y741" s="80" t="s">
        <v>6489</v>
      </c>
      <c r="Z741" s="80" t="s">
        <v>6490</v>
      </c>
      <c r="AA741" s="193" t="s">
        <v>6605</v>
      </c>
    </row>
    <row r="742" spans="2:27" s="188" customFormat="1" ht="15.75" customHeight="1" x14ac:dyDescent="0.2">
      <c r="B742" s="189" t="s">
        <v>3175</v>
      </c>
      <c r="C742" s="189">
        <v>690902001</v>
      </c>
      <c r="D742" s="189" t="s">
        <v>2469</v>
      </c>
      <c r="E742" s="189" t="s">
        <v>2495</v>
      </c>
      <c r="F742" s="189" t="s">
        <v>1476</v>
      </c>
      <c r="G742" s="189" t="s">
        <v>2496</v>
      </c>
      <c r="H742" s="189" t="s">
        <v>28</v>
      </c>
      <c r="I742" s="189">
        <v>0</v>
      </c>
      <c r="J742" s="189">
        <v>0</v>
      </c>
      <c r="K742" s="189" t="s">
        <v>3176</v>
      </c>
      <c r="L742" s="189" t="s">
        <v>3177</v>
      </c>
      <c r="M742" s="189" t="s">
        <v>5344</v>
      </c>
      <c r="N742" s="189" t="s">
        <v>3178</v>
      </c>
      <c r="O742" s="189">
        <v>0</v>
      </c>
      <c r="P742" s="189">
        <v>0</v>
      </c>
      <c r="Q742" s="189">
        <v>0</v>
      </c>
      <c r="R742" s="189">
        <v>91001</v>
      </c>
      <c r="S742" s="189" t="s">
        <v>3179</v>
      </c>
      <c r="T742" s="190">
        <v>38736</v>
      </c>
      <c r="U742" s="191">
        <v>7271</v>
      </c>
      <c r="V742" s="197">
        <v>2861840</v>
      </c>
      <c r="W742" s="197">
        <v>20115880</v>
      </c>
      <c r="X742" s="192">
        <v>44469</v>
      </c>
      <c r="Y742" s="80" t="s">
        <v>6489</v>
      </c>
      <c r="Z742" s="80" t="s">
        <v>6490</v>
      </c>
      <c r="AA742" s="193" t="s">
        <v>6682</v>
      </c>
    </row>
    <row r="743" spans="2:27" s="188" customFormat="1" ht="15.75" customHeight="1" x14ac:dyDescent="0.2">
      <c r="B743" s="189" t="s">
        <v>8488</v>
      </c>
      <c r="C743" s="189">
        <v>691414000</v>
      </c>
      <c r="D743" s="189" t="s">
        <v>2469</v>
      </c>
      <c r="E743" s="189" t="s">
        <v>2469</v>
      </c>
      <c r="F743" s="189" t="s">
        <v>26</v>
      </c>
      <c r="G743" s="189" t="s">
        <v>2485</v>
      </c>
      <c r="H743" s="189" t="s">
        <v>28</v>
      </c>
      <c r="I743" s="189">
        <v>0</v>
      </c>
      <c r="J743" s="189">
        <v>0</v>
      </c>
      <c r="K743" s="189" t="s">
        <v>8489</v>
      </c>
      <c r="L743" s="189" t="s">
        <v>5369</v>
      </c>
      <c r="M743" s="189" t="s">
        <v>5342</v>
      </c>
      <c r="N743" s="189" t="s">
        <v>3263</v>
      </c>
      <c r="O743" s="189" t="s">
        <v>3262</v>
      </c>
      <c r="P743" s="189">
        <v>0</v>
      </c>
      <c r="Q743" s="189">
        <v>0</v>
      </c>
      <c r="R743" s="189">
        <v>91001</v>
      </c>
      <c r="S743" s="189" t="s">
        <v>2488</v>
      </c>
      <c r="T743" s="190">
        <v>38736</v>
      </c>
      <c r="U743" s="191">
        <v>7273</v>
      </c>
      <c r="V743" s="197">
        <v>4893746</v>
      </c>
      <c r="W743" s="197">
        <v>34398152</v>
      </c>
      <c r="X743" s="192">
        <v>44469</v>
      </c>
      <c r="Y743" s="80" t="s">
        <v>6489</v>
      </c>
      <c r="Z743" s="80" t="s">
        <v>6490</v>
      </c>
      <c r="AA743" s="193" t="s">
        <v>6683</v>
      </c>
    </row>
    <row r="744" spans="2:27" s="188" customFormat="1" ht="15.75" customHeight="1" x14ac:dyDescent="0.2">
      <c r="B744" s="189" t="s">
        <v>3361</v>
      </c>
      <c r="C744" s="189">
        <v>691105008</v>
      </c>
      <c r="D744" s="189" t="s">
        <v>2469</v>
      </c>
      <c r="E744" s="189" t="s">
        <v>2484</v>
      </c>
      <c r="F744" s="189" t="s">
        <v>26</v>
      </c>
      <c r="G744" s="189" t="s">
        <v>2485</v>
      </c>
      <c r="H744" s="189" t="s">
        <v>28</v>
      </c>
      <c r="I744" s="189">
        <v>0</v>
      </c>
      <c r="J744" s="189">
        <v>0</v>
      </c>
      <c r="K744" s="189" t="s">
        <v>3362</v>
      </c>
      <c r="L744" s="189" t="s">
        <v>3363</v>
      </c>
      <c r="M744" s="189" t="s">
        <v>5345</v>
      </c>
      <c r="N744" s="189" t="s">
        <v>3365</v>
      </c>
      <c r="O744" s="189" t="s">
        <v>3364</v>
      </c>
      <c r="P744" s="189">
        <v>0</v>
      </c>
      <c r="Q744" s="189">
        <v>0</v>
      </c>
      <c r="R744" s="189">
        <v>91001</v>
      </c>
      <c r="S744" s="189" t="s">
        <v>2488</v>
      </c>
      <c r="T744" s="190">
        <v>38736</v>
      </c>
      <c r="U744" s="191">
        <v>7275</v>
      </c>
      <c r="V744" s="197">
        <v>5008220</v>
      </c>
      <c r="W744" s="197">
        <v>35147057</v>
      </c>
      <c r="X744" s="192">
        <v>44469</v>
      </c>
      <c r="Y744" s="80" t="s">
        <v>6489</v>
      </c>
      <c r="Z744" s="80" t="s">
        <v>6490</v>
      </c>
      <c r="AA744" s="193" t="s">
        <v>6604</v>
      </c>
    </row>
    <row r="745" spans="2:27" s="188" customFormat="1" ht="15.75" customHeight="1" x14ac:dyDescent="0.2">
      <c r="B745" s="189" t="s">
        <v>3036</v>
      </c>
      <c r="C745" s="189">
        <v>691101002</v>
      </c>
      <c r="D745" s="189" t="s">
        <v>2469</v>
      </c>
      <c r="E745" s="189" t="s">
        <v>2484</v>
      </c>
      <c r="F745" s="189" t="s">
        <v>26</v>
      </c>
      <c r="G745" s="189" t="s">
        <v>2485</v>
      </c>
      <c r="H745" s="189" t="s">
        <v>28</v>
      </c>
      <c r="I745" s="189">
        <v>0</v>
      </c>
      <c r="J745" s="189">
        <v>0</v>
      </c>
      <c r="K745" s="189" t="s">
        <v>3037</v>
      </c>
      <c r="L745" s="189" t="s">
        <v>3038</v>
      </c>
      <c r="M745" s="189" t="s">
        <v>5345</v>
      </c>
      <c r="N745" s="189" t="s">
        <v>3040</v>
      </c>
      <c r="O745" s="189" t="s">
        <v>3039</v>
      </c>
      <c r="P745" s="189">
        <v>0</v>
      </c>
      <c r="Q745" s="189">
        <v>0</v>
      </c>
      <c r="R745" s="189">
        <v>91001</v>
      </c>
      <c r="S745" s="189" t="s">
        <v>2488</v>
      </c>
      <c r="T745" s="190">
        <v>38736</v>
      </c>
      <c r="U745" s="191">
        <v>7276</v>
      </c>
      <c r="V745" s="197">
        <v>4149668</v>
      </c>
      <c r="W745" s="197">
        <v>25881060</v>
      </c>
      <c r="X745" s="192">
        <v>44469</v>
      </c>
      <c r="Y745" s="80" t="s">
        <v>6489</v>
      </c>
      <c r="Z745" s="80" t="s">
        <v>6490</v>
      </c>
      <c r="AA745" s="193" t="s">
        <v>6629</v>
      </c>
    </row>
    <row r="746" spans="2:27" s="188" customFormat="1" ht="15.75" customHeight="1" x14ac:dyDescent="0.2">
      <c r="B746" s="189" t="s">
        <v>2762</v>
      </c>
      <c r="C746" s="189">
        <v>690730006</v>
      </c>
      <c r="D746" s="189" t="s">
        <v>2469</v>
      </c>
      <c r="E746" s="189" t="s">
        <v>2484</v>
      </c>
      <c r="F746" s="189" t="s">
        <v>26</v>
      </c>
      <c r="G746" s="189" t="s">
        <v>2485</v>
      </c>
      <c r="H746" s="189" t="s">
        <v>28</v>
      </c>
      <c r="I746" s="189">
        <v>0</v>
      </c>
      <c r="J746" s="189">
        <v>0</v>
      </c>
      <c r="K746" s="189" t="s">
        <v>2763</v>
      </c>
      <c r="L746" s="189" t="s">
        <v>2764</v>
      </c>
      <c r="M746" s="189" t="s">
        <v>47</v>
      </c>
      <c r="N746" s="189" t="s">
        <v>2765</v>
      </c>
      <c r="O746" s="189" t="s">
        <v>8375</v>
      </c>
      <c r="P746" s="189" t="s">
        <v>8376</v>
      </c>
      <c r="Q746" s="189">
        <v>0</v>
      </c>
      <c r="R746" s="189">
        <v>91001</v>
      </c>
      <c r="S746" s="189" t="s">
        <v>2500</v>
      </c>
      <c r="T746" s="190">
        <v>38737</v>
      </c>
      <c r="U746" s="191">
        <v>7279</v>
      </c>
      <c r="V746" s="197">
        <v>4292760</v>
      </c>
      <c r="W746" s="197">
        <v>30173820</v>
      </c>
      <c r="X746" s="192">
        <v>44469</v>
      </c>
      <c r="Y746" s="80" t="s">
        <v>6489</v>
      </c>
      <c r="Z746" s="80" t="s">
        <v>6490</v>
      </c>
      <c r="AA746" s="193" t="s">
        <v>6684</v>
      </c>
    </row>
    <row r="747" spans="2:27" s="188" customFormat="1" ht="15.75" customHeight="1" x14ac:dyDescent="0.2">
      <c r="B747" s="189" t="s">
        <v>3460</v>
      </c>
      <c r="C747" s="189">
        <v>690205009</v>
      </c>
      <c r="D747" s="189" t="s">
        <v>2469</v>
      </c>
      <c r="E747" s="189" t="s">
        <v>2484</v>
      </c>
      <c r="F747" s="189" t="s">
        <v>26</v>
      </c>
      <c r="G747" s="189" t="s">
        <v>2485</v>
      </c>
      <c r="H747" s="189" t="s">
        <v>28</v>
      </c>
      <c r="I747" s="189">
        <v>0</v>
      </c>
      <c r="J747" s="189">
        <v>0</v>
      </c>
      <c r="K747" s="189" t="s">
        <v>3461</v>
      </c>
      <c r="L747" s="189" t="s">
        <v>3462</v>
      </c>
      <c r="M747" s="189" t="s">
        <v>780</v>
      </c>
      <c r="N747" s="189" t="s">
        <v>3463</v>
      </c>
      <c r="O747" s="189" t="s">
        <v>5466</v>
      </c>
      <c r="P747" s="189" t="s">
        <v>5467</v>
      </c>
      <c r="Q747" s="189">
        <v>0</v>
      </c>
      <c r="R747" s="189">
        <v>91001</v>
      </c>
      <c r="S747" s="189" t="s">
        <v>2488</v>
      </c>
      <c r="T747" s="190">
        <v>38737</v>
      </c>
      <c r="U747" s="191">
        <v>7280</v>
      </c>
      <c r="V747" s="197">
        <v>5580588</v>
      </c>
      <c r="W747" s="197">
        <v>39225966</v>
      </c>
      <c r="X747" s="192">
        <v>44469</v>
      </c>
      <c r="Y747" s="80" t="s">
        <v>6489</v>
      </c>
      <c r="Z747" s="80" t="s">
        <v>6490</v>
      </c>
      <c r="AA747" s="193" t="s">
        <v>6589</v>
      </c>
    </row>
    <row r="748" spans="2:27" s="188" customFormat="1" ht="15.75" customHeight="1" x14ac:dyDescent="0.2">
      <c r="B748" s="189" t="s">
        <v>2925</v>
      </c>
      <c r="C748" s="189">
        <v>691603008</v>
      </c>
      <c r="D748" s="189" t="s">
        <v>2469</v>
      </c>
      <c r="E748" s="189" t="s">
        <v>2484</v>
      </c>
      <c r="F748" s="189" t="s">
        <v>26</v>
      </c>
      <c r="G748" s="189" t="s">
        <v>2485</v>
      </c>
      <c r="H748" s="189" t="s">
        <v>28</v>
      </c>
      <c r="I748" s="189">
        <v>0</v>
      </c>
      <c r="J748" s="189">
        <v>0</v>
      </c>
      <c r="K748" s="189" t="s">
        <v>2926</v>
      </c>
      <c r="L748" s="189" t="s">
        <v>2927</v>
      </c>
      <c r="M748" s="189" t="s">
        <v>309</v>
      </c>
      <c r="N748" s="189" t="s">
        <v>2928</v>
      </c>
      <c r="O748" s="189" t="s">
        <v>5579</v>
      </c>
      <c r="P748" s="189" t="s">
        <v>5580</v>
      </c>
      <c r="Q748" s="189">
        <v>0</v>
      </c>
      <c r="R748" s="189">
        <v>91001</v>
      </c>
      <c r="S748" s="189" t="s">
        <v>2488</v>
      </c>
      <c r="T748" s="190">
        <v>38737</v>
      </c>
      <c r="U748" s="191">
        <v>7282</v>
      </c>
      <c r="V748" s="197">
        <v>5677891</v>
      </c>
      <c r="W748" s="197">
        <v>39909909</v>
      </c>
      <c r="X748" s="192">
        <v>44469</v>
      </c>
      <c r="Y748" s="80" t="s">
        <v>6489</v>
      </c>
      <c r="Z748" s="80" t="s">
        <v>6490</v>
      </c>
      <c r="AA748" s="193" t="s">
        <v>6597</v>
      </c>
    </row>
    <row r="749" spans="2:27" s="188" customFormat="1" ht="15.75" customHeight="1" x14ac:dyDescent="0.2">
      <c r="B749" s="189" t="s">
        <v>8397</v>
      </c>
      <c r="C749" s="189" t="s">
        <v>6450</v>
      </c>
      <c r="D749" s="189" t="s">
        <v>2469</v>
      </c>
      <c r="E749" s="189" t="s">
        <v>546</v>
      </c>
      <c r="F749" s="189" t="s">
        <v>26</v>
      </c>
      <c r="G749" s="189" t="s">
        <v>547</v>
      </c>
      <c r="H749" s="189" t="s">
        <v>28</v>
      </c>
      <c r="I749" s="189">
        <v>0</v>
      </c>
      <c r="J749" s="189">
        <v>0</v>
      </c>
      <c r="K749" s="189" t="s">
        <v>8398</v>
      </c>
      <c r="L749" s="189" t="s">
        <v>8399</v>
      </c>
      <c r="M749" s="189" t="s">
        <v>309</v>
      </c>
      <c r="N749" s="189" t="s">
        <v>2820</v>
      </c>
      <c r="O749" s="189" t="s">
        <v>2819</v>
      </c>
      <c r="P749" s="189">
        <v>0</v>
      </c>
      <c r="Q749" s="189">
        <v>0</v>
      </c>
      <c r="R749" s="189">
        <v>91001</v>
      </c>
      <c r="S749" s="189" t="s">
        <v>2821</v>
      </c>
      <c r="T749" s="190">
        <v>38737</v>
      </c>
      <c r="U749" s="191">
        <v>7283</v>
      </c>
      <c r="V749" s="197">
        <v>11418742</v>
      </c>
      <c r="W749" s="197">
        <v>40131182</v>
      </c>
      <c r="X749" s="192">
        <v>44469</v>
      </c>
      <c r="Y749" s="80" t="s">
        <v>6489</v>
      </c>
      <c r="Z749" s="80" t="s">
        <v>6490</v>
      </c>
      <c r="AA749" s="193" t="s">
        <v>6550</v>
      </c>
    </row>
    <row r="750" spans="2:27" s="188" customFormat="1" ht="15.75" customHeight="1" x14ac:dyDescent="0.2">
      <c r="B750" s="189" t="s">
        <v>3128</v>
      </c>
      <c r="C750" s="189">
        <v>691505006</v>
      </c>
      <c r="D750" s="189" t="s">
        <v>2469</v>
      </c>
      <c r="E750" s="189" t="s">
        <v>2495</v>
      </c>
      <c r="F750" s="189" t="s">
        <v>1476</v>
      </c>
      <c r="G750" s="189" t="s">
        <v>3129</v>
      </c>
      <c r="H750" s="189" t="s">
        <v>28</v>
      </c>
      <c r="I750" s="189">
        <v>0</v>
      </c>
      <c r="J750" s="189">
        <v>0</v>
      </c>
      <c r="K750" s="189" t="s">
        <v>3130</v>
      </c>
      <c r="L750" s="189" t="s">
        <v>3131</v>
      </c>
      <c r="M750" s="189" t="s">
        <v>309</v>
      </c>
      <c r="N750" s="189" t="s">
        <v>3132</v>
      </c>
      <c r="O750" s="189" t="s">
        <v>5830</v>
      </c>
      <c r="P750" s="189" t="s">
        <v>5829</v>
      </c>
      <c r="Q750" s="189">
        <v>0</v>
      </c>
      <c r="R750" s="189">
        <v>91001</v>
      </c>
      <c r="S750" s="189" t="s">
        <v>2488</v>
      </c>
      <c r="T750" s="190">
        <v>38737</v>
      </c>
      <c r="U750" s="191">
        <v>7284</v>
      </c>
      <c r="V750" s="197">
        <v>9461244</v>
      </c>
      <c r="W750" s="197">
        <v>33251553</v>
      </c>
      <c r="X750" s="192">
        <v>44469</v>
      </c>
      <c r="Y750" s="80" t="s">
        <v>6489</v>
      </c>
      <c r="Z750" s="80" t="s">
        <v>6490</v>
      </c>
      <c r="AA750" s="193" t="s">
        <v>6628</v>
      </c>
    </row>
    <row r="751" spans="2:27" s="188" customFormat="1" ht="15.75" customHeight="1" x14ac:dyDescent="0.2">
      <c r="B751" s="189" t="s">
        <v>8353</v>
      </c>
      <c r="C751" s="189" t="s">
        <v>6442</v>
      </c>
      <c r="D751" s="189" t="s">
        <v>2469</v>
      </c>
      <c r="E751" s="189" t="s">
        <v>2484</v>
      </c>
      <c r="F751" s="189" t="s">
        <v>26</v>
      </c>
      <c r="G751" s="189" t="s">
        <v>2485</v>
      </c>
      <c r="H751" s="189" t="s">
        <v>28</v>
      </c>
      <c r="I751" s="189">
        <v>0</v>
      </c>
      <c r="J751" s="189">
        <v>0</v>
      </c>
      <c r="K751" s="189" t="s">
        <v>2685</v>
      </c>
      <c r="L751" s="189" t="s">
        <v>2687</v>
      </c>
      <c r="M751" s="189" t="s">
        <v>309</v>
      </c>
      <c r="N751" s="189" t="s">
        <v>961</v>
      </c>
      <c r="O751" s="189" t="s">
        <v>2686</v>
      </c>
      <c r="P751" s="189">
        <v>0</v>
      </c>
      <c r="Q751" s="189">
        <v>0</v>
      </c>
      <c r="R751" s="189">
        <v>91001</v>
      </c>
      <c r="S751" s="189" t="s">
        <v>2488</v>
      </c>
      <c r="T751" s="190">
        <v>38737</v>
      </c>
      <c r="U751" s="191">
        <v>7285</v>
      </c>
      <c r="V751" s="197">
        <v>7177495</v>
      </c>
      <c r="W751" s="197">
        <v>54618205</v>
      </c>
      <c r="X751" s="192">
        <v>44469</v>
      </c>
      <c r="Y751" s="80" t="s">
        <v>6489</v>
      </c>
      <c r="Z751" s="80" t="s">
        <v>6490</v>
      </c>
      <c r="AA751" s="193" t="s">
        <v>148</v>
      </c>
    </row>
    <row r="752" spans="2:27" s="188" customFormat="1" ht="15.75" customHeight="1" x14ac:dyDescent="0.2">
      <c r="B752" s="189" t="s">
        <v>2501</v>
      </c>
      <c r="C752" s="189">
        <v>692301005</v>
      </c>
      <c r="D752" s="189" t="s">
        <v>2469</v>
      </c>
      <c r="E752" s="189" t="s">
        <v>2484</v>
      </c>
      <c r="F752" s="189" t="s">
        <v>26</v>
      </c>
      <c r="G752" s="189" t="s">
        <v>2485</v>
      </c>
      <c r="H752" s="189" t="s">
        <v>28</v>
      </c>
      <c r="I752" s="189">
        <v>0</v>
      </c>
      <c r="J752" s="189">
        <v>0</v>
      </c>
      <c r="K752" s="189" t="s">
        <v>7329</v>
      </c>
      <c r="L752" s="189" t="s">
        <v>2502</v>
      </c>
      <c r="M752" s="189" t="s">
        <v>5340</v>
      </c>
      <c r="N752" s="189" t="s">
        <v>2504</v>
      </c>
      <c r="O752" s="189" t="s">
        <v>2503</v>
      </c>
      <c r="P752" s="189">
        <v>0</v>
      </c>
      <c r="Q752" s="189">
        <v>0</v>
      </c>
      <c r="R752" s="189">
        <v>91001</v>
      </c>
      <c r="S752" s="189" t="s">
        <v>2505</v>
      </c>
      <c r="T752" s="190">
        <v>38737</v>
      </c>
      <c r="U752" s="191">
        <v>7286</v>
      </c>
      <c r="V752" s="197">
        <v>6410522</v>
      </c>
      <c r="W752" s="197">
        <v>45059573</v>
      </c>
      <c r="X752" s="192">
        <v>44469</v>
      </c>
      <c r="Y752" s="80" t="s">
        <v>6489</v>
      </c>
      <c r="Z752" s="80" t="s">
        <v>6490</v>
      </c>
      <c r="AA752" s="193" t="s">
        <v>6515</v>
      </c>
    </row>
    <row r="753" spans="2:27" s="188" customFormat="1" ht="15.75" customHeight="1" x14ac:dyDescent="0.2">
      <c r="B753" s="189" t="s">
        <v>3122</v>
      </c>
      <c r="C753" s="189" t="s">
        <v>6452</v>
      </c>
      <c r="D753" s="189" t="s">
        <v>2469</v>
      </c>
      <c r="E753" s="189" t="s">
        <v>2495</v>
      </c>
      <c r="F753" s="189" t="s">
        <v>1476</v>
      </c>
      <c r="G753" s="189" t="s">
        <v>2496</v>
      </c>
      <c r="H753" s="189" t="s">
        <v>28</v>
      </c>
      <c r="I753" s="189">
        <v>0</v>
      </c>
      <c r="J753" s="189">
        <v>0</v>
      </c>
      <c r="K753" s="189" t="s">
        <v>3123</v>
      </c>
      <c r="L753" s="189" t="s">
        <v>3124</v>
      </c>
      <c r="M753" s="189" t="s">
        <v>5345</v>
      </c>
      <c r="N753" s="189" t="s">
        <v>3126</v>
      </c>
      <c r="O753" s="189" t="s">
        <v>3125</v>
      </c>
      <c r="P753" s="189">
        <v>0</v>
      </c>
      <c r="Q753" s="189">
        <v>0</v>
      </c>
      <c r="R753" s="189">
        <v>91001</v>
      </c>
      <c r="S753" s="189" t="s">
        <v>2488</v>
      </c>
      <c r="T753" s="190">
        <v>38743</v>
      </c>
      <c r="U753" s="191">
        <v>7288</v>
      </c>
      <c r="V753" s="197">
        <v>6439140</v>
      </c>
      <c r="W753" s="197">
        <v>45260730</v>
      </c>
      <c r="X753" s="192">
        <v>44469</v>
      </c>
      <c r="Y753" s="80" t="s">
        <v>6489</v>
      </c>
      <c r="Z753" s="80" t="s">
        <v>6490</v>
      </c>
      <c r="AA753" s="193" t="s">
        <v>6603</v>
      </c>
    </row>
    <row r="754" spans="2:27" s="188" customFormat="1" ht="15.75" customHeight="1" x14ac:dyDescent="0.2">
      <c r="B754" s="189" t="s">
        <v>2777</v>
      </c>
      <c r="C754" s="189">
        <v>691507009</v>
      </c>
      <c r="D754" s="189" t="s">
        <v>2469</v>
      </c>
      <c r="E754" s="189" t="s">
        <v>2484</v>
      </c>
      <c r="F754" s="189" t="s">
        <v>26</v>
      </c>
      <c r="G754" s="189" t="s">
        <v>2485</v>
      </c>
      <c r="H754" s="189" t="s">
        <v>28</v>
      </c>
      <c r="I754" s="189">
        <v>0</v>
      </c>
      <c r="J754" s="189">
        <v>0</v>
      </c>
      <c r="K754" s="189" t="s">
        <v>2778</v>
      </c>
      <c r="L754" s="189" t="s">
        <v>2780</v>
      </c>
      <c r="M754" s="189" t="s">
        <v>309</v>
      </c>
      <c r="N754" s="189" t="s">
        <v>2782</v>
      </c>
      <c r="O754" s="189" t="s">
        <v>2781</v>
      </c>
      <c r="P754" s="189" t="s">
        <v>2779</v>
      </c>
      <c r="Q754" s="189">
        <v>0</v>
      </c>
      <c r="R754" s="189">
        <v>91001</v>
      </c>
      <c r="S754" s="189" t="s">
        <v>2500</v>
      </c>
      <c r="T754" s="190">
        <v>38744</v>
      </c>
      <c r="U754" s="191">
        <v>7290</v>
      </c>
      <c r="V754" s="197">
        <v>4078121</v>
      </c>
      <c r="W754" s="197">
        <v>28665128</v>
      </c>
      <c r="X754" s="192">
        <v>44469</v>
      </c>
      <c r="Y754" s="80" t="s">
        <v>6489</v>
      </c>
      <c r="Z754" s="80" t="s">
        <v>6490</v>
      </c>
      <c r="AA754" s="193" t="s">
        <v>6685</v>
      </c>
    </row>
    <row r="755" spans="2:27" s="188" customFormat="1" ht="15.75" customHeight="1" x14ac:dyDescent="0.2">
      <c r="B755" s="189" t="s">
        <v>3528</v>
      </c>
      <c r="C755" s="189" t="s">
        <v>6459</v>
      </c>
      <c r="D755" s="189" t="s">
        <v>2469</v>
      </c>
      <c r="E755" s="189" t="s">
        <v>2495</v>
      </c>
      <c r="F755" s="189" t="s">
        <v>1476</v>
      </c>
      <c r="G755" s="189" t="s">
        <v>2496</v>
      </c>
      <c r="H755" s="189" t="s">
        <v>28</v>
      </c>
      <c r="I755" s="189">
        <v>0</v>
      </c>
      <c r="J755" s="189">
        <v>0</v>
      </c>
      <c r="K755" s="189" t="s">
        <v>3529</v>
      </c>
      <c r="L755" s="189" t="s">
        <v>3530</v>
      </c>
      <c r="M755" s="189" t="s">
        <v>48</v>
      </c>
      <c r="N755" s="189" t="s">
        <v>1469</v>
      </c>
      <c r="O755" s="189">
        <v>0</v>
      </c>
      <c r="P755" s="189">
        <v>0</v>
      </c>
      <c r="Q755" s="189">
        <v>0</v>
      </c>
      <c r="R755" s="189">
        <v>91001</v>
      </c>
      <c r="S755" s="189" t="s">
        <v>2634</v>
      </c>
      <c r="T755" s="190">
        <v>38737</v>
      </c>
      <c r="U755" s="191">
        <v>7291</v>
      </c>
      <c r="V755" s="197">
        <v>5056871</v>
      </c>
      <c r="W755" s="197">
        <v>35544757</v>
      </c>
      <c r="X755" s="192">
        <v>44469</v>
      </c>
      <c r="Y755" s="80" t="s">
        <v>6489</v>
      </c>
      <c r="Z755" s="80" t="s">
        <v>6490</v>
      </c>
      <c r="AA755" s="193" t="s">
        <v>6594</v>
      </c>
    </row>
    <row r="756" spans="2:27" s="188" customFormat="1" ht="15.75" customHeight="1" x14ac:dyDescent="0.2">
      <c r="B756" s="189" t="s">
        <v>8570</v>
      </c>
      <c r="C756" s="189">
        <v>690405008</v>
      </c>
      <c r="D756" s="189" t="s">
        <v>2469</v>
      </c>
      <c r="E756" s="189" t="s">
        <v>2495</v>
      </c>
      <c r="F756" s="189" t="s">
        <v>1476</v>
      </c>
      <c r="G756" s="189" t="s">
        <v>2496</v>
      </c>
      <c r="H756" s="189" t="s">
        <v>28</v>
      </c>
      <c r="I756" s="189">
        <v>0</v>
      </c>
      <c r="J756" s="189">
        <v>0</v>
      </c>
      <c r="K756" s="189" t="s">
        <v>3511</v>
      </c>
      <c r="L756" s="189" t="s">
        <v>3512</v>
      </c>
      <c r="M756" s="189" t="s">
        <v>5343</v>
      </c>
      <c r="N756" s="189" t="s">
        <v>3513</v>
      </c>
      <c r="O756" s="189" t="s">
        <v>8571</v>
      </c>
      <c r="P756" s="189" t="s">
        <v>6157</v>
      </c>
      <c r="Q756" s="189">
        <v>0</v>
      </c>
      <c r="R756" s="189">
        <v>91001</v>
      </c>
      <c r="S756" s="189" t="s">
        <v>2634</v>
      </c>
      <c r="T756" s="190">
        <v>38737</v>
      </c>
      <c r="U756" s="191">
        <v>7292</v>
      </c>
      <c r="V756" s="197">
        <v>5056871</v>
      </c>
      <c r="W756" s="197">
        <v>35544757</v>
      </c>
      <c r="X756" s="192">
        <v>44469</v>
      </c>
      <c r="Y756" s="80" t="s">
        <v>6489</v>
      </c>
      <c r="Z756" s="80" t="s">
        <v>6490</v>
      </c>
      <c r="AA756" s="193" t="s">
        <v>7480</v>
      </c>
    </row>
    <row r="757" spans="2:27" s="188" customFormat="1" ht="15.75" customHeight="1" x14ac:dyDescent="0.2">
      <c r="B757" s="189" t="s">
        <v>3472</v>
      </c>
      <c r="C757" s="189">
        <v>692521005</v>
      </c>
      <c r="D757" s="189" t="s">
        <v>2469</v>
      </c>
      <c r="E757" s="189" t="s">
        <v>546</v>
      </c>
      <c r="F757" s="189" t="s">
        <v>26</v>
      </c>
      <c r="G757" s="189" t="s">
        <v>547</v>
      </c>
      <c r="H757" s="189" t="s">
        <v>28</v>
      </c>
      <c r="I757" s="189">
        <v>0</v>
      </c>
      <c r="J757" s="189">
        <v>0</v>
      </c>
      <c r="K757" s="189" t="s">
        <v>8546</v>
      </c>
      <c r="L757" s="189" t="s">
        <v>3473</v>
      </c>
      <c r="M757" s="189" t="s">
        <v>48</v>
      </c>
      <c r="N757" s="189" t="s">
        <v>8547</v>
      </c>
      <c r="O757" s="189" t="s">
        <v>8548</v>
      </c>
      <c r="P757" s="189" t="s">
        <v>8549</v>
      </c>
      <c r="Q757" s="189">
        <v>0</v>
      </c>
      <c r="R757" s="189">
        <v>91001</v>
      </c>
      <c r="S757" s="189" t="s">
        <v>523</v>
      </c>
      <c r="T757" s="190">
        <v>38755</v>
      </c>
      <c r="U757" s="191">
        <v>7296</v>
      </c>
      <c r="V757" s="197">
        <v>5709370</v>
      </c>
      <c r="W757" s="197">
        <v>40131181</v>
      </c>
      <c r="X757" s="192">
        <v>44469</v>
      </c>
      <c r="Y757" s="80" t="s">
        <v>6489</v>
      </c>
      <c r="Z757" s="80" t="s">
        <v>6490</v>
      </c>
      <c r="AA757" s="193" t="s">
        <v>6686</v>
      </c>
    </row>
    <row r="758" spans="2:27" s="188" customFormat="1" ht="15.75" customHeight="1" x14ac:dyDescent="0.2">
      <c r="B758" s="189" t="s">
        <v>8365</v>
      </c>
      <c r="C758" s="189">
        <v>691810003</v>
      </c>
      <c r="D758" s="189" t="s">
        <v>2469</v>
      </c>
      <c r="E758" s="189" t="s">
        <v>2484</v>
      </c>
      <c r="F758" s="189" t="s">
        <v>26</v>
      </c>
      <c r="G758" s="189" t="s">
        <v>2485</v>
      </c>
      <c r="H758" s="189" t="s">
        <v>28</v>
      </c>
      <c r="I758" s="189">
        <v>0</v>
      </c>
      <c r="J758" s="189">
        <v>0</v>
      </c>
      <c r="K758" s="189" t="s">
        <v>8366</v>
      </c>
      <c r="L758" s="189" t="s">
        <v>2727</v>
      </c>
      <c r="M758" s="189" t="s">
        <v>48</v>
      </c>
      <c r="N758" s="189" t="s">
        <v>2729</v>
      </c>
      <c r="O758" s="189" t="s">
        <v>2728</v>
      </c>
      <c r="P758" s="189" t="s">
        <v>5485</v>
      </c>
      <c r="Q758" s="189" t="s">
        <v>5486</v>
      </c>
      <c r="R758" s="189">
        <v>91001</v>
      </c>
      <c r="S758" s="189" t="s">
        <v>2488</v>
      </c>
      <c r="T758" s="190">
        <v>38755</v>
      </c>
      <c r="U758" s="191">
        <v>7297</v>
      </c>
      <c r="V758" s="197">
        <v>5709371</v>
      </c>
      <c r="W758" s="197">
        <v>45674968</v>
      </c>
      <c r="X758" s="192">
        <v>44469</v>
      </c>
      <c r="Y758" s="80" t="s">
        <v>6489</v>
      </c>
      <c r="Z758" s="80" t="s">
        <v>6490</v>
      </c>
      <c r="AA758" s="193" t="s">
        <v>6659</v>
      </c>
    </row>
    <row r="759" spans="2:27" s="188" customFormat="1" ht="15.75" customHeight="1" x14ac:dyDescent="0.2">
      <c r="B759" s="189" t="s">
        <v>2629</v>
      </c>
      <c r="C759" s="189">
        <v>692404009</v>
      </c>
      <c r="D759" s="189" t="s">
        <v>2469</v>
      </c>
      <c r="E759" s="189" t="s">
        <v>2484</v>
      </c>
      <c r="F759" s="189" t="s">
        <v>26</v>
      </c>
      <c r="G759" s="189" t="s">
        <v>2485</v>
      </c>
      <c r="H759" s="189" t="s">
        <v>28</v>
      </c>
      <c r="I759" s="189">
        <v>0</v>
      </c>
      <c r="J759" s="189">
        <v>0</v>
      </c>
      <c r="K759" s="189" t="s">
        <v>2630</v>
      </c>
      <c r="L759" s="189" t="s">
        <v>2631</v>
      </c>
      <c r="M759" s="189" t="s">
        <v>5340</v>
      </c>
      <c r="N759" s="189" t="s">
        <v>2633</v>
      </c>
      <c r="O759" s="189" t="s">
        <v>2632</v>
      </c>
      <c r="P759" s="189">
        <v>0</v>
      </c>
      <c r="Q759" s="189">
        <v>0</v>
      </c>
      <c r="R759" s="189">
        <v>91001</v>
      </c>
      <c r="S759" s="189" t="s">
        <v>2634</v>
      </c>
      <c r="T759" s="190">
        <v>38737</v>
      </c>
      <c r="U759" s="191">
        <v>7299</v>
      </c>
      <c r="V759" s="197">
        <v>5265786</v>
      </c>
      <c r="W759" s="197">
        <v>37013222</v>
      </c>
      <c r="X759" s="192">
        <v>44469</v>
      </c>
      <c r="Y759" s="80" t="s">
        <v>6489</v>
      </c>
      <c r="Z759" s="80" t="s">
        <v>6490</v>
      </c>
      <c r="AA759" s="193" t="s">
        <v>6687</v>
      </c>
    </row>
    <row r="760" spans="2:27" s="188" customFormat="1" ht="15.75" customHeight="1" x14ac:dyDescent="0.2">
      <c r="B760" s="189" t="s">
        <v>2985</v>
      </c>
      <c r="C760" s="189">
        <v>690604000</v>
      </c>
      <c r="D760" s="189" t="s">
        <v>2469</v>
      </c>
      <c r="E760" s="189" t="s">
        <v>2484</v>
      </c>
      <c r="F760" s="189" t="s">
        <v>26</v>
      </c>
      <c r="G760" s="189" t="s">
        <v>2485</v>
      </c>
      <c r="H760" s="189" t="s">
        <v>28</v>
      </c>
      <c r="I760" s="189">
        <v>0</v>
      </c>
      <c r="J760" s="189">
        <v>0</v>
      </c>
      <c r="K760" s="189" t="s">
        <v>2986</v>
      </c>
      <c r="L760" s="189" t="s">
        <v>2987</v>
      </c>
      <c r="M760" s="189" t="s">
        <v>544</v>
      </c>
      <c r="N760" s="189" t="s">
        <v>2989</v>
      </c>
      <c r="O760" s="189" t="s">
        <v>2988</v>
      </c>
      <c r="P760" s="189">
        <v>0</v>
      </c>
      <c r="Q760" s="189">
        <v>0</v>
      </c>
      <c r="R760" s="189">
        <v>91001</v>
      </c>
      <c r="S760" s="189" t="s">
        <v>2488</v>
      </c>
      <c r="T760" s="190">
        <v>38737</v>
      </c>
      <c r="U760" s="191">
        <v>7300</v>
      </c>
      <c r="V760" s="197">
        <v>3401154</v>
      </c>
      <c r="W760" s="197">
        <v>20505566</v>
      </c>
      <c r="X760" s="192">
        <v>44469</v>
      </c>
      <c r="Y760" s="80" t="s">
        <v>6489</v>
      </c>
      <c r="Z760" s="80" t="s">
        <v>6490</v>
      </c>
      <c r="AA760" s="193" t="s">
        <v>7468</v>
      </c>
    </row>
    <row r="761" spans="2:27" s="188" customFormat="1" ht="15.75" customHeight="1" x14ac:dyDescent="0.2">
      <c r="B761" s="189" t="s">
        <v>3158</v>
      </c>
      <c r="C761" s="189">
        <v>690912007</v>
      </c>
      <c r="D761" s="189" t="s">
        <v>2469</v>
      </c>
      <c r="E761" s="189" t="s">
        <v>546</v>
      </c>
      <c r="F761" s="189" t="s">
        <v>26</v>
      </c>
      <c r="G761" s="189" t="s">
        <v>2576</v>
      </c>
      <c r="H761" s="189" t="s">
        <v>28</v>
      </c>
      <c r="I761" s="189">
        <v>0</v>
      </c>
      <c r="J761" s="189">
        <v>0</v>
      </c>
      <c r="K761" s="189" t="s">
        <v>8469</v>
      </c>
      <c r="L761" s="189" t="s">
        <v>3160</v>
      </c>
      <c r="M761" s="189" t="s">
        <v>5344</v>
      </c>
      <c r="N761" s="189" t="s">
        <v>3162</v>
      </c>
      <c r="O761" s="189" t="s">
        <v>3161</v>
      </c>
      <c r="P761" s="189" t="s">
        <v>3159</v>
      </c>
      <c r="Q761" s="189">
        <v>0</v>
      </c>
      <c r="R761" s="189">
        <v>91001</v>
      </c>
      <c r="S761" s="189" t="s">
        <v>2488</v>
      </c>
      <c r="T761" s="190">
        <v>38761</v>
      </c>
      <c r="U761" s="191">
        <v>7302</v>
      </c>
      <c r="V761" s="197">
        <v>5008220</v>
      </c>
      <c r="W761" s="197">
        <v>40211010</v>
      </c>
      <c r="X761" s="192">
        <v>44469</v>
      </c>
      <c r="Y761" s="80" t="s">
        <v>6489</v>
      </c>
      <c r="Z761" s="80" t="s">
        <v>6490</v>
      </c>
      <c r="AA761" s="193" t="s">
        <v>6688</v>
      </c>
    </row>
    <row r="762" spans="2:27" s="188" customFormat="1" ht="15.75" customHeight="1" x14ac:dyDescent="0.2">
      <c r="B762" s="189" t="s">
        <v>8553</v>
      </c>
      <c r="C762" s="189">
        <v>691607003</v>
      </c>
      <c r="D762" s="189" t="s">
        <v>2469</v>
      </c>
      <c r="E762" s="189" t="s">
        <v>546</v>
      </c>
      <c r="F762" s="189" t="s">
        <v>26</v>
      </c>
      <c r="G762" s="189" t="s">
        <v>547</v>
      </c>
      <c r="H762" s="189" t="s">
        <v>28</v>
      </c>
      <c r="I762" s="189">
        <v>0</v>
      </c>
      <c r="J762" s="189">
        <v>0</v>
      </c>
      <c r="K762" s="189" t="s">
        <v>8554</v>
      </c>
      <c r="L762" s="189" t="s">
        <v>3481</v>
      </c>
      <c r="M762" s="189" t="s">
        <v>309</v>
      </c>
      <c r="N762" s="189" t="s">
        <v>3483</v>
      </c>
      <c r="O762" s="189" t="s">
        <v>3482</v>
      </c>
      <c r="P762" s="189" t="s">
        <v>3480</v>
      </c>
      <c r="Q762" s="189">
        <v>0</v>
      </c>
      <c r="R762" s="189">
        <v>91001</v>
      </c>
      <c r="S762" s="189" t="s">
        <v>2500</v>
      </c>
      <c r="T762" s="190">
        <v>38765</v>
      </c>
      <c r="U762" s="191">
        <v>7303</v>
      </c>
      <c r="V762" s="197">
        <v>4893746</v>
      </c>
      <c r="W762" s="197">
        <v>34398152</v>
      </c>
      <c r="X762" s="192">
        <v>44469</v>
      </c>
      <c r="Y762" s="80" t="s">
        <v>6489</v>
      </c>
      <c r="Z762" s="80" t="s">
        <v>6490</v>
      </c>
      <c r="AA762" s="193" t="s">
        <v>6590</v>
      </c>
    </row>
    <row r="763" spans="2:27" s="188" customFormat="1" ht="15.75" customHeight="1" x14ac:dyDescent="0.2">
      <c r="B763" s="189" t="s">
        <v>2824</v>
      </c>
      <c r="C763" s="189">
        <v>691506002</v>
      </c>
      <c r="D763" s="189" t="s">
        <v>2469</v>
      </c>
      <c r="E763" s="189" t="s">
        <v>546</v>
      </c>
      <c r="F763" s="189" t="s">
        <v>26</v>
      </c>
      <c r="G763" s="189" t="s">
        <v>547</v>
      </c>
      <c r="H763" s="189" t="s">
        <v>28</v>
      </c>
      <c r="I763" s="189">
        <v>0</v>
      </c>
      <c r="J763" s="189">
        <v>0</v>
      </c>
      <c r="K763" s="189" t="s">
        <v>8400</v>
      </c>
      <c r="L763" s="189" t="s">
        <v>2825</v>
      </c>
      <c r="M763" s="189" t="s">
        <v>309</v>
      </c>
      <c r="N763" s="189" t="s">
        <v>5096</v>
      </c>
      <c r="O763" s="189" t="s">
        <v>8401</v>
      </c>
      <c r="P763" s="189" t="s">
        <v>8402</v>
      </c>
      <c r="Q763" s="189">
        <v>0</v>
      </c>
      <c r="R763" s="189">
        <v>91001</v>
      </c>
      <c r="S763" s="189" t="s">
        <v>2488</v>
      </c>
      <c r="T763" s="190">
        <v>38768</v>
      </c>
      <c r="U763" s="191">
        <v>7309</v>
      </c>
      <c r="V763" s="197">
        <v>5056871</v>
      </c>
      <c r="W763" s="197">
        <v>35544758</v>
      </c>
      <c r="X763" s="192">
        <v>44469</v>
      </c>
      <c r="Y763" s="80" t="s">
        <v>6489</v>
      </c>
      <c r="Z763" s="80" t="s">
        <v>6490</v>
      </c>
      <c r="AA763" s="193" t="s">
        <v>6623</v>
      </c>
    </row>
    <row r="764" spans="2:27" s="188" customFormat="1" ht="15.75" customHeight="1" x14ac:dyDescent="0.2">
      <c r="B764" s="189" t="s">
        <v>2860</v>
      </c>
      <c r="C764" s="189">
        <v>690603004</v>
      </c>
      <c r="D764" s="189" t="s">
        <v>2469</v>
      </c>
      <c r="E764" s="189" t="s">
        <v>2484</v>
      </c>
      <c r="F764" s="189" t="s">
        <v>26</v>
      </c>
      <c r="G764" s="189" t="s">
        <v>2485</v>
      </c>
      <c r="H764" s="189" t="s">
        <v>28</v>
      </c>
      <c r="I764" s="189">
        <v>0</v>
      </c>
      <c r="J764" s="189">
        <v>0</v>
      </c>
      <c r="K764" s="189" t="s">
        <v>2861</v>
      </c>
      <c r="L764" s="189" t="s">
        <v>2862</v>
      </c>
      <c r="M764" s="189" t="s">
        <v>544</v>
      </c>
      <c r="N764" s="189" t="s">
        <v>2864</v>
      </c>
      <c r="O764" s="189" t="s">
        <v>2863</v>
      </c>
      <c r="P764" s="189">
        <v>0</v>
      </c>
      <c r="Q764" s="189">
        <v>0</v>
      </c>
      <c r="R764" s="189">
        <v>91001</v>
      </c>
      <c r="S764" s="189" t="s">
        <v>2488</v>
      </c>
      <c r="T764" s="190">
        <v>38786</v>
      </c>
      <c r="U764" s="191">
        <v>7311</v>
      </c>
      <c r="V764" s="197">
        <v>0</v>
      </c>
      <c r="W764" s="197">
        <v>30194569</v>
      </c>
      <c r="X764" s="192">
        <v>44469</v>
      </c>
      <c r="Y764" s="80" t="s">
        <v>6489</v>
      </c>
      <c r="Z764" s="80" t="s">
        <v>6490</v>
      </c>
      <c r="AA764" s="193" t="s">
        <v>6494</v>
      </c>
    </row>
    <row r="765" spans="2:27" s="188" customFormat="1" ht="15.75" customHeight="1" x14ac:dyDescent="0.2">
      <c r="B765" s="189" t="s">
        <v>2584</v>
      </c>
      <c r="C765" s="189">
        <v>690736004</v>
      </c>
      <c r="D765" s="189" t="s">
        <v>2469</v>
      </c>
      <c r="E765" s="189" t="s">
        <v>2495</v>
      </c>
      <c r="F765" s="189" t="s">
        <v>1476</v>
      </c>
      <c r="G765" s="189" t="s">
        <v>2496</v>
      </c>
      <c r="H765" s="189" t="s">
        <v>28</v>
      </c>
      <c r="I765" s="189">
        <v>0</v>
      </c>
      <c r="J765" s="189">
        <v>0</v>
      </c>
      <c r="K765" s="189" t="s">
        <v>2585</v>
      </c>
      <c r="L765" s="189" t="s">
        <v>2587</v>
      </c>
      <c r="M765" s="189" t="s">
        <v>544</v>
      </c>
      <c r="N765" s="189" t="s">
        <v>4193</v>
      </c>
      <c r="O765" s="189" t="s">
        <v>2588</v>
      </c>
      <c r="P765" s="189" t="s">
        <v>2586</v>
      </c>
      <c r="Q765" s="189">
        <v>0</v>
      </c>
      <c r="R765" s="189">
        <v>91001</v>
      </c>
      <c r="S765" s="189" t="s">
        <v>2488</v>
      </c>
      <c r="T765" s="190">
        <v>38786</v>
      </c>
      <c r="U765" s="191">
        <v>7312</v>
      </c>
      <c r="V765" s="197">
        <v>8299335</v>
      </c>
      <c r="W765" s="197">
        <v>29168025</v>
      </c>
      <c r="X765" s="192">
        <v>44469</v>
      </c>
      <c r="Y765" s="80" t="s">
        <v>6489</v>
      </c>
      <c r="Z765" s="80" t="s">
        <v>6490</v>
      </c>
      <c r="AA765" s="193" t="s">
        <v>6642</v>
      </c>
    </row>
    <row r="766" spans="2:27" s="188" customFormat="1" ht="15.75" customHeight="1" x14ac:dyDescent="0.2">
      <c r="B766" s="189" t="s">
        <v>8576</v>
      </c>
      <c r="C766" s="189">
        <v>690610000</v>
      </c>
      <c r="D766" s="189" t="s">
        <v>2469</v>
      </c>
      <c r="E766" s="189" t="s">
        <v>3531</v>
      </c>
      <c r="F766" s="189" t="s">
        <v>26</v>
      </c>
      <c r="G766" s="189" t="s">
        <v>3532</v>
      </c>
      <c r="H766" s="189" t="s">
        <v>28</v>
      </c>
      <c r="I766" s="189">
        <v>0</v>
      </c>
      <c r="J766" s="189">
        <v>0</v>
      </c>
      <c r="K766" s="189" t="s">
        <v>3533</v>
      </c>
      <c r="L766" s="189" t="s">
        <v>3534</v>
      </c>
      <c r="M766" s="189" t="s">
        <v>544</v>
      </c>
      <c r="N766" s="189" t="s">
        <v>400</v>
      </c>
      <c r="O766" s="189" t="s">
        <v>5454</v>
      </c>
      <c r="P766" s="189" t="s">
        <v>5455</v>
      </c>
      <c r="Q766" s="189">
        <v>0</v>
      </c>
      <c r="R766" s="189">
        <v>91001</v>
      </c>
      <c r="S766" s="189" t="s">
        <v>2488</v>
      </c>
      <c r="T766" s="190">
        <v>38786</v>
      </c>
      <c r="U766" s="191">
        <v>7313</v>
      </c>
      <c r="V766" s="197">
        <v>4964433</v>
      </c>
      <c r="W766" s="197">
        <v>49599801</v>
      </c>
      <c r="X766" s="192">
        <v>44469</v>
      </c>
      <c r="Y766" s="80" t="s">
        <v>6489</v>
      </c>
      <c r="Z766" s="80" t="s">
        <v>6490</v>
      </c>
      <c r="AA766" s="193" t="s">
        <v>7476</v>
      </c>
    </row>
    <row r="767" spans="2:27" s="188" customFormat="1" ht="15.75" customHeight="1" x14ac:dyDescent="0.2">
      <c r="B767" s="189" t="s">
        <v>7903</v>
      </c>
      <c r="C767" s="189">
        <v>656288108</v>
      </c>
      <c r="D767" s="189" t="s">
        <v>72</v>
      </c>
      <c r="E767" s="189" t="s">
        <v>1249</v>
      </c>
      <c r="F767" s="189" t="s">
        <v>7904</v>
      </c>
      <c r="G767" s="189" t="s">
        <v>1250</v>
      </c>
      <c r="H767" s="189" t="s">
        <v>7905</v>
      </c>
      <c r="I767" s="189" t="s">
        <v>1251</v>
      </c>
      <c r="J767" s="189" t="s">
        <v>7906</v>
      </c>
      <c r="K767" s="189" t="s">
        <v>1252</v>
      </c>
      <c r="L767" s="189" t="s">
        <v>1254</v>
      </c>
      <c r="M767" s="189" t="s">
        <v>544</v>
      </c>
      <c r="N767" s="189" t="s">
        <v>4857</v>
      </c>
      <c r="O767" s="189" t="s">
        <v>5600</v>
      </c>
      <c r="P767" s="189" t="s">
        <v>1253</v>
      </c>
      <c r="Q767" s="189">
        <v>0</v>
      </c>
      <c r="R767" s="189">
        <v>93401</v>
      </c>
      <c r="S767" s="189" t="s">
        <v>7907</v>
      </c>
      <c r="T767" s="190">
        <v>38848</v>
      </c>
      <c r="U767" s="191">
        <v>7320</v>
      </c>
      <c r="V767" s="197">
        <v>63507195</v>
      </c>
      <c r="W767" s="197">
        <v>167046498</v>
      </c>
      <c r="X767" s="192">
        <v>44469</v>
      </c>
      <c r="Y767" s="80" t="s">
        <v>6489</v>
      </c>
      <c r="Z767" s="80" t="s">
        <v>6490</v>
      </c>
      <c r="AA767" s="193" t="s">
        <v>6492</v>
      </c>
    </row>
    <row r="768" spans="2:27" s="188" customFormat="1" ht="15.75" customHeight="1" x14ac:dyDescent="0.2">
      <c r="B768" s="189" t="s">
        <v>7903</v>
      </c>
      <c r="C768" s="189">
        <v>656288108</v>
      </c>
      <c r="D768" s="189" t="s">
        <v>72</v>
      </c>
      <c r="E768" s="189" t="s">
        <v>1249</v>
      </c>
      <c r="F768" s="189" t="s">
        <v>7904</v>
      </c>
      <c r="G768" s="189" t="s">
        <v>1250</v>
      </c>
      <c r="H768" s="189" t="s">
        <v>7905</v>
      </c>
      <c r="I768" s="189" t="s">
        <v>1251</v>
      </c>
      <c r="J768" s="189" t="s">
        <v>7906</v>
      </c>
      <c r="K768" s="189" t="s">
        <v>1252</v>
      </c>
      <c r="L768" s="189" t="s">
        <v>1254</v>
      </c>
      <c r="M768" s="189" t="s">
        <v>544</v>
      </c>
      <c r="N768" s="189" t="s">
        <v>4857</v>
      </c>
      <c r="O768" s="189" t="s">
        <v>5600</v>
      </c>
      <c r="P768" s="189" t="s">
        <v>1253</v>
      </c>
      <c r="Q768" s="189">
        <v>0</v>
      </c>
      <c r="R768" s="189">
        <v>93401</v>
      </c>
      <c r="S768" s="189" t="s">
        <v>7907</v>
      </c>
      <c r="T768" s="190">
        <v>38848</v>
      </c>
      <c r="U768" s="191">
        <v>7320</v>
      </c>
      <c r="V768" s="197">
        <v>35797628</v>
      </c>
      <c r="W768" s="197">
        <v>318779141</v>
      </c>
      <c r="X768" s="192">
        <v>44469</v>
      </c>
      <c r="Y768" s="80" t="s">
        <v>6489</v>
      </c>
      <c r="Z768" s="80" t="s">
        <v>6490</v>
      </c>
      <c r="AA768" s="193" t="s">
        <v>6509</v>
      </c>
    </row>
    <row r="769" spans="2:27" s="188" customFormat="1" ht="15.75" customHeight="1" x14ac:dyDescent="0.2">
      <c r="B769" s="189" t="s">
        <v>7903</v>
      </c>
      <c r="C769" s="189">
        <v>656288108</v>
      </c>
      <c r="D769" s="189" t="s">
        <v>72</v>
      </c>
      <c r="E769" s="189" t="s">
        <v>1249</v>
      </c>
      <c r="F769" s="189" t="s">
        <v>7904</v>
      </c>
      <c r="G769" s="189" t="s">
        <v>1250</v>
      </c>
      <c r="H769" s="189" t="s">
        <v>7905</v>
      </c>
      <c r="I769" s="189" t="s">
        <v>1251</v>
      </c>
      <c r="J769" s="189" t="s">
        <v>7906</v>
      </c>
      <c r="K769" s="189" t="s">
        <v>1252</v>
      </c>
      <c r="L769" s="189" t="s">
        <v>1254</v>
      </c>
      <c r="M769" s="189" t="s">
        <v>544</v>
      </c>
      <c r="N769" s="189" t="s">
        <v>4857</v>
      </c>
      <c r="O769" s="189" t="s">
        <v>5600</v>
      </c>
      <c r="P769" s="189" t="s">
        <v>1253</v>
      </c>
      <c r="Q769" s="189">
        <v>0</v>
      </c>
      <c r="R769" s="189">
        <v>93401</v>
      </c>
      <c r="S769" s="189" t="s">
        <v>7907</v>
      </c>
      <c r="T769" s="190">
        <v>38848</v>
      </c>
      <c r="U769" s="191">
        <v>7320</v>
      </c>
      <c r="V769" s="197">
        <v>55771046</v>
      </c>
      <c r="W769" s="197">
        <v>273462141</v>
      </c>
      <c r="X769" s="192">
        <v>44469</v>
      </c>
      <c r="Y769" s="80" t="s">
        <v>6489</v>
      </c>
      <c r="Z769" s="80" t="s">
        <v>6490</v>
      </c>
      <c r="AA769" s="193" t="s">
        <v>6517</v>
      </c>
    </row>
    <row r="770" spans="2:27" s="188" customFormat="1" ht="15.75" customHeight="1" x14ac:dyDescent="0.2">
      <c r="B770" s="189" t="s">
        <v>7903</v>
      </c>
      <c r="C770" s="189">
        <v>656288108</v>
      </c>
      <c r="D770" s="189" t="s">
        <v>72</v>
      </c>
      <c r="E770" s="189" t="s">
        <v>1249</v>
      </c>
      <c r="F770" s="189" t="s">
        <v>7904</v>
      </c>
      <c r="G770" s="189" t="s">
        <v>1250</v>
      </c>
      <c r="H770" s="189" t="s">
        <v>7905</v>
      </c>
      <c r="I770" s="189" t="s">
        <v>1251</v>
      </c>
      <c r="J770" s="189" t="s">
        <v>7906</v>
      </c>
      <c r="K770" s="189" t="s">
        <v>1252</v>
      </c>
      <c r="L770" s="189" t="s">
        <v>1254</v>
      </c>
      <c r="M770" s="189" t="s">
        <v>544</v>
      </c>
      <c r="N770" s="189" t="s">
        <v>4857</v>
      </c>
      <c r="O770" s="189" t="s">
        <v>5600</v>
      </c>
      <c r="P770" s="189" t="s">
        <v>1253</v>
      </c>
      <c r="Q770" s="189">
        <v>0</v>
      </c>
      <c r="R770" s="189">
        <v>93401</v>
      </c>
      <c r="S770" s="189" t="s">
        <v>7907</v>
      </c>
      <c r="T770" s="190">
        <v>38848</v>
      </c>
      <c r="U770" s="191">
        <v>7320</v>
      </c>
      <c r="V770" s="197">
        <v>10473300</v>
      </c>
      <c r="W770" s="197">
        <v>80217720</v>
      </c>
      <c r="X770" s="192">
        <v>44469</v>
      </c>
      <c r="Y770" s="80" t="s">
        <v>6489</v>
      </c>
      <c r="Z770" s="80" t="s">
        <v>6490</v>
      </c>
      <c r="AA770" s="193" t="s">
        <v>6689</v>
      </c>
    </row>
    <row r="771" spans="2:27" s="188" customFormat="1" ht="15.75" customHeight="1" x14ac:dyDescent="0.2">
      <c r="B771" s="189" t="s">
        <v>7903</v>
      </c>
      <c r="C771" s="189">
        <v>656288108</v>
      </c>
      <c r="D771" s="189" t="s">
        <v>72</v>
      </c>
      <c r="E771" s="189" t="s">
        <v>1249</v>
      </c>
      <c r="F771" s="189" t="s">
        <v>7904</v>
      </c>
      <c r="G771" s="189" t="s">
        <v>1250</v>
      </c>
      <c r="H771" s="189" t="s">
        <v>7905</v>
      </c>
      <c r="I771" s="189" t="s">
        <v>1251</v>
      </c>
      <c r="J771" s="189" t="s">
        <v>7906</v>
      </c>
      <c r="K771" s="189" t="s">
        <v>1252</v>
      </c>
      <c r="L771" s="189" t="s">
        <v>1254</v>
      </c>
      <c r="M771" s="189" t="s">
        <v>544</v>
      </c>
      <c r="N771" s="189" t="s">
        <v>4857</v>
      </c>
      <c r="O771" s="189" t="s">
        <v>5600</v>
      </c>
      <c r="P771" s="189" t="s">
        <v>1253</v>
      </c>
      <c r="Q771" s="189">
        <v>0</v>
      </c>
      <c r="R771" s="189">
        <v>93401</v>
      </c>
      <c r="S771" s="189" t="s">
        <v>7907</v>
      </c>
      <c r="T771" s="190">
        <v>38848</v>
      </c>
      <c r="U771" s="191">
        <v>7320</v>
      </c>
      <c r="V771" s="197">
        <v>29810580</v>
      </c>
      <c r="W771" s="197">
        <v>144410123</v>
      </c>
      <c r="X771" s="192">
        <v>44469</v>
      </c>
      <c r="Y771" s="80" t="s">
        <v>6489</v>
      </c>
      <c r="Z771" s="80" t="s">
        <v>6490</v>
      </c>
      <c r="AA771" s="193" t="s">
        <v>6561</v>
      </c>
    </row>
    <row r="772" spans="2:27" s="188" customFormat="1" ht="15.75" customHeight="1" x14ac:dyDescent="0.2">
      <c r="B772" s="189" t="s">
        <v>7903</v>
      </c>
      <c r="C772" s="189">
        <v>656288108</v>
      </c>
      <c r="D772" s="189" t="s">
        <v>72</v>
      </c>
      <c r="E772" s="189" t="s">
        <v>1249</v>
      </c>
      <c r="F772" s="189" t="s">
        <v>7904</v>
      </c>
      <c r="G772" s="189" t="s">
        <v>1250</v>
      </c>
      <c r="H772" s="189" t="s">
        <v>7905</v>
      </c>
      <c r="I772" s="189" t="s">
        <v>1251</v>
      </c>
      <c r="J772" s="189" t="s">
        <v>7906</v>
      </c>
      <c r="K772" s="189" t="s">
        <v>1252</v>
      </c>
      <c r="L772" s="189" t="s">
        <v>1254</v>
      </c>
      <c r="M772" s="189" t="s">
        <v>544</v>
      </c>
      <c r="N772" s="189" t="s">
        <v>4857</v>
      </c>
      <c r="O772" s="189" t="s">
        <v>5600</v>
      </c>
      <c r="P772" s="189" t="s">
        <v>1253</v>
      </c>
      <c r="Q772" s="189">
        <v>0</v>
      </c>
      <c r="R772" s="189">
        <v>93401</v>
      </c>
      <c r="S772" s="189" t="s">
        <v>7907</v>
      </c>
      <c r="T772" s="190">
        <v>38848</v>
      </c>
      <c r="U772" s="191">
        <v>7320</v>
      </c>
      <c r="V772" s="197">
        <v>4021127</v>
      </c>
      <c r="W772" s="197">
        <v>13160051</v>
      </c>
      <c r="X772" s="192">
        <v>44469</v>
      </c>
      <c r="Y772" s="80" t="s">
        <v>6489</v>
      </c>
      <c r="Z772" s="80" t="s">
        <v>6490</v>
      </c>
      <c r="AA772" s="193" t="s">
        <v>6596</v>
      </c>
    </row>
    <row r="773" spans="2:27" s="188" customFormat="1" ht="15.75" customHeight="1" x14ac:dyDescent="0.2">
      <c r="B773" s="189" t="s">
        <v>7903</v>
      </c>
      <c r="C773" s="189">
        <v>656288108</v>
      </c>
      <c r="D773" s="189" t="s">
        <v>72</v>
      </c>
      <c r="E773" s="189" t="s">
        <v>1249</v>
      </c>
      <c r="F773" s="189" t="s">
        <v>7904</v>
      </c>
      <c r="G773" s="189" t="s">
        <v>1250</v>
      </c>
      <c r="H773" s="189" t="s">
        <v>7905</v>
      </c>
      <c r="I773" s="189" t="s">
        <v>1251</v>
      </c>
      <c r="J773" s="189" t="s">
        <v>7906</v>
      </c>
      <c r="K773" s="189" t="s">
        <v>1252</v>
      </c>
      <c r="L773" s="189" t="s">
        <v>1254</v>
      </c>
      <c r="M773" s="189" t="s">
        <v>544</v>
      </c>
      <c r="N773" s="189" t="s">
        <v>4857</v>
      </c>
      <c r="O773" s="189" t="s">
        <v>5600</v>
      </c>
      <c r="P773" s="189" t="s">
        <v>1253</v>
      </c>
      <c r="Q773" s="189">
        <v>0</v>
      </c>
      <c r="R773" s="189">
        <v>93401</v>
      </c>
      <c r="S773" s="189" t="s">
        <v>7907</v>
      </c>
      <c r="T773" s="190">
        <v>38848</v>
      </c>
      <c r="U773" s="191">
        <v>7320</v>
      </c>
      <c r="V773" s="197">
        <v>64616037</v>
      </c>
      <c r="W773" s="197">
        <v>298846290</v>
      </c>
      <c r="X773" s="192">
        <v>44469</v>
      </c>
      <c r="Y773" s="80" t="s">
        <v>6489</v>
      </c>
      <c r="Z773" s="80" t="s">
        <v>6490</v>
      </c>
      <c r="AA773" s="193" t="s">
        <v>171</v>
      </c>
    </row>
    <row r="774" spans="2:27" s="188" customFormat="1" ht="15.75" customHeight="1" x14ac:dyDescent="0.2">
      <c r="B774" s="189" t="s">
        <v>7903</v>
      </c>
      <c r="C774" s="189">
        <v>656288108</v>
      </c>
      <c r="D774" s="189" t="s">
        <v>72</v>
      </c>
      <c r="E774" s="189" t="s">
        <v>1249</v>
      </c>
      <c r="F774" s="189" t="s">
        <v>7904</v>
      </c>
      <c r="G774" s="189" t="s">
        <v>1250</v>
      </c>
      <c r="H774" s="189" t="s">
        <v>7905</v>
      </c>
      <c r="I774" s="189" t="s">
        <v>1251</v>
      </c>
      <c r="J774" s="189" t="s">
        <v>7906</v>
      </c>
      <c r="K774" s="189" t="s">
        <v>1252</v>
      </c>
      <c r="L774" s="189" t="s">
        <v>1254</v>
      </c>
      <c r="M774" s="189" t="s">
        <v>544</v>
      </c>
      <c r="N774" s="189" t="s">
        <v>4857</v>
      </c>
      <c r="O774" s="189" t="s">
        <v>5600</v>
      </c>
      <c r="P774" s="189" t="s">
        <v>1253</v>
      </c>
      <c r="Q774" s="189">
        <v>0</v>
      </c>
      <c r="R774" s="189">
        <v>93401</v>
      </c>
      <c r="S774" s="189" t="s">
        <v>7907</v>
      </c>
      <c r="T774" s="190">
        <v>38848</v>
      </c>
      <c r="U774" s="191">
        <v>7320</v>
      </c>
      <c r="V774" s="197">
        <v>7370100</v>
      </c>
      <c r="W774" s="197">
        <v>7370100</v>
      </c>
      <c r="X774" s="192">
        <v>44469</v>
      </c>
      <c r="Y774" s="80" t="s">
        <v>6489</v>
      </c>
      <c r="Z774" s="80" t="s">
        <v>6490</v>
      </c>
      <c r="AA774" s="193" t="s">
        <v>7514</v>
      </c>
    </row>
    <row r="775" spans="2:27" s="188" customFormat="1" ht="15.75" customHeight="1" x14ac:dyDescent="0.2">
      <c r="B775" s="189" t="s">
        <v>7903</v>
      </c>
      <c r="C775" s="189">
        <v>656288108</v>
      </c>
      <c r="D775" s="189" t="s">
        <v>72</v>
      </c>
      <c r="E775" s="189" t="s">
        <v>1249</v>
      </c>
      <c r="F775" s="189" t="s">
        <v>7904</v>
      </c>
      <c r="G775" s="189" t="s">
        <v>1250</v>
      </c>
      <c r="H775" s="189" t="s">
        <v>7905</v>
      </c>
      <c r="I775" s="189" t="s">
        <v>1251</v>
      </c>
      <c r="J775" s="189" t="s">
        <v>7906</v>
      </c>
      <c r="K775" s="189" t="s">
        <v>1252</v>
      </c>
      <c r="L775" s="189" t="s">
        <v>1254</v>
      </c>
      <c r="M775" s="189" t="s">
        <v>544</v>
      </c>
      <c r="N775" s="189" t="s">
        <v>4857</v>
      </c>
      <c r="O775" s="189" t="s">
        <v>5600</v>
      </c>
      <c r="P775" s="189" t="s">
        <v>1253</v>
      </c>
      <c r="Q775" s="189">
        <v>0</v>
      </c>
      <c r="R775" s="189">
        <v>93401</v>
      </c>
      <c r="S775" s="189" t="s">
        <v>7907</v>
      </c>
      <c r="T775" s="190">
        <v>38848</v>
      </c>
      <c r="U775" s="191">
        <v>7320</v>
      </c>
      <c r="V775" s="197">
        <v>48789133</v>
      </c>
      <c r="W775" s="197">
        <v>261673113</v>
      </c>
      <c r="X775" s="192">
        <v>44469</v>
      </c>
      <c r="Y775" s="80" t="s">
        <v>6489</v>
      </c>
      <c r="Z775" s="80" t="s">
        <v>6490</v>
      </c>
      <c r="AA775" s="193" t="s">
        <v>6525</v>
      </c>
    </row>
    <row r="776" spans="2:27" s="188" customFormat="1" ht="15.75" customHeight="1" x14ac:dyDescent="0.2">
      <c r="B776" s="189" t="s">
        <v>7903</v>
      </c>
      <c r="C776" s="189">
        <v>656288108</v>
      </c>
      <c r="D776" s="189" t="s">
        <v>72</v>
      </c>
      <c r="E776" s="189" t="s">
        <v>1249</v>
      </c>
      <c r="F776" s="189" t="s">
        <v>7904</v>
      </c>
      <c r="G776" s="189" t="s">
        <v>1250</v>
      </c>
      <c r="H776" s="189" t="s">
        <v>7905</v>
      </c>
      <c r="I776" s="189" t="s">
        <v>1251</v>
      </c>
      <c r="J776" s="189" t="s">
        <v>7906</v>
      </c>
      <c r="K776" s="189" t="s">
        <v>1252</v>
      </c>
      <c r="L776" s="189" t="s">
        <v>1254</v>
      </c>
      <c r="M776" s="189" t="s">
        <v>544</v>
      </c>
      <c r="N776" s="189" t="s">
        <v>4857</v>
      </c>
      <c r="O776" s="189" t="s">
        <v>5600</v>
      </c>
      <c r="P776" s="189" t="s">
        <v>1253</v>
      </c>
      <c r="Q776" s="189">
        <v>0</v>
      </c>
      <c r="R776" s="189">
        <v>93401</v>
      </c>
      <c r="S776" s="189" t="s">
        <v>7907</v>
      </c>
      <c r="T776" s="190">
        <v>38848</v>
      </c>
      <c r="U776" s="191">
        <v>7320</v>
      </c>
      <c r="V776" s="197">
        <v>2792880</v>
      </c>
      <c r="W776" s="197">
        <v>8611380</v>
      </c>
      <c r="X776" s="192">
        <v>44469</v>
      </c>
      <c r="Y776" s="80" t="s">
        <v>6489</v>
      </c>
      <c r="Z776" s="80" t="s">
        <v>6490</v>
      </c>
      <c r="AA776" s="193" t="s">
        <v>6503</v>
      </c>
    </row>
    <row r="777" spans="2:27" s="188" customFormat="1" ht="15.75" customHeight="1" x14ac:dyDescent="0.2">
      <c r="B777" s="189" t="s">
        <v>7903</v>
      </c>
      <c r="C777" s="189">
        <v>656288108</v>
      </c>
      <c r="D777" s="189" t="s">
        <v>72</v>
      </c>
      <c r="E777" s="189" t="s">
        <v>1249</v>
      </c>
      <c r="F777" s="189" t="s">
        <v>7904</v>
      </c>
      <c r="G777" s="189" t="s">
        <v>1250</v>
      </c>
      <c r="H777" s="189" t="s">
        <v>7905</v>
      </c>
      <c r="I777" s="189" t="s">
        <v>1251</v>
      </c>
      <c r="J777" s="189" t="s">
        <v>7906</v>
      </c>
      <c r="K777" s="189" t="s">
        <v>1252</v>
      </c>
      <c r="L777" s="189" t="s">
        <v>1254</v>
      </c>
      <c r="M777" s="189" t="s">
        <v>544</v>
      </c>
      <c r="N777" s="189" t="s">
        <v>4857</v>
      </c>
      <c r="O777" s="189" t="s">
        <v>5600</v>
      </c>
      <c r="P777" s="189" t="s">
        <v>1253</v>
      </c>
      <c r="Q777" s="189">
        <v>0</v>
      </c>
      <c r="R777" s="189">
        <v>93401</v>
      </c>
      <c r="S777" s="189" t="s">
        <v>7907</v>
      </c>
      <c r="T777" s="190">
        <v>38848</v>
      </c>
      <c r="U777" s="191">
        <v>7320</v>
      </c>
      <c r="V777" s="197">
        <v>12024900</v>
      </c>
      <c r="W777" s="197">
        <v>120249000</v>
      </c>
      <c r="X777" s="192">
        <v>44469</v>
      </c>
      <c r="Y777" s="80" t="s">
        <v>6489</v>
      </c>
      <c r="Z777" s="80" t="s">
        <v>6490</v>
      </c>
      <c r="AA777" s="193" t="s">
        <v>70</v>
      </c>
    </row>
    <row r="778" spans="2:27" s="188" customFormat="1" ht="15.75" customHeight="1" x14ac:dyDescent="0.2">
      <c r="B778" s="189" t="s">
        <v>7903</v>
      </c>
      <c r="C778" s="189">
        <v>656288108</v>
      </c>
      <c r="D778" s="189" t="s">
        <v>72</v>
      </c>
      <c r="E778" s="189" t="s">
        <v>1249</v>
      </c>
      <c r="F778" s="189" t="s">
        <v>7904</v>
      </c>
      <c r="G778" s="189" t="s">
        <v>1250</v>
      </c>
      <c r="H778" s="189" t="s">
        <v>7905</v>
      </c>
      <c r="I778" s="189" t="s">
        <v>1251</v>
      </c>
      <c r="J778" s="189" t="s">
        <v>7906</v>
      </c>
      <c r="K778" s="189" t="s">
        <v>1252</v>
      </c>
      <c r="L778" s="189" t="s">
        <v>1254</v>
      </c>
      <c r="M778" s="189" t="s">
        <v>544</v>
      </c>
      <c r="N778" s="189" t="s">
        <v>4857</v>
      </c>
      <c r="O778" s="189" t="s">
        <v>5600</v>
      </c>
      <c r="P778" s="189" t="s">
        <v>1253</v>
      </c>
      <c r="Q778" s="189">
        <v>0</v>
      </c>
      <c r="R778" s="189">
        <v>93401</v>
      </c>
      <c r="S778" s="189" t="s">
        <v>7907</v>
      </c>
      <c r="T778" s="190">
        <v>38848</v>
      </c>
      <c r="U778" s="191">
        <v>7320</v>
      </c>
      <c r="V778" s="197">
        <v>24204960</v>
      </c>
      <c r="W778" s="197">
        <v>205711850</v>
      </c>
      <c r="X778" s="192">
        <v>44469</v>
      </c>
      <c r="Y778" s="80" t="s">
        <v>6489</v>
      </c>
      <c r="Z778" s="80" t="s">
        <v>6490</v>
      </c>
      <c r="AA778" s="193" t="s">
        <v>6574</v>
      </c>
    </row>
    <row r="779" spans="2:27" s="188" customFormat="1" ht="15.75" customHeight="1" x14ac:dyDescent="0.2">
      <c r="B779" s="189" t="s">
        <v>7903</v>
      </c>
      <c r="C779" s="189">
        <v>656288108</v>
      </c>
      <c r="D779" s="189" t="s">
        <v>72</v>
      </c>
      <c r="E779" s="189" t="s">
        <v>1249</v>
      </c>
      <c r="F779" s="189" t="s">
        <v>7904</v>
      </c>
      <c r="G779" s="189" t="s">
        <v>1250</v>
      </c>
      <c r="H779" s="189" t="s">
        <v>7905</v>
      </c>
      <c r="I779" s="189" t="s">
        <v>1251</v>
      </c>
      <c r="J779" s="189" t="s">
        <v>7906</v>
      </c>
      <c r="K779" s="189" t="s">
        <v>1252</v>
      </c>
      <c r="L779" s="189" t="s">
        <v>1254</v>
      </c>
      <c r="M779" s="189" t="s">
        <v>544</v>
      </c>
      <c r="N779" s="189" t="s">
        <v>4857</v>
      </c>
      <c r="O779" s="189" t="s">
        <v>5600</v>
      </c>
      <c r="P779" s="189" t="s">
        <v>1253</v>
      </c>
      <c r="Q779" s="189">
        <v>0</v>
      </c>
      <c r="R779" s="189">
        <v>93401</v>
      </c>
      <c r="S779" s="189" t="s">
        <v>7907</v>
      </c>
      <c r="T779" s="190">
        <v>38848</v>
      </c>
      <c r="U779" s="191">
        <v>7320</v>
      </c>
      <c r="V779" s="197">
        <v>11543904</v>
      </c>
      <c r="W779" s="197">
        <v>27577104</v>
      </c>
      <c r="X779" s="192">
        <v>44469</v>
      </c>
      <c r="Y779" s="80" t="s">
        <v>6489</v>
      </c>
      <c r="Z779" s="80" t="s">
        <v>6490</v>
      </c>
      <c r="AA779" s="193" t="s">
        <v>6604</v>
      </c>
    </row>
    <row r="780" spans="2:27" s="188" customFormat="1" ht="15.75" customHeight="1" x14ac:dyDescent="0.2">
      <c r="B780" s="189" t="s">
        <v>7903</v>
      </c>
      <c r="C780" s="189">
        <v>656288108</v>
      </c>
      <c r="D780" s="189" t="s">
        <v>72</v>
      </c>
      <c r="E780" s="189" t="s">
        <v>1249</v>
      </c>
      <c r="F780" s="189" t="s">
        <v>7904</v>
      </c>
      <c r="G780" s="189" t="s">
        <v>1250</v>
      </c>
      <c r="H780" s="189" t="s">
        <v>7905</v>
      </c>
      <c r="I780" s="189" t="s">
        <v>1251</v>
      </c>
      <c r="J780" s="189" t="s">
        <v>7906</v>
      </c>
      <c r="K780" s="189" t="s">
        <v>1252</v>
      </c>
      <c r="L780" s="189" t="s">
        <v>1254</v>
      </c>
      <c r="M780" s="189" t="s">
        <v>544</v>
      </c>
      <c r="N780" s="189" t="s">
        <v>4857</v>
      </c>
      <c r="O780" s="189" t="s">
        <v>5600</v>
      </c>
      <c r="P780" s="189" t="s">
        <v>1253</v>
      </c>
      <c r="Q780" s="189">
        <v>0</v>
      </c>
      <c r="R780" s="189">
        <v>93401</v>
      </c>
      <c r="S780" s="189" t="s">
        <v>7907</v>
      </c>
      <c r="T780" s="190">
        <v>38848</v>
      </c>
      <c r="U780" s="191">
        <v>7320</v>
      </c>
      <c r="V780" s="197">
        <v>11869740</v>
      </c>
      <c r="W780" s="197">
        <v>11869740</v>
      </c>
      <c r="X780" s="192">
        <v>44469</v>
      </c>
      <c r="Y780" s="80" t="s">
        <v>6489</v>
      </c>
      <c r="Z780" s="80" t="s">
        <v>6490</v>
      </c>
      <c r="AA780" s="193" t="s">
        <v>6543</v>
      </c>
    </row>
    <row r="781" spans="2:27" s="188" customFormat="1" ht="15.75" customHeight="1" x14ac:dyDescent="0.2">
      <c r="B781" s="189" t="s">
        <v>7903</v>
      </c>
      <c r="C781" s="189">
        <v>656288108</v>
      </c>
      <c r="D781" s="189" t="s">
        <v>72</v>
      </c>
      <c r="E781" s="189" t="s">
        <v>1249</v>
      </c>
      <c r="F781" s="189" t="s">
        <v>7904</v>
      </c>
      <c r="G781" s="189" t="s">
        <v>1250</v>
      </c>
      <c r="H781" s="189" t="s">
        <v>7905</v>
      </c>
      <c r="I781" s="189" t="s">
        <v>1251</v>
      </c>
      <c r="J781" s="189" t="s">
        <v>7906</v>
      </c>
      <c r="K781" s="189" t="s">
        <v>1252</v>
      </c>
      <c r="L781" s="189" t="s">
        <v>1254</v>
      </c>
      <c r="M781" s="189" t="s">
        <v>544</v>
      </c>
      <c r="N781" s="189" t="s">
        <v>4857</v>
      </c>
      <c r="O781" s="189" t="s">
        <v>5600</v>
      </c>
      <c r="P781" s="189" t="s">
        <v>1253</v>
      </c>
      <c r="Q781" s="189">
        <v>0</v>
      </c>
      <c r="R781" s="189">
        <v>93401</v>
      </c>
      <c r="S781" s="189" t="s">
        <v>7907</v>
      </c>
      <c r="T781" s="190">
        <v>38848</v>
      </c>
      <c r="U781" s="191">
        <v>7320</v>
      </c>
      <c r="V781" s="197">
        <v>9681984</v>
      </c>
      <c r="W781" s="197">
        <v>9681984</v>
      </c>
      <c r="X781" s="192">
        <v>44469</v>
      </c>
      <c r="Y781" s="80" t="s">
        <v>6489</v>
      </c>
      <c r="Z781" s="80" t="s">
        <v>6490</v>
      </c>
      <c r="AA781" s="193" t="s">
        <v>6589</v>
      </c>
    </row>
    <row r="782" spans="2:27" s="188" customFormat="1" ht="15.75" customHeight="1" x14ac:dyDescent="0.2">
      <c r="B782" s="189" t="s">
        <v>7903</v>
      </c>
      <c r="C782" s="189">
        <v>656288108</v>
      </c>
      <c r="D782" s="189" t="s">
        <v>72</v>
      </c>
      <c r="E782" s="189" t="s">
        <v>1249</v>
      </c>
      <c r="F782" s="189" t="s">
        <v>7904</v>
      </c>
      <c r="G782" s="189" t="s">
        <v>1250</v>
      </c>
      <c r="H782" s="189" t="s">
        <v>7905</v>
      </c>
      <c r="I782" s="189" t="s">
        <v>1251</v>
      </c>
      <c r="J782" s="189" t="s">
        <v>7906</v>
      </c>
      <c r="K782" s="189" t="s">
        <v>1252</v>
      </c>
      <c r="L782" s="189" t="s">
        <v>1254</v>
      </c>
      <c r="M782" s="189" t="s">
        <v>544</v>
      </c>
      <c r="N782" s="189" t="s">
        <v>4857</v>
      </c>
      <c r="O782" s="189" t="s">
        <v>5600</v>
      </c>
      <c r="P782" s="189" t="s">
        <v>1253</v>
      </c>
      <c r="Q782" s="189">
        <v>0</v>
      </c>
      <c r="R782" s="189">
        <v>93401</v>
      </c>
      <c r="S782" s="189" t="s">
        <v>7907</v>
      </c>
      <c r="T782" s="190">
        <v>38848</v>
      </c>
      <c r="U782" s="191">
        <v>7320</v>
      </c>
      <c r="V782" s="197">
        <v>442206</v>
      </c>
      <c r="W782" s="197">
        <v>54126014</v>
      </c>
      <c r="X782" s="192">
        <v>44469</v>
      </c>
      <c r="Y782" s="80" t="s">
        <v>6489</v>
      </c>
      <c r="Z782" s="80" t="s">
        <v>6490</v>
      </c>
      <c r="AA782" s="193" t="s">
        <v>6514</v>
      </c>
    </row>
    <row r="783" spans="2:27" s="188" customFormat="1" ht="15.75" customHeight="1" x14ac:dyDescent="0.2">
      <c r="B783" s="189" t="s">
        <v>7903</v>
      </c>
      <c r="C783" s="189">
        <v>656288108</v>
      </c>
      <c r="D783" s="189" t="s">
        <v>72</v>
      </c>
      <c r="E783" s="189" t="s">
        <v>1249</v>
      </c>
      <c r="F783" s="189" t="s">
        <v>7904</v>
      </c>
      <c r="G783" s="189" t="s">
        <v>1250</v>
      </c>
      <c r="H783" s="189" t="s">
        <v>7905</v>
      </c>
      <c r="I783" s="189" t="s">
        <v>1251</v>
      </c>
      <c r="J783" s="189" t="s">
        <v>7906</v>
      </c>
      <c r="K783" s="189" t="s">
        <v>1252</v>
      </c>
      <c r="L783" s="189" t="s">
        <v>1254</v>
      </c>
      <c r="M783" s="189" t="s">
        <v>544</v>
      </c>
      <c r="N783" s="189" t="s">
        <v>4857</v>
      </c>
      <c r="O783" s="189" t="s">
        <v>5600</v>
      </c>
      <c r="P783" s="189" t="s">
        <v>1253</v>
      </c>
      <c r="Q783" s="189">
        <v>0</v>
      </c>
      <c r="R783" s="189">
        <v>93401</v>
      </c>
      <c r="S783" s="189" t="s">
        <v>7907</v>
      </c>
      <c r="T783" s="190">
        <v>38848</v>
      </c>
      <c r="U783" s="191">
        <v>7320</v>
      </c>
      <c r="V783" s="197">
        <v>0</v>
      </c>
      <c r="W783" s="197">
        <v>4901608</v>
      </c>
      <c r="X783" s="192">
        <v>44469</v>
      </c>
      <c r="Y783" s="80" t="s">
        <v>6489</v>
      </c>
      <c r="Z783" s="80" t="s">
        <v>6490</v>
      </c>
      <c r="AA783" s="193" t="s">
        <v>7487</v>
      </c>
    </row>
    <row r="784" spans="2:27" s="188" customFormat="1" ht="15.75" customHeight="1" x14ac:dyDescent="0.2">
      <c r="B784" s="189" t="s">
        <v>7903</v>
      </c>
      <c r="C784" s="189">
        <v>656288108</v>
      </c>
      <c r="D784" s="189" t="s">
        <v>72</v>
      </c>
      <c r="E784" s="189" t="s">
        <v>1249</v>
      </c>
      <c r="F784" s="189" t="s">
        <v>7904</v>
      </c>
      <c r="G784" s="189" t="s">
        <v>1250</v>
      </c>
      <c r="H784" s="189" t="s">
        <v>7905</v>
      </c>
      <c r="I784" s="189" t="s">
        <v>1251</v>
      </c>
      <c r="J784" s="189" t="s">
        <v>7906</v>
      </c>
      <c r="K784" s="189" t="s">
        <v>1252</v>
      </c>
      <c r="L784" s="189" t="s">
        <v>1254</v>
      </c>
      <c r="M784" s="189" t="s">
        <v>544</v>
      </c>
      <c r="N784" s="189" t="s">
        <v>4857</v>
      </c>
      <c r="O784" s="189" t="s">
        <v>5600</v>
      </c>
      <c r="P784" s="189" t="s">
        <v>1253</v>
      </c>
      <c r="Q784" s="189">
        <v>0</v>
      </c>
      <c r="R784" s="189">
        <v>93401</v>
      </c>
      <c r="S784" s="189" t="s">
        <v>7907</v>
      </c>
      <c r="T784" s="190">
        <v>38848</v>
      </c>
      <c r="U784" s="191">
        <v>7320</v>
      </c>
      <c r="V784" s="197">
        <v>0</v>
      </c>
      <c r="W784" s="197">
        <v>24072300</v>
      </c>
      <c r="X784" s="192">
        <v>44469</v>
      </c>
      <c r="Y784" s="80" t="s">
        <v>6489</v>
      </c>
      <c r="Z784" s="80" t="s">
        <v>6490</v>
      </c>
      <c r="AA784" s="193" t="s">
        <v>7476</v>
      </c>
    </row>
    <row r="785" spans="2:27" s="188" customFormat="1" ht="15.75" customHeight="1" x14ac:dyDescent="0.2">
      <c r="B785" s="189" t="s">
        <v>7903</v>
      </c>
      <c r="C785" s="189">
        <v>656288108</v>
      </c>
      <c r="D785" s="189" t="s">
        <v>72</v>
      </c>
      <c r="E785" s="189" t="s">
        <v>1249</v>
      </c>
      <c r="F785" s="189" t="s">
        <v>7904</v>
      </c>
      <c r="G785" s="189" t="s">
        <v>1250</v>
      </c>
      <c r="H785" s="189" t="s">
        <v>7905</v>
      </c>
      <c r="I785" s="189" t="s">
        <v>1251</v>
      </c>
      <c r="J785" s="189" t="s">
        <v>7906</v>
      </c>
      <c r="K785" s="189" t="s">
        <v>1252</v>
      </c>
      <c r="L785" s="189" t="s">
        <v>1254</v>
      </c>
      <c r="M785" s="189" t="s">
        <v>544</v>
      </c>
      <c r="N785" s="189" t="s">
        <v>4857</v>
      </c>
      <c r="O785" s="189" t="s">
        <v>5600</v>
      </c>
      <c r="P785" s="189" t="s">
        <v>1253</v>
      </c>
      <c r="Q785" s="189">
        <v>0</v>
      </c>
      <c r="R785" s="189">
        <v>93401</v>
      </c>
      <c r="S785" s="189" t="s">
        <v>7907</v>
      </c>
      <c r="T785" s="190">
        <v>38848</v>
      </c>
      <c r="U785" s="191">
        <v>7320</v>
      </c>
      <c r="V785" s="197">
        <v>14178176</v>
      </c>
      <c r="W785" s="197">
        <v>147298560</v>
      </c>
      <c r="X785" s="192">
        <v>44469</v>
      </c>
      <c r="Y785" s="80" t="s">
        <v>6489</v>
      </c>
      <c r="Z785" s="80" t="s">
        <v>6490</v>
      </c>
      <c r="AA785" s="193" t="s">
        <v>7481</v>
      </c>
    </row>
    <row r="786" spans="2:27" s="188" customFormat="1" ht="15.75" customHeight="1" x14ac:dyDescent="0.2">
      <c r="B786" s="189" t="s">
        <v>8612</v>
      </c>
      <c r="C786" s="189">
        <v>656176903</v>
      </c>
      <c r="D786" s="189" t="s">
        <v>3686</v>
      </c>
      <c r="E786" s="189" t="s">
        <v>3785</v>
      </c>
      <c r="F786" s="189" t="s">
        <v>8613</v>
      </c>
      <c r="G786" s="189" t="s">
        <v>3786</v>
      </c>
      <c r="H786" s="189" t="s">
        <v>5539</v>
      </c>
      <c r="I786" s="189" t="s">
        <v>8614</v>
      </c>
      <c r="J786" s="189" t="s">
        <v>3787</v>
      </c>
      <c r="K786" s="189" t="s">
        <v>3788</v>
      </c>
      <c r="L786" s="189" t="s">
        <v>3790</v>
      </c>
      <c r="M786" s="189" t="s">
        <v>544</v>
      </c>
      <c r="N786" s="189" t="s">
        <v>3353</v>
      </c>
      <c r="O786" s="189" t="s">
        <v>5483</v>
      </c>
      <c r="P786" s="189" t="s">
        <v>3789</v>
      </c>
      <c r="Q786" s="189">
        <v>0</v>
      </c>
      <c r="R786" s="189">
        <v>93401</v>
      </c>
      <c r="S786" s="189" t="s">
        <v>8615</v>
      </c>
      <c r="T786" s="190">
        <v>38936</v>
      </c>
      <c r="U786" s="191">
        <v>7331</v>
      </c>
      <c r="V786" s="197">
        <v>48767650</v>
      </c>
      <c r="W786" s="197">
        <v>391373156</v>
      </c>
      <c r="X786" s="192">
        <v>44469</v>
      </c>
      <c r="Y786" s="80" t="s">
        <v>6489</v>
      </c>
      <c r="Z786" s="80" t="s">
        <v>6490</v>
      </c>
      <c r="AA786" s="193" t="s">
        <v>6540</v>
      </c>
    </row>
    <row r="787" spans="2:27" s="188" customFormat="1" ht="15.75" customHeight="1" x14ac:dyDescent="0.2">
      <c r="B787" s="189" t="s">
        <v>8101</v>
      </c>
      <c r="C787" s="189">
        <v>653176902</v>
      </c>
      <c r="D787" s="189" t="s">
        <v>1363</v>
      </c>
      <c r="E787" s="189" t="s">
        <v>1998</v>
      </c>
      <c r="F787" s="189" t="s">
        <v>8102</v>
      </c>
      <c r="G787" s="189" t="s">
        <v>1999</v>
      </c>
      <c r="H787" s="189" t="s">
        <v>8103</v>
      </c>
      <c r="I787" s="189" t="s">
        <v>2000</v>
      </c>
      <c r="J787" s="189" t="s">
        <v>2001</v>
      </c>
      <c r="K787" s="189" t="s">
        <v>2002</v>
      </c>
      <c r="L787" s="189" t="s">
        <v>2003</v>
      </c>
      <c r="M787" s="189" t="s">
        <v>47</v>
      </c>
      <c r="N787" s="189" t="s">
        <v>630</v>
      </c>
      <c r="O787" s="189" t="s">
        <v>8104</v>
      </c>
      <c r="P787" s="189" t="s">
        <v>2004</v>
      </c>
      <c r="Q787" s="189">
        <v>0</v>
      </c>
      <c r="R787" s="189" t="s">
        <v>83</v>
      </c>
      <c r="S787" s="189" t="s">
        <v>8105</v>
      </c>
      <c r="T787" s="190">
        <v>39143</v>
      </c>
      <c r="U787" s="191">
        <v>7347</v>
      </c>
      <c r="V787" s="197">
        <v>7535604</v>
      </c>
      <c r="W787" s="197">
        <v>60926160</v>
      </c>
      <c r="X787" s="192">
        <v>44469</v>
      </c>
      <c r="Y787" s="80" t="s">
        <v>6489</v>
      </c>
      <c r="Z787" s="80" t="s">
        <v>6490</v>
      </c>
      <c r="AA787" s="193" t="s">
        <v>6572</v>
      </c>
    </row>
    <row r="788" spans="2:27" s="188" customFormat="1" ht="15.75" customHeight="1" x14ac:dyDescent="0.2">
      <c r="B788" s="189" t="s">
        <v>8101</v>
      </c>
      <c r="C788" s="189">
        <v>653176902</v>
      </c>
      <c r="D788" s="189" t="s">
        <v>1363</v>
      </c>
      <c r="E788" s="189" t="s">
        <v>1998</v>
      </c>
      <c r="F788" s="189" t="s">
        <v>8102</v>
      </c>
      <c r="G788" s="189" t="s">
        <v>1999</v>
      </c>
      <c r="H788" s="189" t="s">
        <v>8103</v>
      </c>
      <c r="I788" s="189" t="s">
        <v>2000</v>
      </c>
      <c r="J788" s="189" t="s">
        <v>2001</v>
      </c>
      <c r="K788" s="189" t="s">
        <v>2002</v>
      </c>
      <c r="L788" s="189" t="s">
        <v>2003</v>
      </c>
      <c r="M788" s="189" t="s">
        <v>47</v>
      </c>
      <c r="N788" s="189" t="s">
        <v>630</v>
      </c>
      <c r="O788" s="189" t="s">
        <v>8104</v>
      </c>
      <c r="P788" s="189" t="s">
        <v>2004</v>
      </c>
      <c r="Q788" s="189">
        <v>0</v>
      </c>
      <c r="R788" s="189" t="s">
        <v>83</v>
      </c>
      <c r="S788" s="189" t="s">
        <v>8105</v>
      </c>
      <c r="T788" s="190">
        <v>39143</v>
      </c>
      <c r="U788" s="191">
        <v>7347</v>
      </c>
      <c r="V788" s="197">
        <v>0</v>
      </c>
      <c r="W788" s="197">
        <v>46851424</v>
      </c>
      <c r="X788" s="192">
        <v>44469</v>
      </c>
      <c r="Y788" s="80" t="s">
        <v>6489</v>
      </c>
      <c r="Z788" s="80" t="s">
        <v>6490</v>
      </c>
      <c r="AA788" s="193" t="s">
        <v>6566</v>
      </c>
    </row>
    <row r="789" spans="2:27" s="188" customFormat="1" ht="15.75" customHeight="1" x14ac:dyDescent="0.2">
      <c r="B789" s="189" t="s">
        <v>8101</v>
      </c>
      <c r="C789" s="189">
        <v>653176902</v>
      </c>
      <c r="D789" s="189" t="s">
        <v>1363</v>
      </c>
      <c r="E789" s="189" t="s">
        <v>1998</v>
      </c>
      <c r="F789" s="189" t="s">
        <v>8102</v>
      </c>
      <c r="G789" s="189" t="s">
        <v>1999</v>
      </c>
      <c r="H789" s="189" t="s">
        <v>8103</v>
      </c>
      <c r="I789" s="189" t="s">
        <v>2000</v>
      </c>
      <c r="J789" s="189" t="s">
        <v>2001</v>
      </c>
      <c r="K789" s="189" t="s">
        <v>2002</v>
      </c>
      <c r="L789" s="189" t="s">
        <v>2003</v>
      </c>
      <c r="M789" s="189" t="s">
        <v>47</v>
      </c>
      <c r="N789" s="189" t="s">
        <v>630</v>
      </c>
      <c r="O789" s="189" t="s">
        <v>8104</v>
      </c>
      <c r="P789" s="189" t="s">
        <v>2004</v>
      </c>
      <c r="Q789" s="189">
        <v>0</v>
      </c>
      <c r="R789" s="189" t="s">
        <v>83</v>
      </c>
      <c r="S789" s="189" t="s">
        <v>8105</v>
      </c>
      <c r="T789" s="190">
        <v>39143</v>
      </c>
      <c r="U789" s="191">
        <v>7347</v>
      </c>
      <c r="V789" s="197">
        <v>0</v>
      </c>
      <c r="W789" s="197">
        <v>45517048</v>
      </c>
      <c r="X789" s="192">
        <v>44469</v>
      </c>
      <c r="Y789" s="80" t="s">
        <v>6489</v>
      </c>
      <c r="Z789" s="80" t="s">
        <v>6490</v>
      </c>
      <c r="AA789" s="193" t="s">
        <v>6583</v>
      </c>
    </row>
    <row r="790" spans="2:27" s="188" customFormat="1" ht="15.75" customHeight="1" x14ac:dyDescent="0.2">
      <c r="B790" s="189" t="s">
        <v>8101</v>
      </c>
      <c r="C790" s="189">
        <v>653176902</v>
      </c>
      <c r="D790" s="189" t="s">
        <v>1363</v>
      </c>
      <c r="E790" s="189" t="s">
        <v>1998</v>
      </c>
      <c r="F790" s="189" t="s">
        <v>8102</v>
      </c>
      <c r="G790" s="189" t="s">
        <v>1999</v>
      </c>
      <c r="H790" s="189" t="s">
        <v>8103</v>
      </c>
      <c r="I790" s="189" t="s">
        <v>2000</v>
      </c>
      <c r="J790" s="189" t="s">
        <v>2001</v>
      </c>
      <c r="K790" s="189" t="s">
        <v>2002</v>
      </c>
      <c r="L790" s="189" t="s">
        <v>2003</v>
      </c>
      <c r="M790" s="189" t="s">
        <v>47</v>
      </c>
      <c r="N790" s="189" t="s">
        <v>630</v>
      </c>
      <c r="O790" s="189" t="s">
        <v>8104</v>
      </c>
      <c r="P790" s="189" t="s">
        <v>2004</v>
      </c>
      <c r="Q790" s="189">
        <v>0</v>
      </c>
      <c r="R790" s="189" t="s">
        <v>83</v>
      </c>
      <c r="S790" s="189" t="s">
        <v>8105</v>
      </c>
      <c r="T790" s="190">
        <v>39143</v>
      </c>
      <c r="U790" s="191">
        <v>7347</v>
      </c>
      <c r="V790" s="197">
        <v>11171520</v>
      </c>
      <c r="W790" s="197">
        <v>79441920</v>
      </c>
      <c r="X790" s="192">
        <v>44469</v>
      </c>
      <c r="Y790" s="80" t="s">
        <v>6489</v>
      </c>
      <c r="Z790" s="80" t="s">
        <v>6490</v>
      </c>
      <c r="AA790" s="193" t="s">
        <v>6690</v>
      </c>
    </row>
    <row r="791" spans="2:27" s="188" customFormat="1" ht="15.75" customHeight="1" x14ac:dyDescent="0.2">
      <c r="B791" s="189" t="s">
        <v>8101</v>
      </c>
      <c r="C791" s="189">
        <v>653176902</v>
      </c>
      <c r="D791" s="189" t="s">
        <v>1363</v>
      </c>
      <c r="E791" s="189" t="s">
        <v>1998</v>
      </c>
      <c r="F791" s="189" t="s">
        <v>8102</v>
      </c>
      <c r="G791" s="189" t="s">
        <v>1999</v>
      </c>
      <c r="H791" s="189" t="s">
        <v>8103</v>
      </c>
      <c r="I791" s="189" t="s">
        <v>2000</v>
      </c>
      <c r="J791" s="189" t="s">
        <v>2001</v>
      </c>
      <c r="K791" s="189" t="s">
        <v>2002</v>
      </c>
      <c r="L791" s="189" t="s">
        <v>2003</v>
      </c>
      <c r="M791" s="189" t="s">
        <v>47</v>
      </c>
      <c r="N791" s="189" t="s">
        <v>630</v>
      </c>
      <c r="O791" s="189" t="s">
        <v>8104</v>
      </c>
      <c r="P791" s="189" t="s">
        <v>2004</v>
      </c>
      <c r="Q791" s="189">
        <v>0</v>
      </c>
      <c r="R791" s="189" t="s">
        <v>83</v>
      </c>
      <c r="S791" s="189" t="s">
        <v>8105</v>
      </c>
      <c r="T791" s="190">
        <v>39143</v>
      </c>
      <c r="U791" s="191">
        <v>7347</v>
      </c>
      <c r="V791" s="197">
        <v>11704236</v>
      </c>
      <c r="W791" s="197">
        <v>147505440</v>
      </c>
      <c r="X791" s="192">
        <v>44469</v>
      </c>
      <c r="Y791" s="80" t="s">
        <v>6489</v>
      </c>
      <c r="Z791" s="80" t="s">
        <v>6490</v>
      </c>
      <c r="AA791" s="193" t="s">
        <v>6691</v>
      </c>
    </row>
    <row r="792" spans="2:27" s="188" customFormat="1" ht="15.75" customHeight="1" x14ac:dyDescent="0.2">
      <c r="B792" s="189" t="s">
        <v>8101</v>
      </c>
      <c r="C792" s="189">
        <v>653176902</v>
      </c>
      <c r="D792" s="189" t="s">
        <v>1363</v>
      </c>
      <c r="E792" s="189" t="s">
        <v>1998</v>
      </c>
      <c r="F792" s="189" t="s">
        <v>8102</v>
      </c>
      <c r="G792" s="189" t="s">
        <v>1999</v>
      </c>
      <c r="H792" s="189" t="s">
        <v>8103</v>
      </c>
      <c r="I792" s="189" t="s">
        <v>2000</v>
      </c>
      <c r="J792" s="189" t="s">
        <v>2001</v>
      </c>
      <c r="K792" s="189" t="s">
        <v>2002</v>
      </c>
      <c r="L792" s="189" t="s">
        <v>2003</v>
      </c>
      <c r="M792" s="189" t="s">
        <v>47</v>
      </c>
      <c r="N792" s="189" t="s">
        <v>630</v>
      </c>
      <c r="O792" s="189" t="s">
        <v>8104</v>
      </c>
      <c r="P792" s="189" t="s">
        <v>2004</v>
      </c>
      <c r="Q792" s="189">
        <v>0</v>
      </c>
      <c r="R792" s="189" t="s">
        <v>83</v>
      </c>
      <c r="S792" s="189" t="s">
        <v>8105</v>
      </c>
      <c r="T792" s="190">
        <v>39143</v>
      </c>
      <c r="U792" s="191">
        <v>7347</v>
      </c>
      <c r="V792" s="197">
        <v>10085400</v>
      </c>
      <c r="W792" s="197">
        <v>73313100</v>
      </c>
      <c r="X792" s="192">
        <v>44469</v>
      </c>
      <c r="Y792" s="80" t="s">
        <v>6489</v>
      </c>
      <c r="Z792" s="80" t="s">
        <v>6490</v>
      </c>
      <c r="AA792" s="193" t="s">
        <v>6624</v>
      </c>
    </row>
    <row r="793" spans="2:27" s="188" customFormat="1" ht="15.75" customHeight="1" x14ac:dyDescent="0.2">
      <c r="B793" s="189" t="s">
        <v>8101</v>
      </c>
      <c r="C793" s="189">
        <v>653176902</v>
      </c>
      <c r="D793" s="189" t="s">
        <v>1363</v>
      </c>
      <c r="E793" s="189" t="s">
        <v>1998</v>
      </c>
      <c r="F793" s="189" t="s">
        <v>8102</v>
      </c>
      <c r="G793" s="189" t="s">
        <v>1999</v>
      </c>
      <c r="H793" s="189" t="s">
        <v>8103</v>
      </c>
      <c r="I793" s="189" t="s">
        <v>2000</v>
      </c>
      <c r="J793" s="189" t="s">
        <v>2001</v>
      </c>
      <c r="K793" s="189" t="s">
        <v>2002</v>
      </c>
      <c r="L793" s="189" t="s">
        <v>2003</v>
      </c>
      <c r="M793" s="189" t="s">
        <v>47</v>
      </c>
      <c r="N793" s="189" t="s">
        <v>630</v>
      </c>
      <c r="O793" s="189" t="s">
        <v>8104</v>
      </c>
      <c r="P793" s="189" t="s">
        <v>2004</v>
      </c>
      <c r="Q793" s="189">
        <v>0</v>
      </c>
      <c r="R793" s="189" t="s">
        <v>83</v>
      </c>
      <c r="S793" s="189" t="s">
        <v>8105</v>
      </c>
      <c r="T793" s="190">
        <v>39143</v>
      </c>
      <c r="U793" s="191">
        <v>7347</v>
      </c>
      <c r="V793" s="197">
        <v>23248140</v>
      </c>
      <c r="W793" s="197">
        <v>194838871</v>
      </c>
      <c r="X793" s="192">
        <v>44469</v>
      </c>
      <c r="Y793" s="80" t="s">
        <v>6489</v>
      </c>
      <c r="Z793" s="80" t="s">
        <v>6490</v>
      </c>
      <c r="AA793" s="193" t="s">
        <v>6688</v>
      </c>
    </row>
    <row r="794" spans="2:27" s="188" customFormat="1" ht="15.75" customHeight="1" x14ac:dyDescent="0.2">
      <c r="B794" s="189" t="s">
        <v>8101</v>
      </c>
      <c r="C794" s="189">
        <v>653176902</v>
      </c>
      <c r="D794" s="189" t="s">
        <v>1363</v>
      </c>
      <c r="E794" s="189" t="s">
        <v>1998</v>
      </c>
      <c r="F794" s="189" t="s">
        <v>8102</v>
      </c>
      <c r="G794" s="189" t="s">
        <v>1999</v>
      </c>
      <c r="H794" s="189" t="s">
        <v>8103</v>
      </c>
      <c r="I794" s="189" t="s">
        <v>2000</v>
      </c>
      <c r="J794" s="189" t="s">
        <v>2001</v>
      </c>
      <c r="K794" s="189" t="s">
        <v>2002</v>
      </c>
      <c r="L794" s="189" t="s">
        <v>2003</v>
      </c>
      <c r="M794" s="189" t="s">
        <v>47</v>
      </c>
      <c r="N794" s="189" t="s">
        <v>630</v>
      </c>
      <c r="O794" s="189" t="s">
        <v>8104</v>
      </c>
      <c r="P794" s="189" t="s">
        <v>2004</v>
      </c>
      <c r="Q794" s="189">
        <v>0</v>
      </c>
      <c r="R794" s="189" t="s">
        <v>83</v>
      </c>
      <c r="S794" s="189" t="s">
        <v>8105</v>
      </c>
      <c r="T794" s="190">
        <v>39143</v>
      </c>
      <c r="U794" s="191">
        <v>7347</v>
      </c>
      <c r="V794" s="197">
        <v>15940104</v>
      </c>
      <c r="W794" s="197">
        <v>66698112</v>
      </c>
      <c r="X794" s="192">
        <v>44469</v>
      </c>
      <c r="Y794" s="80" t="s">
        <v>6489</v>
      </c>
      <c r="Z794" s="80" t="s">
        <v>6490</v>
      </c>
      <c r="AA794" s="193" t="s">
        <v>6533</v>
      </c>
    </row>
    <row r="795" spans="2:27" s="188" customFormat="1" ht="15.75" customHeight="1" x14ac:dyDescent="0.2">
      <c r="B795" s="189" t="s">
        <v>8101</v>
      </c>
      <c r="C795" s="189">
        <v>653176902</v>
      </c>
      <c r="D795" s="189" t="s">
        <v>1363</v>
      </c>
      <c r="E795" s="189" t="s">
        <v>1998</v>
      </c>
      <c r="F795" s="189" t="s">
        <v>8102</v>
      </c>
      <c r="G795" s="189" t="s">
        <v>1999</v>
      </c>
      <c r="H795" s="189" t="s">
        <v>8103</v>
      </c>
      <c r="I795" s="189" t="s">
        <v>2000</v>
      </c>
      <c r="J795" s="189" t="s">
        <v>2001</v>
      </c>
      <c r="K795" s="189" t="s">
        <v>2002</v>
      </c>
      <c r="L795" s="189" t="s">
        <v>2003</v>
      </c>
      <c r="M795" s="189" t="s">
        <v>47</v>
      </c>
      <c r="N795" s="189" t="s">
        <v>630</v>
      </c>
      <c r="O795" s="189" t="s">
        <v>8104</v>
      </c>
      <c r="P795" s="189" t="s">
        <v>2004</v>
      </c>
      <c r="Q795" s="189">
        <v>0</v>
      </c>
      <c r="R795" s="189" t="s">
        <v>83</v>
      </c>
      <c r="S795" s="189" t="s">
        <v>8105</v>
      </c>
      <c r="T795" s="190">
        <v>39143</v>
      </c>
      <c r="U795" s="191">
        <v>7347</v>
      </c>
      <c r="V795" s="197">
        <v>61401984</v>
      </c>
      <c r="W795" s="197">
        <v>275450376</v>
      </c>
      <c r="X795" s="192">
        <v>44469</v>
      </c>
      <c r="Y795" s="80" t="s">
        <v>6489</v>
      </c>
      <c r="Z795" s="80" t="s">
        <v>6490</v>
      </c>
      <c r="AA795" s="193" t="s">
        <v>6534</v>
      </c>
    </row>
    <row r="796" spans="2:27" s="188" customFormat="1" ht="15.75" customHeight="1" x14ac:dyDescent="0.2">
      <c r="B796" s="189" t="s">
        <v>8101</v>
      </c>
      <c r="C796" s="189">
        <v>653176902</v>
      </c>
      <c r="D796" s="189" t="s">
        <v>1363</v>
      </c>
      <c r="E796" s="189" t="s">
        <v>1998</v>
      </c>
      <c r="F796" s="189" t="s">
        <v>8102</v>
      </c>
      <c r="G796" s="189" t="s">
        <v>1999</v>
      </c>
      <c r="H796" s="189" t="s">
        <v>8103</v>
      </c>
      <c r="I796" s="189" t="s">
        <v>2000</v>
      </c>
      <c r="J796" s="189" t="s">
        <v>2001</v>
      </c>
      <c r="K796" s="189" t="s">
        <v>2002</v>
      </c>
      <c r="L796" s="189" t="s">
        <v>2003</v>
      </c>
      <c r="M796" s="189" t="s">
        <v>47</v>
      </c>
      <c r="N796" s="189" t="s">
        <v>630</v>
      </c>
      <c r="O796" s="189" t="s">
        <v>8104</v>
      </c>
      <c r="P796" s="189" t="s">
        <v>2004</v>
      </c>
      <c r="Q796" s="189">
        <v>0</v>
      </c>
      <c r="R796" s="189" t="s">
        <v>83</v>
      </c>
      <c r="S796" s="189" t="s">
        <v>8105</v>
      </c>
      <c r="T796" s="190">
        <v>39143</v>
      </c>
      <c r="U796" s="191">
        <v>7347</v>
      </c>
      <c r="V796" s="197">
        <v>7953492</v>
      </c>
      <c r="W796" s="197">
        <v>173571756</v>
      </c>
      <c r="X796" s="192">
        <v>44469</v>
      </c>
      <c r="Y796" s="80" t="s">
        <v>6489</v>
      </c>
      <c r="Z796" s="80" t="s">
        <v>6490</v>
      </c>
      <c r="AA796" s="193" t="s">
        <v>6507</v>
      </c>
    </row>
    <row r="797" spans="2:27" s="188" customFormat="1" ht="15.75" customHeight="1" x14ac:dyDescent="0.2">
      <c r="B797" s="189" t="s">
        <v>8101</v>
      </c>
      <c r="C797" s="189">
        <v>653176902</v>
      </c>
      <c r="D797" s="189" t="s">
        <v>1363</v>
      </c>
      <c r="E797" s="189" t="s">
        <v>1998</v>
      </c>
      <c r="F797" s="189" t="s">
        <v>8102</v>
      </c>
      <c r="G797" s="189" t="s">
        <v>1999</v>
      </c>
      <c r="H797" s="189" t="s">
        <v>8103</v>
      </c>
      <c r="I797" s="189" t="s">
        <v>2000</v>
      </c>
      <c r="J797" s="189" t="s">
        <v>2001</v>
      </c>
      <c r="K797" s="189" t="s">
        <v>2002</v>
      </c>
      <c r="L797" s="189" t="s">
        <v>2003</v>
      </c>
      <c r="M797" s="189" t="s">
        <v>47</v>
      </c>
      <c r="N797" s="189" t="s">
        <v>630</v>
      </c>
      <c r="O797" s="189" t="s">
        <v>8104</v>
      </c>
      <c r="P797" s="189" t="s">
        <v>2004</v>
      </c>
      <c r="Q797" s="189">
        <v>0</v>
      </c>
      <c r="R797" s="189" t="s">
        <v>83</v>
      </c>
      <c r="S797" s="189" t="s">
        <v>8105</v>
      </c>
      <c r="T797" s="190">
        <v>39143</v>
      </c>
      <c r="U797" s="191">
        <v>7347</v>
      </c>
      <c r="V797" s="197">
        <v>29821752</v>
      </c>
      <c r="W797" s="197">
        <v>88663596</v>
      </c>
      <c r="X797" s="192">
        <v>44469</v>
      </c>
      <c r="Y797" s="80" t="s">
        <v>6489</v>
      </c>
      <c r="Z797" s="80" t="s">
        <v>6490</v>
      </c>
      <c r="AA797" s="193" t="s">
        <v>6573</v>
      </c>
    </row>
    <row r="798" spans="2:27" s="188" customFormat="1" ht="15.75" customHeight="1" x14ac:dyDescent="0.2">
      <c r="B798" s="189" t="s">
        <v>8101</v>
      </c>
      <c r="C798" s="189">
        <v>653176902</v>
      </c>
      <c r="D798" s="189" t="s">
        <v>1363</v>
      </c>
      <c r="E798" s="189" t="s">
        <v>1998</v>
      </c>
      <c r="F798" s="189" t="s">
        <v>8102</v>
      </c>
      <c r="G798" s="189" t="s">
        <v>1999</v>
      </c>
      <c r="H798" s="189" t="s">
        <v>8103</v>
      </c>
      <c r="I798" s="189" t="s">
        <v>2000</v>
      </c>
      <c r="J798" s="189" t="s">
        <v>2001</v>
      </c>
      <c r="K798" s="189" t="s">
        <v>2002</v>
      </c>
      <c r="L798" s="189" t="s">
        <v>2003</v>
      </c>
      <c r="M798" s="189" t="s">
        <v>47</v>
      </c>
      <c r="N798" s="189" t="s">
        <v>630</v>
      </c>
      <c r="O798" s="189" t="s">
        <v>8104</v>
      </c>
      <c r="P798" s="189" t="s">
        <v>2004</v>
      </c>
      <c r="Q798" s="189">
        <v>0</v>
      </c>
      <c r="R798" s="189" t="s">
        <v>83</v>
      </c>
      <c r="S798" s="189" t="s">
        <v>8105</v>
      </c>
      <c r="T798" s="190">
        <v>39143</v>
      </c>
      <c r="U798" s="191">
        <v>7347</v>
      </c>
      <c r="V798" s="197">
        <v>16291800</v>
      </c>
      <c r="W798" s="197">
        <v>130334400</v>
      </c>
      <c r="X798" s="192">
        <v>44469</v>
      </c>
      <c r="Y798" s="80" t="s">
        <v>6489</v>
      </c>
      <c r="Z798" s="80" t="s">
        <v>6490</v>
      </c>
      <c r="AA798" s="193" t="s">
        <v>6606</v>
      </c>
    </row>
    <row r="799" spans="2:27" s="188" customFormat="1" ht="15.75" customHeight="1" x14ac:dyDescent="0.2">
      <c r="B799" s="189" t="s">
        <v>8101</v>
      </c>
      <c r="C799" s="189">
        <v>653176902</v>
      </c>
      <c r="D799" s="189" t="s">
        <v>1363</v>
      </c>
      <c r="E799" s="189" t="s">
        <v>1998</v>
      </c>
      <c r="F799" s="189" t="s">
        <v>8102</v>
      </c>
      <c r="G799" s="189" t="s">
        <v>1999</v>
      </c>
      <c r="H799" s="189" t="s">
        <v>8103</v>
      </c>
      <c r="I799" s="189" t="s">
        <v>2000</v>
      </c>
      <c r="J799" s="189" t="s">
        <v>2001</v>
      </c>
      <c r="K799" s="189" t="s">
        <v>2002</v>
      </c>
      <c r="L799" s="189" t="s">
        <v>2003</v>
      </c>
      <c r="M799" s="189" t="s">
        <v>47</v>
      </c>
      <c r="N799" s="189" t="s">
        <v>630</v>
      </c>
      <c r="O799" s="189" t="s">
        <v>8104</v>
      </c>
      <c r="P799" s="189" t="s">
        <v>2004</v>
      </c>
      <c r="Q799" s="189">
        <v>0</v>
      </c>
      <c r="R799" s="189" t="s">
        <v>83</v>
      </c>
      <c r="S799" s="189" t="s">
        <v>8105</v>
      </c>
      <c r="T799" s="190">
        <v>39143</v>
      </c>
      <c r="U799" s="191">
        <v>7347</v>
      </c>
      <c r="V799" s="197">
        <v>10550880</v>
      </c>
      <c r="W799" s="197">
        <v>120661036</v>
      </c>
      <c r="X799" s="192">
        <v>44469</v>
      </c>
      <c r="Y799" s="80" t="s">
        <v>6489</v>
      </c>
      <c r="Z799" s="80" t="s">
        <v>6490</v>
      </c>
      <c r="AA799" s="193" t="s">
        <v>6595</v>
      </c>
    </row>
    <row r="800" spans="2:27" s="188" customFormat="1" ht="15.75" customHeight="1" x14ac:dyDescent="0.2">
      <c r="B800" s="189" t="s">
        <v>8101</v>
      </c>
      <c r="C800" s="189">
        <v>653176902</v>
      </c>
      <c r="D800" s="189" t="s">
        <v>1363</v>
      </c>
      <c r="E800" s="189" t="s">
        <v>1998</v>
      </c>
      <c r="F800" s="189" t="s">
        <v>8102</v>
      </c>
      <c r="G800" s="189" t="s">
        <v>1999</v>
      </c>
      <c r="H800" s="189" t="s">
        <v>8103</v>
      </c>
      <c r="I800" s="189" t="s">
        <v>2000</v>
      </c>
      <c r="J800" s="189" t="s">
        <v>2001</v>
      </c>
      <c r="K800" s="189" t="s">
        <v>2002</v>
      </c>
      <c r="L800" s="189" t="s">
        <v>2003</v>
      </c>
      <c r="M800" s="189" t="s">
        <v>47</v>
      </c>
      <c r="N800" s="189" t="s">
        <v>630</v>
      </c>
      <c r="O800" s="189" t="s">
        <v>8104</v>
      </c>
      <c r="P800" s="189" t="s">
        <v>2004</v>
      </c>
      <c r="Q800" s="189">
        <v>0</v>
      </c>
      <c r="R800" s="189" t="s">
        <v>83</v>
      </c>
      <c r="S800" s="189" t="s">
        <v>8105</v>
      </c>
      <c r="T800" s="190">
        <v>39143</v>
      </c>
      <c r="U800" s="191">
        <v>7347</v>
      </c>
      <c r="V800" s="197">
        <v>20681062</v>
      </c>
      <c r="W800" s="197">
        <v>251524662</v>
      </c>
      <c r="X800" s="192">
        <v>44469</v>
      </c>
      <c r="Y800" s="80" t="s">
        <v>6489</v>
      </c>
      <c r="Z800" s="80" t="s">
        <v>6490</v>
      </c>
      <c r="AA800" s="193" t="s">
        <v>5595</v>
      </c>
    </row>
    <row r="801" spans="2:27" s="188" customFormat="1" ht="15.75" customHeight="1" x14ac:dyDescent="0.2">
      <c r="B801" s="189" t="s">
        <v>8786</v>
      </c>
      <c r="C801" s="189">
        <v>650086104</v>
      </c>
      <c r="D801" s="189" t="s">
        <v>72</v>
      </c>
      <c r="E801" s="189" t="s">
        <v>4802</v>
      </c>
      <c r="F801" s="189" t="s">
        <v>8787</v>
      </c>
      <c r="G801" s="189" t="s">
        <v>4118</v>
      </c>
      <c r="H801" s="189" t="s">
        <v>8788</v>
      </c>
      <c r="I801" s="189" t="s">
        <v>4803</v>
      </c>
      <c r="J801" s="189" t="s">
        <v>8789</v>
      </c>
      <c r="K801" s="189" t="s">
        <v>4804</v>
      </c>
      <c r="L801" s="189" t="s">
        <v>6181</v>
      </c>
      <c r="M801" s="189" t="s">
        <v>5342</v>
      </c>
      <c r="N801" s="189" t="s">
        <v>2165</v>
      </c>
      <c r="O801" s="189" t="s">
        <v>6183</v>
      </c>
      <c r="P801" s="189" t="s">
        <v>6182</v>
      </c>
      <c r="Q801" s="189">
        <v>0</v>
      </c>
      <c r="R801" s="189" t="s">
        <v>456</v>
      </c>
      <c r="S801" s="189" t="s">
        <v>8790</v>
      </c>
      <c r="T801" s="190">
        <v>39171</v>
      </c>
      <c r="U801" s="191">
        <v>7350</v>
      </c>
      <c r="V801" s="197">
        <v>10436062</v>
      </c>
      <c r="W801" s="197">
        <v>21491212</v>
      </c>
      <c r="X801" s="192">
        <v>44469</v>
      </c>
      <c r="Y801" s="80" t="s">
        <v>6489</v>
      </c>
      <c r="Z801" s="80" t="s">
        <v>6490</v>
      </c>
      <c r="AA801" s="193" t="s">
        <v>6627</v>
      </c>
    </row>
    <row r="802" spans="2:27" s="188" customFormat="1" ht="15.75" customHeight="1" x14ac:dyDescent="0.2">
      <c r="B802" s="189" t="s">
        <v>8786</v>
      </c>
      <c r="C802" s="189">
        <v>650086104</v>
      </c>
      <c r="D802" s="189" t="s">
        <v>72</v>
      </c>
      <c r="E802" s="189" t="s">
        <v>4802</v>
      </c>
      <c r="F802" s="189" t="s">
        <v>8787</v>
      </c>
      <c r="G802" s="189" t="s">
        <v>4118</v>
      </c>
      <c r="H802" s="189" t="s">
        <v>8788</v>
      </c>
      <c r="I802" s="189" t="s">
        <v>4803</v>
      </c>
      <c r="J802" s="189" t="s">
        <v>8789</v>
      </c>
      <c r="K802" s="189" t="s">
        <v>4804</v>
      </c>
      <c r="L802" s="189" t="s">
        <v>6181</v>
      </c>
      <c r="M802" s="189" t="s">
        <v>5342</v>
      </c>
      <c r="N802" s="189" t="s">
        <v>2165</v>
      </c>
      <c r="O802" s="189" t="s">
        <v>6183</v>
      </c>
      <c r="P802" s="189" t="s">
        <v>6182</v>
      </c>
      <c r="Q802" s="189">
        <v>0</v>
      </c>
      <c r="R802" s="189" t="s">
        <v>456</v>
      </c>
      <c r="S802" s="189" t="s">
        <v>8790</v>
      </c>
      <c r="T802" s="190">
        <v>39171</v>
      </c>
      <c r="U802" s="191">
        <v>7350</v>
      </c>
      <c r="V802" s="197">
        <v>33165450</v>
      </c>
      <c r="W802" s="197">
        <v>102945557</v>
      </c>
      <c r="X802" s="192">
        <v>44469</v>
      </c>
      <c r="Y802" s="80" t="s">
        <v>6489</v>
      </c>
      <c r="Z802" s="80" t="s">
        <v>6490</v>
      </c>
      <c r="AA802" s="193" t="s">
        <v>6679</v>
      </c>
    </row>
    <row r="803" spans="2:27" s="188" customFormat="1" ht="15.75" customHeight="1" x14ac:dyDescent="0.2">
      <c r="B803" s="189" t="s">
        <v>8786</v>
      </c>
      <c r="C803" s="189">
        <v>650086104</v>
      </c>
      <c r="D803" s="189" t="s">
        <v>72</v>
      </c>
      <c r="E803" s="189" t="s">
        <v>4802</v>
      </c>
      <c r="F803" s="189" t="s">
        <v>8787</v>
      </c>
      <c r="G803" s="189" t="s">
        <v>4118</v>
      </c>
      <c r="H803" s="189" t="s">
        <v>8788</v>
      </c>
      <c r="I803" s="189" t="s">
        <v>4803</v>
      </c>
      <c r="J803" s="189" t="s">
        <v>8789</v>
      </c>
      <c r="K803" s="189" t="s">
        <v>4804</v>
      </c>
      <c r="L803" s="189" t="s">
        <v>6181</v>
      </c>
      <c r="M803" s="189" t="s">
        <v>5342</v>
      </c>
      <c r="N803" s="189" t="s">
        <v>2165</v>
      </c>
      <c r="O803" s="189" t="s">
        <v>6183</v>
      </c>
      <c r="P803" s="189" t="s">
        <v>6182</v>
      </c>
      <c r="Q803" s="189">
        <v>0</v>
      </c>
      <c r="R803" s="189" t="s">
        <v>456</v>
      </c>
      <c r="S803" s="189" t="s">
        <v>8790</v>
      </c>
      <c r="T803" s="190">
        <v>39171</v>
      </c>
      <c r="U803" s="191">
        <v>7350</v>
      </c>
      <c r="V803" s="197">
        <v>6633090</v>
      </c>
      <c r="W803" s="197">
        <v>13266180</v>
      </c>
      <c r="X803" s="192">
        <v>44469</v>
      </c>
      <c r="Y803" s="80" t="s">
        <v>6489</v>
      </c>
      <c r="Z803" s="80" t="s">
        <v>6490</v>
      </c>
      <c r="AA803" s="193" t="s">
        <v>7495</v>
      </c>
    </row>
    <row r="804" spans="2:27" s="188" customFormat="1" ht="15.75" customHeight="1" x14ac:dyDescent="0.2">
      <c r="B804" s="189" t="s">
        <v>8786</v>
      </c>
      <c r="C804" s="189">
        <v>650086104</v>
      </c>
      <c r="D804" s="189" t="s">
        <v>72</v>
      </c>
      <c r="E804" s="189" t="s">
        <v>4802</v>
      </c>
      <c r="F804" s="189" t="s">
        <v>8787</v>
      </c>
      <c r="G804" s="189" t="s">
        <v>4118</v>
      </c>
      <c r="H804" s="189" t="s">
        <v>8788</v>
      </c>
      <c r="I804" s="189" t="s">
        <v>4803</v>
      </c>
      <c r="J804" s="189" t="s">
        <v>8789</v>
      </c>
      <c r="K804" s="189" t="s">
        <v>4804</v>
      </c>
      <c r="L804" s="189" t="s">
        <v>6181</v>
      </c>
      <c r="M804" s="189" t="s">
        <v>5342</v>
      </c>
      <c r="N804" s="189" t="s">
        <v>2165</v>
      </c>
      <c r="O804" s="189" t="s">
        <v>6183</v>
      </c>
      <c r="P804" s="189" t="s">
        <v>6182</v>
      </c>
      <c r="Q804" s="189">
        <v>0</v>
      </c>
      <c r="R804" s="189" t="s">
        <v>456</v>
      </c>
      <c r="S804" s="189" t="s">
        <v>8790</v>
      </c>
      <c r="T804" s="190">
        <v>39171</v>
      </c>
      <c r="U804" s="191">
        <v>7350</v>
      </c>
      <c r="V804" s="197">
        <v>36703096</v>
      </c>
      <c r="W804" s="197">
        <v>101972687</v>
      </c>
      <c r="X804" s="192">
        <v>44469</v>
      </c>
      <c r="Y804" s="80" t="s">
        <v>6489</v>
      </c>
      <c r="Z804" s="80" t="s">
        <v>6490</v>
      </c>
      <c r="AA804" s="193" t="s">
        <v>6680</v>
      </c>
    </row>
    <row r="805" spans="2:27" s="188" customFormat="1" ht="15.75" customHeight="1" x14ac:dyDescent="0.2">
      <c r="B805" s="189" t="s">
        <v>8786</v>
      </c>
      <c r="C805" s="189">
        <v>650086104</v>
      </c>
      <c r="D805" s="189" t="s">
        <v>72</v>
      </c>
      <c r="E805" s="189" t="s">
        <v>4802</v>
      </c>
      <c r="F805" s="189" t="s">
        <v>8787</v>
      </c>
      <c r="G805" s="189" t="s">
        <v>4118</v>
      </c>
      <c r="H805" s="189" t="s">
        <v>8788</v>
      </c>
      <c r="I805" s="189" t="s">
        <v>4803</v>
      </c>
      <c r="J805" s="189" t="s">
        <v>8789</v>
      </c>
      <c r="K805" s="189" t="s">
        <v>4804</v>
      </c>
      <c r="L805" s="189" t="s">
        <v>6181</v>
      </c>
      <c r="M805" s="189" t="s">
        <v>5342</v>
      </c>
      <c r="N805" s="189" t="s">
        <v>2165</v>
      </c>
      <c r="O805" s="189" t="s">
        <v>6183</v>
      </c>
      <c r="P805" s="189" t="s">
        <v>6182</v>
      </c>
      <c r="Q805" s="189">
        <v>0</v>
      </c>
      <c r="R805" s="189" t="s">
        <v>456</v>
      </c>
      <c r="S805" s="189" t="s">
        <v>8790</v>
      </c>
      <c r="T805" s="190">
        <v>39171</v>
      </c>
      <c r="U805" s="191">
        <v>7350</v>
      </c>
      <c r="V805" s="197">
        <v>18926417</v>
      </c>
      <c r="W805" s="197">
        <v>67745946</v>
      </c>
      <c r="X805" s="192">
        <v>44469</v>
      </c>
      <c r="Y805" s="80" t="s">
        <v>6489</v>
      </c>
      <c r="Z805" s="80" t="s">
        <v>6490</v>
      </c>
      <c r="AA805" s="193" t="s">
        <v>6692</v>
      </c>
    </row>
    <row r="806" spans="2:27" s="188" customFormat="1" ht="15.75" customHeight="1" x14ac:dyDescent="0.2">
      <c r="B806" s="189" t="s">
        <v>8786</v>
      </c>
      <c r="C806" s="189">
        <v>650086104</v>
      </c>
      <c r="D806" s="189" t="s">
        <v>72</v>
      </c>
      <c r="E806" s="189" t="s">
        <v>4802</v>
      </c>
      <c r="F806" s="189" t="s">
        <v>8787</v>
      </c>
      <c r="G806" s="189" t="s">
        <v>4118</v>
      </c>
      <c r="H806" s="189" t="s">
        <v>8788</v>
      </c>
      <c r="I806" s="189" t="s">
        <v>4803</v>
      </c>
      <c r="J806" s="189" t="s">
        <v>8789</v>
      </c>
      <c r="K806" s="189" t="s">
        <v>4804</v>
      </c>
      <c r="L806" s="189" t="s">
        <v>6181</v>
      </c>
      <c r="M806" s="189" t="s">
        <v>5342</v>
      </c>
      <c r="N806" s="189" t="s">
        <v>2165</v>
      </c>
      <c r="O806" s="189" t="s">
        <v>6183</v>
      </c>
      <c r="P806" s="189" t="s">
        <v>6182</v>
      </c>
      <c r="Q806" s="189">
        <v>0</v>
      </c>
      <c r="R806" s="189" t="s">
        <v>456</v>
      </c>
      <c r="S806" s="189" t="s">
        <v>8790</v>
      </c>
      <c r="T806" s="190">
        <v>39171</v>
      </c>
      <c r="U806" s="191">
        <v>7350</v>
      </c>
      <c r="V806" s="197">
        <v>20253036</v>
      </c>
      <c r="W806" s="197">
        <v>96047128</v>
      </c>
      <c r="X806" s="192">
        <v>44469</v>
      </c>
      <c r="Y806" s="80" t="s">
        <v>6489</v>
      </c>
      <c r="Z806" s="80" t="s">
        <v>6490</v>
      </c>
      <c r="AA806" s="193" t="s">
        <v>6681</v>
      </c>
    </row>
    <row r="807" spans="2:27" s="188" customFormat="1" ht="15.75" customHeight="1" x14ac:dyDescent="0.2">
      <c r="B807" s="189" t="s">
        <v>8786</v>
      </c>
      <c r="C807" s="189">
        <v>650086104</v>
      </c>
      <c r="D807" s="189" t="s">
        <v>72</v>
      </c>
      <c r="E807" s="189" t="s">
        <v>4802</v>
      </c>
      <c r="F807" s="189" t="s">
        <v>8787</v>
      </c>
      <c r="G807" s="189" t="s">
        <v>4118</v>
      </c>
      <c r="H807" s="189" t="s">
        <v>8788</v>
      </c>
      <c r="I807" s="189" t="s">
        <v>4803</v>
      </c>
      <c r="J807" s="189" t="s">
        <v>8789</v>
      </c>
      <c r="K807" s="189" t="s">
        <v>4804</v>
      </c>
      <c r="L807" s="189" t="s">
        <v>6181</v>
      </c>
      <c r="M807" s="189" t="s">
        <v>5342</v>
      </c>
      <c r="N807" s="189" t="s">
        <v>2165</v>
      </c>
      <c r="O807" s="189" t="s">
        <v>6183</v>
      </c>
      <c r="P807" s="189" t="s">
        <v>6182</v>
      </c>
      <c r="Q807" s="189">
        <v>0</v>
      </c>
      <c r="R807" s="189" t="s">
        <v>456</v>
      </c>
      <c r="S807" s="189" t="s">
        <v>8790</v>
      </c>
      <c r="T807" s="190">
        <v>39171</v>
      </c>
      <c r="U807" s="191">
        <v>7350</v>
      </c>
      <c r="V807" s="197">
        <v>14256721</v>
      </c>
      <c r="W807" s="197">
        <v>116064333</v>
      </c>
      <c r="X807" s="192">
        <v>44469</v>
      </c>
      <c r="Y807" s="80" t="s">
        <v>6489</v>
      </c>
      <c r="Z807" s="80" t="s">
        <v>6490</v>
      </c>
      <c r="AA807" s="193" t="s">
        <v>6637</v>
      </c>
    </row>
    <row r="808" spans="2:27" s="188" customFormat="1" ht="15.75" customHeight="1" x14ac:dyDescent="0.2">
      <c r="B808" s="189" t="s">
        <v>8786</v>
      </c>
      <c r="C808" s="189">
        <v>650086104</v>
      </c>
      <c r="D808" s="189" t="s">
        <v>72</v>
      </c>
      <c r="E808" s="189" t="s">
        <v>4802</v>
      </c>
      <c r="F808" s="189" t="s">
        <v>8787</v>
      </c>
      <c r="G808" s="189" t="s">
        <v>4118</v>
      </c>
      <c r="H808" s="189" t="s">
        <v>8788</v>
      </c>
      <c r="I808" s="189" t="s">
        <v>4803</v>
      </c>
      <c r="J808" s="189" t="s">
        <v>8789</v>
      </c>
      <c r="K808" s="189" t="s">
        <v>4804</v>
      </c>
      <c r="L808" s="189" t="s">
        <v>6181</v>
      </c>
      <c r="M808" s="189" t="s">
        <v>5342</v>
      </c>
      <c r="N808" s="189" t="s">
        <v>2165</v>
      </c>
      <c r="O808" s="189" t="s">
        <v>6183</v>
      </c>
      <c r="P808" s="189" t="s">
        <v>6182</v>
      </c>
      <c r="Q808" s="189">
        <v>0</v>
      </c>
      <c r="R808" s="189" t="s">
        <v>456</v>
      </c>
      <c r="S808" s="189" t="s">
        <v>8790</v>
      </c>
      <c r="T808" s="190">
        <v>39171</v>
      </c>
      <c r="U808" s="191">
        <v>7350</v>
      </c>
      <c r="V808" s="197">
        <v>28831828</v>
      </c>
      <c r="W808" s="197">
        <v>138587341</v>
      </c>
      <c r="X808" s="192">
        <v>44469</v>
      </c>
      <c r="Y808" s="80" t="s">
        <v>6489</v>
      </c>
      <c r="Z808" s="80" t="s">
        <v>6490</v>
      </c>
      <c r="AA808" s="193" t="s">
        <v>6547</v>
      </c>
    </row>
    <row r="809" spans="2:27" s="188" customFormat="1" ht="15.75" customHeight="1" x14ac:dyDescent="0.2">
      <c r="B809" s="189" t="s">
        <v>8786</v>
      </c>
      <c r="C809" s="189">
        <v>650086104</v>
      </c>
      <c r="D809" s="189" t="s">
        <v>72</v>
      </c>
      <c r="E809" s="189" t="s">
        <v>4802</v>
      </c>
      <c r="F809" s="189" t="s">
        <v>8787</v>
      </c>
      <c r="G809" s="189" t="s">
        <v>4118</v>
      </c>
      <c r="H809" s="189" t="s">
        <v>8788</v>
      </c>
      <c r="I809" s="189" t="s">
        <v>4803</v>
      </c>
      <c r="J809" s="189" t="s">
        <v>8789</v>
      </c>
      <c r="K809" s="189" t="s">
        <v>4804</v>
      </c>
      <c r="L809" s="189" t="s">
        <v>6181</v>
      </c>
      <c r="M809" s="189" t="s">
        <v>5342</v>
      </c>
      <c r="N809" s="189" t="s">
        <v>2165</v>
      </c>
      <c r="O809" s="189" t="s">
        <v>6183</v>
      </c>
      <c r="P809" s="189" t="s">
        <v>6182</v>
      </c>
      <c r="Q809" s="189">
        <v>0</v>
      </c>
      <c r="R809" s="189" t="s">
        <v>456</v>
      </c>
      <c r="S809" s="189" t="s">
        <v>8790</v>
      </c>
      <c r="T809" s="190">
        <v>39171</v>
      </c>
      <c r="U809" s="191">
        <v>7350</v>
      </c>
      <c r="V809" s="197">
        <v>50676808</v>
      </c>
      <c r="W809" s="197">
        <v>133634707</v>
      </c>
      <c r="X809" s="192">
        <v>44469</v>
      </c>
      <c r="Y809" s="80" t="s">
        <v>6489</v>
      </c>
      <c r="Z809" s="80" t="s">
        <v>6490</v>
      </c>
      <c r="AA809" s="193" t="s">
        <v>6638</v>
      </c>
    </row>
    <row r="810" spans="2:27" s="188" customFormat="1" ht="15.75" customHeight="1" x14ac:dyDescent="0.2">
      <c r="B810" s="189" t="s">
        <v>8786</v>
      </c>
      <c r="C810" s="189">
        <v>650086104</v>
      </c>
      <c r="D810" s="189" t="s">
        <v>72</v>
      </c>
      <c r="E810" s="189" t="s">
        <v>4802</v>
      </c>
      <c r="F810" s="189" t="s">
        <v>8787</v>
      </c>
      <c r="G810" s="189" t="s">
        <v>4118</v>
      </c>
      <c r="H810" s="189" t="s">
        <v>8788</v>
      </c>
      <c r="I810" s="189" t="s">
        <v>4803</v>
      </c>
      <c r="J810" s="189" t="s">
        <v>8789</v>
      </c>
      <c r="K810" s="189" t="s">
        <v>4804</v>
      </c>
      <c r="L810" s="189" t="s">
        <v>6181</v>
      </c>
      <c r="M810" s="189" t="s">
        <v>5342</v>
      </c>
      <c r="N810" s="189" t="s">
        <v>2165</v>
      </c>
      <c r="O810" s="189" t="s">
        <v>6183</v>
      </c>
      <c r="P810" s="189" t="s">
        <v>6182</v>
      </c>
      <c r="Q810" s="189">
        <v>0</v>
      </c>
      <c r="R810" s="189" t="s">
        <v>456</v>
      </c>
      <c r="S810" s="189" t="s">
        <v>8790</v>
      </c>
      <c r="T810" s="190">
        <v>39171</v>
      </c>
      <c r="U810" s="191">
        <v>7350</v>
      </c>
      <c r="V810" s="197">
        <v>30865979</v>
      </c>
      <c r="W810" s="197">
        <v>154860540</v>
      </c>
      <c r="X810" s="192">
        <v>44469</v>
      </c>
      <c r="Y810" s="80" t="s">
        <v>6489</v>
      </c>
      <c r="Z810" s="80" t="s">
        <v>6490</v>
      </c>
      <c r="AA810" s="193" t="s">
        <v>7478</v>
      </c>
    </row>
    <row r="811" spans="2:27" s="188" customFormat="1" ht="15.75" customHeight="1" x14ac:dyDescent="0.2">
      <c r="B811" s="189" t="s">
        <v>3085</v>
      </c>
      <c r="C811" s="189">
        <v>692614003</v>
      </c>
      <c r="D811" s="189" t="s">
        <v>2469</v>
      </c>
      <c r="E811" s="189" t="s">
        <v>2495</v>
      </c>
      <c r="F811" s="189" t="s">
        <v>1476</v>
      </c>
      <c r="G811" s="189" t="s">
        <v>2496</v>
      </c>
      <c r="H811" s="189" t="s">
        <v>28</v>
      </c>
      <c r="I811" s="189">
        <v>0</v>
      </c>
      <c r="J811" s="189">
        <v>0</v>
      </c>
      <c r="K811" s="189" t="s">
        <v>8450</v>
      </c>
      <c r="L811" s="189" t="s">
        <v>3087</v>
      </c>
      <c r="M811" s="189" t="s">
        <v>47</v>
      </c>
      <c r="N811" s="189" t="s">
        <v>3089</v>
      </c>
      <c r="O811" s="189" t="s">
        <v>3088</v>
      </c>
      <c r="P811" s="189" t="s">
        <v>3086</v>
      </c>
      <c r="Q811" s="189">
        <v>0</v>
      </c>
      <c r="R811" s="189">
        <v>91001</v>
      </c>
      <c r="S811" s="189" t="s">
        <v>2517</v>
      </c>
      <c r="T811" s="190">
        <v>39212</v>
      </c>
      <c r="U811" s="191">
        <v>7354</v>
      </c>
      <c r="V811" s="197">
        <v>2861840</v>
      </c>
      <c r="W811" s="197">
        <v>20115879</v>
      </c>
      <c r="X811" s="192">
        <v>44469</v>
      </c>
      <c r="Y811" s="80" t="s">
        <v>6489</v>
      </c>
      <c r="Z811" s="80" t="s">
        <v>6490</v>
      </c>
      <c r="AA811" s="193" t="s">
        <v>6693</v>
      </c>
    </row>
    <row r="812" spans="2:27" s="188" customFormat="1" ht="15.75" customHeight="1" x14ac:dyDescent="0.2">
      <c r="B812" s="189" t="s">
        <v>8413</v>
      </c>
      <c r="C812" s="189">
        <v>692008006</v>
      </c>
      <c r="D812" s="189" t="s">
        <v>2469</v>
      </c>
      <c r="E812" s="189" t="s">
        <v>2484</v>
      </c>
      <c r="F812" s="189" t="s">
        <v>26</v>
      </c>
      <c r="G812" s="189" t="s">
        <v>2485</v>
      </c>
      <c r="H812" s="189" t="s">
        <v>28</v>
      </c>
      <c r="I812" s="189">
        <v>0</v>
      </c>
      <c r="J812" s="189">
        <v>0</v>
      </c>
      <c r="K812" s="189" t="s">
        <v>7330</v>
      </c>
      <c r="L812" s="189" t="s">
        <v>2913</v>
      </c>
      <c r="M812" s="189" t="s">
        <v>5340</v>
      </c>
      <c r="N812" s="189" t="s">
        <v>2915</v>
      </c>
      <c r="O812" s="189" t="s">
        <v>2914</v>
      </c>
      <c r="P812" s="189">
        <v>0</v>
      </c>
      <c r="Q812" s="189">
        <v>0</v>
      </c>
      <c r="R812" s="189">
        <v>91001</v>
      </c>
      <c r="S812" s="189" t="s">
        <v>2488</v>
      </c>
      <c r="T812" s="190">
        <v>39212</v>
      </c>
      <c r="U812" s="191">
        <v>7355</v>
      </c>
      <c r="V812" s="197">
        <v>4893746</v>
      </c>
      <c r="W812" s="197">
        <v>44043714</v>
      </c>
      <c r="X812" s="192">
        <v>44469</v>
      </c>
      <c r="Y812" s="80" t="s">
        <v>6489</v>
      </c>
      <c r="Z812" s="80" t="s">
        <v>6490</v>
      </c>
      <c r="AA812" s="193" t="s">
        <v>6526</v>
      </c>
    </row>
    <row r="813" spans="2:27" s="188" customFormat="1" ht="15.75" customHeight="1" x14ac:dyDescent="0.2">
      <c r="B813" s="189" t="s">
        <v>6162</v>
      </c>
      <c r="C813" s="189">
        <v>692102002</v>
      </c>
      <c r="D813" s="189" t="s">
        <v>3401</v>
      </c>
      <c r="E813" s="189" t="s">
        <v>2484</v>
      </c>
      <c r="F813" s="189" t="s">
        <v>1476</v>
      </c>
      <c r="G813" s="189" t="s">
        <v>2485</v>
      </c>
      <c r="H813" s="189" t="s">
        <v>28</v>
      </c>
      <c r="I813" s="189">
        <v>0</v>
      </c>
      <c r="J813" s="189">
        <v>0</v>
      </c>
      <c r="K813" s="189" t="s">
        <v>6163</v>
      </c>
      <c r="L813" s="189" t="s">
        <v>6164</v>
      </c>
      <c r="M813" s="189" t="s">
        <v>5340</v>
      </c>
      <c r="N813" s="189" t="s">
        <v>6165</v>
      </c>
      <c r="O813" s="189" t="s">
        <v>6166</v>
      </c>
      <c r="P813" s="189">
        <v>0</v>
      </c>
      <c r="Q813" s="189">
        <v>0</v>
      </c>
      <c r="R813" s="189">
        <v>91001</v>
      </c>
      <c r="S813" s="189" t="s">
        <v>2553</v>
      </c>
      <c r="T813" s="190">
        <v>39212</v>
      </c>
      <c r="U813" s="191">
        <v>7356</v>
      </c>
      <c r="V813" s="197">
        <v>3262498</v>
      </c>
      <c r="W813" s="197">
        <v>22932106</v>
      </c>
      <c r="X813" s="192">
        <v>44469</v>
      </c>
      <c r="Y813" s="80" t="s">
        <v>6489</v>
      </c>
      <c r="Z813" s="80" t="s">
        <v>6490</v>
      </c>
      <c r="AA813" s="193" t="s">
        <v>7192</v>
      </c>
    </row>
    <row r="814" spans="2:27" s="188" customFormat="1" ht="15.75" customHeight="1" x14ac:dyDescent="0.2">
      <c r="B814" s="189" t="s">
        <v>8713</v>
      </c>
      <c r="C814" s="189">
        <v>657798800</v>
      </c>
      <c r="D814" s="189" t="s">
        <v>72</v>
      </c>
      <c r="E814" s="189" t="s">
        <v>4437</v>
      </c>
      <c r="F814" s="189" t="s">
        <v>8714</v>
      </c>
      <c r="G814" s="189" t="s">
        <v>4438</v>
      </c>
      <c r="H814" s="189" t="s">
        <v>8715</v>
      </c>
      <c r="I814" s="189" t="s">
        <v>4439</v>
      </c>
      <c r="J814" s="189" t="s">
        <v>5811</v>
      </c>
      <c r="K814" s="189" t="s">
        <v>8716</v>
      </c>
      <c r="L814" s="189" t="s">
        <v>8717</v>
      </c>
      <c r="M814" s="189" t="s">
        <v>47</v>
      </c>
      <c r="N814" s="189" t="s">
        <v>630</v>
      </c>
      <c r="O814" s="189">
        <v>56232475099</v>
      </c>
      <c r="P814" s="189" t="s">
        <v>6308</v>
      </c>
      <c r="Q814" s="189">
        <v>0</v>
      </c>
      <c r="R814" s="189" t="s">
        <v>1053</v>
      </c>
      <c r="S814" s="189" t="s">
        <v>8718</v>
      </c>
      <c r="T814" s="190">
        <v>39269</v>
      </c>
      <c r="U814" s="191">
        <v>7362</v>
      </c>
      <c r="V814" s="197">
        <v>9029898</v>
      </c>
      <c r="W814" s="197">
        <v>97269314</v>
      </c>
      <c r="X814" s="192">
        <v>44469</v>
      </c>
      <c r="Y814" s="80" t="s">
        <v>6489</v>
      </c>
      <c r="Z814" s="80" t="s">
        <v>6490</v>
      </c>
      <c r="AA814" s="193" t="s">
        <v>6492</v>
      </c>
    </row>
    <row r="815" spans="2:27" s="188" customFormat="1" ht="15.75" customHeight="1" x14ac:dyDescent="0.2">
      <c r="B815" s="189" t="s">
        <v>8713</v>
      </c>
      <c r="C815" s="189">
        <v>657798800</v>
      </c>
      <c r="D815" s="189" t="s">
        <v>72</v>
      </c>
      <c r="E815" s="189" t="s">
        <v>4437</v>
      </c>
      <c r="F815" s="189" t="s">
        <v>8714</v>
      </c>
      <c r="G815" s="189" t="s">
        <v>4438</v>
      </c>
      <c r="H815" s="189" t="s">
        <v>8715</v>
      </c>
      <c r="I815" s="189" t="s">
        <v>4439</v>
      </c>
      <c r="J815" s="189" t="s">
        <v>5811</v>
      </c>
      <c r="K815" s="189" t="s">
        <v>8716</v>
      </c>
      <c r="L815" s="189" t="s">
        <v>8717</v>
      </c>
      <c r="M815" s="189" t="s">
        <v>47</v>
      </c>
      <c r="N815" s="189" t="s">
        <v>630</v>
      </c>
      <c r="O815" s="189">
        <v>56232475099</v>
      </c>
      <c r="P815" s="189" t="s">
        <v>6308</v>
      </c>
      <c r="Q815" s="189">
        <v>0</v>
      </c>
      <c r="R815" s="189" t="s">
        <v>1053</v>
      </c>
      <c r="S815" s="189" t="s">
        <v>8718</v>
      </c>
      <c r="T815" s="190">
        <v>39269</v>
      </c>
      <c r="U815" s="191">
        <v>7362</v>
      </c>
      <c r="V815" s="197">
        <v>6567199</v>
      </c>
      <c r="W815" s="197">
        <v>16828447</v>
      </c>
      <c r="X815" s="192">
        <v>44469</v>
      </c>
      <c r="Y815" s="80" t="s">
        <v>6489</v>
      </c>
      <c r="Z815" s="80" t="s">
        <v>6490</v>
      </c>
      <c r="AA815" s="193" t="s">
        <v>6493</v>
      </c>
    </row>
    <row r="816" spans="2:27" s="188" customFormat="1" ht="15.75" customHeight="1" x14ac:dyDescent="0.2">
      <c r="B816" s="189" t="s">
        <v>8713</v>
      </c>
      <c r="C816" s="189">
        <v>657798800</v>
      </c>
      <c r="D816" s="189" t="s">
        <v>72</v>
      </c>
      <c r="E816" s="189" t="s">
        <v>4437</v>
      </c>
      <c r="F816" s="189" t="s">
        <v>8714</v>
      </c>
      <c r="G816" s="189" t="s">
        <v>4438</v>
      </c>
      <c r="H816" s="189" t="s">
        <v>8715</v>
      </c>
      <c r="I816" s="189" t="s">
        <v>4439</v>
      </c>
      <c r="J816" s="189" t="s">
        <v>5811</v>
      </c>
      <c r="K816" s="189" t="s">
        <v>8716</v>
      </c>
      <c r="L816" s="189" t="s">
        <v>8717</v>
      </c>
      <c r="M816" s="189" t="s">
        <v>47</v>
      </c>
      <c r="N816" s="189" t="s">
        <v>630</v>
      </c>
      <c r="O816" s="189">
        <v>56232475099</v>
      </c>
      <c r="P816" s="189" t="s">
        <v>6308</v>
      </c>
      <c r="Q816" s="189">
        <v>0</v>
      </c>
      <c r="R816" s="189" t="s">
        <v>1053</v>
      </c>
      <c r="S816" s="189" t="s">
        <v>8718</v>
      </c>
      <c r="T816" s="190">
        <v>39269</v>
      </c>
      <c r="U816" s="191">
        <v>7362</v>
      </c>
      <c r="V816" s="197">
        <v>10966709</v>
      </c>
      <c r="W816" s="197">
        <v>10966709</v>
      </c>
      <c r="X816" s="192">
        <v>44469</v>
      </c>
      <c r="Y816" s="80" t="s">
        <v>6489</v>
      </c>
      <c r="Z816" s="80" t="s">
        <v>6490</v>
      </c>
      <c r="AA816" s="193" t="s">
        <v>6521</v>
      </c>
    </row>
    <row r="817" spans="2:27" s="188" customFormat="1" ht="15.75" customHeight="1" x14ac:dyDescent="0.2">
      <c r="B817" s="189" t="s">
        <v>8713</v>
      </c>
      <c r="C817" s="189">
        <v>657798800</v>
      </c>
      <c r="D817" s="189" t="s">
        <v>72</v>
      </c>
      <c r="E817" s="189" t="s">
        <v>4437</v>
      </c>
      <c r="F817" s="189" t="s">
        <v>8714</v>
      </c>
      <c r="G817" s="189" t="s">
        <v>4438</v>
      </c>
      <c r="H817" s="189" t="s">
        <v>8715</v>
      </c>
      <c r="I817" s="189" t="s">
        <v>4439</v>
      </c>
      <c r="J817" s="189" t="s">
        <v>5811</v>
      </c>
      <c r="K817" s="189" t="s">
        <v>8716</v>
      </c>
      <c r="L817" s="189" t="s">
        <v>8717</v>
      </c>
      <c r="M817" s="189" t="s">
        <v>47</v>
      </c>
      <c r="N817" s="189" t="s">
        <v>630</v>
      </c>
      <c r="O817" s="189">
        <v>56232475099</v>
      </c>
      <c r="P817" s="189" t="s">
        <v>6308</v>
      </c>
      <c r="Q817" s="189">
        <v>0</v>
      </c>
      <c r="R817" s="189" t="s">
        <v>1053</v>
      </c>
      <c r="S817" s="189" t="s">
        <v>8718</v>
      </c>
      <c r="T817" s="190">
        <v>39269</v>
      </c>
      <c r="U817" s="191">
        <v>7362</v>
      </c>
      <c r="V817" s="197">
        <v>0</v>
      </c>
      <c r="W817" s="197">
        <v>6413280</v>
      </c>
      <c r="X817" s="192">
        <v>44469</v>
      </c>
      <c r="Y817" s="80" t="s">
        <v>6489</v>
      </c>
      <c r="Z817" s="80" t="s">
        <v>6490</v>
      </c>
      <c r="AA817" s="193" t="s">
        <v>6556</v>
      </c>
    </row>
    <row r="818" spans="2:27" s="188" customFormat="1" ht="15.75" customHeight="1" x14ac:dyDescent="0.2">
      <c r="B818" s="189" t="s">
        <v>8713</v>
      </c>
      <c r="C818" s="189">
        <v>657798800</v>
      </c>
      <c r="D818" s="189" t="s">
        <v>72</v>
      </c>
      <c r="E818" s="189" t="s">
        <v>4437</v>
      </c>
      <c r="F818" s="189" t="s">
        <v>8714</v>
      </c>
      <c r="G818" s="189" t="s">
        <v>4438</v>
      </c>
      <c r="H818" s="189" t="s">
        <v>8715</v>
      </c>
      <c r="I818" s="189" t="s">
        <v>4439</v>
      </c>
      <c r="J818" s="189" t="s">
        <v>5811</v>
      </c>
      <c r="K818" s="189" t="s">
        <v>8716</v>
      </c>
      <c r="L818" s="189" t="s">
        <v>8717</v>
      </c>
      <c r="M818" s="189" t="s">
        <v>47</v>
      </c>
      <c r="N818" s="189" t="s">
        <v>630</v>
      </c>
      <c r="O818" s="189">
        <v>56232475099</v>
      </c>
      <c r="P818" s="189" t="s">
        <v>6308</v>
      </c>
      <c r="Q818" s="189">
        <v>0</v>
      </c>
      <c r="R818" s="189" t="s">
        <v>1053</v>
      </c>
      <c r="S818" s="189" t="s">
        <v>8718</v>
      </c>
      <c r="T818" s="190">
        <v>39269</v>
      </c>
      <c r="U818" s="191">
        <v>7362</v>
      </c>
      <c r="V818" s="197">
        <v>8208998</v>
      </c>
      <c r="W818" s="197">
        <v>62798839</v>
      </c>
      <c r="X818" s="192">
        <v>44469</v>
      </c>
      <c r="Y818" s="80" t="s">
        <v>6489</v>
      </c>
      <c r="Z818" s="80" t="s">
        <v>6490</v>
      </c>
      <c r="AA818" s="193" t="s">
        <v>171</v>
      </c>
    </row>
    <row r="819" spans="2:27" s="188" customFormat="1" ht="15.75" customHeight="1" x14ac:dyDescent="0.2">
      <c r="B819" s="189" t="s">
        <v>8713</v>
      </c>
      <c r="C819" s="189">
        <v>657798800</v>
      </c>
      <c r="D819" s="189" t="s">
        <v>72</v>
      </c>
      <c r="E819" s="189" t="s">
        <v>4437</v>
      </c>
      <c r="F819" s="189" t="s">
        <v>8714</v>
      </c>
      <c r="G819" s="189" t="s">
        <v>4438</v>
      </c>
      <c r="H819" s="189" t="s">
        <v>8715</v>
      </c>
      <c r="I819" s="189" t="s">
        <v>4439</v>
      </c>
      <c r="J819" s="189" t="s">
        <v>5811</v>
      </c>
      <c r="K819" s="189" t="s">
        <v>8716</v>
      </c>
      <c r="L819" s="189" t="s">
        <v>8717</v>
      </c>
      <c r="M819" s="189" t="s">
        <v>47</v>
      </c>
      <c r="N819" s="189" t="s">
        <v>630</v>
      </c>
      <c r="O819" s="189">
        <v>56232475099</v>
      </c>
      <c r="P819" s="189" t="s">
        <v>6308</v>
      </c>
      <c r="Q819" s="189">
        <v>0</v>
      </c>
      <c r="R819" s="189" t="s">
        <v>1053</v>
      </c>
      <c r="S819" s="189" t="s">
        <v>8718</v>
      </c>
      <c r="T819" s="190">
        <v>39269</v>
      </c>
      <c r="U819" s="191">
        <v>7362</v>
      </c>
      <c r="V819" s="197">
        <v>17589972</v>
      </c>
      <c r="W819" s="197">
        <v>134968512</v>
      </c>
      <c r="X819" s="192">
        <v>44469</v>
      </c>
      <c r="Y819" s="80" t="s">
        <v>6489</v>
      </c>
      <c r="Z819" s="80" t="s">
        <v>6490</v>
      </c>
      <c r="AA819" s="193" t="s">
        <v>6566</v>
      </c>
    </row>
    <row r="820" spans="2:27" s="188" customFormat="1" ht="15.75" customHeight="1" x14ac:dyDescent="0.2">
      <c r="B820" s="189" t="s">
        <v>8713</v>
      </c>
      <c r="C820" s="189">
        <v>657798800</v>
      </c>
      <c r="D820" s="189" t="s">
        <v>72</v>
      </c>
      <c r="E820" s="189" t="s">
        <v>4437</v>
      </c>
      <c r="F820" s="189" t="s">
        <v>8714</v>
      </c>
      <c r="G820" s="189" t="s">
        <v>4438</v>
      </c>
      <c r="H820" s="189" t="s">
        <v>8715</v>
      </c>
      <c r="I820" s="189" t="s">
        <v>4439</v>
      </c>
      <c r="J820" s="189" t="s">
        <v>5811</v>
      </c>
      <c r="K820" s="189" t="s">
        <v>8716</v>
      </c>
      <c r="L820" s="189" t="s">
        <v>8717</v>
      </c>
      <c r="M820" s="189" t="s">
        <v>47</v>
      </c>
      <c r="N820" s="189" t="s">
        <v>630</v>
      </c>
      <c r="O820" s="189">
        <v>56232475099</v>
      </c>
      <c r="P820" s="189" t="s">
        <v>6308</v>
      </c>
      <c r="Q820" s="189">
        <v>0</v>
      </c>
      <c r="R820" s="189" t="s">
        <v>1053</v>
      </c>
      <c r="S820" s="189" t="s">
        <v>8718</v>
      </c>
      <c r="T820" s="190">
        <v>39269</v>
      </c>
      <c r="U820" s="191">
        <v>7362</v>
      </c>
      <c r="V820" s="197">
        <v>7054608</v>
      </c>
      <c r="W820" s="197">
        <v>59002176</v>
      </c>
      <c r="X820" s="192">
        <v>44469</v>
      </c>
      <c r="Y820" s="80" t="s">
        <v>6489</v>
      </c>
      <c r="Z820" s="80" t="s">
        <v>6490</v>
      </c>
      <c r="AA820" s="193" t="s">
        <v>6583</v>
      </c>
    </row>
    <row r="821" spans="2:27" s="188" customFormat="1" ht="15.75" customHeight="1" x14ac:dyDescent="0.2">
      <c r="B821" s="189" t="s">
        <v>8713</v>
      </c>
      <c r="C821" s="189">
        <v>657798800</v>
      </c>
      <c r="D821" s="189" t="s">
        <v>72</v>
      </c>
      <c r="E821" s="189" t="s">
        <v>4437</v>
      </c>
      <c r="F821" s="189" t="s">
        <v>8714</v>
      </c>
      <c r="G821" s="189" t="s">
        <v>4438</v>
      </c>
      <c r="H821" s="189" t="s">
        <v>8715</v>
      </c>
      <c r="I821" s="189" t="s">
        <v>4439</v>
      </c>
      <c r="J821" s="189" t="s">
        <v>5811</v>
      </c>
      <c r="K821" s="189" t="s">
        <v>8716</v>
      </c>
      <c r="L821" s="189" t="s">
        <v>8717</v>
      </c>
      <c r="M821" s="189" t="s">
        <v>47</v>
      </c>
      <c r="N821" s="189" t="s">
        <v>630</v>
      </c>
      <c r="O821" s="189">
        <v>56232475099</v>
      </c>
      <c r="P821" s="189" t="s">
        <v>6308</v>
      </c>
      <c r="Q821" s="189">
        <v>0</v>
      </c>
      <c r="R821" s="189" t="s">
        <v>1053</v>
      </c>
      <c r="S821" s="189" t="s">
        <v>8718</v>
      </c>
      <c r="T821" s="190">
        <v>39269</v>
      </c>
      <c r="U821" s="191">
        <v>7362</v>
      </c>
      <c r="V821" s="197">
        <v>6413280</v>
      </c>
      <c r="W821" s="197">
        <v>50985576</v>
      </c>
      <c r="X821" s="192">
        <v>44469</v>
      </c>
      <c r="Y821" s="80" t="s">
        <v>6489</v>
      </c>
      <c r="Z821" s="80" t="s">
        <v>6490</v>
      </c>
      <c r="AA821" s="193" t="s">
        <v>6584</v>
      </c>
    </row>
    <row r="822" spans="2:27" s="188" customFormat="1" ht="15.75" customHeight="1" x14ac:dyDescent="0.2">
      <c r="B822" s="189" t="s">
        <v>8713</v>
      </c>
      <c r="C822" s="189">
        <v>657798800</v>
      </c>
      <c r="D822" s="189" t="s">
        <v>72</v>
      </c>
      <c r="E822" s="189" t="s">
        <v>4437</v>
      </c>
      <c r="F822" s="189" t="s">
        <v>8714</v>
      </c>
      <c r="G822" s="189" t="s">
        <v>4438</v>
      </c>
      <c r="H822" s="189" t="s">
        <v>8715</v>
      </c>
      <c r="I822" s="189" t="s">
        <v>4439</v>
      </c>
      <c r="J822" s="189" t="s">
        <v>5811</v>
      </c>
      <c r="K822" s="189" t="s">
        <v>8716</v>
      </c>
      <c r="L822" s="189" t="s">
        <v>8717</v>
      </c>
      <c r="M822" s="189" t="s">
        <v>47</v>
      </c>
      <c r="N822" s="189" t="s">
        <v>630</v>
      </c>
      <c r="O822" s="189">
        <v>56232475099</v>
      </c>
      <c r="P822" s="189" t="s">
        <v>6308</v>
      </c>
      <c r="Q822" s="189">
        <v>0</v>
      </c>
      <c r="R822" s="189" t="s">
        <v>1053</v>
      </c>
      <c r="S822" s="189" t="s">
        <v>8718</v>
      </c>
      <c r="T822" s="190">
        <v>39269</v>
      </c>
      <c r="U822" s="191">
        <v>7362</v>
      </c>
      <c r="V822" s="197">
        <v>6413280</v>
      </c>
      <c r="W822" s="197">
        <v>51306240</v>
      </c>
      <c r="X822" s="192">
        <v>44469</v>
      </c>
      <c r="Y822" s="80" t="s">
        <v>6489</v>
      </c>
      <c r="Z822" s="80" t="s">
        <v>6490</v>
      </c>
      <c r="AA822" s="193" t="s">
        <v>6585</v>
      </c>
    </row>
    <row r="823" spans="2:27" s="188" customFormat="1" ht="15.75" customHeight="1" x14ac:dyDescent="0.2">
      <c r="B823" s="189" t="s">
        <v>8713</v>
      </c>
      <c r="C823" s="189">
        <v>657798800</v>
      </c>
      <c r="D823" s="189" t="s">
        <v>72</v>
      </c>
      <c r="E823" s="189" t="s">
        <v>4437</v>
      </c>
      <c r="F823" s="189" t="s">
        <v>8714</v>
      </c>
      <c r="G823" s="189" t="s">
        <v>4438</v>
      </c>
      <c r="H823" s="189" t="s">
        <v>8715</v>
      </c>
      <c r="I823" s="189" t="s">
        <v>4439</v>
      </c>
      <c r="J823" s="189" t="s">
        <v>5811</v>
      </c>
      <c r="K823" s="189" t="s">
        <v>8716</v>
      </c>
      <c r="L823" s="189" t="s">
        <v>8717</v>
      </c>
      <c r="M823" s="189" t="s">
        <v>47</v>
      </c>
      <c r="N823" s="189" t="s">
        <v>630</v>
      </c>
      <c r="O823" s="189">
        <v>56232475099</v>
      </c>
      <c r="P823" s="189" t="s">
        <v>6308</v>
      </c>
      <c r="Q823" s="189">
        <v>0</v>
      </c>
      <c r="R823" s="189" t="s">
        <v>1053</v>
      </c>
      <c r="S823" s="189" t="s">
        <v>8718</v>
      </c>
      <c r="T823" s="190">
        <v>39269</v>
      </c>
      <c r="U823" s="191">
        <v>7362</v>
      </c>
      <c r="V823" s="197">
        <v>198605</v>
      </c>
      <c r="W823" s="197">
        <v>5163725</v>
      </c>
      <c r="X823" s="192">
        <v>44469</v>
      </c>
      <c r="Y823" s="80" t="s">
        <v>6489</v>
      </c>
      <c r="Z823" s="80" t="s">
        <v>6490</v>
      </c>
      <c r="AA823" s="193" t="s">
        <v>6528</v>
      </c>
    </row>
    <row r="824" spans="2:27" s="188" customFormat="1" ht="15.75" customHeight="1" x14ac:dyDescent="0.2">
      <c r="B824" s="189" t="s">
        <v>8713</v>
      </c>
      <c r="C824" s="189">
        <v>657798800</v>
      </c>
      <c r="D824" s="189" t="s">
        <v>72</v>
      </c>
      <c r="E824" s="189" t="s">
        <v>4437</v>
      </c>
      <c r="F824" s="189" t="s">
        <v>8714</v>
      </c>
      <c r="G824" s="189" t="s">
        <v>4438</v>
      </c>
      <c r="H824" s="189" t="s">
        <v>8715</v>
      </c>
      <c r="I824" s="189" t="s">
        <v>4439</v>
      </c>
      <c r="J824" s="189" t="s">
        <v>5811</v>
      </c>
      <c r="K824" s="189" t="s">
        <v>8716</v>
      </c>
      <c r="L824" s="189" t="s">
        <v>8717</v>
      </c>
      <c r="M824" s="189" t="s">
        <v>47</v>
      </c>
      <c r="N824" s="189" t="s">
        <v>630</v>
      </c>
      <c r="O824" s="189">
        <v>56232475099</v>
      </c>
      <c r="P824" s="189" t="s">
        <v>6308</v>
      </c>
      <c r="Q824" s="189">
        <v>0</v>
      </c>
      <c r="R824" s="189" t="s">
        <v>1053</v>
      </c>
      <c r="S824" s="189" t="s">
        <v>8718</v>
      </c>
      <c r="T824" s="190">
        <v>39269</v>
      </c>
      <c r="U824" s="191">
        <v>7362</v>
      </c>
      <c r="V824" s="197">
        <v>32868060</v>
      </c>
      <c r="W824" s="197">
        <v>268395768</v>
      </c>
      <c r="X824" s="192">
        <v>44469</v>
      </c>
      <c r="Y824" s="80" t="s">
        <v>6489</v>
      </c>
      <c r="Z824" s="80" t="s">
        <v>6490</v>
      </c>
      <c r="AA824" s="193" t="s">
        <v>6529</v>
      </c>
    </row>
    <row r="825" spans="2:27" s="188" customFormat="1" ht="15.75" customHeight="1" x14ac:dyDescent="0.2">
      <c r="B825" s="189" t="s">
        <v>8713</v>
      </c>
      <c r="C825" s="189">
        <v>657798800</v>
      </c>
      <c r="D825" s="189" t="s">
        <v>72</v>
      </c>
      <c r="E825" s="189" t="s">
        <v>4437</v>
      </c>
      <c r="F825" s="189" t="s">
        <v>8714</v>
      </c>
      <c r="G825" s="189" t="s">
        <v>4438</v>
      </c>
      <c r="H825" s="189" t="s">
        <v>8715</v>
      </c>
      <c r="I825" s="189" t="s">
        <v>4439</v>
      </c>
      <c r="J825" s="189" t="s">
        <v>5811</v>
      </c>
      <c r="K825" s="189" t="s">
        <v>8716</v>
      </c>
      <c r="L825" s="189" t="s">
        <v>8717</v>
      </c>
      <c r="M825" s="189" t="s">
        <v>47</v>
      </c>
      <c r="N825" s="189" t="s">
        <v>630</v>
      </c>
      <c r="O825" s="189">
        <v>56232475099</v>
      </c>
      <c r="P825" s="189" t="s">
        <v>6308</v>
      </c>
      <c r="Q825" s="189">
        <v>0</v>
      </c>
      <c r="R825" s="189" t="s">
        <v>1053</v>
      </c>
      <c r="S825" s="189" t="s">
        <v>8718</v>
      </c>
      <c r="T825" s="190">
        <v>39269</v>
      </c>
      <c r="U825" s="191">
        <v>7362</v>
      </c>
      <c r="V825" s="197">
        <v>9619920</v>
      </c>
      <c r="W825" s="197">
        <v>74714712</v>
      </c>
      <c r="X825" s="192">
        <v>44469</v>
      </c>
      <c r="Y825" s="80" t="s">
        <v>6489</v>
      </c>
      <c r="Z825" s="80" t="s">
        <v>6490</v>
      </c>
      <c r="AA825" s="193" t="s">
        <v>6558</v>
      </c>
    </row>
    <row r="826" spans="2:27" s="188" customFormat="1" ht="15.75" customHeight="1" x14ac:dyDescent="0.2">
      <c r="B826" s="189" t="s">
        <v>8713</v>
      </c>
      <c r="C826" s="189">
        <v>657798800</v>
      </c>
      <c r="D826" s="189" t="s">
        <v>72</v>
      </c>
      <c r="E826" s="189" t="s">
        <v>4437</v>
      </c>
      <c r="F826" s="189" t="s">
        <v>8714</v>
      </c>
      <c r="G826" s="189" t="s">
        <v>4438</v>
      </c>
      <c r="H826" s="189" t="s">
        <v>8715</v>
      </c>
      <c r="I826" s="189" t="s">
        <v>4439</v>
      </c>
      <c r="J826" s="189" t="s">
        <v>5811</v>
      </c>
      <c r="K826" s="189" t="s">
        <v>8716</v>
      </c>
      <c r="L826" s="189" t="s">
        <v>8717</v>
      </c>
      <c r="M826" s="189" t="s">
        <v>47</v>
      </c>
      <c r="N826" s="189" t="s">
        <v>630</v>
      </c>
      <c r="O826" s="189">
        <v>56232475099</v>
      </c>
      <c r="P826" s="189" t="s">
        <v>6308</v>
      </c>
      <c r="Q826" s="189">
        <v>0</v>
      </c>
      <c r="R826" s="189" t="s">
        <v>1053</v>
      </c>
      <c r="S826" s="189" t="s">
        <v>8718</v>
      </c>
      <c r="T826" s="190">
        <v>39269</v>
      </c>
      <c r="U826" s="191">
        <v>7362</v>
      </c>
      <c r="V826" s="197">
        <v>5611620</v>
      </c>
      <c r="W826" s="197">
        <v>50183916</v>
      </c>
      <c r="X826" s="192">
        <v>44469</v>
      </c>
      <c r="Y826" s="80" t="s">
        <v>6489</v>
      </c>
      <c r="Z826" s="80" t="s">
        <v>6490</v>
      </c>
      <c r="AA826" s="193" t="s">
        <v>6533</v>
      </c>
    </row>
    <row r="827" spans="2:27" s="188" customFormat="1" ht="15.75" customHeight="1" x14ac:dyDescent="0.2">
      <c r="B827" s="189" t="s">
        <v>8713</v>
      </c>
      <c r="C827" s="189">
        <v>657798800</v>
      </c>
      <c r="D827" s="189" t="s">
        <v>72</v>
      </c>
      <c r="E827" s="189" t="s">
        <v>4437</v>
      </c>
      <c r="F827" s="189" t="s">
        <v>8714</v>
      </c>
      <c r="G827" s="189" t="s">
        <v>4438</v>
      </c>
      <c r="H827" s="189" t="s">
        <v>8715</v>
      </c>
      <c r="I827" s="189" t="s">
        <v>4439</v>
      </c>
      <c r="J827" s="189" t="s">
        <v>5811</v>
      </c>
      <c r="K827" s="189" t="s">
        <v>8716</v>
      </c>
      <c r="L827" s="189" t="s">
        <v>8717</v>
      </c>
      <c r="M827" s="189" t="s">
        <v>47</v>
      </c>
      <c r="N827" s="189" t="s">
        <v>630</v>
      </c>
      <c r="O827" s="189">
        <v>56232475099</v>
      </c>
      <c r="P827" s="189" t="s">
        <v>6308</v>
      </c>
      <c r="Q827" s="189">
        <v>0</v>
      </c>
      <c r="R827" s="189" t="s">
        <v>1053</v>
      </c>
      <c r="S827" s="189" t="s">
        <v>8718</v>
      </c>
      <c r="T827" s="190">
        <v>39269</v>
      </c>
      <c r="U827" s="191">
        <v>7362</v>
      </c>
      <c r="V827" s="197">
        <v>21644820</v>
      </c>
      <c r="W827" s="197">
        <v>188069436</v>
      </c>
      <c r="X827" s="192">
        <v>44469</v>
      </c>
      <c r="Y827" s="80" t="s">
        <v>6489</v>
      </c>
      <c r="Z827" s="80" t="s">
        <v>6490</v>
      </c>
      <c r="AA827" s="193" t="s">
        <v>6537</v>
      </c>
    </row>
    <row r="828" spans="2:27" s="188" customFormat="1" ht="15.75" customHeight="1" x14ac:dyDescent="0.2">
      <c r="B828" s="189" t="s">
        <v>8713</v>
      </c>
      <c r="C828" s="189">
        <v>657798800</v>
      </c>
      <c r="D828" s="189" t="s">
        <v>72</v>
      </c>
      <c r="E828" s="189" t="s">
        <v>4437</v>
      </c>
      <c r="F828" s="189" t="s">
        <v>8714</v>
      </c>
      <c r="G828" s="189" t="s">
        <v>4438</v>
      </c>
      <c r="H828" s="189" t="s">
        <v>8715</v>
      </c>
      <c r="I828" s="189" t="s">
        <v>4439</v>
      </c>
      <c r="J828" s="189" t="s">
        <v>5811</v>
      </c>
      <c r="K828" s="189" t="s">
        <v>8716</v>
      </c>
      <c r="L828" s="189" t="s">
        <v>8717</v>
      </c>
      <c r="M828" s="189" t="s">
        <v>47</v>
      </c>
      <c r="N828" s="189" t="s">
        <v>630</v>
      </c>
      <c r="O828" s="189">
        <v>56232475099</v>
      </c>
      <c r="P828" s="189" t="s">
        <v>6308</v>
      </c>
      <c r="Q828" s="189">
        <v>0</v>
      </c>
      <c r="R828" s="189" t="s">
        <v>1053</v>
      </c>
      <c r="S828" s="189" t="s">
        <v>8718</v>
      </c>
      <c r="T828" s="190">
        <v>39269</v>
      </c>
      <c r="U828" s="191">
        <v>7362</v>
      </c>
      <c r="V828" s="197">
        <v>5611620</v>
      </c>
      <c r="W828" s="197">
        <v>46656612</v>
      </c>
      <c r="X828" s="192">
        <v>44469</v>
      </c>
      <c r="Y828" s="80" t="s">
        <v>6489</v>
      </c>
      <c r="Z828" s="80" t="s">
        <v>6490</v>
      </c>
      <c r="AA828" s="193" t="s">
        <v>6538</v>
      </c>
    </row>
    <row r="829" spans="2:27" s="188" customFormat="1" ht="15.75" customHeight="1" x14ac:dyDescent="0.2">
      <c r="B829" s="189" t="s">
        <v>8713</v>
      </c>
      <c r="C829" s="189">
        <v>657798800</v>
      </c>
      <c r="D829" s="189" t="s">
        <v>72</v>
      </c>
      <c r="E829" s="189" t="s">
        <v>4437</v>
      </c>
      <c r="F829" s="189" t="s">
        <v>8714</v>
      </c>
      <c r="G829" s="189" t="s">
        <v>4438</v>
      </c>
      <c r="H829" s="189" t="s">
        <v>8715</v>
      </c>
      <c r="I829" s="189" t="s">
        <v>4439</v>
      </c>
      <c r="J829" s="189" t="s">
        <v>5811</v>
      </c>
      <c r="K829" s="189" t="s">
        <v>8716</v>
      </c>
      <c r="L829" s="189" t="s">
        <v>8717</v>
      </c>
      <c r="M829" s="189" t="s">
        <v>47</v>
      </c>
      <c r="N829" s="189" t="s">
        <v>630</v>
      </c>
      <c r="O829" s="189">
        <v>56232475099</v>
      </c>
      <c r="P829" s="189" t="s">
        <v>6308</v>
      </c>
      <c r="Q829" s="189">
        <v>0</v>
      </c>
      <c r="R829" s="189" t="s">
        <v>1053</v>
      </c>
      <c r="S829" s="189" t="s">
        <v>8718</v>
      </c>
      <c r="T829" s="190">
        <v>39269</v>
      </c>
      <c r="U829" s="191">
        <v>7362</v>
      </c>
      <c r="V829" s="197">
        <v>7054608</v>
      </c>
      <c r="W829" s="197">
        <v>63651804</v>
      </c>
      <c r="X829" s="192">
        <v>44469</v>
      </c>
      <c r="Y829" s="80" t="s">
        <v>6489</v>
      </c>
      <c r="Z829" s="80" t="s">
        <v>6490</v>
      </c>
      <c r="AA829" s="193" t="s">
        <v>6575</v>
      </c>
    </row>
    <row r="830" spans="2:27" s="188" customFormat="1" ht="15.75" customHeight="1" x14ac:dyDescent="0.2">
      <c r="B830" s="189" t="s">
        <v>8713</v>
      </c>
      <c r="C830" s="189">
        <v>657798800</v>
      </c>
      <c r="D830" s="189" t="s">
        <v>72</v>
      </c>
      <c r="E830" s="189" t="s">
        <v>4437</v>
      </c>
      <c r="F830" s="189" t="s">
        <v>8714</v>
      </c>
      <c r="G830" s="189" t="s">
        <v>4438</v>
      </c>
      <c r="H830" s="189" t="s">
        <v>8715</v>
      </c>
      <c r="I830" s="189" t="s">
        <v>4439</v>
      </c>
      <c r="J830" s="189" t="s">
        <v>5811</v>
      </c>
      <c r="K830" s="189" t="s">
        <v>8716</v>
      </c>
      <c r="L830" s="189" t="s">
        <v>8717</v>
      </c>
      <c r="M830" s="189" t="s">
        <v>47</v>
      </c>
      <c r="N830" s="189" t="s">
        <v>630</v>
      </c>
      <c r="O830" s="189">
        <v>56232475099</v>
      </c>
      <c r="P830" s="189" t="s">
        <v>6308</v>
      </c>
      <c r="Q830" s="189">
        <v>0</v>
      </c>
      <c r="R830" s="189" t="s">
        <v>1053</v>
      </c>
      <c r="S830" s="189" t="s">
        <v>8718</v>
      </c>
      <c r="T830" s="190">
        <v>39269</v>
      </c>
      <c r="U830" s="191">
        <v>7362</v>
      </c>
      <c r="V830" s="197">
        <v>35641804</v>
      </c>
      <c r="W830" s="197">
        <v>157372227</v>
      </c>
      <c r="X830" s="192">
        <v>44469</v>
      </c>
      <c r="Y830" s="80" t="s">
        <v>6489</v>
      </c>
      <c r="Z830" s="80" t="s">
        <v>6490</v>
      </c>
      <c r="AA830" s="193" t="s">
        <v>181</v>
      </c>
    </row>
    <row r="831" spans="2:27" s="188" customFormat="1" ht="15.75" customHeight="1" x14ac:dyDescent="0.2">
      <c r="B831" s="189" t="s">
        <v>8713</v>
      </c>
      <c r="C831" s="189">
        <v>657798800</v>
      </c>
      <c r="D831" s="189" t="s">
        <v>72</v>
      </c>
      <c r="E831" s="189" t="s">
        <v>4437</v>
      </c>
      <c r="F831" s="189" t="s">
        <v>8714</v>
      </c>
      <c r="G831" s="189" t="s">
        <v>4438</v>
      </c>
      <c r="H831" s="189" t="s">
        <v>8715</v>
      </c>
      <c r="I831" s="189" t="s">
        <v>4439</v>
      </c>
      <c r="J831" s="189" t="s">
        <v>5811</v>
      </c>
      <c r="K831" s="189" t="s">
        <v>8716</v>
      </c>
      <c r="L831" s="189" t="s">
        <v>8717</v>
      </c>
      <c r="M831" s="189" t="s">
        <v>47</v>
      </c>
      <c r="N831" s="189" t="s">
        <v>630</v>
      </c>
      <c r="O831" s="189">
        <v>56232475099</v>
      </c>
      <c r="P831" s="189" t="s">
        <v>6308</v>
      </c>
      <c r="Q831" s="189">
        <v>0</v>
      </c>
      <c r="R831" s="189" t="s">
        <v>1053</v>
      </c>
      <c r="S831" s="189" t="s">
        <v>8718</v>
      </c>
      <c r="T831" s="190">
        <v>39269</v>
      </c>
      <c r="U831" s="191">
        <v>7362</v>
      </c>
      <c r="V831" s="197">
        <v>9930240</v>
      </c>
      <c r="W831" s="197">
        <v>9930240</v>
      </c>
      <c r="X831" s="192">
        <v>44469</v>
      </c>
      <c r="Y831" s="80" t="s">
        <v>6489</v>
      </c>
      <c r="Z831" s="80" t="s">
        <v>6490</v>
      </c>
      <c r="AA831" s="193" t="s">
        <v>6498</v>
      </c>
    </row>
    <row r="832" spans="2:27" s="188" customFormat="1" ht="15.75" customHeight="1" x14ac:dyDescent="0.2">
      <c r="B832" s="189" t="s">
        <v>8713</v>
      </c>
      <c r="C832" s="189">
        <v>657798800</v>
      </c>
      <c r="D832" s="189" t="s">
        <v>72</v>
      </c>
      <c r="E832" s="189" t="s">
        <v>4437</v>
      </c>
      <c r="F832" s="189" t="s">
        <v>8714</v>
      </c>
      <c r="G832" s="189" t="s">
        <v>4438</v>
      </c>
      <c r="H832" s="189" t="s">
        <v>8715</v>
      </c>
      <c r="I832" s="189" t="s">
        <v>4439</v>
      </c>
      <c r="J832" s="189" t="s">
        <v>5811</v>
      </c>
      <c r="K832" s="189" t="s">
        <v>8716</v>
      </c>
      <c r="L832" s="189" t="s">
        <v>8717</v>
      </c>
      <c r="M832" s="189" t="s">
        <v>47</v>
      </c>
      <c r="N832" s="189" t="s">
        <v>630</v>
      </c>
      <c r="O832" s="189">
        <v>56232475099</v>
      </c>
      <c r="P832" s="189" t="s">
        <v>6308</v>
      </c>
      <c r="Q832" s="189">
        <v>0</v>
      </c>
      <c r="R832" s="189" t="s">
        <v>1053</v>
      </c>
      <c r="S832" s="189" t="s">
        <v>8718</v>
      </c>
      <c r="T832" s="190">
        <v>39269</v>
      </c>
      <c r="U832" s="191">
        <v>7362</v>
      </c>
      <c r="V832" s="197">
        <v>25053168</v>
      </c>
      <c r="W832" s="197">
        <v>70266792</v>
      </c>
      <c r="X832" s="192">
        <v>44469</v>
      </c>
      <c r="Y832" s="80" t="s">
        <v>6489</v>
      </c>
      <c r="Z832" s="80" t="s">
        <v>6490</v>
      </c>
      <c r="AA832" s="193" t="s">
        <v>7476</v>
      </c>
    </row>
    <row r="833" spans="2:27" s="188" customFormat="1" ht="15.75" customHeight="1" x14ac:dyDescent="0.2">
      <c r="B833" s="189" t="s">
        <v>8651</v>
      </c>
      <c r="C833" s="189">
        <v>655778705</v>
      </c>
      <c r="D833" s="189" t="s">
        <v>4094</v>
      </c>
      <c r="E833" s="189" t="s">
        <v>4095</v>
      </c>
      <c r="F833" s="189" t="s">
        <v>8652</v>
      </c>
      <c r="G833" s="189" t="s">
        <v>4096</v>
      </c>
      <c r="H833" s="189" t="s">
        <v>8653</v>
      </c>
      <c r="I833" s="189" t="s">
        <v>611</v>
      </c>
      <c r="J833" s="189" t="s">
        <v>8654</v>
      </c>
      <c r="K833" s="189" t="s">
        <v>4097</v>
      </c>
      <c r="L833" s="189" t="s">
        <v>4099</v>
      </c>
      <c r="M833" s="189" t="s">
        <v>544</v>
      </c>
      <c r="N833" s="189" t="s">
        <v>1166</v>
      </c>
      <c r="O833" s="189" t="s">
        <v>4100</v>
      </c>
      <c r="P833" s="189" t="s">
        <v>4098</v>
      </c>
      <c r="Q833" s="189">
        <v>0</v>
      </c>
      <c r="R833" s="189" t="s">
        <v>83</v>
      </c>
      <c r="S833" s="189" t="s">
        <v>8655</v>
      </c>
      <c r="T833" s="190">
        <v>39308</v>
      </c>
      <c r="U833" s="191">
        <v>7367</v>
      </c>
      <c r="V833" s="197">
        <v>12645540</v>
      </c>
      <c r="W833" s="197">
        <v>73468260</v>
      </c>
      <c r="X833" s="192">
        <v>44469</v>
      </c>
      <c r="Y833" s="80" t="s">
        <v>6489</v>
      </c>
      <c r="Z833" s="80" t="s">
        <v>6490</v>
      </c>
      <c r="AA833" s="193" t="s">
        <v>6694</v>
      </c>
    </row>
    <row r="834" spans="2:27" s="188" customFormat="1" ht="15.75" customHeight="1" x14ac:dyDescent="0.2">
      <c r="B834" s="189" t="s">
        <v>8275</v>
      </c>
      <c r="C834" s="189">
        <v>653823304</v>
      </c>
      <c r="D834" s="189" t="s">
        <v>2381</v>
      </c>
      <c r="E834" s="189" t="s">
        <v>2382</v>
      </c>
      <c r="F834" s="189" t="s">
        <v>8276</v>
      </c>
      <c r="G834" s="189" t="s">
        <v>2383</v>
      </c>
      <c r="H834" s="189" t="s">
        <v>8277</v>
      </c>
      <c r="I834" s="189" t="s">
        <v>1433</v>
      </c>
      <c r="J834" s="189" t="s">
        <v>8278</v>
      </c>
      <c r="K834" s="189" t="s">
        <v>8279</v>
      </c>
      <c r="L834" s="189" t="s">
        <v>2384</v>
      </c>
      <c r="M834" s="189" t="s">
        <v>47</v>
      </c>
      <c r="N834" s="189" t="s">
        <v>630</v>
      </c>
      <c r="O834" s="189" t="s">
        <v>2385</v>
      </c>
      <c r="P834" s="189">
        <v>0</v>
      </c>
      <c r="Q834" s="189">
        <v>0</v>
      </c>
      <c r="R834" s="189" t="s">
        <v>83</v>
      </c>
      <c r="S834" s="189" t="s">
        <v>8280</v>
      </c>
      <c r="T834" s="190">
        <v>39317</v>
      </c>
      <c r="U834" s="191">
        <v>7369</v>
      </c>
      <c r="V834" s="197">
        <v>0</v>
      </c>
      <c r="W834" s="197">
        <v>53871552</v>
      </c>
      <c r="X834" s="192">
        <v>44469</v>
      </c>
      <c r="Y834" s="80" t="s">
        <v>6489</v>
      </c>
      <c r="Z834" s="80" t="s">
        <v>6490</v>
      </c>
      <c r="AA834" s="193" t="s">
        <v>6534</v>
      </c>
    </row>
    <row r="835" spans="2:27" s="188" customFormat="1" ht="15.75" customHeight="1" x14ac:dyDescent="0.2">
      <c r="B835" s="189" t="s">
        <v>8275</v>
      </c>
      <c r="C835" s="189">
        <v>653823304</v>
      </c>
      <c r="D835" s="189" t="s">
        <v>2381</v>
      </c>
      <c r="E835" s="189" t="s">
        <v>2382</v>
      </c>
      <c r="F835" s="189" t="s">
        <v>8276</v>
      </c>
      <c r="G835" s="189" t="s">
        <v>2383</v>
      </c>
      <c r="H835" s="189" t="s">
        <v>8277</v>
      </c>
      <c r="I835" s="189" t="s">
        <v>1433</v>
      </c>
      <c r="J835" s="189" t="s">
        <v>8278</v>
      </c>
      <c r="K835" s="189" t="s">
        <v>8279</v>
      </c>
      <c r="L835" s="189" t="s">
        <v>2384</v>
      </c>
      <c r="M835" s="189" t="s">
        <v>47</v>
      </c>
      <c r="N835" s="189" t="s">
        <v>630</v>
      </c>
      <c r="O835" s="189" t="s">
        <v>2385</v>
      </c>
      <c r="P835" s="189">
        <v>0</v>
      </c>
      <c r="Q835" s="189">
        <v>0</v>
      </c>
      <c r="R835" s="189" t="s">
        <v>83</v>
      </c>
      <c r="S835" s="189" t="s">
        <v>8280</v>
      </c>
      <c r="T835" s="190">
        <v>39317</v>
      </c>
      <c r="U835" s="191">
        <v>7369</v>
      </c>
      <c r="V835" s="197">
        <v>0</v>
      </c>
      <c r="W835" s="197">
        <v>54352548</v>
      </c>
      <c r="X835" s="192">
        <v>44469</v>
      </c>
      <c r="Y835" s="80" t="s">
        <v>6489</v>
      </c>
      <c r="Z835" s="80" t="s">
        <v>6490</v>
      </c>
      <c r="AA835" s="193" t="s">
        <v>5595</v>
      </c>
    </row>
    <row r="836" spans="2:27" s="188" customFormat="1" ht="15.75" customHeight="1" x14ac:dyDescent="0.2">
      <c r="B836" s="189" t="s">
        <v>8275</v>
      </c>
      <c r="C836" s="189">
        <v>653823304</v>
      </c>
      <c r="D836" s="189" t="s">
        <v>2381</v>
      </c>
      <c r="E836" s="189" t="s">
        <v>2382</v>
      </c>
      <c r="F836" s="189" t="s">
        <v>8276</v>
      </c>
      <c r="G836" s="189" t="s">
        <v>2383</v>
      </c>
      <c r="H836" s="189" t="s">
        <v>8277</v>
      </c>
      <c r="I836" s="189" t="s">
        <v>1433</v>
      </c>
      <c r="J836" s="189" t="s">
        <v>8278</v>
      </c>
      <c r="K836" s="189" t="s">
        <v>8279</v>
      </c>
      <c r="L836" s="189" t="s">
        <v>2384</v>
      </c>
      <c r="M836" s="189" t="s">
        <v>47</v>
      </c>
      <c r="N836" s="189" t="s">
        <v>630</v>
      </c>
      <c r="O836" s="189" t="s">
        <v>2385</v>
      </c>
      <c r="P836" s="189">
        <v>0</v>
      </c>
      <c r="Q836" s="189">
        <v>0</v>
      </c>
      <c r="R836" s="189" t="s">
        <v>83</v>
      </c>
      <c r="S836" s="189" t="s">
        <v>8280</v>
      </c>
      <c r="T836" s="190">
        <v>39317</v>
      </c>
      <c r="U836" s="191">
        <v>7369</v>
      </c>
      <c r="V836" s="197">
        <v>0</v>
      </c>
      <c r="W836" s="197">
        <v>68347980</v>
      </c>
      <c r="X836" s="192">
        <v>44469</v>
      </c>
      <c r="Y836" s="80" t="s">
        <v>6489</v>
      </c>
      <c r="Z836" s="80" t="s">
        <v>6490</v>
      </c>
      <c r="AA836" s="193" t="s">
        <v>6498</v>
      </c>
    </row>
    <row r="837" spans="2:27" s="188" customFormat="1" ht="15.75" customHeight="1" x14ac:dyDescent="0.2">
      <c r="B837" s="189" t="s">
        <v>8275</v>
      </c>
      <c r="C837" s="189">
        <v>653823304</v>
      </c>
      <c r="D837" s="189" t="s">
        <v>2381</v>
      </c>
      <c r="E837" s="189" t="s">
        <v>2382</v>
      </c>
      <c r="F837" s="189" t="s">
        <v>8276</v>
      </c>
      <c r="G837" s="189" t="s">
        <v>2383</v>
      </c>
      <c r="H837" s="189" t="s">
        <v>8277</v>
      </c>
      <c r="I837" s="189" t="s">
        <v>1433</v>
      </c>
      <c r="J837" s="189" t="s">
        <v>8278</v>
      </c>
      <c r="K837" s="189" t="s">
        <v>8279</v>
      </c>
      <c r="L837" s="189" t="s">
        <v>2384</v>
      </c>
      <c r="M837" s="189" t="s">
        <v>47</v>
      </c>
      <c r="N837" s="189" t="s">
        <v>630</v>
      </c>
      <c r="O837" s="189" t="s">
        <v>2385</v>
      </c>
      <c r="P837" s="189">
        <v>0</v>
      </c>
      <c r="Q837" s="189">
        <v>0</v>
      </c>
      <c r="R837" s="189" t="s">
        <v>83</v>
      </c>
      <c r="S837" s="189" t="s">
        <v>8280</v>
      </c>
      <c r="T837" s="190">
        <v>39317</v>
      </c>
      <c r="U837" s="191">
        <v>7369</v>
      </c>
      <c r="V837" s="197">
        <v>0</v>
      </c>
      <c r="W837" s="197">
        <v>15516000</v>
      </c>
      <c r="X837" s="192">
        <v>44469</v>
      </c>
      <c r="Y837" s="80" t="s">
        <v>6489</v>
      </c>
      <c r="Z837" s="80" t="s">
        <v>6490</v>
      </c>
      <c r="AA837" s="193" t="s">
        <v>7476</v>
      </c>
    </row>
    <row r="838" spans="2:27" s="188" customFormat="1" ht="15.75" customHeight="1" x14ac:dyDescent="0.2">
      <c r="B838" s="189" t="s">
        <v>7938</v>
      </c>
      <c r="C838" s="189">
        <v>719991009</v>
      </c>
      <c r="D838" s="189" t="s">
        <v>1425</v>
      </c>
      <c r="E838" s="189" t="s">
        <v>1426</v>
      </c>
      <c r="F838" s="189" t="s">
        <v>7939</v>
      </c>
      <c r="G838" s="189" t="s">
        <v>1427</v>
      </c>
      <c r="H838" s="189" t="s">
        <v>6124</v>
      </c>
      <c r="I838" s="189" t="s">
        <v>1428</v>
      </c>
      <c r="J838" s="189" t="s">
        <v>7940</v>
      </c>
      <c r="K838" s="189" t="s">
        <v>7941</v>
      </c>
      <c r="L838" s="189" t="s">
        <v>7942</v>
      </c>
      <c r="M838" s="189" t="s">
        <v>47</v>
      </c>
      <c r="N838" s="189" t="s">
        <v>630</v>
      </c>
      <c r="O838" s="189" t="s">
        <v>7943</v>
      </c>
      <c r="P838" s="189" t="s">
        <v>6332</v>
      </c>
      <c r="Q838" s="189">
        <v>0</v>
      </c>
      <c r="R838" s="189">
        <v>93401</v>
      </c>
      <c r="S838" s="189" t="s">
        <v>7944</v>
      </c>
      <c r="T838" s="190">
        <v>39352</v>
      </c>
      <c r="U838" s="191">
        <v>7376</v>
      </c>
      <c r="V838" s="197">
        <v>17514505</v>
      </c>
      <c r="W838" s="197">
        <v>185649487</v>
      </c>
      <c r="X838" s="192">
        <v>44469</v>
      </c>
      <c r="Y838" s="80" t="s">
        <v>6489</v>
      </c>
      <c r="Z838" s="80" t="s">
        <v>6490</v>
      </c>
      <c r="AA838" s="193" t="s">
        <v>6538</v>
      </c>
    </row>
    <row r="839" spans="2:27" s="188" customFormat="1" ht="15.75" customHeight="1" x14ac:dyDescent="0.2">
      <c r="B839" s="189" t="s">
        <v>67</v>
      </c>
      <c r="C839" s="189">
        <v>735972006</v>
      </c>
      <c r="D839" s="189" t="s">
        <v>49</v>
      </c>
      <c r="E839" s="189" t="s">
        <v>68</v>
      </c>
      <c r="F839" s="189" t="s">
        <v>7222</v>
      </c>
      <c r="G839" s="189" t="s">
        <v>7223</v>
      </c>
      <c r="H839" s="189" t="s">
        <v>7224</v>
      </c>
      <c r="I839" s="189" t="s">
        <v>714</v>
      </c>
      <c r="J839" s="189" t="s">
        <v>7225</v>
      </c>
      <c r="K839" s="189" t="s">
        <v>5910</v>
      </c>
      <c r="L839" s="189" t="s">
        <v>69</v>
      </c>
      <c r="M839" s="189" t="s">
        <v>47</v>
      </c>
      <c r="N839" s="189" t="s">
        <v>70</v>
      </c>
      <c r="O839" s="189">
        <v>228798000</v>
      </c>
      <c r="P839" s="189" t="s">
        <v>7528</v>
      </c>
      <c r="Q839" s="189">
        <v>0</v>
      </c>
      <c r="R839" s="189" t="s">
        <v>71</v>
      </c>
      <c r="S839" s="189" t="s">
        <v>7529</v>
      </c>
      <c r="T839" s="190">
        <v>39381</v>
      </c>
      <c r="U839" s="191">
        <v>7379</v>
      </c>
      <c r="V839" s="197">
        <v>36061874</v>
      </c>
      <c r="W839" s="197">
        <v>294324132</v>
      </c>
      <c r="X839" s="192">
        <v>44469</v>
      </c>
      <c r="Y839" s="80" t="s">
        <v>6489</v>
      </c>
      <c r="Z839" s="80" t="s">
        <v>6490</v>
      </c>
      <c r="AA839" s="193" t="s">
        <v>6515</v>
      </c>
    </row>
    <row r="840" spans="2:27" s="188" customFormat="1" ht="15.75" customHeight="1" x14ac:dyDescent="0.2">
      <c r="B840" s="189" t="s">
        <v>67</v>
      </c>
      <c r="C840" s="189">
        <v>735972006</v>
      </c>
      <c r="D840" s="189" t="s">
        <v>49</v>
      </c>
      <c r="E840" s="189" t="s">
        <v>68</v>
      </c>
      <c r="F840" s="189" t="s">
        <v>7222</v>
      </c>
      <c r="G840" s="189" t="s">
        <v>7223</v>
      </c>
      <c r="H840" s="189" t="s">
        <v>7224</v>
      </c>
      <c r="I840" s="189" t="s">
        <v>714</v>
      </c>
      <c r="J840" s="189" t="s">
        <v>7225</v>
      </c>
      <c r="K840" s="189" t="s">
        <v>5910</v>
      </c>
      <c r="L840" s="189" t="s">
        <v>69</v>
      </c>
      <c r="M840" s="189" t="s">
        <v>47</v>
      </c>
      <c r="N840" s="189" t="s">
        <v>70</v>
      </c>
      <c r="O840" s="189">
        <v>228798000</v>
      </c>
      <c r="P840" s="189" t="s">
        <v>7528</v>
      </c>
      <c r="Q840" s="189">
        <v>0</v>
      </c>
      <c r="R840" s="189" t="s">
        <v>71</v>
      </c>
      <c r="S840" s="189" t="s">
        <v>7529</v>
      </c>
      <c r="T840" s="190">
        <v>39381</v>
      </c>
      <c r="U840" s="191">
        <v>7379</v>
      </c>
      <c r="V840" s="197">
        <v>26757343</v>
      </c>
      <c r="W840" s="197">
        <v>187580437</v>
      </c>
      <c r="X840" s="192">
        <v>44469</v>
      </c>
      <c r="Y840" s="80" t="s">
        <v>6489</v>
      </c>
      <c r="Z840" s="80" t="s">
        <v>6490</v>
      </c>
      <c r="AA840" s="193" t="s">
        <v>211</v>
      </c>
    </row>
    <row r="841" spans="2:27" s="188" customFormat="1" ht="15.75" customHeight="1" x14ac:dyDescent="0.2">
      <c r="B841" s="189" t="s">
        <v>67</v>
      </c>
      <c r="C841" s="189">
        <v>735972006</v>
      </c>
      <c r="D841" s="189" t="s">
        <v>49</v>
      </c>
      <c r="E841" s="189" t="s">
        <v>68</v>
      </c>
      <c r="F841" s="189" t="s">
        <v>7222</v>
      </c>
      <c r="G841" s="189" t="s">
        <v>7223</v>
      </c>
      <c r="H841" s="189" t="s">
        <v>7224</v>
      </c>
      <c r="I841" s="189" t="s">
        <v>714</v>
      </c>
      <c r="J841" s="189" t="s">
        <v>7225</v>
      </c>
      <c r="K841" s="189" t="s">
        <v>5910</v>
      </c>
      <c r="L841" s="189" t="s">
        <v>69</v>
      </c>
      <c r="M841" s="189" t="s">
        <v>47</v>
      </c>
      <c r="N841" s="189" t="s">
        <v>70</v>
      </c>
      <c r="O841" s="189">
        <v>228798000</v>
      </c>
      <c r="P841" s="189" t="s">
        <v>7528</v>
      </c>
      <c r="Q841" s="189">
        <v>0</v>
      </c>
      <c r="R841" s="189" t="s">
        <v>71</v>
      </c>
      <c r="S841" s="189" t="s">
        <v>7529</v>
      </c>
      <c r="T841" s="190">
        <v>39381</v>
      </c>
      <c r="U841" s="191">
        <v>7379</v>
      </c>
      <c r="V841" s="197">
        <v>32740663</v>
      </c>
      <c r="W841" s="197">
        <v>398648408</v>
      </c>
      <c r="X841" s="192">
        <v>44469</v>
      </c>
      <c r="Y841" s="80" t="s">
        <v>6489</v>
      </c>
      <c r="Z841" s="80" t="s">
        <v>6490</v>
      </c>
      <c r="AA841" s="193" t="s">
        <v>6492</v>
      </c>
    </row>
    <row r="842" spans="2:27" s="188" customFormat="1" ht="15.75" customHeight="1" x14ac:dyDescent="0.2">
      <c r="B842" s="189" t="s">
        <v>67</v>
      </c>
      <c r="C842" s="189">
        <v>735972006</v>
      </c>
      <c r="D842" s="189" t="s">
        <v>49</v>
      </c>
      <c r="E842" s="189" t="s">
        <v>68</v>
      </c>
      <c r="F842" s="189" t="s">
        <v>7222</v>
      </c>
      <c r="G842" s="189" t="s">
        <v>7223</v>
      </c>
      <c r="H842" s="189" t="s">
        <v>7224</v>
      </c>
      <c r="I842" s="189" t="s">
        <v>714</v>
      </c>
      <c r="J842" s="189" t="s">
        <v>7225</v>
      </c>
      <c r="K842" s="189" t="s">
        <v>5910</v>
      </c>
      <c r="L842" s="189" t="s">
        <v>69</v>
      </c>
      <c r="M842" s="189" t="s">
        <v>47</v>
      </c>
      <c r="N842" s="189" t="s">
        <v>70</v>
      </c>
      <c r="O842" s="189">
        <v>228798000</v>
      </c>
      <c r="P842" s="189" t="s">
        <v>7528</v>
      </c>
      <c r="Q842" s="189">
        <v>0</v>
      </c>
      <c r="R842" s="189" t="s">
        <v>71</v>
      </c>
      <c r="S842" s="189" t="s">
        <v>7529</v>
      </c>
      <c r="T842" s="190">
        <v>39381</v>
      </c>
      <c r="U842" s="191">
        <v>7379</v>
      </c>
      <c r="V842" s="197">
        <v>21910173</v>
      </c>
      <c r="W842" s="197">
        <v>146289440</v>
      </c>
      <c r="X842" s="192">
        <v>44469</v>
      </c>
      <c r="Y842" s="80" t="s">
        <v>6489</v>
      </c>
      <c r="Z842" s="80" t="s">
        <v>6490</v>
      </c>
      <c r="AA842" s="193" t="s">
        <v>6509</v>
      </c>
    </row>
    <row r="843" spans="2:27" s="188" customFormat="1" ht="15.75" customHeight="1" x14ac:dyDescent="0.2">
      <c r="B843" s="189" t="s">
        <v>67</v>
      </c>
      <c r="C843" s="189">
        <v>735972006</v>
      </c>
      <c r="D843" s="189" t="s">
        <v>49</v>
      </c>
      <c r="E843" s="189" t="s">
        <v>68</v>
      </c>
      <c r="F843" s="189" t="s">
        <v>7222</v>
      </c>
      <c r="G843" s="189" t="s">
        <v>7223</v>
      </c>
      <c r="H843" s="189" t="s">
        <v>7224</v>
      </c>
      <c r="I843" s="189" t="s">
        <v>714</v>
      </c>
      <c r="J843" s="189" t="s">
        <v>7225</v>
      </c>
      <c r="K843" s="189" t="s">
        <v>5910</v>
      </c>
      <c r="L843" s="189" t="s">
        <v>69</v>
      </c>
      <c r="M843" s="189" t="s">
        <v>47</v>
      </c>
      <c r="N843" s="189" t="s">
        <v>70</v>
      </c>
      <c r="O843" s="189">
        <v>228798000</v>
      </c>
      <c r="P843" s="189" t="s">
        <v>7528</v>
      </c>
      <c r="Q843" s="189">
        <v>0</v>
      </c>
      <c r="R843" s="189" t="s">
        <v>71</v>
      </c>
      <c r="S843" s="189" t="s">
        <v>7529</v>
      </c>
      <c r="T843" s="190">
        <v>39381</v>
      </c>
      <c r="U843" s="191">
        <v>7379</v>
      </c>
      <c r="V843" s="197">
        <v>39081305</v>
      </c>
      <c r="W843" s="197">
        <v>321412658.2350769</v>
      </c>
      <c r="X843" s="192">
        <v>44469</v>
      </c>
      <c r="Y843" s="80" t="s">
        <v>6489</v>
      </c>
      <c r="Z843" s="80" t="s">
        <v>6490</v>
      </c>
      <c r="AA843" s="193" t="s">
        <v>148</v>
      </c>
    </row>
    <row r="844" spans="2:27" s="188" customFormat="1" ht="15.75" customHeight="1" x14ac:dyDescent="0.2">
      <c r="B844" s="189" t="s">
        <v>67</v>
      </c>
      <c r="C844" s="189">
        <v>735972006</v>
      </c>
      <c r="D844" s="189" t="s">
        <v>49</v>
      </c>
      <c r="E844" s="189" t="s">
        <v>68</v>
      </c>
      <c r="F844" s="189" t="s">
        <v>7222</v>
      </c>
      <c r="G844" s="189" t="s">
        <v>7223</v>
      </c>
      <c r="H844" s="189" t="s">
        <v>7224</v>
      </c>
      <c r="I844" s="189" t="s">
        <v>714</v>
      </c>
      <c r="J844" s="189" t="s">
        <v>7225</v>
      </c>
      <c r="K844" s="189" t="s">
        <v>5910</v>
      </c>
      <c r="L844" s="189" t="s">
        <v>69</v>
      </c>
      <c r="M844" s="189" t="s">
        <v>47</v>
      </c>
      <c r="N844" s="189" t="s">
        <v>70</v>
      </c>
      <c r="O844" s="189">
        <v>228798000</v>
      </c>
      <c r="P844" s="189" t="s">
        <v>7528</v>
      </c>
      <c r="Q844" s="189">
        <v>0</v>
      </c>
      <c r="R844" s="189" t="s">
        <v>71</v>
      </c>
      <c r="S844" s="189" t="s">
        <v>7529</v>
      </c>
      <c r="T844" s="190">
        <v>39381</v>
      </c>
      <c r="U844" s="191">
        <v>7379</v>
      </c>
      <c r="V844" s="197">
        <v>40822729</v>
      </c>
      <c r="W844" s="197">
        <v>298701333</v>
      </c>
      <c r="X844" s="192">
        <v>44469</v>
      </c>
      <c r="Y844" s="80" t="s">
        <v>6489</v>
      </c>
      <c r="Z844" s="80" t="s">
        <v>6490</v>
      </c>
      <c r="AA844" s="193" t="s">
        <v>6522</v>
      </c>
    </row>
    <row r="845" spans="2:27" s="188" customFormat="1" ht="15.75" customHeight="1" x14ac:dyDescent="0.2">
      <c r="B845" s="189" t="s">
        <v>67</v>
      </c>
      <c r="C845" s="189">
        <v>735972006</v>
      </c>
      <c r="D845" s="189" t="s">
        <v>49</v>
      </c>
      <c r="E845" s="189" t="s">
        <v>68</v>
      </c>
      <c r="F845" s="189" t="s">
        <v>7222</v>
      </c>
      <c r="G845" s="189" t="s">
        <v>7223</v>
      </c>
      <c r="H845" s="189" t="s">
        <v>7224</v>
      </c>
      <c r="I845" s="189" t="s">
        <v>714</v>
      </c>
      <c r="J845" s="189" t="s">
        <v>7225</v>
      </c>
      <c r="K845" s="189" t="s">
        <v>5910</v>
      </c>
      <c r="L845" s="189" t="s">
        <v>69</v>
      </c>
      <c r="M845" s="189" t="s">
        <v>47</v>
      </c>
      <c r="N845" s="189" t="s">
        <v>70</v>
      </c>
      <c r="O845" s="189">
        <v>228798000</v>
      </c>
      <c r="P845" s="189" t="s">
        <v>7528</v>
      </c>
      <c r="Q845" s="189">
        <v>0</v>
      </c>
      <c r="R845" s="189" t="s">
        <v>71</v>
      </c>
      <c r="S845" s="189" t="s">
        <v>7529</v>
      </c>
      <c r="T845" s="190">
        <v>39381</v>
      </c>
      <c r="U845" s="191">
        <v>7379</v>
      </c>
      <c r="V845" s="197">
        <v>36753567</v>
      </c>
      <c r="W845" s="197">
        <v>304051294</v>
      </c>
      <c r="X845" s="192">
        <v>44469</v>
      </c>
      <c r="Y845" s="80" t="s">
        <v>6489</v>
      </c>
      <c r="Z845" s="80" t="s">
        <v>6490</v>
      </c>
      <c r="AA845" s="193" t="s">
        <v>6557</v>
      </c>
    </row>
    <row r="846" spans="2:27" s="188" customFormat="1" ht="15.75" customHeight="1" x14ac:dyDescent="0.2">
      <c r="B846" s="189" t="s">
        <v>67</v>
      </c>
      <c r="C846" s="189">
        <v>735972006</v>
      </c>
      <c r="D846" s="189" t="s">
        <v>49</v>
      </c>
      <c r="E846" s="189" t="s">
        <v>68</v>
      </c>
      <c r="F846" s="189" t="s">
        <v>7222</v>
      </c>
      <c r="G846" s="189" t="s">
        <v>7223</v>
      </c>
      <c r="H846" s="189" t="s">
        <v>7224</v>
      </c>
      <c r="I846" s="189" t="s">
        <v>714</v>
      </c>
      <c r="J846" s="189" t="s">
        <v>7225</v>
      </c>
      <c r="K846" s="189" t="s">
        <v>5910</v>
      </c>
      <c r="L846" s="189" t="s">
        <v>69</v>
      </c>
      <c r="M846" s="189" t="s">
        <v>47</v>
      </c>
      <c r="N846" s="189" t="s">
        <v>70</v>
      </c>
      <c r="O846" s="189">
        <v>228798000</v>
      </c>
      <c r="P846" s="189" t="s">
        <v>7528</v>
      </c>
      <c r="Q846" s="189">
        <v>0</v>
      </c>
      <c r="R846" s="189" t="s">
        <v>71</v>
      </c>
      <c r="S846" s="189" t="s">
        <v>7529</v>
      </c>
      <c r="T846" s="190">
        <v>39381</v>
      </c>
      <c r="U846" s="191">
        <v>7379</v>
      </c>
      <c r="V846" s="197">
        <v>26489786</v>
      </c>
      <c r="W846" s="197">
        <v>183306267</v>
      </c>
      <c r="X846" s="192">
        <v>44469</v>
      </c>
      <c r="Y846" s="80" t="s">
        <v>6489</v>
      </c>
      <c r="Z846" s="80" t="s">
        <v>6490</v>
      </c>
      <c r="AA846" s="193" t="s">
        <v>6655</v>
      </c>
    </row>
    <row r="847" spans="2:27" s="188" customFormat="1" ht="15.75" customHeight="1" x14ac:dyDescent="0.2">
      <c r="B847" s="189" t="s">
        <v>67</v>
      </c>
      <c r="C847" s="189">
        <v>735972006</v>
      </c>
      <c r="D847" s="189" t="s">
        <v>49</v>
      </c>
      <c r="E847" s="189" t="s">
        <v>68</v>
      </c>
      <c r="F847" s="189" t="s">
        <v>7222</v>
      </c>
      <c r="G847" s="189" t="s">
        <v>7223</v>
      </c>
      <c r="H847" s="189" t="s">
        <v>7224</v>
      </c>
      <c r="I847" s="189" t="s">
        <v>714</v>
      </c>
      <c r="J847" s="189" t="s">
        <v>7225</v>
      </c>
      <c r="K847" s="189" t="s">
        <v>5910</v>
      </c>
      <c r="L847" s="189" t="s">
        <v>69</v>
      </c>
      <c r="M847" s="189" t="s">
        <v>47</v>
      </c>
      <c r="N847" s="189" t="s">
        <v>70</v>
      </c>
      <c r="O847" s="189">
        <v>228798000</v>
      </c>
      <c r="P847" s="189" t="s">
        <v>7528</v>
      </c>
      <c r="Q847" s="189">
        <v>0</v>
      </c>
      <c r="R847" s="189" t="s">
        <v>71</v>
      </c>
      <c r="S847" s="189" t="s">
        <v>7529</v>
      </c>
      <c r="T847" s="190">
        <v>39381</v>
      </c>
      <c r="U847" s="191">
        <v>7379</v>
      </c>
      <c r="V847" s="197">
        <v>61577218</v>
      </c>
      <c r="W847" s="197">
        <v>430281886</v>
      </c>
      <c r="X847" s="192">
        <v>44469</v>
      </c>
      <c r="Y847" s="80" t="s">
        <v>6489</v>
      </c>
      <c r="Z847" s="80" t="s">
        <v>6490</v>
      </c>
      <c r="AA847" s="193" t="s">
        <v>6625</v>
      </c>
    </row>
    <row r="848" spans="2:27" s="188" customFormat="1" ht="15.75" customHeight="1" x14ac:dyDescent="0.2">
      <c r="B848" s="189" t="s">
        <v>67</v>
      </c>
      <c r="C848" s="189">
        <v>735972006</v>
      </c>
      <c r="D848" s="189" t="s">
        <v>49</v>
      </c>
      <c r="E848" s="189" t="s">
        <v>68</v>
      </c>
      <c r="F848" s="189" t="s">
        <v>7222</v>
      </c>
      <c r="G848" s="189" t="s">
        <v>7223</v>
      </c>
      <c r="H848" s="189" t="s">
        <v>7224</v>
      </c>
      <c r="I848" s="189" t="s">
        <v>714</v>
      </c>
      <c r="J848" s="189" t="s">
        <v>7225</v>
      </c>
      <c r="K848" s="189" t="s">
        <v>5910</v>
      </c>
      <c r="L848" s="189" t="s">
        <v>69</v>
      </c>
      <c r="M848" s="189" t="s">
        <v>47</v>
      </c>
      <c r="N848" s="189" t="s">
        <v>70</v>
      </c>
      <c r="O848" s="189">
        <v>228798000</v>
      </c>
      <c r="P848" s="189" t="s">
        <v>7528</v>
      </c>
      <c r="Q848" s="189">
        <v>0</v>
      </c>
      <c r="R848" s="189" t="s">
        <v>71</v>
      </c>
      <c r="S848" s="189" t="s">
        <v>7529</v>
      </c>
      <c r="T848" s="190">
        <v>39381</v>
      </c>
      <c r="U848" s="191">
        <v>7379</v>
      </c>
      <c r="V848" s="197">
        <v>31067481</v>
      </c>
      <c r="W848" s="197">
        <v>329925334</v>
      </c>
      <c r="X848" s="192">
        <v>44469</v>
      </c>
      <c r="Y848" s="80" t="s">
        <v>6489</v>
      </c>
      <c r="Z848" s="80" t="s">
        <v>6490</v>
      </c>
      <c r="AA848" s="193" t="s">
        <v>6496</v>
      </c>
    </row>
    <row r="849" spans="2:27" s="188" customFormat="1" ht="15.75" customHeight="1" x14ac:dyDescent="0.2">
      <c r="B849" s="189" t="s">
        <v>67</v>
      </c>
      <c r="C849" s="189">
        <v>735972006</v>
      </c>
      <c r="D849" s="189" t="s">
        <v>49</v>
      </c>
      <c r="E849" s="189" t="s">
        <v>68</v>
      </c>
      <c r="F849" s="189" t="s">
        <v>7222</v>
      </c>
      <c r="G849" s="189" t="s">
        <v>7223</v>
      </c>
      <c r="H849" s="189" t="s">
        <v>7224</v>
      </c>
      <c r="I849" s="189" t="s">
        <v>714</v>
      </c>
      <c r="J849" s="189" t="s">
        <v>7225</v>
      </c>
      <c r="K849" s="189" t="s">
        <v>5910</v>
      </c>
      <c r="L849" s="189" t="s">
        <v>69</v>
      </c>
      <c r="M849" s="189" t="s">
        <v>47</v>
      </c>
      <c r="N849" s="189" t="s">
        <v>70</v>
      </c>
      <c r="O849" s="189">
        <v>228798000</v>
      </c>
      <c r="P849" s="189" t="s">
        <v>7528</v>
      </c>
      <c r="Q849" s="189">
        <v>0</v>
      </c>
      <c r="R849" s="189" t="s">
        <v>71</v>
      </c>
      <c r="S849" s="189" t="s">
        <v>7529</v>
      </c>
      <c r="T849" s="190">
        <v>39381</v>
      </c>
      <c r="U849" s="191">
        <v>7379</v>
      </c>
      <c r="V849" s="197">
        <v>17813202</v>
      </c>
      <c r="W849" s="197">
        <v>116226841</v>
      </c>
      <c r="X849" s="192">
        <v>44469</v>
      </c>
      <c r="Y849" s="80" t="s">
        <v>6489</v>
      </c>
      <c r="Z849" s="80" t="s">
        <v>6490</v>
      </c>
      <c r="AA849" s="193" t="s">
        <v>7481</v>
      </c>
    </row>
    <row r="850" spans="2:27" s="188" customFormat="1" ht="15.75" customHeight="1" x14ac:dyDescent="0.2">
      <c r="B850" s="189" t="s">
        <v>8838</v>
      </c>
      <c r="C850" s="189">
        <v>658279203</v>
      </c>
      <c r="D850" s="189" t="s">
        <v>4629</v>
      </c>
      <c r="E850" s="189" t="s">
        <v>4959</v>
      </c>
      <c r="F850" s="189" t="s">
        <v>8839</v>
      </c>
      <c r="G850" s="189" t="s">
        <v>4640</v>
      </c>
      <c r="H850" s="189" t="s">
        <v>8840</v>
      </c>
      <c r="I850" s="189" t="s">
        <v>4960</v>
      </c>
      <c r="J850" s="189" t="s">
        <v>6074</v>
      </c>
      <c r="K850" s="189" t="s">
        <v>7432</v>
      </c>
      <c r="L850" s="189" t="s">
        <v>5885</v>
      </c>
      <c r="M850" s="189" t="s">
        <v>47</v>
      </c>
      <c r="N850" s="189" t="s">
        <v>1047</v>
      </c>
      <c r="O850" s="189">
        <v>228217836</v>
      </c>
      <c r="P850" s="189" t="s">
        <v>8841</v>
      </c>
      <c r="Q850" s="189">
        <v>0</v>
      </c>
      <c r="R850" s="189" t="s">
        <v>1053</v>
      </c>
      <c r="S850" s="189" t="s">
        <v>7433</v>
      </c>
      <c r="T850" s="190">
        <v>39392</v>
      </c>
      <c r="U850" s="191">
        <v>7381</v>
      </c>
      <c r="V850" s="197">
        <v>33078388</v>
      </c>
      <c r="W850" s="197">
        <v>168648738</v>
      </c>
      <c r="X850" s="192">
        <v>44469</v>
      </c>
      <c r="Y850" s="80" t="s">
        <v>6489</v>
      </c>
      <c r="Z850" s="80" t="s">
        <v>6490</v>
      </c>
      <c r="AA850" s="193" t="s">
        <v>6578</v>
      </c>
    </row>
    <row r="851" spans="2:27" s="188" customFormat="1" ht="15.75" customHeight="1" x14ac:dyDescent="0.2">
      <c r="B851" s="189" t="s">
        <v>8838</v>
      </c>
      <c r="C851" s="189">
        <v>658279203</v>
      </c>
      <c r="D851" s="189" t="s">
        <v>4629</v>
      </c>
      <c r="E851" s="189" t="s">
        <v>4959</v>
      </c>
      <c r="F851" s="189" t="s">
        <v>8839</v>
      </c>
      <c r="G851" s="189" t="s">
        <v>4640</v>
      </c>
      <c r="H851" s="189" t="s">
        <v>8840</v>
      </c>
      <c r="I851" s="189" t="s">
        <v>4960</v>
      </c>
      <c r="J851" s="189" t="s">
        <v>6074</v>
      </c>
      <c r="K851" s="189" t="s">
        <v>7432</v>
      </c>
      <c r="L851" s="189" t="s">
        <v>5885</v>
      </c>
      <c r="M851" s="189" t="s">
        <v>47</v>
      </c>
      <c r="N851" s="189" t="s">
        <v>1047</v>
      </c>
      <c r="O851" s="189">
        <v>228217836</v>
      </c>
      <c r="P851" s="189" t="s">
        <v>8841</v>
      </c>
      <c r="Q851" s="189">
        <v>0</v>
      </c>
      <c r="R851" s="189" t="s">
        <v>1053</v>
      </c>
      <c r="S851" s="189" t="s">
        <v>7433</v>
      </c>
      <c r="T851" s="190">
        <v>39392</v>
      </c>
      <c r="U851" s="191">
        <v>7381</v>
      </c>
      <c r="V851" s="197">
        <v>0</v>
      </c>
      <c r="W851" s="197">
        <v>172602969</v>
      </c>
      <c r="X851" s="192">
        <v>44469</v>
      </c>
      <c r="Y851" s="80" t="s">
        <v>6489</v>
      </c>
      <c r="Z851" s="80" t="s">
        <v>6490</v>
      </c>
      <c r="AA851" s="193" t="s">
        <v>7199</v>
      </c>
    </row>
    <row r="852" spans="2:27" s="188" customFormat="1" ht="15.75" customHeight="1" x14ac:dyDescent="0.2">
      <c r="B852" s="189" t="s">
        <v>2535</v>
      </c>
      <c r="C852" s="189">
        <v>690502003</v>
      </c>
      <c r="D852" s="189" t="s">
        <v>2469</v>
      </c>
      <c r="E852" s="189" t="s">
        <v>2495</v>
      </c>
      <c r="F852" s="189" t="s">
        <v>1476</v>
      </c>
      <c r="G852" s="189" t="s">
        <v>2496</v>
      </c>
      <c r="H852" s="189" t="s">
        <v>28</v>
      </c>
      <c r="I852" s="189">
        <v>0</v>
      </c>
      <c r="J852" s="189">
        <v>0</v>
      </c>
      <c r="K852" s="189" t="s">
        <v>8319</v>
      </c>
      <c r="L852" s="189" t="s">
        <v>2536</v>
      </c>
      <c r="M852" s="189" t="s">
        <v>544</v>
      </c>
      <c r="N852" s="189" t="s">
        <v>2537</v>
      </c>
      <c r="O852" s="189" t="s">
        <v>8320</v>
      </c>
      <c r="P852" s="189" t="s">
        <v>8321</v>
      </c>
      <c r="Q852" s="189">
        <v>0</v>
      </c>
      <c r="R852" s="189">
        <v>91001</v>
      </c>
      <c r="S852" s="189" t="s">
        <v>2538</v>
      </c>
      <c r="T852" s="190">
        <v>39434</v>
      </c>
      <c r="U852" s="191">
        <v>7386</v>
      </c>
      <c r="V852" s="197">
        <v>2861839</v>
      </c>
      <c r="W852" s="197">
        <v>18457422</v>
      </c>
      <c r="X852" s="192">
        <v>44469</v>
      </c>
      <c r="Y852" s="80" t="s">
        <v>6489</v>
      </c>
      <c r="Z852" s="80" t="s">
        <v>6490</v>
      </c>
      <c r="AA852" s="193" t="s">
        <v>6630</v>
      </c>
    </row>
    <row r="853" spans="2:27" s="188" customFormat="1" ht="15.75" customHeight="1" x14ac:dyDescent="0.2">
      <c r="B853" s="189" t="s">
        <v>7896</v>
      </c>
      <c r="C853" s="189">
        <v>713394009</v>
      </c>
      <c r="D853" s="189" t="s">
        <v>49</v>
      </c>
      <c r="E853" s="189" t="s">
        <v>1236</v>
      </c>
      <c r="F853" s="189" t="s">
        <v>7897</v>
      </c>
      <c r="G853" s="189" t="s">
        <v>1237</v>
      </c>
      <c r="H853" s="189" t="s">
        <v>7898</v>
      </c>
      <c r="I853" s="189" t="s">
        <v>1062</v>
      </c>
      <c r="J853" s="189" t="s">
        <v>5337</v>
      </c>
      <c r="K853" s="189" t="s">
        <v>1238</v>
      </c>
      <c r="L853" s="189" t="s">
        <v>7899</v>
      </c>
      <c r="M853" s="189" t="s">
        <v>48</v>
      </c>
      <c r="N853" s="189" t="s">
        <v>1239</v>
      </c>
      <c r="O853" s="189" t="s">
        <v>7900</v>
      </c>
      <c r="P853" s="189" t="s">
        <v>5637</v>
      </c>
      <c r="Q853" s="189">
        <v>0</v>
      </c>
      <c r="R853" s="189">
        <v>93401</v>
      </c>
      <c r="S853" s="189" t="s">
        <v>7901</v>
      </c>
      <c r="T853" s="190">
        <v>39476</v>
      </c>
      <c r="U853" s="191">
        <v>7388</v>
      </c>
      <c r="V853" s="197">
        <v>18847166</v>
      </c>
      <c r="W853" s="197">
        <v>127599762</v>
      </c>
      <c r="X853" s="192">
        <v>44469</v>
      </c>
      <c r="Y853" s="80" t="s">
        <v>6489</v>
      </c>
      <c r="Z853" s="80" t="s">
        <v>6490</v>
      </c>
      <c r="AA853" s="193" t="s">
        <v>211</v>
      </c>
    </row>
    <row r="854" spans="2:27" s="188" customFormat="1" ht="15.75" customHeight="1" x14ac:dyDescent="0.2">
      <c r="B854" s="189" t="s">
        <v>7896</v>
      </c>
      <c r="C854" s="189">
        <v>713394009</v>
      </c>
      <c r="D854" s="189" t="s">
        <v>49</v>
      </c>
      <c r="E854" s="189" t="s">
        <v>1236</v>
      </c>
      <c r="F854" s="189" t="s">
        <v>7897</v>
      </c>
      <c r="G854" s="189" t="s">
        <v>1237</v>
      </c>
      <c r="H854" s="189" t="s">
        <v>7898</v>
      </c>
      <c r="I854" s="189" t="s">
        <v>1062</v>
      </c>
      <c r="J854" s="189" t="s">
        <v>5337</v>
      </c>
      <c r="K854" s="189" t="s">
        <v>1238</v>
      </c>
      <c r="L854" s="189" t="s">
        <v>7899</v>
      </c>
      <c r="M854" s="189" t="s">
        <v>48</v>
      </c>
      <c r="N854" s="189" t="s">
        <v>1239</v>
      </c>
      <c r="O854" s="189" t="s">
        <v>7900</v>
      </c>
      <c r="P854" s="189" t="s">
        <v>5637</v>
      </c>
      <c r="Q854" s="189">
        <v>0</v>
      </c>
      <c r="R854" s="189">
        <v>93401</v>
      </c>
      <c r="S854" s="189" t="s">
        <v>7901</v>
      </c>
      <c r="T854" s="190">
        <v>39476</v>
      </c>
      <c r="U854" s="191">
        <v>7388</v>
      </c>
      <c r="V854" s="197">
        <v>20139417</v>
      </c>
      <c r="W854" s="197">
        <v>245378243</v>
      </c>
      <c r="X854" s="192">
        <v>44469</v>
      </c>
      <c r="Y854" s="80" t="s">
        <v>6489</v>
      </c>
      <c r="Z854" s="80" t="s">
        <v>6490</v>
      </c>
      <c r="AA854" s="193" t="s">
        <v>6672</v>
      </c>
    </row>
    <row r="855" spans="2:27" s="188" customFormat="1" ht="15.75" customHeight="1" x14ac:dyDescent="0.2">
      <c r="B855" s="189" t="s">
        <v>7896</v>
      </c>
      <c r="C855" s="189">
        <v>713394009</v>
      </c>
      <c r="D855" s="189" t="s">
        <v>49</v>
      </c>
      <c r="E855" s="189" t="s">
        <v>1236</v>
      </c>
      <c r="F855" s="189" t="s">
        <v>7897</v>
      </c>
      <c r="G855" s="189" t="s">
        <v>1237</v>
      </c>
      <c r="H855" s="189" t="s">
        <v>7898</v>
      </c>
      <c r="I855" s="189" t="s">
        <v>1062</v>
      </c>
      <c r="J855" s="189" t="s">
        <v>5337</v>
      </c>
      <c r="K855" s="189" t="s">
        <v>1238</v>
      </c>
      <c r="L855" s="189" t="s">
        <v>7899</v>
      </c>
      <c r="M855" s="189" t="s">
        <v>48</v>
      </c>
      <c r="N855" s="189" t="s">
        <v>1239</v>
      </c>
      <c r="O855" s="189" t="s">
        <v>7900</v>
      </c>
      <c r="P855" s="189" t="s">
        <v>5637</v>
      </c>
      <c r="Q855" s="189">
        <v>0</v>
      </c>
      <c r="R855" s="189">
        <v>93401</v>
      </c>
      <c r="S855" s="189" t="s">
        <v>7901</v>
      </c>
      <c r="T855" s="190">
        <v>39476</v>
      </c>
      <c r="U855" s="191">
        <v>7388</v>
      </c>
      <c r="V855" s="197">
        <v>29409832</v>
      </c>
      <c r="W855" s="197">
        <v>200858316</v>
      </c>
      <c r="X855" s="192">
        <v>44469</v>
      </c>
      <c r="Y855" s="80" t="s">
        <v>6489</v>
      </c>
      <c r="Z855" s="80" t="s">
        <v>6490</v>
      </c>
      <c r="AA855" s="193" t="s">
        <v>181</v>
      </c>
    </row>
    <row r="856" spans="2:27" s="188" customFormat="1" ht="15.75" customHeight="1" x14ac:dyDescent="0.2">
      <c r="B856" s="189" t="s">
        <v>7896</v>
      </c>
      <c r="C856" s="189">
        <v>713394009</v>
      </c>
      <c r="D856" s="189" t="s">
        <v>49</v>
      </c>
      <c r="E856" s="189" t="s">
        <v>1236</v>
      </c>
      <c r="F856" s="189" t="s">
        <v>7897</v>
      </c>
      <c r="G856" s="189" t="s">
        <v>1237</v>
      </c>
      <c r="H856" s="189" t="s">
        <v>7898</v>
      </c>
      <c r="I856" s="189" t="s">
        <v>1062</v>
      </c>
      <c r="J856" s="189" t="s">
        <v>5337</v>
      </c>
      <c r="K856" s="189" t="s">
        <v>1238</v>
      </c>
      <c r="L856" s="189" t="s">
        <v>7899</v>
      </c>
      <c r="M856" s="189" t="s">
        <v>48</v>
      </c>
      <c r="N856" s="189" t="s">
        <v>1239</v>
      </c>
      <c r="O856" s="189" t="s">
        <v>7900</v>
      </c>
      <c r="P856" s="189" t="s">
        <v>5637</v>
      </c>
      <c r="Q856" s="189">
        <v>0</v>
      </c>
      <c r="R856" s="189">
        <v>93401</v>
      </c>
      <c r="S856" s="189" t="s">
        <v>7901</v>
      </c>
      <c r="T856" s="190">
        <v>39476</v>
      </c>
      <c r="U856" s="191">
        <v>7388</v>
      </c>
      <c r="V856" s="197">
        <v>37178002</v>
      </c>
      <c r="W856" s="197">
        <v>350916730</v>
      </c>
      <c r="X856" s="192">
        <v>44469</v>
      </c>
      <c r="Y856" s="80" t="s">
        <v>6489</v>
      </c>
      <c r="Z856" s="80" t="s">
        <v>6490</v>
      </c>
      <c r="AA856" s="193" t="s">
        <v>6499</v>
      </c>
    </row>
    <row r="857" spans="2:27" s="188" customFormat="1" ht="15.75" customHeight="1" x14ac:dyDescent="0.2">
      <c r="B857" s="189" t="s">
        <v>7896</v>
      </c>
      <c r="C857" s="189">
        <v>713394009</v>
      </c>
      <c r="D857" s="189" t="s">
        <v>49</v>
      </c>
      <c r="E857" s="189" t="s">
        <v>1236</v>
      </c>
      <c r="F857" s="189" t="s">
        <v>7897</v>
      </c>
      <c r="G857" s="189" t="s">
        <v>1237</v>
      </c>
      <c r="H857" s="189" t="s">
        <v>7898</v>
      </c>
      <c r="I857" s="189" t="s">
        <v>1062</v>
      </c>
      <c r="J857" s="189" t="s">
        <v>5337</v>
      </c>
      <c r="K857" s="189" t="s">
        <v>1238</v>
      </c>
      <c r="L857" s="189" t="s">
        <v>7899</v>
      </c>
      <c r="M857" s="189" t="s">
        <v>48</v>
      </c>
      <c r="N857" s="189" t="s">
        <v>1239</v>
      </c>
      <c r="O857" s="189" t="s">
        <v>7900</v>
      </c>
      <c r="P857" s="189" t="s">
        <v>5637</v>
      </c>
      <c r="Q857" s="189">
        <v>0</v>
      </c>
      <c r="R857" s="189">
        <v>93401</v>
      </c>
      <c r="S857" s="189" t="s">
        <v>7901</v>
      </c>
      <c r="T857" s="190">
        <v>39476</v>
      </c>
      <c r="U857" s="191">
        <v>7388</v>
      </c>
      <c r="V857" s="197">
        <v>6442244</v>
      </c>
      <c r="W857" s="197">
        <v>32640699</v>
      </c>
      <c r="X857" s="192">
        <v>44469</v>
      </c>
      <c r="Y857" s="80" t="s">
        <v>6489</v>
      </c>
      <c r="Z857" s="80" t="s">
        <v>6490</v>
      </c>
      <c r="AA857" s="193" t="s">
        <v>6591</v>
      </c>
    </row>
    <row r="858" spans="2:27" s="188" customFormat="1" ht="15.75" customHeight="1" x14ac:dyDescent="0.2">
      <c r="B858" s="189" t="s">
        <v>2937</v>
      </c>
      <c r="C858" s="189">
        <v>691303004</v>
      </c>
      <c r="D858" s="189" t="s">
        <v>2469</v>
      </c>
      <c r="E858" s="189" t="s">
        <v>2495</v>
      </c>
      <c r="F858" s="189" t="s">
        <v>1476</v>
      </c>
      <c r="G858" s="189" t="s">
        <v>2496</v>
      </c>
      <c r="H858" s="189" t="s">
        <v>28</v>
      </c>
      <c r="I858" s="189">
        <v>0</v>
      </c>
      <c r="J858" s="189">
        <v>0</v>
      </c>
      <c r="K858" s="189" t="s">
        <v>8418</v>
      </c>
      <c r="L858" s="189" t="s">
        <v>2938</v>
      </c>
      <c r="M858" s="189" t="s">
        <v>5345</v>
      </c>
      <c r="N858" s="189" t="s">
        <v>1474</v>
      </c>
      <c r="O858" s="189" t="s">
        <v>2939</v>
      </c>
      <c r="P858" s="189">
        <v>0</v>
      </c>
      <c r="Q858" s="189">
        <v>0</v>
      </c>
      <c r="R858" s="189">
        <v>91001</v>
      </c>
      <c r="S858" s="189" t="s">
        <v>2488</v>
      </c>
      <c r="T858" s="190">
        <v>39581</v>
      </c>
      <c r="U858" s="191">
        <v>7390</v>
      </c>
      <c r="V858" s="197">
        <v>6224502</v>
      </c>
      <c r="W858" s="197">
        <v>37036590</v>
      </c>
      <c r="X858" s="192">
        <v>44469</v>
      </c>
      <c r="Y858" s="80" t="s">
        <v>6489</v>
      </c>
      <c r="Z858" s="80" t="s">
        <v>6490</v>
      </c>
      <c r="AA858" s="193" t="s">
        <v>6599</v>
      </c>
    </row>
    <row r="859" spans="2:27" s="188" customFormat="1" ht="15.75" customHeight="1" x14ac:dyDescent="0.2">
      <c r="B859" s="189" t="s">
        <v>2953</v>
      </c>
      <c r="C859" s="189">
        <v>692551001</v>
      </c>
      <c r="D859" s="189" t="s">
        <v>2469</v>
      </c>
      <c r="E859" s="189" t="s">
        <v>2484</v>
      </c>
      <c r="F859" s="189" t="s">
        <v>26</v>
      </c>
      <c r="G859" s="189" t="s">
        <v>2485</v>
      </c>
      <c r="H859" s="189" t="s">
        <v>28</v>
      </c>
      <c r="I859" s="189">
        <v>0</v>
      </c>
      <c r="J859" s="189">
        <v>0</v>
      </c>
      <c r="K859" s="189" t="s">
        <v>8420</v>
      </c>
      <c r="L859" s="189" t="s">
        <v>5576</v>
      </c>
      <c r="M859" s="189" t="s">
        <v>47</v>
      </c>
      <c r="N859" s="189" t="s">
        <v>2954</v>
      </c>
      <c r="O859" s="189" t="s">
        <v>8421</v>
      </c>
      <c r="P859" s="189" t="s">
        <v>8422</v>
      </c>
      <c r="Q859" s="189">
        <v>0</v>
      </c>
      <c r="R859" s="189">
        <v>91001</v>
      </c>
      <c r="S859" s="189" t="s">
        <v>2818</v>
      </c>
      <c r="T859" s="190">
        <v>39612</v>
      </c>
      <c r="U859" s="191">
        <v>7395</v>
      </c>
      <c r="V859" s="197">
        <v>19460512</v>
      </c>
      <c r="W859" s="197">
        <v>87572304</v>
      </c>
      <c r="X859" s="192">
        <v>44469</v>
      </c>
      <c r="Y859" s="80" t="s">
        <v>6489</v>
      </c>
      <c r="Z859" s="80" t="s">
        <v>6490</v>
      </c>
      <c r="AA859" s="193" t="s">
        <v>6600</v>
      </c>
    </row>
    <row r="860" spans="2:27" s="188" customFormat="1" ht="15.75" customHeight="1" x14ac:dyDescent="0.2">
      <c r="B860" s="189" t="s">
        <v>3376</v>
      </c>
      <c r="C860" s="189">
        <v>690901005</v>
      </c>
      <c r="D860" s="189" t="s">
        <v>2469</v>
      </c>
      <c r="E860" s="189" t="s">
        <v>2484</v>
      </c>
      <c r="F860" s="189" t="s">
        <v>26</v>
      </c>
      <c r="G860" s="189" t="s">
        <v>2485</v>
      </c>
      <c r="H860" s="189" t="s">
        <v>28</v>
      </c>
      <c r="I860" s="189">
        <v>0</v>
      </c>
      <c r="J860" s="189">
        <v>0</v>
      </c>
      <c r="K860" s="189" t="s">
        <v>8518</v>
      </c>
      <c r="L860" s="189" t="s">
        <v>3377</v>
      </c>
      <c r="M860" s="189" t="s">
        <v>5344</v>
      </c>
      <c r="N860" s="189" t="s">
        <v>3378</v>
      </c>
      <c r="O860" s="189">
        <v>0</v>
      </c>
      <c r="P860" s="189">
        <v>0</v>
      </c>
      <c r="Q860" s="189">
        <v>0</v>
      </c>
      <c r="R860" s="189">
        <v>91001</v>
      </c>
      <c r="S860" s="189" t="s">
        <v>2488</v>
      </c>
      <c r="T860" s="190">
        <v>39912</v>
      </c>
      <c r="U860" s="191">
        <v>7411</v>
      </c>
      <c r="V860" s="197">
        <v>5008220</v>
      </c>
      <c r="W860" s="197">
        <v>35202790</v>
      </c>
      <c r="X860" s="192">
        <v>44469</v>
      </c>
      <c r="Y860" s="80" t="s">
        <v>6489</v>
      </c>
      <c r="Z860" s="80" t="s">
        <v>6490</v>
      </c>
      <c r="AA860" s="193" t="s">
        <v>6541</v>
      </c>
    </row>
    <row r="861" spans="2:27" s="188" customFormat="1" ht="15.75" customHeight="1" x14ac:dyDescent="0.2">
      <c r="B861" s="189" t="s">
        <v>8251</v>
      </c>
      <c r="C861" s="189" t="s">
        <v>6432</v>
      </c>
      <c r="D861" s="189" t="s">
        <v>1363</v>
      </c>
      <c r="E861" s="189" t="s">
        <v>2362</v>
      </c>
      <c r="F861" s="189" t="s">
        <v>8252</v>
      </c>
      <c r="G861" s="189" t="s">
        <v>5295</v>
      </c>
      <c r="H861" s="189" t="s">
        <v>8253</v>
      </c>
      <c r="I861" s="189" t="s">
        <v>2363</v>
      </c>
      <c r="J861" s="189" t="s">
        <v>8254</v>
      </c>
      <c r="K861" s="189" t="s">
        <v>2364</v>
      </c>
      <c r="L861" s="189" t="s">
        <v>2366</v>
      </c>
      <c r="M861" s="189" t="s">
        <v>5341</v>
      </c>
      <c r="N861" s="189" t="s">
        <v>1595</v>
      </c>
      <c r="O861" s="189" t="s">
        <v>2367</v>
      </c>
      <c r="P861" s="189" t="s">
        <v>2365</v>
      </c>
      <c r="Q861" s="189">
        <v>0</v>
      </c>
      <c r="R861" s="189">
        <v>93401</v>
      </c>
      <c r="S861" s="189" t="s">
        <v>8255</v>
      </c>
      <c r="T861" s="190">
        <v>39938</v>
      </c>
      <c r="U861" s="191">
        <v>7412</v>
      </c>
      <c r="V861" s="197">
        <v>34477794</v>
      </c>
      <c r="W861" s="197">
        <v>159699621</v>
      </c>
      <c r="X861" s="192">
        <v>44469</v>
      </c>
      <c r="Y861" s="80" t="s">
        <v>6489</v>
      </c>
      <c r="Z861" s="80" t="s">
        <v>6490</v>
      </c>
      <c r="AA861" s="193" t="s">
        <v>6492</v>
      </c>
    </row>
    <row r="862" spans="2:27" s="188" customFormat="1" ht="15.75" customHeight="1" x14ac:dyDescent="0.2">
      <c r="B862" s="189" t="s">
        <v>3304</v>
      </c>
      <c r="C862" s="189">
        <v>690712008</v>
      </c>
      <c r="D862" s="189" t="s">
        <v>3305</v>
      </c>
      <c r="E862" s="189" t="s">
        <v>3306</v>
      </c>
      <c r="F862" s="189" t="s">
        <v>1476</v>
      </c>
      <c r="G862" s="189" t="s">
        <v>3307</v>
      </c>
      <c r="H862" s="189" t="s">
        <v>28</v>
      </c>
      <c r="I862" s="189">
        <v>0</v>
      </c>
      <c r="J862" s="189">
        <v>0</v>
      </c>
      <c r="K862" s="189" t="s">
        <v>8499</v>
      </c>
      <c r="L862" s="189" t="s">
        <v>3309</v>
      </c>
      <c r="M862" s="189" t="s">
        <v>47</v>
      </c>
      <c r="N862" s="189" t="s">
        <v>3311</v>
      </c>
      <c r="O862" s="189" t="s">
        <v>3310</v>
      </c>
      <c r="P862" s="189" t="s">
        <v>3308</v>
      </c>
      <c r="Q862" s="189">
        <v>0</v>
      </c>
      <c r="R862" s="189">
        <v>91001</v>
      </c>
      <c r="S862" s="189" t="s">
        <v>3312</v>
      </c>
      <c r="T862" s="190">
        <v>40057</v>
      </c>
      <c r="U862" s="191">
        <v>7418</v>
      </c>
      <c r="V862" s="197">
        <v>7154600</v>
      </c>
      <c r="W862" s="197">
        <v>43135100</v>
      </c>
      <c r="X862" s="192">
        <v>44469</v>
      </c>
      <c r="Y862" s="80" t="s">
        <v>6489</v>
      </c>
      <c r="Z862" s="80" t="s">
        <v>6490</v>
      </c>
      <c r="AA862" s="193" t="s">
        <v>6538</v>
      </c>
    </row>
    <row r="863" spans="2:27" s="188" customFormat="1" ht="15.75" customHeight="1" x14ac:dyDescent="0.2">
      <c r="B863" s="189" t="s">
        <v>8448</v>
      </c>
      <c r="C863" s="189">
        <v>690612003</v>
      </c>
      <c r="D863" s="189" t="s">
        <v>2469</v>
      </c>
      <c r="E863" s="189" t="s">
        <v>546</v>
      </c>
      <c r="F863" s="189" t="s">
        <v>26</v>
      </c>
      <c r="G863" s="189" t="s">
        <v>547</v>
      </c>
      <c r="H863" s="189" t="s">
        <v>28</v>
      </c>
      <c r="I863" s="189">
        <v>0</v>
      </c>
      <c r="J863" s="189">
        <v>0</v>
      </c>
      <c r="K863" s="189" t="s">
        <v>8449</v>
      </c>
      <c r="L863" s="189" t="s">
        <v>3076</v>
      </c>
      <c r="M863" s="189" t="s">
        <v>544</v>
      </c>
      <c r="N863" s="189">
        <v>0</v>
      </c>
      <c r="O863" s="189" t="s">
        <v>3077</v>
      </c>
      <c r="P863" s="189" t="s">
        <v>3075</v>
      </c>
      <c r="Q863" s="189">
        <v>0</v>
      </c>
      <c r="R863" s="189">
        <v>91001</v>
      </c>
      <c r="S863" s="189" t="s">
        <v>2488</v>
      </c>
      <c r="T863" s="190">
        <v>40190</v>
      </c>
      <c r="U863" s="191">
        <v>7423</v>
      </c>
      <c r="V863" s="197">
        <v>2861840</v>
      </c>
      <c r="W863" s="197">
        <v>20032880</v>
      </c>
      <c r="X863" s="192">
        <v>44469</v>
      </c>
      <c r="Y863" s="80" t="s">
        <v>6489</v>
      </c>
      <c r="Z863" s="80" t="s">
        <v>6490</v>
      </c>
      <c r="AA863" s="193" t="s">
        <v>6633</v>
      </c>
    </row>
    <row r="864" spans="2:27" s="188" customFormat="1" ht="15.75" customHeight="1" x14ac:dyDescent="0.2">
      <c r="B864" s="189" t="s">
        <v>8344</v>
      </c>
      <c r="C864" s="189">
        <v>692665007</v>
      </c>
      <c r="D864" s="189" t="s">
        <v>2469</v>
      </c>
      <c r="E864" s="189" t="s">
        <v>546</v>
      </c>
      <c r="F864" s="189" t="s">
        <v>26</v>
      </c>
      <c r="G864" s="189" t="s">
        <v>547</v>
      </c>
      <c r="H864" s="189" t="s">
        <v>28</v>
      </c>
      <c r="I864" s="189">
        <v>0</v>
      </c>
      <c r="J864" s="189">
        <v>0</v>
      </c>
      <c r="K864" s="189" t="s">
        <v>8345</v>
      </c>
      <c r="L864" s="189" t="s">
        <v>5365</v>
      </c>
      <c r="M864" s="189" t="s">
        <v>5342</v>
      </c>
      <c r="N864" s="189" t="s">
        <v>2638</v>
      </c>
      <c r="O864" s="189" t="s">
        <v>5458</v>
      </c>
      <c r="P864" s="189" t="s">
        <v>5459</v>
      </c>
      <c r="Q864" s="189">
        <v>0</v>
      </c>
      <c r="R864" s="189">
        <v>91001</v>
      </c>
      <c r="S864" s="189" t="s">
        <v>2488</v>
      </c>
      <c r="T864" s="190">
        <v>40249</v>
      </c>
      <c r="U864" s="191">
        <v>7425</v>
      </c>
      <c r="V864" s="197">
        <v>3262498</v>
      </c>
      <c r="W864" s="197">
        <v>22932106</v>
      </c>
      <c r="X864" s="192">
        <v>44469</v>
      </c>
      <c r="Y864" s="80" t="s">
        <v>6489</v>
      </c>
      <c r="Z864" s="80" t="s">
        <v>6490</v>
      </c>
      <c r="AA864" s="193" t="s">
        <v>6661</v>
      </c>
    </row>
    <row r="865" spans="2:27" s="188" customFormat="1" ht="15.75" customHeight="1" x14ac:dyDescent="0.2">
      <c r="B865" s="189" t="s">
        <v>3115</v>
      </c>
      <c r="C865" s="189">
        <v>692012003</v>
      </c>
      <c r="D865" s="189" t="s">
        <v>2469</v>
      </c>
      <c r="E865" s="189" t="s">
        <v>2484</v>
      </c>
      <c r="F865" s="189" t="s">
        <v>26</v>
      </c>
      <c r="G865" s="189" t="s">
        <v>2485</v>
      </c>
      <c r="H865" s="189" t="s">
        <v>28</v>
      </c>
      <c r="I865" s="189">
        <v>0</v>
      </c>
      <c r="J865" s="189">
        <v>0</v>
      </c>
      <c r="K865" s="189" t="s">
        <v>8457</v>
      </c>
      <c r="L865" s="189" t="s">
        <v>3116</v>
      </c>
      <c r="M865" s="189" t="s">
        <v>5346</v>
      </c>
      <c r="N865" s="189" t="s">
        <v>3117</v>
      </c>
      <c r="O865" s="189" t="s">
        <v>5682</v>
      </c>
      <c r="P865" s="189">
        <v>0</v>
      </c>
      <c r="Q865" s="189">
        <v>0</v>
      </c>
      <c r="R865" s="189">
        <v>91001</v>
      </c>
      <c r="S865" s="189" t="s">
        <v>2634</v>
      </c>
      <c r="T865" s="190">
        <v>40500</v>
      </c>
      <c r="U865" s="191">
        <v>7436</v>
      </c>
      <c r="V865" s="197">
        <v>0</v>
      </c>
      <c r="W865" s="197">
        <v>34256222</v>
      </c>
      <c r="X865" s="192">
        <v>44469</v>
      </c>
      <c r="Y865" s="80" t="s">
        <v>6489</v>
      </c>
      <c r="Z865" s="80" t="s">
        <v>6490</v>
      </c>
      <c r="AA865" s="193" t="s">
        <v>6532</v>
      </c>
    </row>
    <row r="866" spans="2:27" s="188" customFormat="1" ht="15.75" customHeight="1" x14ac:dyDescent="0.2">
      <c r="B866" s="189" t="s">
        <v>3115</v>
      </c>
      <c r="C866" s="189">
        <v>692012003</v>
      </c>
      <c r="D866" s="189" t="s">
        <v>2469</v>
      </c>
      <c r="E866" s="189" t="s">
        <v>2484</v>
      </c>
      <c r="F866" s="189" t="s">
        <v>26</v>
      </c>
      <c r="G866" s="189" t="s">
        <v>2485</v>
      </c>
      <c r="H866" s="189" t="s">
        <v>28</v>
      </c>
      <c r="I866" s="189">
        <v>0</v>
      </c>
      <c r="J866" s="189">
        <v>0</v>
      </c>
      <c r="K866" s="189" t="s">
        <v>8457</v>
      </c>
      <c r="L866" s="189" t="s">
        <v>3116</v>
      </c>
      <c r="M866" s="189" t="s">
        <v>5346</v>
      </c>
      <c r="N866" s="189" t="s">
        <v>3117</v>
      </c>
      <c r="O866" s="189" t="s">
        <v>5682</v>
      </c>
      <c r="P866" s="189">
        <v>0</v>
      </c>
      <c r="Q866" s="189">
        <v>0</v>
      </c>
      <c r="R866" s="189">
        <v>91001</v>
      </c>
      <c r="S866" s="189" t="s">
        <v>2634</v>
      </c>
      <c r="T866" s="190">
        <v>40500</v>
      </c>
      <c r="U866" s="191">
        <v>7436</v>
      </c>
      <c r="V866" s="197">
        <v>4893746</v>
      </c>
      <c r="W866" s="197">
        <v>9787492</v>
      </c>
      <c r="X866" s="192">
        <v>44469</v>
      </c>
      <c r="Y866" s="80" t="s">
        <v>6489</v>
      </c>
      <c r="Z866" s="80" t="s">
        <v>6490</v>
      </c>
      <c r="AA866" s="193" t="s">
        <v>6545</v>
      </c>
    </row>
    <row r="867" spans="2:27" s="188" customFormat="1" ht="15.75" customHeight="1" x14ac:dyDescent="0.2">
      <c r="B867" s="189" t="s">
        <v>7856</v>
      </c>
      <c r="C867" s="189">
        <v>712341009</v>
      </c>
      <c r="D867" s="189" t="s">
        <v>72</v>
      </c>
      <c r="E867" s="189" t="s">
        <v>1075</v>
      </c>
      <c r="F867" s="189" t="s">
        <v>6331</v>
      </c>
      <c r="G867" s="189" t="s">
        <v>1076</v>
      </c>
      <c r="H867" s="189" t="s">
        <v>1078</v>
      </c>
      <c r="I867" s="189" t="s">
        <v>1077</v>
      </c>
      <c r="J867" s="189" t="s">
        <v>1079</v>
      </c>
      <c r="K867" s="189" t="s">
        <v>1080</v>
      </c>
      <c r="L867" s="189" t="s">
        <v>1081</v>
      </c>
      <c r="M867" s="189" t="s">
        <v>47</v>
      </c>
      <c r="N867" s="189" t="s">
        <v>1081</v>
      </c>
      <c r="O867" s="189" t="s">
        <v>7857</v>
      </c>
      <c r="P867" s="189" t="s">
        <v>7858</v>
      </c>
      <c r="Q867" s="189">
        <v>0</v>
      </c>
      <c r="R867" s="189">
        <v>93401</v>
      </c>
      <c r="S867" s="189" t="s">
        <v>6326</v>
      </c>
      <c r="T867" s="190">
        <v>40745</v>
      </c>
      <c r="U867" s="191">
        <v>7446</v>
      </c>
      <c r="V867" s="197">
        <v>0</v>
      </c>
      <c r="W867" s="197">
        <v>134037552</v>
      </c>
      <c r="X867" s="192">
        <v>44469</v>
      </c>
      <c r="Y867" s="80" t="s">
        <v>6489</v>
      </c>
      <c r="Z867" s="80" t="s">
        <v>6490</v>
      </c>
      <c r="AA867" s="193" t="s">
        <v>7482</v>
      </c>
    </row>
    <row r="868" spans="2:27" s="188" customFormat="1" ht="15.75" customHeight="1" x14ac:dyDescent="0.2">
      <c r="B868" s="189" t="s">
        <v>3108</v>
      </c>
      <c r="C868" s="189">
        <v>692313003</v>
      </c>
      <c r="D868" s="189" t="s">
        <v>2469</v>
      </c>
      <c r="E868" s="189" t="s">
        <v>2484</v>
      </c>
      <c r="F868" s="189" t="s">
        <v>26</v>
      </c>
      <c r="G868" s="189" t="s">
        <v>2485</v>
      </c>
      <c r="H868" s="189" t="s">
        <v>28</v>
      </c>
      <c r="I868" s="189">
        <v>0</v>
      </c>
      <c r="J868" s="189">
        <v>0</v>
      </c>
      <c r="K868" s="189" t="s">
        <v>5545</v>
      </c>
      <c r="L868" s="189" t="s">
        <v>3109</v>
      </c>
      <c r="M868" s="189" t="s">
        <v>5340</v>
      </c>
      <c r="N868" s="189" t="s">
        <v>3110</v>
      </c>
      <c r="O868" s="189" t="s">
        <v>5546</v>
      </c>
      <c r="P868" s="189" t="s">
        <v>5547</v>
      </c>
      <c r="Q868" s="189">
        <v>0</v>
      </c>
      <c r="R868" s="189">
        <v>91001</v>
      </c>
      <c r="S868" s="189" t="s">
        <v>2488</v>
      </c>
      <c r="T868" s="190">
        <v>40683</v>
      </c>
      <c r="U868" s="191">
        <v>7450</v>
      </c>
      <c r="V868" s="197">
        <v>22643843</v>
      </c>
      <c r="W868" s="197">
        <v>165319664</v>
      </c>
      <c r="X868" s="192">
        <v>44469</v>
      </c>
      <c r="Y868" s="80" t="s">
        <v>6489</v>
      </c>
      <c r="Z868" s="80" t="s">
        <v>6490</v>
      </c>
      <c r="AA868" s="193" t="s">
        <v>6695</v>
      </c>
    </row>
    <row r="869" spans="2:27" s="188" customFormat="1" ht="15.75" customHeight="1" x14ac:dyDescent="0.2">
      <c r="B869" s="189" t="s">
        <v>8522</v>
      </c>
      <c r="C869" s="189">
        <v>691408000</v>
      </c>
      <c r="D869" s="189" t="s">
        <v>2469</v>
      </c>
      <c r="E869" s="189" t="s">
        <v>7344</v>
      </c>
      <c r="F869" s="189" t="s">
        <v>26</v>
      </c>
      <c r="G869" s="189" t="s">
        <v>2485</v>
      </c>
      <c r="H869" s="189" t="s">
        <v>28</v>
      </c>
      <c r="I869" s="189">
        <v>0</v>
      </c>
      <c r="J869" s="189">
        <v>0</v>
      </c>
      <c r="K869" s="189" t="s">
        <v>8523</v>
      </c>
      <c r="L869" s="189" t="s">
        <v>5376</v>
      </c>
      <c r="M869" s="189" t="s">
        <v>5342</v>
      </c>
      <c r="N869" s="189" t="s">
        <v>3399</v>
      </c>
      <c r="O869" s="189" t="s">
        <v>8524</v>
      </c>
      <c r="P869" s="189" t="s">
        <v>8525</v>
      </c>
      <c r="Q869" s="189">
        <v>0</v>
      </c>
      <c r="R869" s="189">
        <v>91001</v>
      </c>
      <c r="S869" s="189" t="s">
        <v>2488</v>
      </c>
      <c r="T869" s="190">
        <v>40764</v>
      </c>
      <c r="U869" s="191">
        <v>7451</v>
      </c>
      <c r="V869" s="197">
        <v>4893746</v>
      </c>
      <c r="W869" s="197">
        <v>34398152</v>
      </c>
      <c r="X869" s="192">
        <v>44469</v>
      </c>
      <c r="Y869" s="80" t="s">
        <v>6489</v>
      </c>
      <c r="Z869" s="80" t="s">
        <v>6490</v>
      </c>
      <c r="AA869" s="193" t="s">
        <v>6692</v>
      </c>
    </row>
    <row r="870" spans="2:27" s="188" customFormat="1" ht="15.75" customHeight="1" x14ac:dyDescent="0.2">
      <c r="B870" s="189" t="s">
        <v>8760</v>
      </c>
      <c r="C870" s="189">
        <v>650401387</v>
      </c>
      <c r="D870" s="189" t="s">
        <v>4629</v>
      </c>
      <c r="E870" s="189" t="s">
        <v>4677</v>
      </c>
      <c r="F870" s="189" t="s">
        <v>6345</v>
      </c>
      <c r="G870" s="189" t="s">
        <v>4640</v>
      </c>
      <c r="H870" s="189" t="s">
        <v>8761</v>
      </c>
      <c r="I870" s="189" t="s">
        <v>4641</v>
      </c>
      <c r="J870" s="189" t="s">
        <v>6346</v>
      </c>
      <c r="K870" s="189" t="s">
        <v>8762</v>
      </c>
      <c r="L870" s="189" t="s">
        <v>4678</v>
      </c>
      <c r="M870" s="189" t="s">
        <v>47</v>
      </c>
      <c r="N870" s="189" t="s">
        <v>4680</v>
      </c>
      <c r="O870" s="189" t="s">
        <v>4679</v>
      </c>
      <c r="P870" s="189">
        <v>0</v>
      </c>
      <c r="Q870" s="189">
        <v>0</v>
      </c>
      <c r="R870" s="189" t="s">
        <v>1053</v>
      </c>
      <c r="S870" s="189" t="s">
        <v>8763</v>
      </c>
      <c r="T870" s="190">
        <v>40793</v>
      </c>
      <c r="U870" s="191">
        <v>7452</v>
      </c>
      <c r="V870" s="197">
        <v>20483189</v>
      </c>
      <c r="W870" s="197">
        <v>143342003</v>
      </c>
      <c r="X870" s="192">
        <v>44469</v>
      </c>
      <c r="Y870" s="80" t="s">
        <v>6489</v>
      </c>
      <c r="Z870" s="80" t="s">
        <v>6490</v>
      </c>
      <c r="AA870" s="193" t="s">
        <v>6622</v>
      </c>
    </row>
    <row r="871" spans="2:27" s="188" customFormat="1" ht="15.75" customHeight="1" x14ac:dyDescent="0.2">
      <c r="B871" s="189" t="s">
        <v>8462</v>
      </c>
      <c r="C871" s="189" t="s">
        <v>6453</v>
      </c>
      <c r="D871" s="189" t="s">
        <v>2469</v>
      </c>
      <c r="E871" s="189" t="s">
        <v>2484</v>
      </c>
      <c r="F871" s="189" t="s">
        <v>26</v>
      </c>
      <c r="G871" s="189" t="s">
        <v>2485</v>
      </c>
      <c r="H871" s="189" t="s">
        <v>28</v>
      </c>
      <c r="I871" s="189">
        <v>0</v>
      </c>
      <c r="J871" s="189">
        <v>0</v>
      </c>
      <c r="K871" s="189" t="s">
        <v>3133</v>
      </c>
      <c r="L871" s="189" t="s">
        <v>3134</v>
      </c>
      <c r="M871" s="189" t="s">
        <v>47</v>
      </c>
      <c r="N871" s="189" t="s">
        <v>2106</v>
      </c>
      <c r="O871" s="189" t="s">
        <v>3135</v>
      </c>
      <c r="P871" s="189">
        <v>0</v>
      </c>
      <c r="Q871" s="189">
        <v>0</v>
      </c>
      <c r="R871" s="189">
        <v>91001</v>
      </c>
      <c r="S871" s="189" t="s">
        <v>3136</v>
      </c>
      <c r="T871" s="190">
        <v>40875</v>
      </c>
      <c r="U871" s="191">
        <v>7458</v>
      </c>
      <c r="V871" s="197">
        <v>5008220</v>
      </c>
      <c r="W871" s="197">
        <v>40065760</v>
      </c>
      <c r="X871" s="192">
        <v>44469</v>
      </c>
      <c r="Y871" s="80" t="s">
        <v>6489</v>
      </c>
      <c r="Z871" s="80" t="s">
        <v>6490</v>
      </c>
      <c r="AA871" s="193" t="s">
        <v>7479</v>
      </c>
    </row>
    <row r="872" spans="2:27" s="188" customFormat="1" ht="15.75" customHeight="1" x14ac:dyDescent="0.2">
      <c r="B872" s="189" t="s">
        <v>7652</v>
      </c>
      <c r="C872" s="189">
        <v>650447174</v>
      </c>
      <c r="D872" s="189" t="s">
        <v>49</v>
      </c>
      <c r="E872" s="189" t="s">
        <v>486</v>
      </c>
      <c r="F872" s="189" t="s">
        <v>7653</v>
      </c>
      <c r="G872" s="189" t="s">
        <v>487</v>
      </c>
      <c r="H872" s="189" t="s">
        <v>7654</v>
      </c>
      <c r="I872" s="189" t="s">
        <v>488</v>
      </c>
      <c r="J872" s="189" t="s">
        <v>7655</v>
      </c>
      <c r="K872" s="189" t="s">
        <v>489</v>
      </c>
      <c r="L872" s="189" t="s">
        <v>5582</v>
      </c>
      <c r="M872" s="189" t="s">
        <v>5341</v>
      </c>
      <c r="N872" s="189" t="s">
        <v>490</v>
      </c>
      <c r="O872" s="189" t="s">
        <v>5583</v>
      </c>
      <c r="P872" s="189" t="s">
        <v>6343</v>
      </c>
      <c r="Q872" s="189">
        <v>0</v>
      </c>
      <c r="R872" s="189" t="s">
        <v>368</v>
      </c>
      <c r="S872" s="189" t="s">
        <v>7656</v>
      </c>
      <c r="T872" s="190">
        <v>40882</v>
      </c>
      <c r="U872" s="191">
        <v>7459</v>
      </c>
      <c r="V872" s="197">
        <v>7638525</v>
      </c>
      <c r="W872" s="197">
        <v>46654679</v>
      </c>
      <c r="X872" s="192">
        <v>44469</v>
      </c>
      <c r="Y872" s="80" t="s">
        <v>6489</v>
      </c>
      <c r="Z872" s="80" t="s">
        <v>6490</v>
      </c>
      <c r="AA872" s="193" t="s">
        <v>6561</v>
      </c>
    </row>
    <row r="873" spans="2:27" s="188" customFormat="1" ht="15.75" customHeight="1" x14ac:dyDescent="0.2">
      <c r="B873" s="189" t="s">
        <v>7652</v>
      </c>
      <c r="C873" s="189">
        <v>650447174</v>
      </c>
      <c r="D873" s="189" t="s">
        <v>49</v>
      </c>
      <c r="E873" s="189" t="s">
        <v>486</v>
      </c>
      <c r="F873" s="189" t="s">
        <v>7653</v>
      </c>
      <c r="G873" s="189" t="s">
        <v>487</v>
      </c>
      <c r="H873" s="189" t="s">
        <v>7654</v>
      </c>
      <c r="I873" s="189" t="s">
        <v>488</v>
      </c>
      <c r="J873" s="189" t="s">
        <v>7655</v>
      </c>
      <c r="K873" s="189" t="s">
        <v>489</v>
      </c>
      <c r="L873" s="189" t="s">
        <v>5582</v>
      </c>
      <c r="M873" s="189" t="s">
        <v>5341</v>
      </c>
      <c r="N873" s="189" t="s">
        <v>490</v>
      </c>
      <c r="O873" s="189" t="s">
        <v>5583</v>
      </c>
      <c r="P873" s="189" t="s">
        <v>6343</v>
      </c>
      <c r="Q873" s="189">
        <v>0</v>
      </c>
      <c r="R873" s="189" t="s">
        <v>368</v>
      </c>
      <c r="S873" s="189" t="s">
        <v>7656</v>
      </c>
      <c r="T873" s="190">
        <v>40882</v>
      </c>
      <c r="U873" s="191">
        <v>7459</v>
      </c>
      <c r="V873" s="197">
        <v>22298975</v>
      </c>
      <c r="W873" s="197">
        <v>103452622</v>
      </c>
      <c r="X873" s="192">
        <v>44469</v>
      </c>
      <c r="Y873" s="80" t="s">
        <v>6489</v>
      </c>
      <c r="Z873" s="80" t="s">
        <v>6490</v>
      </c>
      <c r="AA873" s="193" t="s">
        <v>6514</v>
      </c>
    </row>
    <row r="874" spans="2:27" s="188" customFormat="1" ht="15.75" customHeight="1" x14ac:dyDescent="0.2">
      <c r="B874" s="189" t="s">
        <v>3537</v>
      </c>
      <c r="C874" s="189">
        <v>690504006</v>
      </c>
      <c r="D874" s="189" t="s">
        <v>2469</v>
      </c>
      <c r="E874" s="189" t="s">
        <v>2484</v>
      </c>
      <c r="F874" s="189" t="s">
        <v>26</v>
      </c>
      <c r="G874" s="189" t="s">
        <v>2485</v>
      </c>
      <c r="H874" s="189" t="s">
        <v>28</v>
      </c>
      <c r="I874" s="189">
        <v>0</v>
      </c>
      <c r="J874" s="189">
        <v>0</v>
      </c>
      <c r="K874" s="189" t="s">
        <v>3538</v>
      </c>
      <c r="L874" s="189" t="s">
        <v>3539</v>
      </c>
      <c r="M874" s="189" t="s">
        <v>544</v>
      </c>
      <c r="N874" s="189" t="s">
        <v>3541</v>
      </c>
      <c r="O874" s="189" t="s">
        <v>3540</v>
      </c>
      <c r="P874" s="189">
        <v>0</v>
      </c>
      <c r="Q874" s="189">
        <v>0</v>
      </c>
      <c r="R874" s="189">
        <v>91001</v>
      </c>
      <c r="S874" s="189" t="s">
        <v>2488</v>
      </c>
      <c r="T874" s="190">
        <v>40884</v>
      </c>
      <c r="U874" s="191">
        <v>7460</v>
      </c>
      <c r="V874" s="197">
        <v>3577299</v>
      </c>
      <c r="W874" s="197">
        <v>25144849</v>
      </c>
      <c r="X874" s="192">
        <v>44469</v>
      </c>
      <c r="Y874" s="80" t="s">
        <v>6489</v>
      </c>
      <c r="Z874" s="80" t="s">
        <v>6490</v>
      </c>
      <c r="AA874" s="193" t="s">
        <v>6696</v>
      </c>
    </row>
    <row r="875" spans="2:27" s="188" customFormat="1" ht="15.75" customHeight="1" x14ac:dyDescent="0.2">
      <c r="B875" s="189" t="s">
        <v>7665</v>
      </c>
      <c r="C875" s="189">
        <v>650213203</v>
      </c>
      <c r="D875" s="189" t="s">
        <v>72</v>
      </c>
      <c r="E875" s="189" t="s">
        <v>549</v>
      </c>
      <c r="F875" s="189" t="s">
        <v>7666</v>
      </c>
      <c r="G875" s="189" t="s">
        <v>550</v>
      </c>
      <c r="H875" s="189" t="s">
        <v>7667</v>
      </c>
      <c r="I875" s="189" t="s">
        <v>4890</v>
      </c>
      <c r="J875" s="189" t="s">
        <v>7668</v>
      </c>
      <c r="K875" s="189" t="s">
        <v>4891</v>
      </c>
      <c r="L875" s="189" t="s">
        <v>4892</v>
      </c>
      <c r="M875" s="189" t="s">
        <v>5345</v>
      </c>
      <c r="N875" s="189" t="s">
        <v>551</v>
      </c>
      <c r="O875" s="189" t="s">
        <v>7669</v>
      </c>
      <c r="P875" s="189" t="s">
        <v>7670</v>
      </c>
      <c r="Q875" s="189">
        <v>0</v>
      </c>
      <c r="R875" s="189" t="s">
        <v>368</v>
      </c>
      <c r="S875" s="189" t="s">
        <v>7671</v>
      </c>
      <c r="T875" s="190">
        <v>43174</v>
      </c>
      <c r="U875" s="191">
        <v>7462</v>
      </c>
      <c r="V875" s="197">
        <v>107555728</v>
      </c>
      <c r="W875" s="197">
        <v>331713629</v>
      </c>
      <c r="X875" s="192">
        <v>44469</v>
      </c>
      <c r="Y875" s="80" t="s">
        <v>6489</v>
      </c>
      <c r="Z875" s="80" t="s">
        <v>6490</v>
      </c>
      <c r="AA875" s="193" t="s">
        <v>6522</v>
      </c>
    </row>
    <row r="876" spans="2:27" s="188" customFormat="1" ht="15.75" customHeight="1" x14ac:dyDescent="0.2">
      <c r="B876" s="189" t="s">
        <v>7665</v>
      </c>
      <c r="C876" s="189">
        <v>650213203</v>
      </c>
      <c r="D876" s="189" t="s">
        <v>72</v>
      </c>
      <c r="E876" s="189" t="s">
        <v>549</v>
      </c>
      <c r="F876" s="189" t="s">
        <v>7666</v>
      </c>
      <c r="G876" s="189" t="s">
        <v>550</v>
      </c>
      <c r="H876" s="189" t="s">
        <v>7667</v>
      </c>
      <c r="I876" s="189" t="s">
        <v>4890</v>
      </c>
      <c r="J876" s="189" t="s">
        <v>7668</v>
      </c>
      <c r="K876" s="189" t="s">
        <v>4891</v>
      </c>
      <c r="L876" s="189" t="s">
        <v>4892</v>
      </c>
      <c r="M876" s="189" t="s">
        <v>5345</v>
      </c>
      <c r="N876" s="189" t="s">
        <v>551</v>
      </c>
      <c r="O876" s="189" t="s">
        <v>7669</v>
      </c>
      <c r="P876" s="189" t="s">
        <v>7670</v>
      </c>
      <c r="Q876" s="189">
        <v>0</v>
      </c>
      <c r="R876" s="189" t="s">
        <v>368</v>
      </c>
      <c r="S876" s="189" t="s">
        <v>7671</v>
      </c>
      <c r="T876" s="190">
        <v>43174</v>
      </c>
      <c r="U876" s="191">
        <v>7462</v>
      </c>
      <c r="V876" s="197">
        <v>15710812</v>
      </c>
      <c r="W876" s="197">
        <v>90236272</v>
      </c>
      <c r="X876" s="192">
        <v>44469</v>
      </c>
      <c r="Y876" s="80" t="s">
        <v>6489</v>
      </c>
      <c r="Z876" s="80" t="s">
        <v>6490</v>
      </c>
      <c r="AA876" s="193" t="s">
        <v>6599</v>
      </c>
    </row>
    <row r="877" spans="2:27" s="188" customFormat="1" ht="15.75" customHeight="1" x14ac:dyDescent="0.2">
      <c r="B877" s="189" t="s">
        <v>7665</v>
      </c>
      <c r="C877" s="189">
        <v>650213203</v>
      </c>
      <c r="D877" s="189" t="s">
        <v>72</v>
      </c>
      <c r="E877" s="189" t="s">
        <v>549</v>
      </c>
      <c r="F877" s="189" t="s">
        <v>7666</v>
      </c>
      <c r="G877" s="189" t="s">
        <v>550</v>
      </c>
      <c r="H877" s="189" t="s">
        <v>7667</v>
      </c>
      <c r="I877" s="189" t="s">
        <v>4890</v>
      </c>
      <c r="J877" s="189" t="s">
        <v>7668</v>
      </c>
      <c r="K877" s="189" t="s">
        <v>4891</v>
      </c>
      <c r="L877" s="189" t="s">
        <v>4892</v>
      </c>
      <c r="M877" s="189" t="s">
        <v>5345</v>
      </c>
      <c r="N877" s="189" t="s">
        <v>551</v>
      </c>
      <c r="O877" s="189" t="s">
        <v>7669</v>
      </c>
      <c r="P877" s="189" t="s">
        <v>7670</v>
      </c>
      <c r="Q877" s="189">
        <v>0</v>
      </c>
      <c r="R877" s="189" t="s">
        <v>368</v>
      </c>
      <c r="S877" s="189" t="s">
        <v>7671</v>
      </c>
      <c r="T877" s="190">
        <v>43174</v>
      </c>
      <c r="U877" s="191">
        <v>7462</v>
      </c>
      <c r="V877" s="197">
        <v>50312104</v>
      </c>
      <c r="W877" s="197">
        <v>426136574</v>
      </c>
      <c r="X877" s="192">
        <v>44469</v>
      </c>
      <c r="Y877" s="80" t="s">
        <v>6489</v>
      </c>
      <c r="Z877" s="80" t="s">
        <v>6490</v>
      </c>
      <c r="AA877" s="193" t="s">
        <v>6508</v>
      </c>
    </row>
    <row r="878" spans="2:27" s="188" customFormat="1" ht="15.75" customHeight="1" x14ac:dyDescent="0.2">
      <c r="B878" s="189" t="s">
        <v>7843</v>
      </c>
      <c r="C878" s="189">
        <v>714555006</v>
      </c>
      <c r="D878" s="189" t="s">
        <v>72</v>
      </c>
      <c r="E878" s="189" t="s">
        <v>1044</v>
      </c>
      <c r="F878" s="189" t="s">
        <v>6223</v>
      </c>
      <c r="G878" s="189" t="s">
        <v>1045</v>
      </c>
      <c r="H878" s="189" t="s">
        <v>6224</v>
      </c>
      <c r="I878" s="189" t="s">
        <v>6225</v>
      </c>
      <c r="J878" s="189" t="s">
        <v>6230</v>
      </c>
      <c r="K878" s="189" t="s">
        <v>6231</v>
      </c>
      <c r="L878" s="189" t="s">
        <v>1046</v>
      </c>
      <c r="M878" s="189" t="s">
        <v>47</v>
      </c>
      <c r="N878" s="189" t="s">
        <v>1047</v>
      </c>
      <c r="O878" s="189">
        <v>3604100</v>
      </c>
      <c r="P878" s="189" t="s">
        <v>6226</v>
      </c>
      <c r="Q878" s="189">
        <v>0</v>
      </c>
      <c r="R878" s="189">
        <v>93401</v>
      </c>
      <c r="S878" s="189" t="s">
        <v>6227</v>
      </c>
      <c r="T878" s="190">
        <v>41012</v>
      </c>
      <c r="U878" s="191">
        <v>7463</v>
      </c>
      <c r="V878" s="197">
        <v>0</v>
      </c>
      <c r="W878" s="197">
        <v>78091499</v>
      </c>
      <c r="X878" s="192">
        <v>44469</v>
      </c>
      <c r="Y878" s="80" t="s">
        <v>6489</v>
      </c>
      <c r="Z878" s="80" t="s">
        <v>6490</v>
      </c>
      <c r="AA878" s="193" t="s">
        <v>6555</v>
      </c>
    </row>
    <row r="879" spans="2:27" s="188" customFormat="1" ht="15.75" customHeight="1" x14ac:dyDescent="0.2">
      <c r="B879" s="189" t="s">
        <v>7995</v>
      </c>
      <c r="C879" s="189">
        <v>650587340</v>
      </c>
      <c r="D879" s="189" t="s">
        <v>1363</v>
      </c>
      <c r="E879" s="189" t="s">
        <v>1569</v>
      </c>
      <c r="F879" s="189" t="s">
        <v>7996</v>
      </c>
      <c r="G879" s="189" t="s">
        <v>1570</v>
      </c>
      <c r="H879" s="189" t="s">
        <v>7997</v>
      </c>
      <c r="I879" s="189" t="s">
        <v>1571</v>
      </c>
      <c r="J879" s="189" t="s">
        <v>6364</v>
      </c>
      <c r="K879" s="189" t="s">
        <v>1572</v>
      </c>
      <c r="L879" s="189" t="s">
        <v>7998</v>
      </c>
      <c r="M879" s="189" t="s">
        <v>48</v>
      </c>
      <c r="N879" s="189" t="s">
        <v>1239</v>
      </c>
      <c r="O879" s="189">
        <v>0</v>
      </c>
      <c r="P879" s="189" t="s">
        <v>1573</v>
      </c>
      <c r="Q879" s="189">
        <v>0</v>
      </c>
      <c r="R879" s="189">
        <v>93401</v>
      </c>
      <c r="S879" s="189" t="s">
        <v>7999</v>
      </c>
      <c r="T879" s="190">
        <v>41340</v>
      </c>
      <c r="U879" s="191">
        <v>7473</v>
      </c>
      <c r="V879" s="197">
        <v>5501352</v>
      </c>
      <c r="W879" s="197">
        <v>71789015</v>
      </c>
      <c r="X879" s="192">
        <v>44469</v>
      </c>
      <c r="Y879" s="80" t="s">
        <v>6489</v>
      </c>
      <c r="Z879" s="80" t="s">
        <v>6490</v>
      </c>
      <c r="AA879" s="193" t="s">
        <v>6618</v>
      </c>
    </row>
    <row r="880" spans="2:27" s="188" customFormat="1" ht="15.75" customHeight="1" x14ac:dyDescent="0.2">
      <c r="B880" s="189" t="s">
        <v>7995</v>
      </c>
      <c r="C880" s="189">
        <v>650587340</v>
      </c>
      <c r="D880" s="189" t="s">
        <v>1363</v>
      </c>
      <c r="E880" s="189" t="s">
        <v>1569</v>
      </c>
      <c r="F880" s="189" t="s">
        <v>7996</v>
      </c>
      <c r="G880" s="189" t="s">
        <v>1570</v>
      </c>
      <c r="H880" s="189" t="s">
        <v>7997</v>
      </c>
      <c r="I880" s="189" t="s">
        <v>1571</v>
      </c>
      <c r="J880" s="189" t="s">
        <v>6364</v>
      </c>
      <c r="K880" s="189" t="s">
        <v>1572</v>
      </c>
      <c r="L880" s="189" t="s">
        <v>7998</v>
      </c>
      <c r="M880" s="189" t="s">
        <v>48</v>
      </c>
      <c r="N880" s="189" t="s">
        <v>1239</v>
      </c>
      <c r="O880" s="189">
        <v>0</v>
      </c>
      <c r="P880" s="189" t="s">
        <v>1573</v>
      </c>
      <c r="Q880" s="189">
        <v>0</v>
      </c>
      <c r="R880" s="189">
        <v>93401</v>
      </c>
      <c r="S880" s="189" t="s">
        <v>7999</v>
      </c>
      <c r="T880" s="190">
        <v>41340</v>
      </c>
      <c r="U880" s="191">
        <v>7473</v>
      </c>
      <c r="V880" s="197">
        <v>15805284</v>
      </c>
      <c r="W880" s="197">
        <v>103176663</v>
      </c>
      <c r="X880" s="192">
        <v>44469</v>
      </c>
      <c r="Y880" s="80" t="s">
        <v>6489</v>
      </c>
      <c r="Z880" s="80" t="s">
        <v>6490</v>
      </c>
      <c r="AA880" s="193" t="s">
        <v>6515</v>
      </c>
    </row>
    <row r="881" spans="2:27" s="188" customFormat="1" ht="15.75" customHeight="1" x14ac:dyDescent="0.2">
      <c r="B881" s="189" t="s">
        <v>7995</v>
      </c>
      <c r="C881" s="189">
        <v>650587340</v>
      </c>
      <c r="D881" s="189" t="s">
        <v>1363</v>
      </c>
      <c r="E881" s="189" t="s">
        <v>1569</v>
      </c>
      <c r="F881" s="189" t="s">
        <v>7996</v>
      </c>
      <c r="G881" s="189" t="s">
        <v>1570</v>
      </c>
      <c r="H881" s="189" t="s">
        <v>7997</v>
      </c>
      <c r="I881" s="189" t="s">
        <v>1571</v>
      </c>
      <c r="J881" s="189" t="s">
        <v>6364</v>
      </c>
      <c r="K881" s="189" t="s">
        <v>1572</v>
      </c>
      <c r="L881" s="189" t="s">
        <v>7998</v>
      </c>
      <c r="M881" s="189" t="s">
        <v>48</v>
      </c>
      <c r="N881" s="189" t="s">
        <v>1239</v>
      </c>
      <c r="O881" s="189">
        <v>0</v>
      </c>
      <c r="P881" s="189" t="s">
        <v>1573</v>
      </c>
      <c r="Q881" s="189">
        <v>0</v>
      </c>
      <c r="R881" s="189">
        <v>93401</v>
      </c>
      <c r="S881" s="189" t="s">
        <v>7999</v>
      </c>
      <c r="T881" s="190">
        <v>41340</v>
      </c>
      <c r="U881" s="191">
        <v>7473</v>
      </c>
      <c r="V881" s="197">
        <v>11651440</v>
      </c>
      <c r="W881" s="197">
        <v>33321888</v>
      </c>
      <c r="X881" s="192">
        <v>44469</v>
      </c>
      <c r="Y881" s="80" t="s">
        <v>6489</v>
      </c>
      <c r="Z881" s="80" t="s">
        <v>6490</v>
      </c>
      <c r="AA881" s="193" t="s">
        <v>211</v>
      </c>
    </row>
    <row r="882" spans="2:27" s="188" customFormat="1" ht="15.75" customHeight="1" x14ac:dyDescent="0.2">
      <c r="B882" s="189" t="s">
        <v>7995</v>
      </c>
      <c r="C882" s="189">
        <v>650587340</v>
      </c>
      <c r="D882" s="189" t="s">
        <v>1363</v>
      </c>
      <c r="E882" s="189" t="s">
        <v>1569</v>
      </c>
      <c r="F882" s="189" t="s">
        <v>7996</v>
      </c>
      <c r="G882" s="189" t="s">
        <v>1570</v>
      </c>
      <c r="H882" s="189" t="s">
        <v>7997</v>
      </c>
      <c r="I882" s="189" t="s">
        <v>1571</v>
      </c>
      <c r="J882" s="189" t="s">
        <v>6364</v>
      </c>
      <c r="K882" s="189" t="s">
        <v>1572</v>
      </c>
      <c r="L882" s="189" t="s">
        <v>7998</v>
      </c>
      <c r="M882" s="189" t="s">
        <v>48</v>
      </c>
      <c r="N882" s="189" t="s">
        <v>1239</v>
      </c>
      <c r="O882" s="189">
        <v>0</v>
      </c>
      <c r="P882" s="189" t="s">
        <v>1573</v>
      </c>
      <c r="Q882" s="189">
        <v>0</v>
      </c>
      <c r="R882" s="189">
        <v>93401</v>
      </c>
      <c r="S882" s="189" t="s">
        <v>7999</v>
      </c>
      <c r="T882" s="190">
        <v>41340</v>
      </c>
      <c r="U882" s="191">
        <v>7473</v>
      </c>
      <c r="V882" s="197">
        <v>16417996</v>
      </c>
      <c r="W882" s="197">
        <v>175056889</v>
      </c>
      <c r="X882" s="192">
        <v>44469</v>
      </c>
      <c r="Y882" s="80" t="s">
        <v>6489</v>
      </c>
      <c r="Z882" s="80" t="s">
        <v>6490</v>
      </c>
      <c r="AA882" s="193" t="s">
        <v>6509</v>
      </c>
    </row>
    <row r="883" spans="2:27" s="188" customFormat="1" ht="15.75" customHeight="1" x14ac:dyDescent="0.2">
      <c r="B883" s="189" t="s">
        <v>7995</v>
      </c>
      <c r="C883" s="189">
        <v>650587340</v>
      </c>
      <c r="D883" s="189" t="s">
        <v>1363</v>
      </c>
      <c r="E883" s="189" t="s">
        <v>1569</v>
      </c>
      <c r="F883" s="189" t="s">
        <v>7996</v>
      </c>
      <c r="G883" s="189" t="s">
        <v>1570</v>
      </c>
      <c r="H883" s="189" t="s">
        <v>7997</v>
      </c>
      <c r="I883" s="189" t="s">
        <v>1571</v>
      </c>
      <c r="J883" s="189" t="s">
        <v>6364</v>
      </c>
      <c r="K883" s="189" t="s">
        <v>1572</v>
      </c>
      <c r="L883" s="189" t="s">
        <v>7998</v>
      </c>
      <c r="M883" s="189" t="s">
        <v>48</v>
      </c>
      <c r="N883" s="189" t="s">
        <v>1239</v>
      </c>
      <c r="O883" s="189">
        <v>0</v>
      </c>
      <c r="P883" s="189" t="s">
        <v>1573</v>
      </c>
      <c r="Q883" s="189">
        <v>0</v>
      </c>
      <c r="R883" s="189">
        <v>93401</v>
      </c>
      <c r="S883" s="189" t="s">
        <v>7999</v>
      </c>
      <c r="T883" s="190">
        <v>41340</v>
      </c>
      <c r="U883" s="191">
        <v>7473</v>
      </c>
      <c r="V883" s="197">
        <v>2826581</v>
      </c>
      <c r="W883" s="197">
        <v>20100125</v>
      </c>
      <c r="X883" s="192">
        <v>44469</v>
      </c>
      <c r="Y883" s="80" t="s">
        <v>6489</v>
      </c>
      <c r="Z883" s="80" t="s">
        <v>6490</v>
      </c>
      <c r="AA883" s="193" t="s">
        <v>6697</v>
      </c>
    </row>
    <row r="884" spans="2:27" s="188" customFormat="1" ht="15.75" customHeight="1" x14ac:dyDescent="0.2">
      <c r="B884" s="189" t="s">
        <v>7995</v>
      </c>
      <c r="C884" s="189">
        <v>650587340</v>
      </c>
      <c r="D884" s="189" t="s">
        <v>1363</v>
      </c>
      <c r="E884" s="189" t="s">
        <v>1569</v>
      </c>
      <c r="F884" s="189" t="s">
        <v>7996</v>
      </c>
      <c r="G884" s="189" t="s">
        <v>1570</v>
      </c>
      <c r="H884" s="189" t="s">
        <v>7997</v>
      </c>
      <c r="I884" s="189" t="s">
        <v>1571</v>
      </c>
      <c r="J884" s="189" t="s">
        <v>6364</v>
      </c>
      <c r="K884" s="189" t="s">
        <v>1572</v>
      </c>
      <c r="L884" s="189" t="s">
        <v>7998</v>
      </c>
      <c r="M884" s="189" t="s">
        <v>48</v>
      </c>
      <c r="N884" s="189" t="s">
        <v>1239</v>
      </c>
      <c r="O884" s="189">
        <v>0</v>
      </c>
      <c r="P884" s="189" t="s">
        <v>1573</v>
      </c>
      <c r="Q884" s="189">
        <v>0</v>
      </c>
      <c r="R884" s="189">
        <v>93401</v>
      </c>
      <c r="S884" s="189" t="s">
        <v>7999</v>
      </c>
      <c r="T884" s="190">
        <v>41340</v>
      </c>
      <c r="U884" s="191">
        <v>7473</v>
      </c>
      <c r="V884" s="197">
        <v>17912291</v>
      </c>
      <c r="W884" s="197">
        <v>135621584</v>
      </c>
      <c r="X884" s="192">
        <v>44469</v>
      </c>
      <c r="Y884" s="80" t="s">
        <v>6489</v>
      </c>
      <c r="Z884" s="80" t="s">
        <v>6490</v>
      </c>
      <c r="AA884" s="193" t="s">
        <v>6501</v>
      </c>
    </row>
    <row r="885" spans="2:27" s="188" customFormat="1" ht="15.75" customHeight="1" x14ac:dyDescent="0.2">
      <c r="B885" s="189" t="s">
        <v>7995</v>
      </c>
      <c r="C885" s="189">
        <v>650587340</v>
      </c>
      <c r="D885" s="189" t="s">
        <v>1363</v>
      </c>
      <c r="E885" s="189" t="s">
        <v>1569</v>
      </c>
      <c r="F885" s="189" t="s">
        <v>7996</v>
      </c>
      <c r="G885" s="189" t="s">
        <v>1570</v>
      </c>
      <c r="H885" s="189" t="s">
        <v>7997</v>
      </c>
      <c r="I885" s="189" t="s">
        <v>1571</v>
      </c>
      <c r="J885" s="189" t="s">
        <v>6364</v>
      </c>
      <c r="K885" s="189" t="s">
        <v>1572</v>
      </c>
      <c r="L885" s="189" t="s">
        <v>7998</v>
      </c>
      <c r="M885" s="189" t="s">
        <v>48</v>
      </c>
      <c r="N885" s="189" t="s">
        <v>1239</v>
      </c>
      <c r="O885" s="189">
        <v>0</v>
      </c>
      <c r="P885" s="189" t="s">
        <v>1573</v>
      </c>
      <c r="Q885" s="189">
        <v>0</v>
      </c>
      <c r="R885" s="189">
        <v>93401</v>
      </c>
      <c r="S885" s="189" t="s">
        <v>7999</v>
      </c>
      <c r="T885" s="190">
        <v>41340</v>
      </c>
      <c r="U885" s="191">
        <v>7473</v>
      </c>
      <c r="V885" s="197">
        <v>21548621</v>
      </c>
      <c r="W885" s="197">
        <v>191812881</v>
      </c>
      <c r="X885" s="192">
        <v>44469</v>
      </c>
      <c r="Y885" s="80" t="s">
        <v>6489</v>
      </c>
      <c r="Z885" s="80" t="s">
        <v>6490</v>
      </c>
      <c r="AA885" s="193" t="s">
        <v>171</v>
      </c>
    </row>
    <row r="886" spans="2:27" s="188" customFormat="1" ht="15.75" customHeight="1" x14ac:dyDescent="0.2">
      <c r="B886" s="189" t="s">
        <v>7995</v>
      </c>
      <c r="C886" s="189">
        <v>650587340</v>
      </c>
      <c r="D886" s="189" t="s">
        <v>1363</v>
      </c>
      <c r="E886" s="189" t="s">
        <v>1569</v>
      </c>
      <c r="F886" s="189" t="s">
        <v>7996</v>
      </c>
      <c r="G886" s="189" t="s">
        <v>1570</v>
      </c>
      <c r="H886" s="189" t="s">
        <v>7997</v>
      </c>
      <c r="I886" s="189" t="s">
        <v>1571</v>
      </c>
      <c r="J886" s="189" t="s">
        <v>6364</v>
      </c>
      <c r="K886" s="189" t="s">
        <v>1572</v>
      </c>
      <c r="L886" s="189" t="s">
        <v>7998</v>
      </c>
      <c r="M886" s="189" t="s">
        <v>48</v>
      </c>
      <c r="N886" s="189" t="s">
        <v>1239</v>
      </c>
      <c r="O886" s="189">
        <v>0</v>
      </c>
      <c r="P886" s="189" t="s">
        <v>1573</v>
      </c>
      <c r="Q886" s="189">
        <v>0</v>
      </c>
      <c r="R886" s="189">
        <v>93401</v>
      </c>
      <c r="S886" s="189" t="s">
        <v>7999</v>
      </c>
      <c r="T886" s="190">
        <v>41340</v>
      </c>
      <c r="U886" s="191">
        <v>7473</v>
      </c>
      <c r="V886" s="197">
        <v>7535604</v>
      </c>
      <c r="W886" s="197">
        <v>79395372</v>
      </c>
      <c r="X886" s="192">
        <v>44469</v>
      </c>
      <c r="Y886" s="80" t="s">
        <v>6489</v>
      </c>
      <c r="Z886" s="80" t="s">
        <v>6490</v>
      </c>
      <c r="AA886" s="193" t="s">
        <v>6548</v>
      </c>
    </row>
    <row r="887" spans="2:27" s="188" customFormat="1" ht="15.75" customHeight="1" x14ac:dyDescent="0.2">
      <c r="B887" s="189" t="s">
        <v>7995</v>
      </c>
      <c r="C887" s="189">
        <v>650587340</v>
      </c>
      <c r="D887" s="189" t="s">
        <v>1363</v>
      </c>
      <c r="E887" s="189" t="s">
        <v>1569</v>
      </c>
      <c r="F887" s="189" t="s">
        <v>7996</v>
      </c>
      <c r="G887" s="189" t="s">
        <v>1570</v>
      </c>
      <c r="H887" s="189" t="s">
        <v>7997</v>
      </c>
      <c r="I887" s="189" t="s">
        <v>1571</v>
      </c>
      <c r="J887" s="189" t="s">
        <v>6364</v>
      </c>
      <c r="K887" s="189" t="s">
        <v>1572</v>
      </c>
      <c r="L887" s="189" t="s">
        <v>7998</v>
      </c>
      <c r="M887" s="189" t="s">
        <v>48</v>
      </c>
      <c r="N887" s="189" t="s">
        <v>1239</v>
      </c>
      <c r="O887" s="189">
        <v>0</v>
      </c>
      <c r="P887" s="189" t="s">
        <v>1573</v>
      </c>
      <c r="Q887" s="189">
        <v>0</v>
      </c>
      <c r="R887" s="189">
        <v>93401</v>
      </c>
      <c r="S887" s="189" t="s">
        <v>7999</v>
      </c>
      <c r="T887" s="190">
        <v>41340</v>
      </c>
      <c r="U887" s="191">
        <v>7473</v>
      </c>
      <c r="V887" s="197">
        <v>6456208</v>
      </c>
      <c r="W887" s="197">
        <v>15300328</v>
      </c>
      <c r="X887" s="192">
        <v>44469</v>
      </c>
      <c r="Y887" s="80" t="s">
        <v>6489</v>
      </c>
      <c r="Z887" s="80" t="s">
        <v>6490</v>
      </c>
      <c r="AA887" s="193" t="s">
        <v>6655</v>
      </c>
    </row>
    <row r="888" spans="2:27" s="188" customFormat="1" ht="15.75" customHeight="1" x14ac:dyDescent="0.2">
      <c r="B888" s="189" t="s">
        <v>7995</v>
      </c>
      <c r="C888" s="189">
        <v>650587340</v>
      </c>
      <c r="D888" s="189" t="s">
        <v>1363</v>
      </c>
      <c r="E888" s="189" t="s">
        <v>1569</v>
      </c>
      <c r="F888" s="189" t="s">
        <v>7996</v>
      </c>
      <c r="G888" s="189" t="s">
        <v>1570</v>
      </c>
      <c r="H888" s="189" t="s">
        <v>7997</v>
      </c>
      <c r="I888" s="189" t="s">
        <v>1571</v>
      </c>
      <c r="J888" s="189" t="s">
        <v>6364</v>
      </c>
      <c r="K888" s="189" t="s">
        <v>1572</v>
      </c>
      <c r="L888" s="189" t="s">
        <v>7998</v>
      </c>
      <c r="M888" s="189" t="s">
        <v>48</v>
      </c>
      <c r="N888" s="189" t="s">
        <v>1239</v>
      </c>
      <c r="O888" s="189">
        <v>0</v>
      </c>
      <c r="P888" s="189" t="s">
        <v>1573</v>
      </c>
      <c r="Q888" s="189">
        <v>0</v>
      </c>
      <c r="R888" s="189">
        <v>93401</v>
      </c>
      <c r="S888" s="189" t="s">
        <v>7999</v>
      </c>
      <c r="T888" s="190">
        <v>41340</v>
      </c>
      <c r="U888" s="191">
        <v>7473</v>
      </c>
      <c r="V888" s="197">
        <v>15282638</v>
      </c>
      <c r="W888" s="197">
        <v>178379917</v>
      </c>
      <c r="X888" s="192">
        <v>44469</v>
      </c>
      <c r="Y888" s="80" t="s">
        <v>6489</v>
      </c>
      <c r="Z888" s="80" t="s">
        <v>6490</v>
      </c>
      <c r="AA888" s="193" t="s">
        <v>6535</v>
      </c>
    </row>
    <row r="889" spans="2:27" s="188" customFormat="1" ht="15.75" customHeight="1" x14ac:dyDescent="0.2">
      <c r="B889" s="189" t="s">
        <v>7995</v>
      </c>
      <c r="C889" s="189">
        <v>650587340</v>
      </c>
      <c r="D889" s="189" t="s">
        <v>1363</v>
      </c>
      <c r="E889" s="189" t="s">
        <v>1569</v>
      </c>
      <c r="F889" s="189" t="s">
        <v>7996</v>
      </c>
      <c r="G889" s="189" t="s">
        <v>1570</v>
      </c>
      <c r="H889" s="189" t="s">
        <v>7997</v>
      </c>
      <c r="I889" s="189" t="s">
        <v>1571</v>
      </c>
      <c r="J889" s="189" t="s">
        <v>6364</v>
      </c>
      <c r="K889" s="189" t="s">
        <v>1572</v>
      </c>
      <c r="L889" s="189" t="s">
        <v>7998</v>
      </c>
      <c r="M889" s="189" t="s">
        <v>48</v>
      </c>
      <c r="N889" s="189" t="s">
        <v>1239</v>
      </c>
      <c r="O889" s="189">
        <v>0</v>
      </c>
      <c r="P889" s="189" t="s">
        <v>1573</v>
      </c>
      <c r="Q889" s="189">
        <v>0</v>
      </c>
      <c r="R889" s="189">
        <v>93401</v>
      </c>
      <c r="S889" s="189" t="s">
        <v>7999</v>
      </c>
      <c r="T889" s="190">
        <v>41340</v>
      </c>
      <c r="U889" s="191">
        <v>7473</v>
      </c>
      <c r="V889" s="197">
        <v>10581912</v>
      </c>
      <c r="W889" s="197">
        <v>76746786</v>
      </c>
      <c r="X889" s="192">
        <v>44469</v>
      </c>
      <c r="Y889" s="80" t="s">
        <v>6489</v>
      </c>
      <c r="Z889" s="80" t="s">
        <v>6490</v>
      </c>
      <c r="AA889" s="193" t="s">
        <v>6538</v>
      </c>
    </row>
    <row r="890" spans="2:27" s="188" customFormat="1" ht="15.75" customHeight="1" x14ac:dyDescent="0.2">
      <c r="B890" s="189" t="s">
        <v>7995</v>
      </c>
      <c r="C890" s="189">
        <v>650587340</v>
      </c>
      <c r="D890" s="189" t="s">
        <v>1363</v>
      </c>
      <c r="E890" s="189" t="s">
        <v>1569</v>
      </c>
      <c r="F890" s="189" t="s">
        <v>7996</v>
      </c>
      <c r="G890" s="189" t="s">
        <v>1570</v>
      </c>
      <c r="H890" s="189" t="s">
        <v>7997</v>
      </c>
      <c r="I890" s="189" t="s">
        <v>1571</v>
      </c>
      <c r="J890" s="189" t="s">
        <v>6364</v>
      </c>
      <c r="K890" s="189" t="s">
        <v>1572</v>
      </c>
      <c r="L890" s="189" t="s">
        <v>7998</v>
      </c>
      <c r="M890" s="189" t="s">
        <v>48</v>
      </c>
      <c r="N890" s="189" t="s">
        <v>1239</v>
      </c>
      <c r="O890" s="189">
        <v>0</v>
      </c>
      <c r="P890" s="189" t="s">
        <v>1573</v>
      </c>
      <c r="Q890" s="189">
        <v>0</v>
      </c>
      <c r="R890" s="189">
        <v>93401</v>
      </c>
      <c r="S890" s="189" t="s">
        <v>7999</v>
      </c>
      <c r="T890" s="190">
        <v>41340</v>
      </c>
      <c r="U890" s="191">
        <v>7473</v>
      </c>
      <c r="V890" s="197">
        <v>6413280</v>
      </c>
      <c r="W890" s="197">
        <v>51306240</v>
      </c>
      <c r="X890" s="192">
        <v>44469</v>
      </c>
      <c r="Y890" s="80" t="s">
        <v>6489</v>
      </c>
      <c r="Z890" s="80" t="s">
        <v>6490</v>
      </c>
      <c r="AA890" s="193" t="s">
        <v>6508</v>
      </c>
    </row>
    <row r="891" spans="2:27" s="188" customFormat="1" ht="15.75" customHeight="1" x14ac:dyDescent="0.2">
      <c r="B891" s="189" t="s">
        <v>7995</v>
      </c>
      <c r="C891" s="189">
        <v>650587340</v>
      </c>
      <c r="D891" s="189" t="s">
        <v>1363</v>
      </c>
      <c r="E891" s="189" t="s">
        <v>1569</v>
      </c>
      <c r="F891" s="189" t="s">
        <v>7996</v>
      </c>
      <c r="G891" s="189" t="s">
        <v>1570</v>
      </c>
      <c r="H891" s="189" t="s">
        <v>7997</v>
      </c>
      <c r="I891" s="189" t="s">
        <v>1571</v>
      </c>
      <c r="J891" s="189" t="s">
        <v>6364</v>
      </c>
      <c r="K891" s="189" t="s">
        <v>1572</v>
      </c>
      <c r="L891" s="189" t="s">
        <v>7998</v>
      </c>
      <c r="M891" s="189" t="s">
        <v>48</v>
      </c>
      <c r="N891" s="189" t="s">
        <v>1239</v>
      </c>
      <c r="O891" s="189">
        <v>0</v>
      </c>
      <c r="P891" s="189" t="s">
        <v>1573</v>
      </c>
      <c r="Q891" s="189">
        <v>0</v>
      </c>
      <c r="R891" s="189">
        <v>93401</v>
      </c>
      <c r="S891" s="189" t="s">
        <v>7999</v>
      </c>
      <c r="T891" s="190">
        <v>41340</v>
      </c>
      <c r="U891" s="191">
        <v>7473</v>
      </c>
      <c r="V891" s="197">
        <v>27599550</v>
      </c>
      <c r="W891" s="197">
        <v>179467626</v>
      </c>
      <c r="X891" s="192">
        <v>44469</v>
      </c>
      <c r="Y891" s="80" t="s">
        <v>6489</v>
      </c>
      <c r="Z891" s="80" t="s">
        <v>6490</v>
      </c>
      <c r="AA891" s="193" t="s">
        <v>181</v>
      </c>
    </row>
    <row r="892" spans="2:27" s="188" customFormat="1" ht="15.75" customHeight="1" x14ac:dyDescent="0.2">
      <c r="B892" s="189" t="s">
        <v>3432</v>
      </c>
      <c r="C892" s="189">
        <v>690701006</v>
      </c>
      <c r="D892" s="189" t="s">
        <v>2469</v>
      </c>
      <c r="E892" s="189" t="s">
        <v>2484</v>
      </c>
      <c r="F892" s="189" t="s">
        <v>26</v>
      </c>
      <c r="G892" s="189" t="s">
        <v>2485</v>
      </c>
      <c r="H892" s="189" t="s">
        <v>28</v>
      </c>
      <c r="I892" s="189">
        <v>0</v>
      </c>
      <c r="J892" s="189">
        <v>0</v>
      </c>
      <c r="K892" s="189" t="s">
        <v>8539</v>
      </c>
      <c r="L892" s="189" t="s">
        <v>3433</v>
      </c>
      <c r="M892" s="189" t="s">
        <v>47</v>
      </c>
      <c r="N892" s="189" t="s">
        <v>630</v>
      </c>
      <c r="O892" s="189" t="s">
        <v>8540</v>
      </c>
      <c r="P892" s="189" t="s">
        <v>8541</v>
      </c>
      <c r="Q892" s="189">
        <v>0</v>
      </c>
      <c r="R892" s="189">
        <v>91001</v>
      </c>
      <c r="S892" s="189" t="s">
        <v>2500</v>
      </c>
      <c r="T892" s="190">
        <v>41361</v>
      </c>
      <c r="U892" s="191">
        <v>7475</v>
      </c>
      <c r="V892" s="197">
        <v>5723680</v>
      </c>
      <c r="W892" s="197">
        <v>40231760</v>
      </c>
      <c r="X892" s="192">
        <v>44469</v>
      </c>
      <c r="Y892" s="80" t="s">
        <v>6489</v>
      </c>
      <c r="Z892" s="80" t="s">
        <v>6490</v>
      </c>
      <c r="AA892" s="193" t="s">
        <v>5595</v>
      </c>
    </row>
    <row r="893" spans="2:27" s="188" customFormat="1" ht="15.75" customHeight="1" x14ac:dyDescent="0.2">
      <c r="B893" s="189" t="s">
        <v>2680</v>
      </c>
      <c r="C893" s="189">
        <v>690411008</v>
      </c>
      <c r="D893" s="189" t="s">
        <v>2469</v>
      </c>
      <c r="E893" s="189" t="s">
        <v>2484</v>
      </c>
      <c r="F893" s="189" t="s">
        <v>26</v>
      </c>
      <c r="G893" s="189" t="s">
        <v>2485</v>
      </c>
      <c r="H893" s="189" t="s">
        <v>28</v>
      </c>
      <c r="I893" s="189">
        <v>0</v>
      </c>
      <c r="J893" s="189">
        <v>0</v>
      </c>
      <c r="K893" s="189" t="s">
        <v>8352</v>
      </c>
      <c r="L893" s="189" t="s">
        <v>2682</v>
      </c>
      <c r="M893" s="189" t="s">
        <v>5343</v>
      </c>
      <c r="N893" s="189" t="s">
        <v>2684</v>
      </c>
      <c r="O893" s="189" t="s">
        <v>2683</v>
      </c>
      <c r="P893" s="189">
        <v>0</v>
      </c>
      <c r="Q893" s="189">
        <v>0</v>
      </c>
      <c r="R893" s="189">
        <v>91001</v>
      </c>
      <c r="S893" s="189" t="s">
        <v>2500</v>
      </c>
      <c r="T893" s="190">
        <v>41394</v>
      </c>
      <c r="U893" s="191">
        <v>7476</v>
      </c>
      <c r="V893" s="197">
        <v>6405108</v>
      </c>
      <c r="W893" s="197">
        <v>51754534</v>
      </c>
      <c r="X893" s="192">
        <v>44469</v>
      </c>
      <c r="Y893" s="80" t="s">
        <v>6489</v>
      </c>
      <c r="Z893" s="80" t="s">
        <v>6490</v>
      </c>
      <c r="AA893" s="193" t="s">
        <v>6610</v>
      </c>
    </row>
    <row r="894" spans="2:27" s="188" customFormat="1" ht="15.75" customHeight="1" x14ac:dyDescent="0.2">
      <c r="B894" s="189" t="s">
        <v>8223</v>
      </c>
      <c r="C894" s="189">
        <v>650450957</v>
      </c>
      <c r="D894" s="189" t="s">
        <v>2245</v>
      </c>
      <c r="E894" s="189" t="s">
        <v>2246</v>
      </c>
      <c r="F894" s="189" t="s">
        <v>8224</v>
      </c>
      <c r="G894" s="189" t="s">
        <v>2247</v>
      </c>
      <c r="H894" s="189" t="s">
        <v>6794</v>
      </c>
      <c r="I894" s="189" t="s">
        <v>2248</v>
      </c>
      <c r="J894" s="189" t="s">
        <v>6795</v>
      </c>
      <c r="K894" s="189" t="s">
        <v>6372</v>
      </c>
      <c r="L894" s="189" t="s">
        <v>8225</v>
      </c>
      <c r="M894" s="189" t="s">
        <v>47</v>
      </c>
      <c r="N894" s="189" t="s">
        <v>2110</v>
      </c>
      <c r="O894" s="189" t="s">
        <v>8226</v>
      </c>
      <c r="P894" s="189" t="s">
        <v>5433</v>
      </c>
      <c r="Q894" s="189">
        <v>0</v>
      </c>
      <c r="R894" s="189" t="s">
        <v>368</v>
      </c>
      <c r="S894" s="189" t="s">
        <v>8227</v>
      </c>
      <c r="T894" s="190">
        <v>41411</v>
      </c>
      <c r="U894" s="191">
        <v>7478</v>
      </c>
      <c r="V894" s="197">
        <v>11394261</v>
      </c>
      <c r="W894" s="197">
        <v>76079237</v>
      </c>
      <c r="X894" s="192">
        <v>44469</v>
      </c>
      <c r="Y894" s="80" t="s">
        <v>6489</v>
      </c>
      <c r="Z894" s="80" t="s">
        <v>6490</v>
      </c>
      <c r="AA894" s="193" t="s">
        <v>70</v>
      </c>
    </row>
    <row r="895" spans="2:27" s="188" customFormat="1" ht="15.75" customHeight="1" x14ac:dyDescent="0.2">
      <c r="B895" s="189" t="s">
        <v>2730</v>
      </c>
      <c r="C895" s="189">
        <v>691602001</v>
      </c>
      <c r="D895" s="189" t="s">
        <v>2469</v>
      </c>
      <c r="E895" s="189" t="s">
        <v>2484</v>
      </c>
      <c r="F895" s="189" t="s">
        <v>26</v>
      </c>
      <c r="G895" s="189" t="s">
        <v>2485</v>
      </c>
      <c r="H895" s="189" t="s">
        <v>28</v>
      </c>
      <c r="I895" s="189">
        <v>0</v>
      </c>
      <c r="J895" s="189">
        <v>0</v>
      </c>
      <c r="K895" s="189" t="s">
        <v>8367</v>
      </c>
      <c r="L895" s="189" t="s">
        <v>2731</v>
      </c>
      <c r="M895" s="189" t="s">
        <v>309</v>
      </c>
      <c r="N895" s="189" t="s">
        <v>2733</v>
      </c>
      <c r="O895" s="189" t="s">
        <v>2732</v>
      </c>
      <c r="P895" s="189" t="s">
        <v>5471</v>
      </c>
      <c r="Q895" s="189">
        <v>0</v>
      </c>
      <c r="R895" s="189">
        <v>91001</v>
      </c>
      <c r="S895" s="189" t="s">
        <v>2488</v>
      </c>
      <c r="T895" s="190">
        <v>41443</v>
      </c>
      <c r="U895" s="191">
        <v>7480</v>
      </c>
      <c r="V895" s="197">
        <v>4078121</v>
      </c>
      <c r="W895" s="197">
        <v>28665128</v>
      </c>
      <c r="X895" s="192">
        <v>44469</v>
      </c>
      <c r="Y895" s="80" t="s">
        <v>6489</v>
      </c>
      <c r="Z895" s="80" t="s">
        <v>6490</v>
      </c>
      <c r="AA895" s="193" t="s">
        <v>6511</v>
      </c>
    </row>
    <row r="896" spans="2:27" s="188" customFormat="1" ht="15.75" customHeight="1" x14ac:dyDescent="0.2">
      <c r="B896" s="189" t="s">
        <v>8742</v>
      </c>
      <c r="C896" s="189">
        <v>650699602</v>
      </c>
      <c r="D896" s="189" t="s">
        <v>72</v>
      </c>
      <c r="E896" s="189" t="s">
        <v>4612</v>
      </c>
      <c r="F896" s="189" t="s">
        <v>6314</v>
      </c>
      <c r="G896" s="189" t="s">
        <v>4613</v>
      </c>
      <c r="H896" s="189" t="s">
        <v>5606</v>
      </c>
      <c r="I896" s="189" t="s">
        <v>950</v>
      </c>
      <c r="J896" s="189" t="s">
        <v>5608</v>
      </c>
      <c r="K896" s="189" t="s">
        <v>5607</v>
      </c>
      <c r="L896" s="189" t="s">
        <v>4615</v>
      </c>
      <c r="M896" s="189" t="s">
        <v>47</v>
      </c>
      <c r="N896" s="189" t="s">
        <v>1394</v>
      </c>
      <c r="O896" s="189" t="s">
        <v>4616</v>
      </c>
      <c r="P896" s="189" t="s">
        <v>4614</v>
      </c>
      <c r="Q896" s="189">
        <v>0</v>
      </c>
      <c r="R896" s="189" t="s">
        <v>368</v>
      </c>
      <c r="S896" s="189" t="s">
        <v>6313</v>
      </c>
      <c r="T896" s="190">
        <v>41463</v>
      </c>
      <c r="U896" s="191">
        <v>7481</v>
      </c>
      <c r="V896" s="197">
        <v>15231540</v>
      </c>
      <c r="W896" s="197">
        <v>31264740</v>
      </c>
      <c r="X896" s="192">
        <v>44469</v>
      </c>
      <c r="Y896" s="80" t="s">
        <v>6489</v>
      </c>
      <c r="Z896" s="80" t="s">
        <v>6490</v>
      </c>
      <c r="AA896" s="193" t="s">
        <v>6512</v>
      </c>
    </row>
    <row r="897" spans="2:27" s="188" customFormat="1" ht="15.75" customHeight="1" x14ac:dyDescent="0.2">
      <c r="B897" s="189" t="s">
        <v>8742</v>
      </c>
      <c r="C897" s="189">
        <v>650699602</v>
      </c>
      <c r="D897" s="189" t="s">
        <v>72</v>
      </c>
      <c r="E897" s="189" t="s">
        <v>4612</v>
      </c>
      <c r="F897" s="189" t="s">
        <v>6314</v>
      </c>
      <c r="G897" s="189" t="s">
        <v>4613</v>
      </c>
      <c r="H897" s="189" t="s">
        <v>5606</v>
      </c>
      <c r="I897" s="189" t="s">
        <v>950</v>
      </c>
      <c r="J897" s="189" t="s">
        <v>5608</v>
      </c>
      <c r="K897" s="189" t="s">
        <v>5607</v>
      </c>
      <c r="L897" s="189" t="s">
        <v>4615</v>
      </c>
      <c r="M897" s="189" t="s">
        <v>47</v>
      </c>
      <c r="N897" s="189" t="s">
        <v>1394</v>
      </c>
      <c r="O897" s="189" t="s">
        <v>4616</v>
      </c>
      <c r="P897" s="189" t="s">
        <v>4614</v>
      </c>
      <c r="Q897" s="189">
        <v>0</v>
      </c>
      <c r="R897" s="189" t="s">
        <v>368</v>
      </c>
      <c r="S897" s="189" t="s">
        <v>6313</v>
      </c>
      <c r="T897" s="190">
        <v>41463</v>
      </c>
      <c r="U897" s="191">
        <v>7481</v>
      </c>
      <c r="V897" s="197">
        <v>29020092</v>
      </c>
      <c r="W897" s="197">
        <v>270612018</v>
      </c>
      <c r="X897" s="192">
        <v>44469</v>
      </c>
      <c r="Y897" s="80" t="s">
        <v>6489</v>
      </c>
      <c r="Z897" s="80" t="s">
        <v>6490</v>
      </c>
      <c r="AA897" s="193" t="s">
        <v>6616</v>
      </c>
    </row>
    <row r="898" spans="2:27" s="188" customFormat="1" ht="15.75" customHeight="1" x14ac:dyDescent="0.2">
      <c r="B898" s="189" t="s">
        <v>8742</v>
      </c>
      <c r="C898" s="189">
        <v>650699602</v>
      </c>
      <c r="D898" s="189" t="s">
        <v>72</v>
      </c>
      <c r="E898" s="189" t="s">
        <v>4612</v>
      </c>
      <c r="F898" s="189" t="s">
        <v>6314</v>
      </c>
      <c r="G898" s="189" t="s">
        <v>4613</v>
      </c>
      <c r="H898" s="189" t="s">
        <v>5606</v>
      </c>
      <c r="I898" s="189" t="s">
        <v>950</v>
      </c>
      <c r="J898" s="189" t="s">
        <v>5608</v>
      </c>
      <c r="K898" s="189" t="s">
        <v>5607</v>
      </c>
      <c r="L898" s="189" t="s">
        <v>4615</v>
      </c>
      <c r="M898" s="189" t="s">
        <v>47</v>
      </c>
      <c r="N898" s="189" t="s">
        <v>1394</v>
      </c>
      <c r="O898" s="189" t="s">
        <v>4616</v>
      </c>
      <c r="P898" s="189" t="s">
        <v>4614</v>
      </c>
      <c r="Q898" s="189">
        <v>0</v>
      </c>
      <c r="R898" s="189" t="s">
        <v>368</v>
      </c>
      <c r="S898" s="189" t="s">
        <v>6313</v>
      </c>
      <c r="T898" s="190">
        <v>41463</v>
      </c>
      <c r="U898" s="191">
        <v>7481</v>
      </c>
      <c r="V898" s="197">
        <v>41194980</v>
      </c>
      <c r="W898" s="197">
        <v>361990004</v>
      </c>
      <c r="X898" s="192">
        <v>44469</v>
      </c>
      <c r="Y898" s="80" t="s">
        <v>6489</v>
      </c>
      <c r="Z898" s="80" t="s">
        <v>6490</v>
      </c>
      <c r="AA898" s="193" t="s">
        <v>6497</v>
      </c>
    </row>
    <row r="899" spans="2:27" s="188" customFormat="1" ht="15.75" customHeight="1" x14ac:dyDescent="0.2">
      <c r="B899" s="189" t="s">
        <v>3379</v>
      </c>
      <c r="C899" s="189">
        <v>691413004</v>
      </c>
      <c r="D899" s="189" t="s">
        <v>2469</v>
      </c>
      <c r="E899" s="189" t="s">
        <v>2484</v>
      </c>
      <c r="F899" s="189" t="s">
        <v>26</v>
      </c>
      <c r="G899" s="189" t="s">
        <v>2485</v>
      </c>
      <c r="H899" s="189" t="s">
        <v>28</v>
      </c>
      <c r="I899" s="189">
        <v>0</v>
      </c>
      <c r="J899" s="189">
        <v>0</v>
      </c>
      <c r="K899" s="189" t="s">
        <v>8519</v>
      </c>
      <c r="L899" s="189" t="s">
        <v>5375</v>
      </c>
      <c r="M899" s="189" t="s">
        <v>5342</v>
      </c>
      <c r="N899" s="189" t="s">
        <v>7428</v>
      </c>
      <c r="O899" s="189" t="s">
        <v>3381</v>
      </c>
      <c r="P899" s="189" t="s">
        <v>3380</v>
      </c>
      <c r="Q899" s="189">
        <v>0</v>
      </c>
      <c r="R899" s="189">
        <v>91001</v>
      </c>
      <c r="S899" s="189" t="s">
        <v>2488</v>
      </c>
      <c r="T899" s="190">
        <v>41495</v>
      </c>
      <c r="U899" s="191">
        <v>7482</v>
      </c>
      <c r="V899" s="197">
        <v>4893746</v>
      </c>
      <c r="W899" s="197">
        <v>34398152</v>
      </c>
      <c r="X899" s="192">
        <v>44469</v>
      </c>
      <c r="Y899" s="80" t="s">
        <v>6489</v>
      </c>
      <c r="Z899" s="80" t="s">
        <v>6490</v>
      </c>
      <c r="AA899" s="193" t="s">
        <v>6698</v>
      </c>
    </row>
    <row r="900" spans="2:27" s="188" customFormat="1" ht="15.75" customHeight="1" x14ac:dyDescent="0.2">
      <c r="B900" s="189" t="s">
        <v>8383</v>
      </c>
      <c r="C900" s="189" t="s">
        <v>6447</v>
      </c>
      <c r="D900" s="189" t="s">
        <v>2469</v>
      </c>
      <c r="E900" s="189" t="s">
        <v>546</v>
      </c>
      <c r="F900" s="189" t="s">
        <v>26</v>
      </c>
      <c r="G900" s="189" t="s">
        <v>547</v>
      </c>
      <c r="H900" s="189" t="s">
        <v>28</v>
      </c>
      <c r="I900" s="189">
        <v>0</v>
      </c>
      <c r="J900" s="189">
        <v>0</v>
      </c>
      <c r="K900" s="189" t="s">
        <v>8384</v>
      </c>
      <c r="L900" s="189" t="s">
        <v>2792</v>
      </c>
      <c r="M900" s="189" t="s">
        <v>5340</v>
      </c>
      <c r="N900" s="189" t="s">
        <v>2793</v>
      </c>
      <c r="O900" s="189" t="s">
        <v>8385</v>
      </c>
      <c r="P900" s="189" t="s">
        <v>8386</v>
      </c>
      <c r="Q900" s="189">
        <v>0</v>
      </c>
      <c r="R900" s="189">
        <v>91001</v>
      </c>
      <c r="S900" s="189" t="s">
        <v>523</v>
      </c>
      <c r="T900" s="190">
        <v>41547</v>
      </c>
      <c r="U900" s="191">
        <v>7487</v>
      </c>
      <c r="V900" s="197">
        <v>0</v>
      </c>
      <c r="W900" s="197">
        <v>28546854</v>
      </c>
      <c r="X900" s="192">
        <v>44469</v>
      </c>
      <c r="Y900" s="80" t="s">
        <v>6489</v>
      </c>
      <c r="Z900" s="80" t="s">
        <v>6490</v>
      </c>
      <c r="AA900" s="193" t="s">
        <v>6699</v>
      </c>
    </row>
    <row r="901" spans="2:27" s="188" customFormat="1" ht="15.75" customHeight="1" x14ac:dyDescent="0.2">
      <c r="B901" s="189" t="s">
        <v>2932</v>
      </c>
      <c r="C901" s="189">
        <v>690611007</v>
      </c>
      <c r="D901" s="189" t="s">
        <v>2469</v>
      </c>
      <c r="E901" s="189" t="s">
        <v>546</v>
      </c>
      <c r="F901" s="189" t="s">
        <v>26</v>
      </c>
      <c r="G901" s="189" t="s">
        <v>547</v>
      </c>
      <c r="H901" s="189" t="s">
        <v>28</v>
      </c>
      <c r="I901" s="189">
        <v>0</v>
      </c>
      <c r="J901" s="189">
        <v>0</v>
      </c>
      <c r="K901" s="189" t="s">
        <v>2933</v>
      </c>
      <c r="L901" s="189" t="s">
        <v>2934</v>
      </c>
      <c r="M901" s="189" t="s">
        <v>544</v>
      </c>
      <c r="N901" s="189" t="s">
        <v>2936</v>
      </c>
      <c r="O901" s="189" t="s">
        <v>2935</v>
      </c>
      <c r="P901" s="189">
        <v>0</v>
      </c>
      <c r="Q901" s="189">
        <v>0</v>
      </c>
      <c r="R901" s="189">
        <v>91001</v>
      </c>
      <c r="S901" s="189" t="s">
        <v>2488</v>
      </c>
      <c r="T901" s="190">
        <v>41563</v>
      </c>
      <c r="U901" s="191">
        <v>7488</v>
      </c>
      <c r="V901" s="197">
        <v>3291116</v>
      </c>
      <c r="W901" s="197">
        <v>26328928</v>
      </c>
      <c r="X901" s="192">
        <v>44469</v>
      </c>
      <c r="Y901" s="80" t="s">
        <v>6489</v>
      </c>
      <c r="Z901" s="80" t="s">
        <v>6490</v>
      </c>
      <c r="AA901" s="193" t="s">
        <v>6609</v>
      </c>
    </row>
    <row r="902" spans="2:27" s="188" customFormat="1" ht="15.75" customHeight="1" x14ac:dyDescent="0.2">
      <c r="B902" s="189" t="s">
        <v>2623</v>
      </c>
      <c r="C902" s="189">
        <v>692647009</v>
      </c>
      <c r="D902" s="189" t="s">
        <v>2469</v>
      </c>
      <c r="E902" s="189" t="s">
        <v>546</v>
      </c>
      <c r="F902" s="189" t="s">
        <v>26</v>
      </c>
      <c r="G902" s="189" t="s">
        <v>547</v>
      </c>
      <c r="H902" s="189" t="s">
        <v>28</v>
      </c>
      <c r="I902" s="189">
        <v>0</v>
      </c>
      <c r="J902" s="189">
        <v>0</v>
      </c>
      <c r="K902" s="189" t="s">
        <v>2624</v>
      </c>
      <c r="L902" s="189" t="s">
        <v>2625</v>
      </c>
      <c r="M902" s="189" t="s">
        <v>309</v>
      </c>
      <c r="N902" s="189" t="s">
        <v>2627</v>
      </c>
      <c r="O902" s="189" t="s">
        <v>2626</v>
      </c>
      <c r="P902" s="189">
        <v>0</v>
      </c>
      <c r="Q902" s="189">
        <v>0</v>
      </c>
      <c r="R902" s="189">
        <v>91001</v>
      </c>
      <c r="S902" s="189" t="s">
        <v>523</v>
      </c>
      <c r="T902" s="190">
        <v>41596</v>
      </c>
      <c r="U902" s="191">
        <v>7491</v>
      </c>
      <c r="V902" s="197">
        <v>6524995</v>
      </c>
      <c r="W902" s="197">
        <v>52199960</v>
      </c>
      <c r="X902" s="192">
        <v>44469</v>
      </c>
      <c r="Y902" s="80" t="s">
        <v>6489</v>
      </c>
      <c r="Z902" s="80" t="s">
        <v>6490</v>
      </c>
      <c r="AA902" s="193" t="s">
        <v>6518</v>
      </c>
    </row>
    <row r="903" spans="2:27" s="188" customFormat="1" ht="15.75" customHeight="1" x14ac:dyDescent="0.2">
      <c r="B903" s="189" t="s">
        <v>7776</v>
      </c>
      <c r="C903" s="189">
        <v>650744136</v>
      </c>
      <c r="D903" s="189" t="s">
        <v>49</v>
      </c>
      <c r="E903" s="189" t="s">
        <v>839</v>
      </c>
      <c r="F903" s="189" t="s">
        <v>6287</v>
      </c>
      <c r="G903" s="189" t="s">
        <v>840</v>
      </c>
      <c r="H903" s="189" t="s">
        <v>6288</v>
      </c>
      <c r="I903" s="189" t="s">
        <v>6289</v>
      </c>
      <c r="J903" s="189" t="s">
        <v>6290</v>
      </c>
      <c r="K903" s="189" t="s">
        <v>5956</v>
      </c>
      <c r="L903" s="189" t="s">
        <v>5958</v>
      </c>
      <c r="M903" s="189" t="s">
        <v>5345</v>
      </c>
      <c r="N903" s="189" t="s">
        <v>841</v>
      </c>
      <c r="O903" s="189" t="s">
        <v>5426</v>
      </c>
      <c r="P903" s="189" t="s">
        <v>5957</v>
      </c>
      <c r="Q903" s="189">
        <v>0</v>
      </c>
      <c r="R903" s="189" t="s">
        <v>842</v>
      </c>
      <c r="S903" s="189" t="s">
        <v>6227</v>
      </c>
      <c r="T903" s="190">
        <v>41599</v>
      </c>
      <c r="U903" s="191">
        <v>7492</v>
      </c>
      <c r="V903" s="197">
        <v>0</v>
      </c>
      <c r="W903" s="197">
        <v>21394573</v>
      </c>
      <c r="X903" s="192">
        <v>44469</v>
      </c>
      <c r="Y903" s="80" t="s">
        <v>6489</v>
      </c>
      <c r="Z903" s="80" t="s">
        <v>6490</v>
      </c>
      <c r="AA903" s="193" t="s">
        <v>6599</v>
      </c>
    </row>
    <row r="904" spans="2:27" s="188" customFormat="1" ht="15.75" customHeight="1" x14ac:dyDescent="0.2">
      <c r="B904" s="189" t="s">
        <v>3090</v>
      </c>
      <c r="C904" s="189">
        <v>619550005</v>
      </c>
      <c r="D904" s="189" t="s">
        <v>2469</v>
      </c>
      <c r="E904" s="189" t="s">
        <v>546</v>
      </c>
      <c r="F904" s="189" t="s">
        <v>26</v>
      </c>
      <c r="G904" s="189" t="s">
        <v>547</v>
      </c>
      <c r="H904" s="189" t="s">
        <v>28</v>
      </c>
      <c r="I904" s="189">
        <v>0</v>
      </c>
      <c r="J904" s="189">
        <v>0</v>
      </c>
      <c r="K904" s="189" t="s">
        <v>8451</v>
      </c>
      <c r="L904" s="189" t="s">
        <v>3092</v>
      </c>
      <c r="M904" s="189" t="s">
        <v>48</v>
      </c>
      <c r="N904" s="189" t="s">
        <v>3094</v>
      </c>
      <c r="O904" s="189" t="s">
        <v>3093</v>
      </c>
      <c r="P904" s="189" t="s">
        <v>3091</v>
      </c>
      <c r="Q904" s="189">
        <v>0</v>
      </c>
      <c r="R904" s="189">
        <v>91001</v>
      </c>
      <c r="S904" s="189" t="s">
        <v>2628</v>
      </c>
      <c r="T904" s="190">
        <v>41614</v>
      </c>
      <c r="U904" s="191">
        <v>7495</v>
      </c>
      <c r="V904" s="197">
        <v>6524995</v>
      </c>
      <c r="W904" s="197">
        <v>45864205</v>
      </c>
      <c r="X904" s="192">
        <v>44469</v>
      </c>
      <c r="Y904" s="80" t="s">
        <v>6489</v>
      </c>
      <c r="Z904" s="80" t="s">
        <v>6490</v>
      </c>
      <c r="AA904" s="193" t="s">
        <v>6655</v>
      </c>
    </row>
    <row r="905" spans="2:27" s="188" customFormat="1" ht="15.75" customHeight="1" x14ac:dyDescent="0.2">
      <c r="B905" s="189" t="s">
        <v>8236</v>
      </c>
      <c r="C905" s="189" t="s">
        <v>6430</v>
      </c>
      <c r="D905" s="189" t="s">
        <v>1375</v>
      </c>
      <c r="E905" s="189" t="s">
        <v>2276</v>
      </c>
      <c r="F905" s="189" t="s">
        <v>8937</v>
      </c>
      <c r="G905" s="189" t="s">
        <v>2277</v>
      </c>
      <c r="H905" s="189" t="s">
        <v>8237</v>
      </c>
      <c r="I905" s="189" t="s">
        <v>2278</v>
      </c>
      <c r="J905" s="189" t="s">
        <v>6356</v>
      </c>
      <c r="K905" s="189" t="s">
        <v>7320</v>
      </c>
      <c r="L905" s="189" t="s">
        <v>5435</v>
      </c>
      <c r="M905" s="189" t="s">
        <v>47</v>
      </c>
      <c r="N905" s="189" t="s">
        <v>2041</v>
      </c>
      <c r="O905" s="189" t="s">
        <v>5436</v>
      </c>
      <c r="P905" s="189" t="s">
        <v>5437</v>
      </c>
      <c r="Q905" s="189">
        <v>0</v>
      </c>
      <c r="R905" s="189" t="s">
        <v>45</v>
      </c>
      <c r="S905" s="189" t="s">
        <v>6362</v>
      </c>
      <c r="T905" s="190">
        <v>41676</v>
      </c>
      <c r="U905" s="191">
        <v>7497</v>
      </c>
      <c r="V905" s="197">
        <v>0</v>
      </c>
      <c r="W905" s="197">
        <v>30676840</v>
      </c>
      <c r="X905" s="192">
        <v>44469</v>
      </c>
      <c r="Y905" s="80" t="s">
        <v>6489</v>
      </c>
      <c r="Z905" s="80" t="s">
        <v>6490</v>
      </c>
      <c r="AA905" s="193" t="s">
        <v>6537</v>
      </c>
    </row>
    <row r="906" spans="2:27" s="188" customFormat="1" ht="15.75" customHeight="1" x14ac:dyDescent="0.2">
      <c r="B906" s="189" t="s">
        <v>8703</v>
      </c>
      <c r="C906" s="189">
        <v>650789776</v>
      </c>
      <c r="D906" s="189" t="s">
        <v>356</v>
      </c>
      <c r="E906" s="189" t="s">
        <v>4358</v>
      </c>
      <c r="F906" s="189" t="s">
        <v>8704</v>
      </c>
      <c r="G906" s="189" t="s">
        <v>4359</v>
      </c>
      <c r="H906" s="189" t="s">
        <v>4360</v>
      </c>
      <c r="I906" s="189" t="s">
        <v>414</v>
      </c>
      <c r="J906" s="189" t="s">
        <v>8705</v>
      </c>
      <c r="K906" s="189" t="s">
        <v>4361</v>
      </c>
      <c r="L906" s="189" t="s">
        <v>4363</v>
      </c>
      <c r="M906" s="189" t="s">
        <v>544</v>
      </c>
      <c r="N906" s="189" t="s">
        <v>2771</v>
      </c>
      <c r="O906" s="189" t="s">
        <v>4364</v>
      </c>
      <c r="P906" s="189" t="s">
        <v>4362</v>
      </c>
      <c r="Q906" s="189">
        <v>0</v>
      </c>
      <c r="R906" s="189" t="s">
        <v>368</v>
      </c>
      <c r="S906" s="189" t="s">
        <v>6279</v>
      </c>
      <c r="T906" s="190">
        <v>41717</v>
      </c>
      <c r="U906" s="191">
        <v>7498</v>
      </c>
      <c r="V906" s="197">
        <v>8611380</v>
      </c>
      <c r="W906" s="197">
        <v>68425560</v>
      </c>
      <c r="X906" s="192">
        <v>44469</v>
      </c>
      <c r="Y906" s="80" t="s">
        <v>6489</v>
      </c>
      <c r="Z906" s="80" t="s">
        <v>6490</v>
      </c>
      <c r="AA906" s="193" t="s">
        <v>6570</v>
      </c>
    </row>
    <row r="907" spans="2:27" s="188" customFormat="1" ht="15.75" customHeight="1" x14ac:dyDescent="0.2">
      <c r="B907" s="189" t="s">
        <v>7919</v>
      </c>
      <c r="C907" s="189">
        <v>650794826</v>
      </c>
      <c r="D907" s="189" t="s">
        <v>1295</v>
      </c>
      <c r="E907" s="189" t="s">
        <v>1296</v>
      </c>
      <c r="F907" s="189" t="s">
        <v>7920</v>
      </c>
      <c r="G907" s="189" t="s">
        <v>1297</v>
      </c>
      <c r="H907" s="189" t="s">
        <v>7921</v>
      </c>
      <c r="I907" s="189" t="s">
        <v>1298</v>
      </c>
      <c r="J907" s="189" t="s">
        <v>7922</v>
      </c>
      <c r="K907" s="189" t="s">
        <v>1299</v>
      </c>
      <c r="L907" s="189" t="s">
        <v>1300</v>
      </c>
      <c r="M907" s="189" t="s">
        <v>5341</v>
      </c>
      <c r="N907" s="189" t="s">
        <v>1301</v>
      </c>
      <c r="O907" s="189" t="s">
        <v>6336</v>
      </c>
      <c r="P907" s="189" t="s">
        <v>6337</v>
      </c>
      <c r="Q907" s="189">
        <v>0</v>
      </c>
      <c r="R907" s="189" t="s">
        <v>368</v>
      </c>
      <c r="S907" s="189" t="s">
        <v>6334</v>
      </c>
      <c r="T907" s="190">
        <v>41739</v>
      </c>
      <c r="U907" s="191">
        <v>7499</v>
      </c>
      <c r="V907" s="197">
        <v>0</v>
      </c>
      <c r="W907" s="197">
        <v>470954215</v>
      </c>
      <c r="X907" s="192">
        <v>44469</v>
      </c>
      <c r="Y907" s="80" t="s">
        <v>6489</v>
      </c>
      <c r="Z907" s="80" t="s">
        <v>6490</v>
      </c>
      <c r="AA907" s="193" t="s">
        <v>6561</v>
      </c>
    </row>
    <row r="908" spans="2:27" s="188" customFormat="1" ht="15.75" customHeight="1" x14ac:dyDescent="0.2">
      <c r="B908" s="189" t="s">
        <v>2907</v>
      </c>
      <c r="C908" s="189">
        <v>690706008</v>
      </c>
      <c r="D908" s="189" t="s">
        <v>2469</v>
      </c>
      <c r="E908" s="189" t="s">
        <v>546</v>
      </c>
      <c r="F908" s="189" t="s">
        <v>26</v>
      </c>
      <c r="G908" s="189" t="s">
        <v>547</v>
      </c>
      <c r="H908" s="189" t="s">
        <v>28</v>
      </c>
      <c r="I908" s="189">
        <v>0</v>
      </c>
      <c r="J908" s="189">
        <v>0</v>
      </c>
      <c r="K908" s="189" t="s">
        <v>2908</v>
      </c>
      <c r="L908" s="189" t="s">
        <v>5513</v>
      </c>
      <c r="M908" s="189" t="s">
        <v>47</v>
      </c>
      <c r="N908" s="189" t="s">
        <v>2909</v>
      </c>
      <c r="O908" s="189" t="s">
        <v>5514</v>
      </c>
      <c r="P908" s="189" t="s">
        <v>5515</v>
      </c>
      <c r="Q908" s="189">
        <v>0</v>
      </c>
      <c r="R908" s="189">
        <v>91001</v>
      </c>
      <c r="S908" s="189" t="s">
        <v>2906</v>
      </c>
      <c r="T908" s="190">
        <v>41848</v>
      </c>
      <c r="U908" s="191">
        <v>7502</v>
      </c>
      <c r="V908" s="197">
        <v>2861840</v>
      </c>
      <c r="W908" s="197">
        <v>25673560</v>
      </c>
      <c r="X908" s="192">
        <v>44469</v>
      </c>
      <c r="Y908" s="80" t="s">
        <v>6489</v>
      </c>
      <c r="Z908" s="80" t="s">
        <v>6490</v>
      </c>
      <c r="AA908" s="193" t="s">
        <v>6552</v>
      </c>
    </row>
    <row r="909" spans="2:27" s="188" customFormat="1" ht="15.75" customHeight="1" x14ac:dyDescent="0.2">
      <c r="B909" s="189" t="s">
        <v>3099</v>
      </c>
      <c r="C909" s="189">
        <v>692009002</v>
      </c>
      <c r="D909" s="189" t="s">
        <v>2469</v>
      </c>
      <c r="E909" s="189" t="s">
        <v>546</v>
      </c>
      <c r="F909" s="189" t="s">
        <v>26</v>
      </c>
      <c r="G909" s="189" t="s">
        <v>547</v>
      </c>
      <c r="H909" s="189" t="s">
        <v>28</v>
      </c>
      <c r="I909" s="189">
        <v>0</v>
      </c>
      <c r="J909" s="189">
        <v>0</v>
      </c>
      <c r="K909" s="189" t="s">
        <v>3100</v>
      </c>
      <c r="L909" s="189" t="s">
        <v>3102</v>
      </c>
      <c r="M909" s="189" t="s">
        <v>5346</v>
      </c>
      <c r="N909" s="189" t="s">
        <v>3104</v>
      </c>
      <c r="O909" s="189" t="s">
        <v>3103</v>
      </c>
      <c r="P909" s="189" t="s">
        <v>3101</v>
      </c>
      <c r="Q909" s="189">
        <v>0</v>
      </c>
      <c r="R909" s="189">
        <v>91001</v>
      </c>
      <c r="S909" s="189" t="s">
        <v>2628</v>
      </c>
      <c r="T909" s="190">
        <v>41872</v>
      </c>
      <c r="U909" s="191">
        <v>7504</v>
      </c>
      <c r="V909" s="197">
        <v>4730622</v>
      </c>
      <c r="W909" s="197">
        <v>33251553</v>
      </c>
      <c r="X909" s="192">
        <v>44469</v>
      </c>
      <c r="Y909" s="80" t="s">
        <v>6489</v>
      </c>
      <c r="Z909" s="80" t="s">
        <v>6490</v>
      </c>
      <c r="AA909" s="193" t="s">
        <v>6531</v>
      </c>
    </row>
    <row r="910" spans="2:27" s="188" customFormat="1" ht="15.75" customHeight="1" x14ac:dyDescent="0.2">
      <c r="B910" s="189" t="s">
        <v>3003</v>
      </c>
      <c r="C910" s="189">
        <v>690815001</v>
      </c>
      <c r="D910" s="189" t="s">
        <v>2469</v>
      </c>
      <c r="E910" s="189" t="s">
        <v>546</v>
      </c>
      <c r="F910" s="189" t="s">
        <v>26</v>
      </c>
      <c r="G910" s="189" t="s">
        <v>547</v>
      </c>
      <c r="H910" s="189" t="s">
        <v>28</v>
      </c>
      <c r="I910" s="189">
        <v>0</v>
      </c>
      <c r="J910" s="189">
        <v>0</v>
      </c>
      <c r="K910" s="189" t="s">
        <v>8436</v>
      </c>
      <c r="L910" s="189" t="s">
        <v>3004</v>
      </c>
      <c r="M910" s="189" t="s">
        <v>5344</v>
      </c>
      <c r="N910" s="189" t="s">
        <v>3005</v>
      </c>
      <c r="O910" s="189" t="s">
        <v>5527</v>
      </c>
      <c r="P910" s="189" t="s">
        <v>5528</v>
      </c>
      <c r="Q910" s="189">
        <v>0</v>
      </c>
      <c r="R910" s="189">
        <v>91001</v>
      </c>
      <c r="S910" s="189" t="s">
        <v>2628</v>
      </c>
      <c r="T910" s="190">
        <v>41906</v>
      </c>
      <c r="U910" s="191">
        <v>7508</v>
      </c>
      <c r="V910" s="197">
        <v>3577300</v>
      </c>
      <c r="W910" s="197">
        <v>25144850</v>
      </c>
      <c r="X910" s="192">
        <v>44469</v>
      </c>
      <c r="Y910" s="80" t="s">
        <v>6489</v>
      </c>
      <c r="Z910" s="80" t="s">
        <v>6490</v>
      </c>
      <c r="AA910" s="193" t="s">
        <v>6700</v>
      </c>
    </row>
    <row r="911" spans="2:27" s="188" customFormat="1" ht="15.75" customHeight="1" x14ac:dyDescent="0.2">
      <c r="B911" s="189" t="s">
        <v>7990</v>
      </c>
      <c r="C911" s="189" t="s">
        <v>6419</v>
      </c>
      <c r="D911" s="189" t="s">
        <v>1363</v>
      </c>
      <c r="E911" s="189" t="s">
        <v>654</v>
      </c>
      <c r="F911" s="189" t="s">
        <v>6304</v>
      </c>
      <c r="G911" s="189" t="s">
        <v>1555</v>
      </c>
      <c r="H911" s="189" t="s">
        <v>7991</v>
      </c>
      <c r="I911" s="189" t="s">
        <v>1182</v>
      </c>
      <c r="J911" s="189" t="s">
        <v>5604</v>
      </c>
      <c r="K911" s="189" t="s">
        <v>1556</v>
      </c>
      <c r="L911" s="189" t="s">
        <v>1557</v>
      </c>
      <c r="M911" s="189" t="s">
        <v>47</v>
      </c>
      <c r="N911" s="189" t="s">
        <v>630</v>
      </c>
      <c r="O911" s="189" t="s">
        <v>5602</v>
      </c>
      <c r="P911" s="189" t="s">
        <v>5603</v>
      </c>
      <c r="Q911" s="189">
        <v>0</v>
      </c>
      <c r="R911" s="189" t="s">
        <v>83</v>
      </c>
      <c r="S911" s="189" t="s">
        <v>7616</v>
      </c>
      <c r="T911" s="190">
        <v>41908</v>
      </c>
      <c r="U911" s="191">
        <v>7510</v>
      </c>
      <c r="V911" s="197">
        <v>32066400</v>
      </c>
      <c r="W911" s="197">
        <v>307035780</v>
      </c>
      <c r="X911" s="192">
        <v>44469</v>
      </c>
      <c r="Y911" s="80" t="s">
        <v>6489</v>
      </c>
      <c r="Z911" s="80" t="s">
        <v>6490</v>
      </c>
      <c r="AA911" s="193" t="s">
        <v>6504</v>
      </c>
    </row>
    <row r="912" spans="2:27" s="188" customFormat="1" ht="15.75" customHeight="1" x14ac:dyDescent="0.2">
      <c r="B912" s="189" t="s">
        <v>7990</v>
      </c>
      <c r="C912" s="189" t="s">
        <v>6419</v>
      </c>
      <c r="D912" s="189" t="s">
        <v>1363</v>
      </c>
      <c r="E912" s="189" t="s">
        <v>654</v>
      </c>
      <c r="F912" s="189" t="s">
        <v>6304</v>
      </c>
      <c r="G912" s="189" t="s">
        <v>1555</v>
      </c>
      <c r="H912" s="189" t="s">
        <v>7991</v>
      </c>
      <c r="I912" s="189" t="s">
        <v>1182</v>
      </c>
      <c r="J912" s="189" t="s">
        <v>5604</v>
      </c>
      <c r="K912" s="189" t="s">
        <v>1556</v>
      </c>
      <c r="L912" s="189" t="s">
        <v>1557</v>
      </c>
      <c r="M912" s="189" t="s">
        <v>47</v>
      </c>
      <c r="N912" s="189" t="s">
        <v>630</v>
      </c>
      <c r="O912" s="189" t="s">
        <v>5602</v>
      </c>
      <c r="P912" s="189" t="s">
        <v>5603</v>
      </c>
      <c r="Q912" s="189">
        <v>0</v>
      </c>
      <c r="R912" s="189" t="s">
        <v>83</v>
      </c>
      <c r="S912" s="189" t="s">
        <v>7616</v>
      </c>
      <c r="T912" s="190">
        <v>41908</v>
      </c>
      <c r="U912" s="191">
        <v>7510</v>
      </c>
      <c r="V912" s="197">
        <v>28652880</v>
      </c>
      <c r="W912" s="197">
        <v>268634181</v>
      </c>
      <c r="X912" s="192">
        <v>44469</v>
      </c>
      <c r="Y912" s="80" t="s">
        <v>6489</v>
      </c>
      <c r="Z912" s="80" t="s">
        <v>6490</v>
      </c>
      <c r="AA912" s="193" t="s">
        <v>6620</v>
      </c>
    </row>
    <row r="913" spans="2:27" s="188" customFormat="1" ht="15.75" customHeight="1" x14ac:dyDescent="0.2">
      <c r="B913" s="189" t="s">
        <v>7990</v>
      </c>
      <c r="C913" s="189" t="s">
        <v>6419</v>
      </c>
      <c r="D913" s="189" t="s">
        <v>1363</v>
      </c>
      <c r="E913" s="189" t="s">
        <v>654</v>
      </c>
      <c r="F913" s="189" t="s">
        <v>6304</v>
      </c>
      <c r="G913" s="189" t="s">
        <v>1555</v>
      </c>
      <c r="H913" s="189" t="s">
        <v>7991</v>
      </c>
      <c r="I913" s="189" t="s">
        <v>1182</v>
      </c>
      <c r="J913" s="189" t="s">
        <v>5604</v>
      </c>
      <c r="K913" s="189" t="s">
        <v>1556</v>
      </c>
      <c r="L913" s="189" t="s">
        <v>1557</v>
      </c>
      <c r="M913" s="189" t="s">
        <v>47</v>
      </c>
      <c r="N913" s="189" t="s">
        <v>630</v>
      </c>
      <c r="O913" s="189" t="s">
        <v>5602</v>
      </c>
      <c r="P913" s="189" t="s">
        <v>5603</v>
      </c>
      <c r="Q913" s="189">
        <v>0</v>
      </c>
      <c r="R913" s="189" t="s">
        <v>83</v>
      </c>
      <c r="S913" s="189" t="s">
        <v>7616</v>
      </c>
      <c r="T913" s="190">
        <v>41908</v>
      </c>
      <c r="U913" s="191">
        <v>7510</v>
      </c>
      <c r="V913" s="197">
        <v>9619920</v>
      </c>
      <c r="W913" s="197">
        <v>76799028</v>
      </c>
      <c r="X913" s="192">
        <v>44469</v>
      </c>
      <c r="Y913" s="80" t="s">
        <v>6489</v>
      </c>
      <c r="Z913" s="80" t="s">
        <v>6490</v>
      </c>
      <c r="AA913" s="193" t="s">
        <v>6565</v>
      </c>
    </row>
    <row r="914" spans="2:27" s="188" customFormat="1" ht="15.75" customHeight="1" x14ac:dyDescent="0.2">
      <c r="B914" s="189" t="s">
        <v>7990</v>
      </c>
      <c r="C914" s="189" t="s">
        <v>6419</v>
      </c>
      <c r="D914" s="189" t="s">
        <v>1363</v>
      </c>
      <c r="E914" s="189" t="s">
        <v>654</v>
      </c>
      <c r="F914" s="189" t="s">
        <v>6304</v>
      </c>
      <c r="G914" s="189" t="s">
        <v>1555</v>
      </c>
      <c r="H914" s="189" t="s">
        <v>7991</v>
      </c>
      <c r="I914" s="189" t="s">
        <v>1182</v>
      </c>
      <c r="J914" s="189" t="s">
        <v>5604</v>
      </c>
      <c r="K914" s="189" t="s">
        <v>1556</v>
      </c>
      <c r="L914" s="189" t="s">
        <v>1557</v>
      </c>
      <c r="M914" s="189" t="s">
        <v>47</v>
      </c>
      <c r="N914" s="189" t="s">
        <v>630</v>
      </c>
      <c r="O914" s="189" t="s">
        <v>5602</v>
      </c>
      <c r="P914" s="189" t="s">
        <v>5603</v>
      </c>
      <c r="Q914" s="189">
        <v>0</v>
      </c>
      <c r="R914" s="189" t="s">
        <v>83</v>
      </c>
      <c r="S914" s="189" t="s">
        <v>7616</v>
      </c>
      <c r="T914" s="190">
        <v>41908</v>
      </c>
      <c r="U914" s="191">
        <v>7510</v>
      </c>
      <c r="V914" s="197">
        <v>7758000</v>
      </c>
      <c r="W914" s="197">
        <v>87898140</v>
      </c>
      <c r="X914" s="192">
        <v>44469</v>
      </c>
      <c r="Y914" s="80" t="s">
        <v>6489</v>
      </c>
      <c r="Z914" s="80" t="s">
        <v>6490</v>
      </c>
      <c r="AA914" s="193" t="s">
        <v>6556</v>
      </c>
    </row>
    <row r="915" spans="2:27" s="188" customFormat="1" ht="15.75" customHeight="1" x14ac:dyDescent="0.2">
      <c r="B915" s="189" t="s">
        <v>7990</v>
      </c>
      <c r="C915" s="189" t="s">
        <v>6419</v>
      </c>
      <c r="D915" s="189" t="s">
        <v>1363</v>
      </c>
      <c r="E915" s="189" t="s">
        <v>654</v>
      </c>
      <c r="F915" s="189" t="s">
        <v>6304</v>
      </c>
      <c r="G915" s="189" t="s">
        <v>1555</v>
      </c>
      <c r="H915" s="189" t="s">
        <v>7991</v>
      </c>
      <c r="I915" s="189" t="s">
        <v>1182</v>
      </c>
      <c r="J915" s="189" t="s">
        <v>5604</v>
      </c>
      <c r="K915" s="189" t="s">
        <v>1556</v>
      </c>
      <c r="L915" s="189" t="s">
        <v>1557</v>
      </c>
      <c r="M915" s="189" t="s">
        <v>47</v>
      </c>
      <c r="N915" s="189" t="s">
        <v>630</v>
      </c>
      <c r="O915" s="189" t="s">
        <v>5602</v>
      </c>
      <c r="P915" s="189" t="s">
        <v>5603</v>
      </c>
      <c r="Q915" s="189">
        <v>0</v>
      </c>
      <c r="R915" s="189" t="s">
        <v>83</v>
      </c>
      <c r="S915" s="189" t="s">
        <v>7616</v>
      </c>
      <c r="T915" s="190">
        <v>41908</v>
      </c>
      <c r="U915" s="191">
        <v>7510</v>
      </c>
      <c r="V915" s="197">
        <v>9801000</v>
      </c>
      <c r="W915" s="197">
        <v>67908420</v>
      </c>
      <c r="X915" s="192">
        <v>44469</v>
      </c>
      <c r="Y915" s="80" t="s">
        <v>6489</v>
      </c>
      <c r="Z915" s="80" t="s">
        <v>6490</v>
      </c>
      <c r="AA915" s="193" t="s">
        <v>6684</v>
      </c>
    </row>
    <row r="916" spans="2:27" s="188" customFormat="1" ht="15.75" customHeight="1" x14ac:dyDescent="0.2">
      <c r="B916" s="189" t="s">
        <v>7990</v>
      </c>
      <c r="C916" s="189" t="s">
        <v>6419</v>
      </c>
      <c r="D916" s="189" t="s">
        <v>1363</v>
      </c>
      <c r="E916" s="189" t="s">
        <v>654</v>
      </c>
      <c r="F916" s="189" t="s">
        <v>6304</v>
      </c>
      <c r="G916" s="189" t="s">
        <v>1555</v>
      </c>
      <c r="H916" s="189" t="s">
        <v>7991</v>
      </c>
      <c r="I916" s="189" t="s">
        <v>1182</v>
      </c>
      <c r="J916" s="189" t="s">
        <v>5604</v>
      </c>
      <c r="K916" s="189" t="s">
        <v>1556</v>
      </c>
      <c r="L916" s="189" t="s">
        <v>1557</v>
      </c>
      <c r="M916" s="189" t="s">
        <v>47</v>
      </c>
      <c r="N916" s="189" t="s">
        <v>630</v>
      </c>
      <c r="O916" s="189" t="s">
        <v>5602</v>
      </c>
      <c r="P916" s="189" t="s">
        <v>5603</v>
      </c>
      <c r="Q916" s="189">
        <v>0</v>
      </c>
      <c r="R916" s="189" t="s">
        <v>83</v>
      </c>
      <c r="S916" s="189" t="s">
        <v>7616</v>
      </c>
      <c r="T916" s="190">
        <v>41908</v>
      </c>
      <c r="U916" s="191">
        <v>7510</v>
      </c>
      <c r="V916" s="197">
        <v>14429880</v>
      </c>
      <c r="W916" s="197">
        <v>119797992</v>
      </c>
      <c r="X916" s="192">
        <v>44469</v>
      </c>
      <c r="Y916" s="80" t="s">
        <v>6489</v>
      </c>
      <c r="Z916" s="80" t="s">
        <v>6490</v>
      </c>
      <c r="AA916" s="193" t="s">
        <v>6572</v>
      </c>
    </row>
    <row r="917" spans="2:27" s="188" customFormat="1" ht="15.75" customHeight="1" x14ac:dyDescent="0.2">
      <c r="B917" s="189" t="s">
        <v>7990</v>
      </c>
      <c r="C917" s="189" t="s">
        <v>6419</v>
      </c>
      <c r="D917" s="189" t="s">
        <v>1363</v>
      </c>
      <c r="E917" s="189" t="s">
        <v>654</v>
      </c>
      <c r="F917" s="189" t="s">
        <v>6304</v>
      </c>
      <c r="G917" s="189" t="s">
        <v>1555</v>
      </c>
      <c r="H917" s="189" t="s">
        <v>7991</v>
      </c>
      <c r="I917" s="189" t="s">
        <v>1182</v>
      </c>
      <c r="J917" s="189" t="s">
        <v>5604</v>
      </c>
      <c r="K917" s="189" t="s">
        <v>1556</v>
      </c>
      <c r="L917" s="189" t="s">
        <v>1557</v>
      </c>
      <c r="M917" s="189" t="s">
        <v>47</v>
      </c>
      <c r="N917" s="189" t="s">
        <v>630</v>
      </c>
      <c r="O917" s="189" t="s">
        <v>5602</v>
      </c>
      <c r="P917" s="189" t="s">
        <v>5603</v>
      </c>
      <c r="Q917" s="189">
        <v>0</v>
      </c>
      <c r="R917" s="189" t="s">
        <v>83</v>
      </c>
      <c r="S917" s="189" t="s">
        <v>7616</v>
      </c>
      <c r="T917" s="190">
        <v>41908</v>
      </c>
      <c r="U917" s="191">
        <v>7510</v>
      </c>
      <c r="V917" s="197">
        <v>9619920</v>
      </c>
      <c r="W917" s="197">
        <v>85296624</v>
      </c>
      <c r="X917" s="192">
        <v>44469</v>
      </c>
      <c r="Y917" s="80" t="s">
        <v>6489</v>
      </c>
      <c r="Z917" s="80" t="s">
        <v>6490</v>
      </c>
      <c r="AA917" s="193" t="s">
        <v>6585</v>
      </c>
    </row>
    <row r="918" spans="2:27" s="188" customFormat="1" ht="15.75" customHeight="1" x14ac:dyDescent="0.2">
      <c r="B918" s="189" t="s">
        <v>7990</v>
      </c>
      <c r="C918" s="189" t="s">
        <v>6419</v>
      </c>
      <c r="D918" s="189" t="s">
        <v>1363</v>
      </c>
      <c r="E918" s="189" t="s">
        <v>654</v>
      </c>
      <c r="F918" s="189" t="s">
        <v>6304</v>
      </c>
      <c r="G918" s="189" t="s">
        <v>1555</v>
      </c>
      <c r="H918" s="189" t="s">
        <v>7991</v>
      </c>
      <c r="I918" s="189" t="s">
        <v>1182</v>
      </c>
      <c r="J918" s="189" t="s">
        <v>5604</v>
      </c>
      <c r="K918" s="189" t="s">
        <v>1556</v>
      </c>
      <c r="L918" s="189" t="s">
        <v>1557</v>
      </c>
      <c r="M918" s="189" t="s">
        <v>47</v>
      </c>
      <c r="N918" s="189" t="s">
        <v>630</v>
      </c>
      <c r="O918" s="189" t="s">
        <v>5602</v>
      </c>
      <c r="P918" s="189" t="s">
        <v>5603</v>
      </c>
      <c r="Q918" s="189">
        <v>0</v>
      </c>
      <c r="R918" s="189" t="s">
        <v>83</v>
      </c>
      <c r="S918" s="189" t="s">
        <v>7616</v>
      </c>
      <c r="T918" s="190">
        <v>41908</v>
      </c>
      <c r="U918" s="191">
        <v>7510</v>
      </c>
      <c r="V918" s="197">
        <v>8016600</v>
      </c>
      <c r="W918" s="197">
        <v>69263424</v>
      </c>
      <c r="X918" s="192">
        <v>44469</v>
      </c>
      <c r="Y918" s="80" t="s">
        <v>6489</v>
      </c>
      <c r="Z918" s="80" t="s">
        <v>6490</v>
      </c>
      <c r="AA918" s="193" t="s">
        <v>6530</v>
      </c>
    </row>
    <row r="919" spans="2:27" s="188" customFormat="1" ht="15.75" customHeight="1" x14ac:dyDescent="0.2">
      <c r="B919" s="189" t="s">
        <v>7990</v>
      </c>
      <c r="C919" s="189" t="s">
        <v>6419</v>
      </c>
      <c r="D919" s="189" t="s">
        <v>1363</v>
      </c>
      <c r="E919" s="189" t="s">
        <v>654</v>
      </c>
      <c r="F919" s="189" t="s">
        <v>6304</v>
      </c>
      <c r="G919" s="189" t="s">
        <v>1555</v>
      </c>
      <c r="H919" s="189" t="s">
        <v>7991</v>
      </c>
      <c r="I919" s="189" t="s">
        <v>1182</v>
      </c>
      <c r="J919" s="189" t="s">
        <v>5604</v>
      </c>
      <c r="K919" s="189" t="s">
        <v>1556</v>
      </c>
      <c r="L919" s="189" t="s">
        <v>1557</v>
      </c>
      <c r="M919" s="189" t="s">
        <v>47</v>
      </c>
      <c r="N919" s="189" t="s">
        <v>630</v>
      </c>
      <c r="O919" s="189" t="s">
        <v>5602</v>
      </c>
      <c r="P919" s="189" t="s">
        <v>5603</v>
      </c>
      <c r="Q919" s="189">
        <v>0</v>
      </c>
      <c r="R919" s="189" t="s">
        <v>83</v>
      </c>
      <c r="S919" s="189" t="s">
        <v>7616</v>
      </c>
      <c r="T919" s="190">
        <v>41908</v>
      </c>
      <c r="U919" s="191">
        <v>7510</v>
      </c>
      <c r="V919" s="197">
        <v>16033200</v>
      </c>
      <c r="W919" s="197">
        <v>65120130</v>
      </c>
      <c r="X919" s="192">
        <v>44469</v>
      </c>
      <c r="Y919" s="80" t="s">
        <v>6489</v>
      </c>
      <c r="Z919" s="80" t="s">
        <v>6490</v>
      </c>
      <c r="AA919" s="193" t="s">
        <v>6558</v>
      </c>
    </row>
    <row r="920" spans="2:27" s="188" customFormat="1" ht="15.75" customHeight="1" x14ac:dyDescent="0.2">
      <c r="B920" s="189" t="s">
        <v>7990</v>
      </c>
      <c r="C920" s="189" t="s">
        <v>6419</v>
      </c>
      <c r="D920" s="189" t="s">
        <v>1363</v>
      </c>
      <c r="E920" s="189" t="s">
        <v>654</v>
      </c>
      <c r="F920" s="189" t="s">
        <v>6304</v>
      </c>
      <c r="G920" s="189" t="s">
        <v>1555</v>
      </c>
      <c r="H920" s="189" t="s">
        <v>7991</v>
      </c>
      <c r="I920" s="189" t="s">
        <v>1182</v>
      </c>
      <c r="J920" s="189" t="s">
        <v>5604</v>
      </c>
      <c r="K920" s="189" t="s">
        <v>1556</v>
      </c>
      <c r="L920" s="189" t="s">
        <v>1557</v>
      </c>
      <c r="M920" s="189" t="s">
        <v>47</v>
      </c>
      <c r="N920" s="189" t="s">
        <v>630</v>
      </c>
      <c r="O920" s="189" t="s">
        <v>5602</v>
      </c>
      <c r="P920" s="189" t="s">
        <v>5603</v>
      </c>
      <c r="Q920" s="189">
        <v>0</v>
      </c>
      <c r="R920" s="189" t="s">
        <v>83</v>
      </c>
      <c r="S920" s="189" t="s">
        <v>7616</v>
      </c>
      <c r="T920" s="190">
        <v>41908</v>
      </c>
      <c r="U920" s="191">
        <v>7510</v>
      </c>
      <c r="V920" s="197">
        <v>5605206</v>
      </c>
      <c r="W920" s="197">
        <v>53101962</v>
      </c>
      <c r="X920" s="192">
        <v>44469</v>
      </c>
      <c r="Y920" s="80" t="s">
        <v>6489</v>
      </c>
      <c r="Z920" s="80" t="s">
        <v>6490</v>
      </c>
      <c r="AA920" s="193" t="s">
        <v>6626</v>
      </c>
    </row>
    <row r="921" spans="2:27" s="188" customFormat="1" ht="15.75" customHeight="1" x14ac:dyDescent="0.2">
      <c r="B921" s="189" t="s">
        <v>7990</v>
      </c>
      <c r="C921" s="189" t="s">
        <v>6419</v>
      </c>
      <c r="D921" s="189" t="s">
        <v>1363</v>
      </c>
      <c r="E921" s="189" t="s">
        <v>654</v>
      </c>
      <c r="F921" s="189" t="s">
        <v>6304</v>
      </c>
      <c r="G921" s="189" t="s">
        <v>1555</v>
      </c>
      <c r="H921" s="189" t="s">
        <v>7991</v>
      </c>
      <c r="I921" s="189" t="s">
        <v>1182</v>
      </c>
      <c r="J921" s="189" t="s">
        <v>5604</v>
      </c>
      <c r="K921" s="189" t="s">
        <v>1556</v>
      </c>
      <c r="L921" s="189" t="s">
        <v>1557</v>
      </c>
      <c r="M921" s="189" t="s">
        <v>47</v>
      </c>
      <c r="N921" s="189" t="s">
        <v>630</v>
      </c>
      <c r="O921" s="189" t="s">
        <v>5602</v>
      </c>
      <c r="P921" s="189" t="s">
        <v>5603</v>
      </c>
      <c r="Q921" s="189">
        <v>0</v>
      </c>
      <c r="R921" s="189" t="s">
        <v>83</v>
      </c>
      <c r="S921" s="189" t="s">
        <v>7616</v>
      </c>
      <c r="T921" s="190">
        <v>41908</v>
      </c>
      <c r="U921" s="191">
        <v>7510</v>
      </c>
      <c r="V921" s="197">
        <v>17793335</v>
      </c>
      <c r="W921" s="197">
        <v>162083776</v>
      </c>
      <c r="X921" s="192">
        <v>44469</v>
      </c>
      <c r="Y921" s="80" t="s">
        <v>6489</v>
      </c>
      <c r="Z921" s="80" t="s">
        <v>6490</v>
      </c>
      <c r="AA921" s="193" t="s">
        <v>6564</v>
      </c>
    </row>
    <row r="922" spans="2:27" s="188" customFormat="1" ht="15.75" customHeight="1" x14ac:dyDescent="0.2">
      <c r="B922" s="189" t="s">
        <v>7990</v>
      </c>
      <c r="C922" s="189" t="s">
        <v>6419</v>
      </c>
      <c r="D922" s="189" t="s">
        <v>1363</v>
      </c>
      <c r="E922" s="189" t="s">
        <v>654</v>
      </c>
      <c r="F922" s="189" t="s">
        <v>6304</v>
      </c>
      <c r="G922" s="189" t="s">
        <v>1555</v>
      </c>
      <c r="H922" s="189" t="s">
        <v>7991</v>
      </c>
      <c r="I922" s="189" t="s">
        <v>1182</v>
      </c>
      <c r="J922" s="189" t="s">
        <v>5604</v>
      </c>
      <c r="K922" s="189" t="s">
        <v>1556</v>
      </c>
      <c r="L922" s="189" t="s">
        <v>1557</v>
      </c>
      <c r="M922" s="189" t="s">
        <v>47</v>
      </c>
      <c r="N922" s="189" t="s">
        <v>630</v>
      </c>
      <c r="O922" s="189" t="s">
        <v>5602</v>
      </c>
      <c r="P922" s="189" t="s">
        <v>5603</v>
      </c>
      <c r="Q922" s="189">
        <v>0</v>
      </c>
      <c r="R922" s="189" t="s">
        <v>83</v>
      </c>
      <c r="S922" s="189" t="s">
        <v>7616</v>
      </c>
      <c r="T922" s="190">
        <v>41908</v>
      </c>
      <c r="U922" s="191">
        <v>7510</v>
      </c>
      <c r="V922" s="197">
        <v>36074700</v>
      </c>
      <c r="W922" s="197">
        <v>169631256</v>
      </c>
      <c r="X922" s="192">
        <v>44469</v>
      </c>
      <c r="Y922" s="80" t="s">
        <v>6489</v>
      </c>
      <c r="Z922" s="80" t="s">
        <v>6490</v>
      </c>
      <c r="AA922" s="193" t="s">
        <v>6622</v>
      </c>
    </row>
    <row r="923" spans="2:27" s="188" customFormat="1" ht="15.75" customHeight="1" x14ac:dyDescent="0.2">
      <c r="B923" s="189" t="s">
        <v>7990</v>
      </c>
      <c r="C923" s="189" t="s">
        <v>6419</v>
      </c>
      <c r="D923" s="189" t="s">
        <v>1363</v>
      </c>
      <c r="E923" s="189" t="s">
        <v>654</v>
      </c>
      <c r="F923" s="189" t="s">
        <v>6304</v>
      </c>
      <c r="G923" s="189" t="s">
        <v>1555</v>
      </c>
      <c r="H923" s="189" t="s">
        <v>7991</v>
      </c>
      <c r="I923" s="189" t="s">
        <v>1182</v>
      </c>
      <c r="J923" s="189" t="s">
        <v>5604</v>
      </c>
      <c r="K923" s="189" t="s">
        <v>1556</v>
      </c>
      <c r="L923" s="189" t="s">
        <v>1557</v>
      </c>
      <c r="M923" s="189" t="s">
        <v>47</v>
      </c>
      <c r="N923" s="189" t="s">
        <v>630</v>
      </c>
      <c r="O923" s="189" t="s">
        <v>5602</v>
      </c>
      <c r="P923" s="189" t="s">
        <v>5603</v>
      </c>
      <c r="Q923" s="189">
        <v>0</v>
      </c>
      <c r="R923" s="189" t="s">
        <v>83</v>
      </c>
      <c r="S923" s="189" t="s">
        <v>7616</v>
      </c>
      <c r="T923" s="190">
        <v>41908</v>
      </c>
      <c r="U923" s="191">
        <v>7510</v>
      </c>
      <c r="V923" s="197">
        <v>26842680</v>
      </c>
      <c r="W923" s="197">
        <v>261774528</v>
      </c>
      <c r="X923" s="192">
        <v>44469</v>
      </c>
      <c r="Y923" s="80" t="s">
        <v>6489</v>
      </c>
      <c r="Z923" s="80" t="s">
        <v>6490</v>
      </c>
      <c r="AA923" s="193" t="s">
        <v>6538</v>
      </c>
    </row>
    <row r="924" spans="2:27" s="188" customFormat="1" ht="15.75" customHeight="1" x14ac:dyDescent="0.2">
      <c r="B924" s="189" t="s">
        <v>7990</v>
      </c>
      <c r="C924" s="189" t="s">
        <v>6419</v>
      </c>
      <c r="D924" s="189" t="s">
        <v>1363</v>
      </c>
      <c r="E924" s="189" t="s">
        <v>654</v>
      </c>
      <c r="F924" s="189" t="s">
        <v>6304</v>
      </c>
      <c r="G924" s="189" t="s">
        <v>1555</v>
      </c>
      <c r="H924" s="189" t="s">
        <v>7991</v>
      </c>
      <c r="I924" s="189" t="s">
        <v>1182</v>
      </c>
      <c r="J924" s="189" t="s">
        <v>5604</v>
      </c>
      <c r="K924" s="189" t="s">
        <v>1556</v>
      </c>
      <c r="L924" s="189" t="s">
        <v>1557</v>
      </c>
      <c r="M924" s="189" t="s">
        <v>47</v>
      </c>
      <c r="N924" s="189" t="s">
        <v>630</v>
      </c>
      <c r="O924" s="189" t="s">
        <v>5602</v>
      </c>
      <c r="P924" s="189" t="s">
        <v>5603</v>
      </c>
      <c r="Q924" s="189">
        <v>0</v>
      </c>
      <c r="R924" s="189" t="s">
        <v>83</v>
      </c>
      <c r="S924" s="189" t="s">
        <v>7616</v>
      </c>
      <c r="T924" s="190">
        <v>41908</v>
      </c>
      <c r="U924" s="191">
        <v>7510</v>
      </c>
      <c r="V924" s="197">
        <v>8016600</v>
      </c>
      <c r="W924" s="197">
        <v>67018776</v>
      </c>
      <c r="X924" s="192">
        <v>44469</v>
      </c>
      <c r="Y924" s="80" t="s">
        <v>6489</v>
      </c>
      <c r="Z924" s="80" t="s">
        <v>6490</v>
      </c>
      <c r="AA924" s="193" t="s">
        <v>6575</v>
      </c>
    </row>
    <row r="925" spans="2:27" s="188" customFormat="1" ht="15.75" customHeight="1" x14ac:dyDescent="0.2">
      <c r="B925" s="189" t="s">
        <v>7990</v>
      </c>
      <c r="C925" s="189" t="s">
        <v>6419</v>
      </c>
      <c r="D925" s="189" t="s">
        <v>1363</v>
      </c>
      <c r="E925" s="189" t="s">
        <v>654</v>
      </c>
      <c r="F925" s="189" t="s">
        <v>6304</v>
      </c>
      <c r="G925" s="189" t="s">
        <v>1555</v>
      </c>
      <c r="H925" s="189" t="s">
        <v>7991</v>
      </c>
      <c r="I925" s="189" t="s">
        <v>1182</v>
      </c>
      <c r="J925" s="189" t="s">
        <v>5604</v>
      </c>
      <c r="K925" s="189" t="s">
        <v>1556</v>
      </c>
      <c r="L925" s="189" t="s">
        <v>1557</v>
      </c>
      <c r="M925" s="189" t="s">
        <v>47</v>
      </c>
      <c r="N925" s="189" t="s">
        <v>630</v>
      </c>
      <c r="O925" s="189" t="s">
        <v>5602</v>
      </c>
      <c r="P925" s="189" t="s">
        <v>5603</v>
      </c>
      <c r="Q925" s="189">
        <v>0</v>
      </c>
      <c r="R925" s="189" t="s">
        <v>83</v>
      </c>
      <c r="S925" s="189" t="s">
        <v>7616</v>
      </c>
      <c r="T925" s="190">
        <v>41908</v>
      </c>
      <c r="U925" s="191">
        <v>7510</v>
      </c>
      <c r="V925" s="197">
        <v>6206400</v>
      </c>
      <c r="W925" s="197">
        <v>52030320</v>
      </c>
      <c r="X925" s="192">
        <v>44469</v>
      </c>
      <c r="Y925" s="80" t="s">
        <v>6489</v>
      </c>
      <c r="Z925" s="80" t="s">
        <v>6490</v>
      </c>
      <c r="AA925" s="193" t="s">
        <v>6555</v>
      </c>
    </row>
    <row r="926" spans="2:27" s="188" customFormat="1" ht="15.75" customHeight="1" x14ac:dyDescent="0.2">
      <c r="B926" s="189" t="s">
        <v>7990</v>
      </c>
      <c r="C926" s="189" t="s">
        <v>6419</v>
      </c>
      <c r="D926" s="189" t="s">
        <v>1363</v>
      </c>
      <c r="E926" s="189" t="s">
        <v>654</v>
      </c>
      <c r="F926" s="189" t="s">
        <v>6304</v>
      </c>
      <c r="G926" s="189" t="s">
        <v>1555</v>
      </c>
      <c r="H926" s="189" t="s">
        <v>7991</v>
      </c>
      <c r="I926" s="189" t="s">
        <v>1182</v>
      </c>
      <c r="J926" s="189" t="s">
        <v>5604</v>
      </c>
      <c r="K926" s="189" t="s">
        <v>1556</v>
      </c>
      <c r="L926" s="189" t="s">
        <v>1557</v>
      </c>
      <c r="M926" s="189" t="s">
        <v>47</v>
      </c>
      <c r="N926" s="189" t="s">
        <v>630</v>
      </c>
      <c r="O926" s="189" t="s">
        <v>5602</v>
      </c>
      <c r="P926" s="189" t="s">
        <v>5603</v>
      </c>
      <c r="Q926" s="189">
        <v>0</v>
      </c>
      <c r="R926" s="189" t="s">
        <v>83</v>
      </c>
      <c r="S926" s="189" t="s">
        <v>7616</v>
      </c>
      <c r="T926" s="190">
        <v>41908</v>
      </c>
      <c r="U926" s="191">
        <v>7510</v>
      </c>
      <c r="V926" s="197">
        <v>43939933</v>
      </c>
      <c r="W926" s="197">
        <v>218407883</v>
      </c>
      <c r="X926" s="192">
        <v>44469</v>
      </c>
      <c r="Y926" s="80" t="s">
        <v>6489</v>
      </c>
      <c r="Z926" s="80" t="s">
        <v>6490</v>
      </c>
      <c r="AA926" s="193" t="s">
        <v>7482</v>
      </c>
    </row>
    <row r="927" spans="2:27" s="188" customFormat="1" ht="15.75" customHeight="1" x14ac:dyDescent="0.2">
      <c r="B927" s="189" t="s">
        <v>8502</v>
      </c>
      <c r="C927" s="189">
        <v>692531000</v>
      </c>
      <c r="D927" s="189" t="s">
        <v>2469</v>
      </c>
      <c r="E927" s="189" t="s">
        <v>2495</v>
      </c>
      <c r="F927" s="189" t="s">
        <v>1476</v>
      </c>
      <c r="G927" s="189" t="s">
        <v>2496</v>
      </c>
      <c r="H927" s="189" t="s">
        <v>28</v>
      </c>
      <c r="I927" s="189">
        <v>0</v>
      </c>
      <c r="J927" s="189">
        <v>0</v>
      </c>
      <c r="K927" s="189" t="s">
        <v>3324</v>
      </c>
      <c r="L927" s="189" t="s">
        <v>3325</v>
      </c>
      <c r="M927" s="189" t="s">
        <v>773</v>
      </c>
      <c r="N927" s="189" t="s">
        <v>3326</v>
      </c>
      <c r="O927" s="189" t="s">
        <v>8503</v>
      </c>
      <c r="P927" s="189" t="s">
        <v>8504</v>
      </c>
      <c r="Q927" s="189">
        <v>0</v>
      </c>
      <c r="R927" s="189">
        <v>91001</v>
      </c>
      <c r="S927" s="189" t="s">
        <v>2488</v>
      </c>
      <c r="T927" s="190">
        <v>41925</v>
      </c>
      <c r="U927" s="191">
        <v>7512</v>
      </c>
      <c r="V927" s="197">
        <v>0</v>
      </c>
      <c r="W927" s="197">
        <v>31747435</v>
      </c>
      <c r="X927" s="192">
        <v>44469</v>
      </c>
      <c r="Y927" s="80" t="s">
        <v>6489</v>
      </c>
      <c r="Z927" s="80" t="s">
        <v>6490</v>
      </c>
      <c r="AA927" s="193" t="s">
        <v>7497</v>
      </c>
    </row>
    <row r="928" spans="2:27" s="188" customFormat="1" ht="15.75" customHeight="1" x14ac:dyDescent="0.2">
      <c r="B928" s="189" t="s">
        <v>2826</v>
      </c>
      <c r="C928" s="189">
        <v>690102005</v>
      </c>
      <c r="D928" s="189" t="s">
        <v>2469</v>
      </c>
      <c r="E928" s="189" t="s">
        <v>546</v>
      </c>
      <c r="F928" s="189" t="s">
        <v>26</v>
      </c>
      <c r="G928" s="189" t="s">
        <v>547</v>
      </c>
      <c r="H928" s="189" t="s">
        <v>28</v>
      </c>
      <c r="I928" s="189">
        <v>0</v>
      </c>
      <c r="J928" s="189">
        <v>0</v>
      </c>
      <c r="K928" s="189" t="s">
        <v>2827</v>
      </c>
      <c r="L928" s="189" t="s">
        <v>2829</v>
      </c>
      <c r="M928" s="189" t="s">
        <v>533</v>
      </c>
      <c r="N928" s="189" t="s">
        <v>2830</v>
      </c>
      <c r="O928" s="189" t="s">
        <v>2828</v>
      </c>
      <c r="P928" s="189">
        <v>0</v>
      </c>
      <c r="Q928" s="189">
        <v>0</v>
      </c>
      <c r="R928" s="189">
        <v>91001</v>
      </c>
      <c r="S928" s="189" t="s">
        <v>2628</v>
      </c>
      <c r="T928" s="190">
        <v>41927</v>
      </c>
      <c r="U928" s="191">
        <v>7513</v>
      </c>
      <c r="V928" s="197">
        <v>0</v>
      </c>
      <c r="W928" s="197">
        <v>16563875</v>
      </c>
      <c r="X928" s="192">
        <v>44469</v>
      </c>
      <c r="Y928" s="80" t="s">
        <v>6489</v>
      </c>
      <c r="Z928" s="80" t="s">
        <v>6490</v>
      </c>
      <c r="AA928" s="193" t="s">
        <v>6701</v>
      </c>
    </row>
    <row r="929" spans="2:27" s="188" customFormat="1" ht="15.75" customHeight="1" x14ac:dyDescent="0.2">
      <c r="B929" s="189" t="s">
        <v>2869</v>
      </c>
      <c r="C929" s="189">
        <v>692011007</v>
      </c>
      <c r="D929" s="189" t="s">
        <v>2469</v>
      </c>
      <c r="E929" s="189" t="s">
        <v>546</v>
      </c>
      <c r="F929" s="189" t="s">
        <v>26</v>
      </c>
      <c r="G929" s="189" t="s">
        <v>547</v>
      </c>
      <c r="H929" s="189" t="s">
        <v>28</v>
      </c>
      <c r="I929" s="189">
        <v>0</v>
      </c>
      <c r="J929" s="189">
        <v>0</v>
      </c>
      <c r="K929" s="189" t="s">
        <v>2870</v>
      </c>
      <c r="L929" s="189" t="s">
        <v>2871</v>
      </c>
      <c r="M929" s="189" t="s">
        <v>5340</v>
      </c>
      <c r="N929" s="189" t="s">
        <v>2872</v>
      </c>
      <c r="O929" s="189">
        <v>0</v>
      </c>
      <c r="P929" s="189">
        <v>0</v>
      </c>
      <c r="Q929" s="189">
        <v>0</v>
      </c>
      <c r="R929" s="189">
        <v>91001</v>
      </c>
      <c r="S929" s="189" t="s">
        <v>523</v>
      </c>
      <c r="T929" s="190">
        <v>41939</v>
      </c>
      <c r="U929" s="191">
        <v>7514</v>
      </c>
      <c r="V929" s="197">
        <v>3262498</v>
      </c>
      <c r="W929" s="197">
        <v>22932106</v>
      </c>
      <c r="X929" s="192">
        <v>44469</v>
      </c>
      <c r="Y929" s="80" t="s">
        <v>6489</v>
      </c>
      <c r="Z929" s="80" t="s">
        <v>6490</v>
      </c>
      <c r="AA929" s="193" t="s">
        <v>6702</v>
      </c>
    </row>
    <row r="930" spans="2:27" s="188" customFormat="1" ht="15.75" customHeight="1" x14ac:dyDescent="0.2">
      <c r="B930" s="189" t="s">
        <v>8036</v>
      </c>
      <c r="C930" s="189">
        <v>650846699</v>
      </c>
      <c r="D930" s="189" t="s">
        <v>1363</v>
      </c>
      <c r="E930" s="189" t="s">
        <v>1676</v>
      </c>
      <c r="F930" s="189" t="s">
        <v>8037</v>
      </c>
      <c r="G930" s="189" t="s">
        <v>5291</v>
      </c>
      <c r="H930" s="189" t="s">
        <v>8038</v>
      </c>
      <c r="I930" s="189" t="s">
        <v>1677</v>
      </c>
      <c r="J930" s="189" t="s">
        <v>6371</v>
      </c>
      <c r="K930" s="189" t="s">
        <v>1678</v>
      </c>
      <c r="L930" s="189" t="s">
        <v>5406</v>
      </c>
      <c r="M930" s="189" t="s">
        <v>47</v>
      </c>
      <c r="N930" s="189" t="s">
        <v>1649</v>
      </c>
      <c r="O930" s="189" t="s">
        <v>5404</v>
      </c>
      <c r="P930" s="189" t="s">
        <v>5405</v>
      </c>
      <c r="Q930" s="189">
        <v>0</v>
      </c>
      <c r="R930" s="189" t="s">
        <v>1101</v>
      </c>
      <c r="S930" s="189" t="s">
        <v>8039</v>
      </c>
      <c r="T930" s="190">
        <v>41950</v>
      </c>
      <c r="U930" s="191">
        <v>7517</v>
      </c>
      <c r="V930" s="197">
        <v>6206400</v>
      </c>
      <c r="W930" s="197">
        <v>68347980</v>
      </c>
      <c r="X930" s="192">
        <v>44469</v>
      </c>
      <c r="Y930" s="80" t="s">
        <v>6489</v>
      </c>
      <c r="Z930" s="80" t="s">
        <v>6490</v>
      </c>
      <c r="AA930" s="193" t="s">
        <v>6572</v>
      </c>
    </row>
    <row r="931" spans="2:27" s="188" customFormat="1" ht="15.75" customHeight="1" x14ac:dyDescent="0.2">
      <c r="B931" s="189" t="s">
        <v>3011</v>
      </c>
      <c r="C931" s="189">
        <v>692004000</v>
      </c>
      <c r="D931" s="189" t="s">
        <v>2469</v>
      </c>
      <c r="E931" s="189" t="s">
        <v>546</v>
      </c>
      <c r="F931" s="189" t="s">
        <v>26</v>
      </c>
      <c r="G931" s="189" t="s">
        <v>547</v>
      </c>
      <c r="H931" s="189" t="s">
        <v>3012</v>
      </c>
      <c r="I931" s="189">
        <v>0</v>
      </c>
      <c r="J931" s="189">
        <v>0</v>
      </c>
      <c r="K931" s="189" t="s">
        <v>3013</v>
      </c>
      <c r="L931" s="189" t="s">
        <v>3015</v>
      </c>
      <c r="M931" s="189" t="s">
        <v>5346</v>
      </c>
      <c r="N931" s="189" t="s">
        <v>3017</v>
      </c>
      <c r="O931" s="189" t="s">
        <v>3016</v>
      </c>
      <c r="P931" s="189" t="s">
        <v>3014</v>
      </c>
      <c r="Q931" s="189">
        <v>0</v>
      </c>
      <c r="R931" s="189">
        <v>91001</v>
      </c>
      <c r="S931" s="189" t="s">
        <v>2628</v>
      </c>
      <c r="T931" s="190">
        <v>41996</v>
      </c>
      <c r="U931" s="191">
        <v>7520</v>
      </c>
      <c r="V931" s="197">
        <v>5494733</v>
      </c>
      <c r="W931" s="197">
        <v>38622491</v>
      </c>
      <c r="X931" s="192">
        <v>44469</v>
      </c>
      <c r="Y931" s="80" t="s">
        <v>6489</v>
      </c>
      <c r="Z931" s="80" t="s">
        <v>6490</v>
      </c>
      <c r="AA931" s="193" t="s">
        <v>6586</v>
      </c>
    </row>
    <row r="932" spans="2:27" s="188" customFormat="1" ht="15.75" customHeight="1" x14ac:dyDescent="0.2">
      <c r="B932" s="189" t="s">
        <v>2714</v>
      </c>
      <c r="C932" s="189">
        <v>692002008</v>
      </c>
      <c r="D932" s="189" t="s">
        <v>2469</v>
      </c>
      <c r="E932" s="189" t="s">
        <v>546</v>
      </c>
      <c r="F932" s="189" t="s">
        <v>26</v>
      </c>
      <c r="G932" s="189" t="s">
        <v>547</v>
      </c>
      <c r="H932" s="189" t="s">
        <v>28</v>
      </c>
      <c r="I932" s="189">
        <v>0</v>
      </c>
      <c r="J932" s="189">
        <v>0</v>
      </c>
      <c r="K932" s="189" t="s">
        <v>2715</v>
      </c>
      <c r="L932" s="189" t="s">
        <v>2716</v>
      </c>
      <c r="M932" s="189" t="s">
        <v>5346</v>
      </c>
      <c r="N932" s="189" t="s">
        <v>2718</v>
      </c>
      <c r="O932" s="189" t="s">
        <v>2717</v>
      </c>
      <c r="P932" s="189" t="s">
        <v>5484</v>
      </c>
      <c r="Q932" s="189">
        <v>0</v>
      </c>
      <c r="R932" s="189">
        <v>91001</v>
      </c>
      <c r="S932" s="189" t="s">
        <v>523</v>
      </c>
      <c r="T932" s="190">
        <v>41996</v>
      </c>
      <c r="U932" s="191">
        <v>7521</v>
      </c>
      <c r="V932" s="197">
        <v>4078121</v>
      </c>
      <c r="W932" s="197">
        <v>28665127</v>
      </c>
      <c r="X932" s="192">
        <v>44469</v>
      </c>
      <c r="Y932" s="80" t="s">
        <v>6489</v>
      </c>
      <c r="Z932" s="80" t="s">
        <v>6490</v>
      </c>
      <c r="AA932" s="193" t="s">
        <v>6703</v>
      </c>
    </row>
    <row r="933" spans="2:27" s="188" customFormat="1" ht="15.75" customHeight="1" x14ac:dyDescent="0.2">
      <c r="B933" s="189" t="s">
        <v>2798</v>
      </c>
      <c r="C933" s="189" t="s">
        <v>6448</v>
      </c>
      <c r="D933" s="189" t="s">
        <v>2469</v>
      </c>
      <c r="E933" s="189" t="s">
        <v>546</v>
      </c>
      <c r="F933" s="189" t="s">
        <v>26</v>
      </c>
      <c r="G933" s="189" t="s">
        <v>547</v>
      </c>
      <c r="H933" s="189" t="s">
        <v>28</v>
      </c>
      <c r="I933" s="189">
        <v>0</v>
      </c>
      <c r="J933" s="189">
        <v>0</v>
      </c>
      <c r="K933" s="189" t="s">
        <v>8387</v>
      </c>
      <c r="L933" s="189" t="s">
        <v>2800</v>
      </c>
      <c r="M933" s="189" t="s">
        <v>5346</v>
      </c>
      <c r="N933" s="189" t="s">
        <v>5389</v>
      </c>
      <c r="O933" s="189" t="s">
        <v>8388</v>
      </c>
      <c r="P933" s="189" t="s">
        <v>2799</v>
      </c>
      <c r="Q933" s="189">
        <v>0</v>
      </c>
      <c r="R933" s="189">
        <v>91001</v>
      </c>
      <c r="S933" s="189" t="s">
        <v>2517</v>
      </c>
      <c r="T933" s="190">
        <v>42032</v>
      </c>
      <c r="U933" s="191">
        <v>7523</v>
      </c>
      <c r="V933" s="197">
        <v>4893746</v>
      </c>
      <c r="W933" s="197">
        <v>39149968</v>
      </c>
      <c r="X933" s="192">
        <v>44469</v>
      </c>
      <c r="Y933" s="80" t="s">
        <v>6489</v>
      </c>
      <c r="Z933" s="80" t="s">
        <v>6490</v>
      </c>
      <c r="AA933" s="193" t="s">
        <v>6523</v>
      </c>
    </row>
    <row r="934" spans="2:27" s="188" customFormat="1" ht="15.75" customHeight="1" x14ac:dyDescent="0.2">
      <c r="B934" s="189" t="s">
        <v>3163</v>
      </c>
      <c r="C934" s="189">
        <v>690811006</v>
      </c>
      <c r="D934" s="189" t="s">
        <v>2469</v>
      </c>
      <c r="E934" s="189" t="s">
        <v>546</v>
      </c>
      <c r="F934" s="189" t="s">
        <v>26</v>
      </c>
      <c r="G934" s="189" t="s">
        <v>547</v>
      </c>
      <c r="H934" s="189" t="s">
        <v>28</v>
      </c>
      <c r="I934" s="189">
        <v>0</v>
      </c>
      <c r="J934" s="189">
        <v>0</v>
      </c>
      <c r="K934" s="189" t="s">
        <v>3164</v>
      </c>
      <c r="L934" s="189" t="s">
        <v>3166</v>
      </c>
      <c r="M934" s="189" t="s">
        <v>47</v>
      </c>
      <c r="N934" s="189" t="s">
        <v>1281</v>
      </c>
      <c r="O934" s="189" t="s">
        <v>3167</v>
      </c>
      <c r="P934" s="189" t="s">
        <v>3165</v>
      </c>
      <c r="Q934" s="189">
        <v>0</v>
      </c>
      <c r="R934" s="189">
        <v>91001</v>
      </c>
      <c r="S934" s="189" t="s">
        <v>2628</v>
      </c>
      <c r="T934" s="190">
        <v>42032</v>
      </c>
      <c r="U934" s="191">
        <v>7524</v>
      </c>
      <c r="V934" s="197">
        <v>4149668</v>
      </c>
      <c r="W934" s="197">
        <v>32998434</v>
      </c>
      <c r="X934" s="192">
        <v>44469</v>
      </c>
      <c r="Y934" s="80" t="s">
        <v>6489</v>
      </c>
      <c r="Z934" s="80" t="s">
        <v>6490</v>
      </c>
      <c r="AA934" s="193" t="s">
        <v>6624</v>
      </c>
    </row>
    <row r="935" spans="2:27" s="188" customFormat="1" ht="15.75" customHeight="1" x14ac:dyDescent="0.2">
      <c r="B935" s="189" t="s">
        <v>8482</v>
      </c>
      <c r="C935" s="189">
        <v>691802000</v>
      </c>
      <c r="D935" s="189" t="s">
        <v>2469</v>
      </c>
      <c r="E935" s="189" t="s">
        <v>546</v>
      </c>
      <c r="F935" s="189" t="s">
        <v>26</v>
      </c>
      <c r="G935" s="189" t="s">
        <v>547</v>
      </c>
      <c r="H935" s="189" t="s">
        <v>28</v>
      </c>
      <c r="I935" s="189">
        <v>0</v>
      </c>
      <c r="J935" s="189">
        <v>0</v>
      </c>
      <c r="K935" s="189" t="s">
        <v>3238</v>
      </c>
      <c r="L935" s="189" t="s">
        <v>3240</v>
      </c>
      <c r="M935" s="189" t="s">
        <v>48</v>
      </c>
      <c r="N935" s="189" t="s">
        <v>3242</v>
      </c>
      <c r="O935" s="189" t="s">
        <v>3241</v>
      </c>
      <c r="P935" s="189" t="s">
        <v>3239</v>
      </c>
      <c r="Q935" s="189">
        <v>0</v>
      </c>
      <c r="R935" s="189">
        <v>91001</v>
      </c>
      <c r="S935" s="189" t="s">
        <v>523</v>
      </c>
      <c r="T935" s="190">
        <v>42047</v>
      </c>
      <c r="U935" s="191">
        <v>7526</v>
      </c>
      <c r="V935" s="197">
        <v>0</v>
      </c>
      <c r="W935" s="197">
        <v>28520930</v>
      </c>
      <c r="X935" s="192">
        <v>44469</v>
      </c>
      <c r="Y935" s="80" t="s">
        <v>6489</v>
      </c>
      <c r="Z935" s="80" t="s">
        <v>6490</v>
      </c>
      <c r="AA935" s="193" t="s">
        <v>6704</v>
      </c>
    </row>
    <row r="936" spans="2:27" s="188" customFormat="1" ht="15.75" customHeight="1" x14ac:dyDescent="0.2">
      <c r="B936" s="189" t="s">
        <v>2572</v>
      </c>
      <c r="C936" s="189">
        <v>690413000</v>
      </c>
      <c r="D936" s="189" t="s">
        <v>2469</v>
      </c>
      <c r="E936" s="189" t="s">
        <v>546</v>
      </c>
      <c r="F936" s="189" t="s">
        <v>26</v>
      </c>
      <c r="G936" s="189" t="s">
        <v>547</v>
      </c>
      <c r="H936" s="189">
        <v>0</v>
      </c>
      <c r="I936" s="189">
        <v>0</v>
      </c>
      <c r="J936" s="189">
        <v>0</v>
      </c>
      <c r="K936" s="189" t="s">
        <v>2573</v>
      </c>
      <c r="L936" s="189" t="s">
        <v>2574</v>
      </c>
      <c r="M936" s="189" t="s">
        <v>5341</v>
      </c>
      <c r="N936" s="189" t="s">
        <v>2575</v>
      </c>
      <c r="O936" s="189" t="s">
        <v>8324</v>
      </c>
      <c r="P936" s="189" t="s">
        <v>8325</v>
      </c>
      <c r="Q936" s="189">
        <v>0</v>
      </c>
      <c r="R936" s="189">
        <v>91001</v>
      </c>
      <c r="S936" s="189" t="s">
        <v>2517</v>
      </c>
      <c r="T936" s="190">
        <v>42047</v>
      </c>
      <c r="U936" s="191">
        <v>7527</v>
      </c>
      <c r="V936" s="197">
        <v>2525804</v>
      </c>
      <c r="W936" s="197">
        <v>22195412</v>
      </c>
      <c r="X936" s="192">
        <v>44469</v>
      </c>
      <c r="Y936" s="80" t="s">
        <v>6489</v>
      </c>
      <c r="Z936" s="80" t="s">
        <v>6490</v>
      </c>
      <c r="AA936" s="193" t="s">
        <v>6705</v>
      </c>
    </row>
    <row r="937" spans="2:27" s="188" customFormat="1" ht="15.75" customHeight="1" x14ac:dyDescent="0.2">
      <c r="B937" s="189" t="s">
        <v>3211</v>
      </c>
      <c r="C937" s="189">
        <v>690409003</v>
      </c>
      <c r="D937" s="189" t="s">
        <v>2469</v>
      </c>
      <c r="E937" s="189" t="s">
        <v>546</v>
      </c>
      <c r="F937" s="189" t="s">
        <v>26</v>
      </c>
      <c r="G937" s="189" t="s">
        <v>547</v>
      </c>
      <c r="H937" s="189" t="s">
        <v>28</v>
      </c>
      <c r="I937" s="189">
        <v>0</v>
      </c>
      <c r="J937" s="189">
        <v>0</v>
      </c>
      <c r="K937" s="189" t="s">
        <v>8479</v>
      </c>
      <c r="L937" s="189" t="s">
        <v>3213</v>
      </c>
      <c r="M937" s="189" t="s">
        <v>5343</v>
      </c>
      <c r="N937" s="189" t="s">
        <v>3215</v>
      </c>
      <c r="O937" s="189" t="s">
        <v>3214</v>
      </c>
      <c r="P937" s="189" t="s">
        <v>3212</v>
      </c>
      <c r="Q937" s="189">
        <v>0</v>
      </c>
      <c r="R937" s="189">
        <v>91001</v>
      </c>
      <c r="S937" s="189" t="s">
        <v>2500</v>
      </c>
      <c r="T937" s="190">
        <v>42052</v>
      </c>
      <c r="U937" s="191">
        <v>7528</v>
      </c>
      <c r="V937" s="197">
        <v>4730622</v>
      </c>
      <c r="W937" s="197">
        <v>33251553</v>
      </c>
      <c r="X937" s="192">
        <v>44469</v>
      </c>
      <c r="Y937" s="80" t="s">
        <v>6489</v>
      </c>
      <c r="Z937" s="80" t="s">
        <v>6490</v>
      </c>
      <c r="AA937" s="193" t="s">
        <v>6621</v>
      </c>
    </row>
    <row r="938" spans="2:27" s="188" customFormat="1" ht="15.75" customHeight="1" x14ac:dyDescent="0.2">
      <c r="B938" s="189" t="s">
        <v>8287</v>
      </c>
      <c r="C938" s="189">
        <v>605111130</v>
      </c>
      <c r="D938" s="189" t="s">
        <v>2392</v>
      </c>
      <c r="E938" s="189" t="s">
        <v>2393</v>
      </c>
      <c r="F938" s="189" t="s">
        <v>26</v>
      </c>
      <c r="G938" s="189" t="s">
        <v>2394</v>
      </c>
      <c r="H938" s="189" t="s">
        <v>28</v>
      </c>
      <c r="I938" s="189">
        <v>0</v>
      </c>
      <c r="J938" s="189">
        <v>0</v>
      </c>
      <c r="K938" s="189" t="s">
        <v>5439</v>
      </c>
      <c r="L938" s="189" t="s">
        <v>2410</v>
      </c>
      <c r="M938" s="189" t="s">
        <v>773</v>
      </c>
      <c r="N938" s="189" t="s">
        <v>2411</v>
      </c>
      <c r="O938" s="189" t="s">
        <v>5440</v>
      </c>
      <c r="P938" s="189" t="s">
        <v>5441</v>
      </c>
      <c r="Q938" s="189">
        <v>0</v>
      </c>
      <c r="R938" s="189">
        <v>91001</v>
      </c>
      <c r="S938" s="189" t="s">
        <v>523</v>
      </c>
      <c r="T938" s="190">
        <v>42052</v>
      </c>
      <c r="U938" s="191">
        <v>7529</v>
      </c>
      <c r="V938" s="197">
        <v>0</v>
      </c>
      <c r="W938" s="197">
        <v>36860502</v>
      </c>
      <c r="X938" s="192">
        <v>44469</v>
      </c>
      <c r="Y938" s="80" t="s">
        <v>6489</v>
      </c>
      <c r="Z938" s="80" t="s">
        <v>6490</v>
      </c>
      <c r="AA938" s="193" t="s">
        <v>6579</v>
      </c>
    </row>
    <row r="939" spans="2:27" s="188" customFormat="1" ht="15.75" customHeight="1" x14ac:dyDescent="0.2">
      <c r="B939" s="189" t="s">
        <v>2539</v>
      </c>
      <c r="C939" s="189">
        <v>692544005</v>
      </c>
      <c r="D939" s="189" t="s">
        <v>2469</v>
      </c>
      <c r="E939" s="189" t="s">
        <v>546</v>
      </c>
      <c r="F939" s="189" t="s">
        <v>26</v>
      </c>
      <c r="G939" s="189" t="s">
        <v>547</v>
      </c>
      <c r="H939" s="189" t="s">
        <v>28</v>
      </c>
      <c r="I939" s="189">
        <v>0</v>
      </c>
      <c r="J939" s="189">
        <v>0</v>
      </c>
      <c r="K939" s="189" t="s">
        <v>2540</v>
      </c>
      <c r="L939" s="189" t="s">
        <v>2542</v>
      </c>
      <c r="M939" s="189" t="s">
        <v>5386</v>
      </c>
      <c r="N939" s="189" t="s">
        <v>2544</v>
      </c>
      <c r="O939" s="189" t="s">
        <v>2543</v>
      </c>
      <c r="P939" s="189" t="s">
        <v>2541</v>
      </c>
      <c r="Q939" s="189">
        <v>0</v>
      </c>
      <c r="R939" s="189">
        <v>91001</v>
      </c>
      <c r="S939" s="189" t="s">
        <v>523</v>
      </c>
      <c r="T939" s="190">
        <v>42053</v>
      </c>
      <c r="U939" s="191">
        <v>7531</v>
      </c>
      <c r="V939" s="197">
        <v>5723679</v>
      </c>
      <c r="W939" s="197">
        <v>40231759</v>
      </c>
      <c r="X939" s="192">
        <v>44469</v>
      </c>
      <c r="Y939" s="80" t="s">
        <v>6489</v>
      </c>
      <c r="Z939" s="80" t="s">
        <v>6490</v>
      </c>
      <c r="AA939" s="193" t="s">
        <v>6706</v>
      </c>
    </row>
    <row r="940" spans="2:27" s="188" customFormat="1" ht="15.75" customHeight="1" x14ac:dyDescent="0.2">
      <c r="B940" s="189" t="s">
        <v>2721</v>
      </c>
      <c r="C940" s="189">
        <v>691910008</v>
      </c>
      <c r="D940" s="189" t="s">
        <v>2469</v>
      </c>
      <c r="E940" s="189" t="s">
        <v>546</v>
      </c>
      <c r="F940" s="189" t="s">
        <v>26</v>
      </c>
      <c r="G940" s="189" t="s">
        <v>547</v>
      </c>
      <c r="H940" s="189" t="s">
        <v>28</v>
      </c>
      <c r="I940" s="189">
        <v>0</v>
      </c>
      <c r="J940" s="189">
        <v>0</v>
      </c>
      <c r="K940" s="189" t="s">
        <v>2722</v>
      </c>
      <c r="L940" s="189" t="s">
        <v>2724</v>
      </c>
      <c r="M940" s="189" t="s">
        <v>48</v>
      </c>
      <c r="N940" s="189" t="s">
        <v>2726</v>
      </c>
      <c r="O940" s="189" t="s">
        <v>2725</v>
      </c>
      <c r="P940" s="189" t="s">
        <v>2723</v>
      </c>
      <c r="Q940" s="189">
        <v>0</v>
      </c>
      <c r="R940" s="189">
        <v>91001</v>
      </c>
      <c r="S940" s="189" t="s">
        <v>2517</v>
      </c>
      <c r="T940" s="190">
        <v>42053</v>
      </c>
      <c r="U940" s="191">
        <v>7532</v>
      </c>
      <c r="V940" s="197">
        <v>4730622</v>
      </c>
      <c r="W940" s="197">
        <v>33251552</v>
      </c>
      <c r="X940" s="192">
        <v>44469</v>
      </c>
      <c r="Y940" s="80" t="s">
        <v>6489</v>
      </c>
      <c r="Z940" s="80" t="s">
        <v>6490</v>
      </c>
      <c r="AA940" s="193" t="s">
        <v>6707</v>
      </c>
    </row>
    <row r="941" spans="2:27" s="188" customFormat="1" ht="15.75" customHeight="1" x14ac:dyDescent="0.2">
      <c r="B941" s="189" t="s">
        <v>3514</v>
      </c>
      <c r="C941" s="189">
        <v>691809005</v>
      </c>
      <c r="D941" s="189" t="s">
        <v>2469</v>
      </c>
      <c r="E941" s="189" t="s">
        <v>546</v>
      </c>
      <c r="F941" s="189" t="s">
        <v>26</v>
      </c>
      <c r="G941" s="189" t="s">
        <v>547</v>
      </c>
      <c r="H941" s="189" t="s">
        <v>28</v>
      </c>
      <c r="I941" s="189">
        <v>0</v>
      </c>
      <c r="J941" s="189">
        <v>0</v>
      </c>
      <c r="K941" s="189" t="s">
        <v>3515</v>
      </c>
      <c r="L941" s="189" t="s">
        <v>3517</v>
      </c>
      <c r="M941" s="189" t="s">
        <v>48</v>
      </c>
      <c r="N941" s="189" t="s">
        <v>3519</v>
      </c>
      <c r="O941" s="189" t="s">
        <v>3518</v>
      </c>
      <c r="P941" s="189" t="s">
        <v>3516</v>
      </c>
      <c r="Q941" s="189">
        <v>0</v>
      </c>
      <c r="R941" s="189">
        <v>91001</v>
      </c>
      <c r="S941" s="189" t="s">
        <v>2634</v>
      </c>
      <c r="T941" s="190">
        <v>42053</v>
      </c>
      <c r="U941" s="191">
        <v>7533</v>
      </c>
      <c r="V941" s="197">
        <v>5709371</v>
      </c>
      <c r="W941" s="197">
        <v>40131181</v>
      </c>
      <c r="X941" s="192">
        <v>44469</v>
      </c>
      <c r="Y941" s="80" t="s">
        <v>6489</v>
      </c>
      <c r="Z941" s="80" t="s">
        <v>6490</v>
      </c>
      <c r="AA941" s="193" t="s">
        <v>6591</v>
      </c>
    </row>
    <row r="942" spans="2:27" s="188" customFormat="1" ht="15.75" customHeight="1" x14ac:dyDescent="0.2">
      <c r="B942" s="189" t="s">
        <v>2976</v>
      </c>
      <c r="C942" s="189">
        <v>690415003</v>
      </c>
      <c r="D942" s="189" t="s">
        <v>2469</v>
      </c>
      <c r="E942" s="189" t="s">
        <v>546</v>
      </c>
      <c r="F942" s="189" t="s">
        <v>26</v>
      </c>
      <c r="G942" s="189" t="s">
        <v>547</v>
      </c>
      <c r="H942" s="189" t="s">
        <v>28</v>
      </c>
      <c r="I942" s="189">
        <v>0</v>
      </c>
      <c r="J942" s="189">
        <v>0</v>
      </c>
      <c r="K942" s="189" t="s">
        <v>8429</v>
      </c>
      <c r="L942" s="189" t="s">
        <v>2978</v>
      </c>
      <c r="M942" s="189" t="s">
        <v>5343</v>
      </c>
      <c r="N942" s="189" t="s">
        <v>1997</v>
      </c>
      <c r="O942" s="189" t="s">
        <v>2979</v>
      </c>
      <c r="P942" s="189" t="s">
        <v>2977</v>
      </c>
      <c r="Q942" s="189">
        <v>0</v>
      </c>
      <c r="R942" s="189">
        <v>91001</v>
      </c>
      <c r="S942" s="189" t="s">
        <v>2553</v>
      </c>
      <c r="T942" s="190">
        <v>42053</v>
      </c>
      <c r="U942" s="191">
        <v>7534</v>
      </c>
      <c r="V942" s="197">
        <v>4730622</v>
      </c>
      <c r="W942" s="197">
        <v>42575598</v>
      </c>
      <c r="X942" s="192">
        <v>44469</v>
      </c>
      <c r="Y942" s="80" t="s">
        <v>6489</v>
      </c>
      <c r="Z942" s="80" t="s">
        <v>6490</v>
      </c>
      <c r="AA942" s="193" t="s">
        <v>6645</v>
      </c>
    </row>
    <row r="943" spans="2:27" s="188" customFormat="1" ht="15.75" customHeight="1" x14ac:dyDescent="0.2">
      <c r="B943" s="189" t="s">
        <v>8368</v>
      </c>
      <c r="C943" s="189">
        <v>690739003</v>
      </c>
      <c r="D943" s="189" t="s">
        <v>2469</v>
      </c>
      <c r="E943" s="189" t="s">
        <v>546</v>
      </c>
      <c r="F943" s="189" t="s">
        <v>26</v>
      </c>
      <c r="G943" s="189" t="s">
        <v>547</v>
      </c>
      <c r="H943" s="189" t="s">
        <v>28</v>
      </c>
      <c r="I943" s="189">
        <v>0</v>
      </c>
      <c r="J943" s="189">
        <v>0</v>
      </c>
      <c r="K943" s="189" t="s">
        <v>2734</v>
      </c>
      <c r="L943" s="189" t="s">
        <v>2736</v>
      </c>
      <c r="M943" s="189" t="s">
        <v>47</v>
      </c>
      <c r="N943" s="189" t="s">
        <v>2738</v>
      </c>
      <c r="O943" s="189" t="s">
        <v>2737</v>
      </c>
      <c r="P943" s="189" t="s">
        <v>2735</v>
      </c>
      <c r="Q943" s="189">
        <v>0</v>
      </c>
      <c r="R943" s="189">
        <v>91001</v>
      </c>
      <c r="S943" s="189" t="s">
        <v>523</v>
      </c>
      <c r="T943" s="190">
        <v>42053</v>
      </c>
      <c r="U943" s="191">
        <v>7535</v>
      </c>
      <c r="V943" s="197">
        <v>7154600</v>
      </c>
      <c r="W943" s="197">
        <v>28618400</v>
      </c>
      <c r="X943" s="192">
        <v>44469</v>
      </c>
      <c r="Y943" s="80" t="s">
        <v>6489</v>
      </c>
      <c r="Z943" s="80" t="s">
        <v>6490</v>
      </c>
      <c r="AA943" s="193" t="s">
        <v>6636</v>
      </c>
    </row>
    <row r="944" spans="2:27" s="188" customFormat="1" ht="15.75" customHeight="1" x14ac:dyDescent="0.2">
      <c r="B944" s="189" t="s">
        <v>3428</v>
      </c>
      <c r="C944" s="189">
        <v>691514005</v>
      </c>
      <c r="D944" s="189" t="s">
        <v>2469</v>
      </c>
      <c r="E944" s="189" t="s">
        <v>546</v>
      </c>
      <c r="F944" s="189" t="s">
        <v>26</v>
      </c>
      <c r="G944" s="189" t="s">
        <v>547</v>
      </c>
      <c r="H944" s="189" t="s">
        <v>28</v>
      </c>
      <c r="I944" s="189">
        <v>0</v>
      </c>
      <c r="J944" s="189">
        <v>0</v>
      </c>
      <c r="K944" s="189" t="s">
        <v>8532</v>
      </c>
      <c r="L944" s="189" t="s">
        <v>3429</v>
      </c>
      <c r="M944" s="189" t="s">
        <v>309</v>
      </c>
      <c r="N944" s="189" t="s">
        <v>3430</v>
      </c>
      <c r="O944" s="189" t="s">
        <v>8533</v>
      </c>
      <c r="P944" s="189" t="s">
        <v>8534</v>
      </c>
      <c r="Q944" s="189">
        <v>0</v>
      </c>
      <c r="R944" s="189">
        <v>91001</v>
      </c>
      <c r="S944" s="189" t="s">
        <v>523</v>
      </c>
      <c r="T944" s="190">
        <v>42053</v>
      </c>
      <c r="U944" s="191">
        <v>7536</v>
      </c>
      <c r="V944" s="197">
        <v>3262497</v>
      </c>
      <c r="W944" s="197">
        <v>22932105</v>
      </c>
      <c r="X944" s="192">
        <v>44469</v>
      </c>
      <c r="Y944" s="80" t="s">
        <v>6489</v>
      </c>
      <c r="Z944" s="80" t="s">
        <v>6490</v>
      </c>
      <c r="AA944" s="193" t="s">
        <v>6708</v>
      </c>
    </row>
    <row r="945" spans="2:27" s="188" customFormat="1" ht="15.75" customHeight="1" x14ac:dyDescent="0.2">
      <c r="B945" s="189" t="s">
        <v>8441</v>
      </c>
      <c r="C945" s="189">
        <v>691705005</v>
      </c>
      <c r="D945" s="189" t="s">
        <v>2469</v>
      </c>
      <c r="E945" s="189" t="s">
        <v>546</v>
      </c>
      <c r="F945" s="189" t="s">
        <v>26</v>
      </c>
      <c r="G945" s="189" t="s">
        <v>547</v>
      </c>
      <c r="H945" s="189" t="s">
        <v>28</v>
      </c>
      <c r="I945" s="189">
        <v>0</v>
      </c>
      <c r="J945" s="189">
        <v>0</v>
      </c>
      <c r="K945" s="189" t="s">
        <v>3050</v>
      </c>
      <c r="L945" s="189" t="s">
        <v>3051</v>
      </c>
      <c r="M945" s="189" t="s">
        <v>309</v>
      </c>
      <c r="N945" s="189" t="s">
        <v>3053</v>
      </c>
      <c r="O945" s="189" t="s">
        <v>3052</v>
      </c>
      <c r="P945" s="189">
        <v>0</v>
      </c>
      <c r="Q945" s="189">
        <v>0</v>
      </c>
      <c r="R945" s="189">
        <v>91001</v>
      </c>
      <c r="S945" s="189" t="s">
        <v>523</v>
      </c>
      <c r="T945" s="190">
        <v>42053</v>
      </c>
      <c r="U945" s="191">
        <v>7537</v>
      </c>
      <c r="V945" s="197">
        <v>3509816</v>
      </c>
      <c r="W945" s="197">
        <v>36761369</v>
      </c>
      <c r="X945" s="192">
        <v>44469</v>
      </c>
      <c r="Y945" s="80" t="s">
        <v>6489</v>
      </c>
      <c r="Z945" s="80" t="s">
        <v>6490</v>
      </c>
      <c r="AA945" s="193" t="s">
        <v>6601</v>
      </c>
    </row>
    <row r="946" spans="2:27" s="188" customFormat="1" ht="15.75" customHeight="1" x14ac:dyDescent="0.2">
      <c r="B946" s="189" t="s">
        <v>2667</v>
      </c>
      <c r="C946" s="189">
        <v>691411001</v>
      </c>
      <c r="D946" s="189" t="s">
        <v>2469</v>
      </c>
      <c r="E946" s="189" t="s">
        <v>546</v>
      </c>
      <c r="F946" s="189" t="s">
        <v>26</v>
      </c>
      <c r="G946" s="189" t="s">
        <v>547</v>
      </c>
      <c r="H946" s="189" t="s">
        <v>28</v>
      </c>
      <c r="I946" s="189">
        <v>0</v>
      </c>
      <c r="J946" s="189">
        <v>0</v>
      </c>
      <c r="K946" s="189" t="s">
        <v>2668</v>
      </c>
      <c r="L946" s="189" t="s">
        <v>5367</v>
      </c>
      <c r="M946" s="189" t="s">
        <v>5342</v>
      </c>
      <c r="N946" s="189" t="s">
        <v>2670</v>
      </c>
      <c r="O946" s="189" t="s">
        <v>2669</v>
      </c>
      <c r="P946" s="189">
        <v>0</v>
      </c>
      <c r="Q946" s="189">
        <v>0</v>
      </c>
      <c r="R946" s="189">
        <v>91001</v>
      </c>
      <c r="S946" s="189" t="s">
        <v>523</v>
      </c>
      <c r="T946" s="190">
        <v>42053</v>
      </c>
      <c r="U946" s="191">
        <v>7538</v>
      </c>
      <c r="V946" s="197">
        <v>4078121</v>
      </c>
      <c r="W946" s="197">
        <v>28665128</v>
      </c>
      <c r="X946" s="192">
        <v>44469</v>
      </c>
      <c r="Y946" s="80" t="s">
        <v>6489</v>
      </c>
      <c r="Z946" s="80" t="s">
        <v>6490</v>
      </c>
      <c r="AA946" s="193" t="s">
        <v>6709</v>
      </c>
    </row>
    <row r="947" spans="2:27" s="188" customFormat="1" ht="15.75" customHeight="1" x14ac:dyDescent="0.2">
      <c r="B947" s="189" t="s">
        <v>2545</v>
      </c>
      <c r="C947" s="189" t="s">
        <v>6436</v>
      </c>
      <c r="D947" s="189" t="s">
        <v>2469</v>
      </c>
      <c r="E947" s="189" t="s">
        <v>546</v>
      </c>
      <c r="F947" s="189" t="s">
        <v>26</v>
      </c>
      <c r="G947" s="189" t="s">
        <v>547</v>
      </c>
      <c r="H947" s="189" t="s">
        <v>28</v>
      </c>
      <c r="I947" s="189">
        <v>0</v>
      </c>
      <c r="J947" s="189">
        <v>0</v>
      </c>
      <c r="K947" s="189" t="s">
        <v>2546</v>
      </c>
      <c r="L947" s="189" t="s">
        <v>2548</v>
      </c>
      <c r="M947" s="189" t="s">
        <v>309</v>
      </c>
      <c r="N947" s="189" t="s">
        <v>2550</v>
      </c>
      <c r="O947" s="189" t="s">
        <v>2549</v>
      </c>
      <c r="P947" s="189" t="s">
        <v>2547</v>
      </c>
      <c r="Q947" s="189">
        <v>0</v>
      </c>
      <c r="R947" s="189">
        <v>91001</v>
      </c>
      <c r="S947" s="189" t="s">
        <v>523</v>
      </c>
      <c r="T947" s="190">
        <v>42053</v>
      </c>
      <c r="U947" s="191">
        <v>7540</v>
      </c>
      <c r="V947" s="197">
        <v>3025703</v>
      </c>
      <c r="W947" s="197">
        <v>31690831</v>
      </c>
      <c r="X947" s="192">
        <v>44469</v>
      </c>
      <c r="Y947" s="80" t="s">
        <v>6489</v>
      </c>
      <c r="Z947" s="80" t="s">
        <v>6490</v>
      </c>
      <c r="AA947" s="193" t="s">
        <v>6710</v>
      </c>
    </row>
    <row r="948" spans="2:27" s="188" customFormat="1" ht="15.75" customHeight="1" x14ac:dyDescent="0.2">
      <c r="B948" s="189" t="s">
        <v>8284</v>
      </c>
      <c r="C948" s="189">
        <v>605110118</v>
      </c>
      <c r="D948" s="189" t="s">
        <v>2392</v>
      </c>
      <c r="E948" s="189" t="s">
        <v>2393</v>
      </c>
      <c r="F948" s="189" t="s">
        <v>26</v>
      </c>
      <c r="G948" s="189" t="s">
        <v>2394</v>
      </c>
      <c r="H948" s="189" t="s">
        <v>28</v>
      </c>
      <c r="I948" s="189">
        <v>0</v>
      </c>
      <c r="J948" s="189">
        <v>0</v>
      </c>
      <c r="K948" s="189" t="s">
        <v>2400</v>
      </c>
      <c r="L948" s="189" t="s">
        <v>2401</v>
      </c>
      <c r="M948" s="189" t="s">
        <v>198</v>
      </c>
      <c r="N948" s="189" t="s">
        <v>593</v>
      </c>
      <c r="O948" s="189" t="s">
        <v>2402</v>
      </c>
      <c r="P948" s="189">
        <v>0</v>
      </c>
      <c r="Q948" s="189">
        <v>0</v>
      </c>
      <c r="R948" s="189">
        <v>91001</v>
      </c>
      <c r="S948" s="189" t="s">
        <v>523</v>
      </c>
      <c r="T948" s="190">
        <v>42054</v>
      </c>
      <c r="U948" s="191">
        <v>7542</v>
      </c>
      <c r="V948" s="197">
        <v>0</v>
      </c>
      <c r="W948" s="197">
        <v>50756172</v>
      </c>
      <c r="X948" s="192">
        <v>44469</v>
      </c>
      <c r="Y948" s="80" t="s">
        <v>6489</v>
      </c>
      <c r="Z948" s="80" t="s">
        <v>6490</v>
      </c>
      <c r="AA948" s="193" t="s">
        <v>6509</v>
      </c>
    </row>
    <row r="949" spans="2:27" s="188" customFormat="1" ht="15.75" customHeight="1" x14ac:dyDescent="0.2">
      <c r="B949" s="189" t="s">
        <v>3477</v>
      </c>
      <c r="C949" s="189">
        <v>690716003</v>
      </c>
      <c r="D949" s="189" t="s">
        <v>2469</v>
      </c>
      <c r="E949" s="189" t="s">
        <v>546</v>
      </c>
      <c r="F949" s="189" t="s">
        <v>26</v>
      </c>
      <c r="G949" s="189" t="s">
        <v>547</v>
      </c>
      <c r="H949" s="189" t="s">
        <v>28</v>
      </c>
      <c r="I949" s="189">
        <v>0</v>
      </c>
      <c r="J949" s="189">
        <v>0</v>
      </c>
      <c r="K949" s="189" t="s">
        <v>8550</v>
      </c>
      <c r="L949" s="189" t="s">
        <v>3478</v>
      </c>
      <c r="M949" s="189" t="s">
        <v>47</v>
      </c>
      <c r="N949" s="189" t="s">
        <v>3479</v>
      </c>
      <c r="O949" s="189" t="s">
        <v>8551</v>
      </c>
      <c r="P949" s="189" t="s">
        <v>8552</v>
      </c>
      <c r="Q949" s="189">
        <v>0</v>
      </c>
      <c r="R949" s="189">
        <v>91001</v>
      </c>
      <c r="S949" s="189" t="s">
        <v>523</v>
      </c>
      <c r="T949" s="190">
        <v>42058</v>
      </c>
      <c r="U949" s="191">
        <v>7543</v>
      </c>
      <c r="V949" s="197">
        <v>0</v>
      </c>
      <c r="W949" s="197">
        <v>28514650</v>
      </c>
      <c r="X949" s="192">
        <v>44469</v>
      </c>
      <c r="Y949" s="80" t="s">
        <v>6489</v>
      </c>
      <c r="Z949" s="80" t="s">
        <v>6490</v>
      </c>
      <c r="AA949" s="193" t="s">
        <v>7472</v>
      </c>
    </row>
    <row r="950" spans="2:27" s="188" customFormat="1" ht="15.75" customHeight="1" x14ac:dyDescent="0.2">
      <c r="B950" s="189" t="s">
        <v>8354</v>
      </c>
      <c r="C950" s="189">
        <v>735686003</v>
      </c>
      <c r="D950" s="189" t="s">
        <v>2469</v>
      </c>
      <c r="E950" s="189" t="s">
        <v>546</v>
      </c>
      <c r="F950" s="189" t="s">
        <v>26</v>
      </c>
      <c r="G950" s="189" t="s">
        <v>547</v>
      </c>
      <c r="H950" s="189" t="s">
        <v>28</v>
      </c>
      <c r="I950" s="189">
        <v>0</v>
      </c>
      <c r="J950" s="189">
        <v>0</v>
      </c>
      <c r="K950" s="189" t="s">
        <v>8355</v>
      </c>
      <c r="L950" s="189" t="s">
        <v>2689</v>
      </c>
      <c r="M950" s="189" t="s">
        <v>544</v>
      </c>
      <c r="N950" s="189" t="s">
        <v>2690</v>
      </c>
      <c r="O950" s="189" t="s">
        <v>2688</v>
      </c>
      <c r="P950" s="189" t="s">
        <v>8356</v>
      </c>
      <c r="Q950" s="189">
        <v>0</v>
      </c>
      <c r="R950" s="189">
        <v>91001</v>
      </c>
      <c r="S950" s="189" t="s">
        <v>523</v>
      </c>
      <c r="T950" s="190">
        <v>42059</v>
      </c>
      <c r="U950" s="191">
        <v>7544</v>
      </c>
      <c r="V950" s="197">
        <v>4149667</v>
      </c>
      <c r="W950" s="197">
        <v>29168025</v>
      </c>
      <c r="X950" s="192">
        <v>44469</v>
      </c>
      <c r="Y950" s="80" t="s">
        <v>6489</v>
      </c>
      <c r="Z950" s="80" t="s">
        <v>6490</v>
      </c>
      <c r="AA950" s="193" t="s">
        <v>6643</v>
      </c>
    </row>
    <row r="951" spans="2:27" s="188" customFormat="1" ht="15.75" customHeight="1" x14ac:dyDescent="0.2">
      <c r="B951" s="189" t="s">
        <v>8473</v>
      </c>
      <c r="C951" s="189">
        <v>690608006</v>
      </c>
      <c r="D951" s="189" t="s">
        <v>2469</v>
      </c>
      <c r="E951" s="189" t="s">
        <v>546</v>
      </c>
      <c r="F951" s="189" t="s">
        <v>26</v>
      </c>
      <c r="G951" s="189" t="s">
        <v>547</v>
      </c>
      <c r="H951" s="189" t="s">
        <v>28</v>
      </c>
      <c r="I951" s="189">
        <v>0</v>
      </c>
      <c r="J951" s="189">
        <v>0</v>
      </c>
      <c r="K951" s="189" t="s">
        <v>8474</v>
      </c>
      <c r="L951" s="189" t="s">
        <v>3200</v>
      </c>
      <c r="M951" s="189" t="s">
        <v>544</v>
      </c>
      <c r="N951" s="189" t="s">
        <v>3202</v>
      </c>
      <c r="O951" s="189" t="s">
        <v>5714</v>
      </c>
      <c r="P951" s="189">
        <v>0</v>
      </c>
      <c r="Q951" s="189">
        <v>0</v>
      </c>
      <c r="R951" s="189">
        <v>91001</v>
      </c>
      <c r="S951" s="189" t="s">
        <v>523</v>
      </c>
      <c r="T951" s="190">
        <v>42059</v>
      </c>
      <c r="U951" s="191">
        <v>7545</v>
      </c>
      <c r="V951" s="197">
        <v>7011488</v>
      </c>
      <c r="W951" s="197">
        <v>25001738</v>
      </c>
      <c r="X951" s="192">
        <v>44469</v>
      </c>
      <c r="Y951" s="80" t="s">
        <v>6489</v>
      </c>
      <c r="Z951" s="80" t="s">
        <v>6490</v>
      </c>
      <c r="AA951" s="193" t="s">
        <v>6634</v>
      </c>
    </row>
    <row r="952" spans="2:27" s="188" customFormat="1" ht="15.75" customHeight="1" x14ac:dyDescent="0.2">
      <c r="B952" s="189" t="s">
        <v>2788</v>
      </c>
      <c r="C952" s="189" t="s">
        <v>6446</v>
      </c>
      <c r="D952" s="189" t="s">
        <v>2469</v>
      </c>
      <c r="E952" s="189" t="s">
        <v>546</v>
      </c>
      <c r="F952" s="189" t="s">
        <v>26</v>
      </c>
      <c r="G952" s="189" t="s">
        <v>547</v>
      </c>
      <c r="H952" s="189" t="s">
        <v>28</v>
      </c>
      <c r="I952" s="189">
        <v>0</v>
      </c>
      <c r="J952" s="189">
        <v>0</v>
      </c>
      <c r="K952" s="189" t="s">
        <v>2789</v>
      </c>
      <c r="L952" s="189" t="s">
        <v>2790</v>
      </c>
      <c r="M952" s="189" t="s">
        <v>5341</v>
      </c>
      <c r="N952" s="189" t="s">
        <v>2791</v>
      </c>
      <c r="O952" s="189" t="s">
        <v>8381</v>
      </c>
      <c r="P952" s="189" t="s">
        <v>8382</v>
      </c>
      <c r="Q952" s="189">
        <v>0</v>
      </c>
      <c r="R952" s="189">
        <v>91001</v>
      </c>
      <c r="S952" s="189" t="s">
        <v>523</v>
      </c>
      <c r="T952" s="190">
        <v>42059</v>
      </c>
      <c r="U952" s="191">
        <v>7546</v>
      </c>
      <c r="V952" s="197">
        <v>8793612</v>
      </c>
      <c r="W952" s="197">
        <v>151593088</v>
      </c>
      <c r="X952" s="192">
        <v>44469</v>
      </c>
      <c r="Y952" s="80" t="s">
        <v>6489</v>
      </c>
      <c r="Z952" s="80" t="s">
        <v>6490</v>
      </c>
      <c r="AA952" s="193" t="s">
        <v>6562</v>
      </c>
    </row>
    <row r="953" spans="2:27" s="188" customFormat="1" ht="15.75" customHeight="1" x14ac:dyDescent="0.2">
      <c r="B953" s="189" t="s">
        <v>2480</v>
      </c>
      <c r="C953" s="189">
        <v>692519000</v>
      </c>
      <c r="D953" s="189" t="s">
        <v>2469</v>
      </c>
      <c r="E953" s="189" t="s">
        <v>546</v>
      </c>
      <c r="F953" s="189" t="s">
        <v>26</v>
      </c>
      <c r="G953" s="189" t="s">
        <v>547</v>
      </c>
      <c r="H953" s="189" t="s">
        <v>28</v>
      </c>
      <c r="I953" s="189">
        <v>0</v>
      </c>
      <c r="J953" s="189">
        <v>0</v>
      </c>
      <c r="K953" s="189" t="s">
        <v>8307</v>
      </c>
      <c r="L953" s="189" t="s">
        <v>2481</v>
      </c>
      <c r="M953" s="189" t="s">
        <v>5341</v>
      </c>
      <c r="N953" s="189" t="s">
        <v>2482</v>
      </c>
      <c r="O953" s="189" t="s">
        <v>8308</v>
      </c>
      <c r="P953" s="189" t="s">
        <v>8309</v>
      </c>
      <c r="Q953" s="189">
        <v>0</v>
      </c>
      <c r="R953" s="189">
        <v>91001</v>
      </c>
      <c r="S953" s="189" t="s">
        <v>523</v>
      </c>
      <c r="T953" s="190">
        <v>42059</v>
      </c>
      <c r="U953" s="191">
        <v>7547</v>
      </c>
      <c r="V953" s="197">
        <v>4730621</v>
      </c>
      <c r="W953" s="197">
        <v>33251552</v>
      </c>
      <c r="X953" s="192">
        <v>44469</v>
      </c>
      <c r="Y953" s="80" t="s">
        <v>6489</v>
      </c>
      <c r="Z953" s="80" t="s">
        <v>6490</v>
      </c>
      <c r="AA953" s="193" t="s">
        <v>6711</v>
      </c>
    </row>
    <row r="954" spans="2:27" s="188" customFormat="1" ht="15.75" customHeight="1" x14ac:dyDescent="0.2">
      <c r="B954" s="189" t="s">
        <v>3474</v>
      </c>
      <c r="C954" s="189">
        <v>690304007</v>
      </c>
      <c r="D954" s="189" t="s">
        <v>2469</v>
      </c>
      <c r="E954" s="189" t="s">
        <v>546</v>
      </c>
      <c r="F954" s="189" t="s">
        <v>546</v>
      </c>
      <c r="G954" s="189" t="s">
        <v>547</v>
      </c>
      <c r="H954" s="189" t="s">
        <v>28</v>
      </c>
      <c r="I954" s="189">
        <v>0</v>
      </c>
      <c r="J954" s="189">
        <v>0</v>
      </c>
      <c r="K954" s="189" t="s">
        <v>5673</v>
      </c>
      <c r="L954" s="189" t="s">
        <v>3476</v>
      </c>
      <c r="M954" s="189" t="s">
        <v>5341</v>
      </c>
      <c r="N954" s="189" t="s">
        <v>1686</v>
      </c>
      <c r="O954" s="189" t="s">
        <v>5674</v>
      </c>
      <c r="P954" s="189" t="s">
        <v>3475</v>
      </c>
      <c r="Q954" s="189">
        <v>0</v>
      </c>
      <c r="R954" s="189">
        <v>91001</v>
      </c>
      <c r="S954" s="189" t="s">
        <v>523</v>
      </c>
      <c r="T954" s="190">
        <v>42059</v>
      </c>
      <c r="U954" s="191">
        <v>7548</v>
      </c>
      <c r="V954" s="197">
        <v>3751871</v>
      </c>
      <c r="W954" s="197">
        <v>26138582</v>
      </c>
      <c r="X954" s="192">
        <v>44469</v>
      </c>
      <c r="Y954" s="80" t="s">
        <v>6489</v>
      </c>
      <c r="Z954" s="80" t="s">
        <v>6490</v>
      </c>
      <c r="AA954" s="193" t="s">
        <v>6712</v>
      </c>
    </row>
    <row r="955" spans="2:27" s="188" customFormat="1" ht="15.75" customHeight="1" x14ac:dyDescent="0.2">
      <c r="B955" s="189" t="s">
        <v>8335</v>
      </c>
      <c r="C955" s="189">
        <v>690301008</v>
      </c>
      <c r="D955" s="189" t="s">
        <v>2469</v>
      </c>
      <c r="E955" s="189" t="s">
        <v>546</v>
      </c>
      <c r="F955" s="189" t="s">
        <v>26</v>
      </c>
      <c r="G955" s="189" t="s">
        <v>547</v>
      </c>
      <c r="H955" s="189" t="s">
        <v>28</v>
      </c>
      <c r="I955" s="189">
        <v>0</v>
      </c>
      <c r="J955" s="189">
        <v>0</v>
      </c>
      <c r="K955" s="189" t="s">
        <v>8336</v>
      </c>
      <c r="L955" s="189" t="s">
        <v>8337</v>
      </c>
      <c r="M955" s="189" t="s">
        <v>5341</v>
      </c>
      <c r="N955" s="189" t="s">
        <v>2615</v>
      </c>
      <c r="O955" s="189" t="s">
        <v>2614</v>
      </c>
      <c r="P955" s="189" t="s">
        <v>2613</v>
      </c>
      <c r="Q955" s="189">
        <v>0</v>
      </c>
      <c r="R955" s="189">
        <v>91001</v>
      </c>
      <c r="S955" s="189" t="s">
        <v>523</v>
      </c>
      <c r="T955" s="190">
        <v>42059</v>
      </c>
      <c r="U955" s="191">
        <v>7549</v>
      </c>
      <c r="V955" s="197">
        <v>4897589</v>
      </c>
      <c r="W955" s="197">
        <v>142758007</v>
      </c>
      <c r="X955" s="192">
        <v>44469</v>
      </c>
      <c r="Y955" s="80" t="s">
        <v>6489</v>
      </c>
      <c r="Z955" s="80" t="s">
        <v>6490</v>
      </c>
      <c r="AA955" s="193" t="s">
        <v>7487</v>
      </c>
    </row>
    <row r="956" spans="2:27" s="188" customFormat="1" ht="15.75" customHeight="1" x14ac:dyDescent="0.2">
      <c r="B956" s="189" t="s">
        <v>3180</v>
      </c>
      <c r="C956" s="189">
        <v>692503007</v>
      </c>
      <c r="D956" s="189" t="s">
        <v>2469</v>
      </c>
      <c r="E956" s="189" t="s">
        <v>546</v>
      </c>
      <c r="F956" s="189" t="s">
        <v>26</v>
      </c>
      <c r="G956" s="189" t="s">
        <v>547</v>
      </c>
      <c r="H956" s="189" t="s">
        <v>28</v>
      </c>
      <c r="I956" s="189">
        <v>0</v>
      </c>
      <c r="J956" s="189">
        <v>0</v>
      </c>
      <c r="K956" s="189" t="s">
        <v>3181</v>
      </c>
      <c r="L956" s="189" t="s">
        <v>3183</v>
      </c>
      <c r="M956" s="189" t="s">
        <v>5386</v>
      </c>
      <c r="N956" s="189" t="s">
        <v>3185</v>
      </c>
      <c r="O956" s="189" t="s">
        <v>3184</v>
      </c>
      <c r="P956" s="189" t="s">
        <v>3182</v>
      </c>
      <c r="Q956" s="189">
        <v>0</v>
      </c>
      <c r="R956" s="189">
        <v>91001</v>
      </c>
      <c r="S956" s="189" t="s">
        <v>2628</v>
      </c>
      <c r="T956" s="190">
        <v>42059</v>
      </c>
      <c r="U956" s="191">
        <v>7550</v>
      </c>
      <c r="V956" s="197">
        <v>0</v>
      </c>
      <c r="W956" s="197">
        <v>37013221</v>
      </c>
      <c r="X956" s="192">
        <v>44469</v>
      </c>
      <c r="Y956" s="80" t="s">
        <v>6489</v>
      </c>
      <c r="Z956" s="80" t="s">
        <v>6490</v>
      </c>
      <c r="AA956" s="193" t="s">
        <v>6626</v>
      </c>
    </row>
    <row r="957" spans="2:27" s="188" customFormat="1" ht="15.75" customHeight="1" x14ac:dyDescent="0.2">
      <c r="B957" s="189" t="s">
        <v>3390</v>
      </c>
      <c r="C957" s="189">
        <v>692518004</v>
      </c>
      <c r="D957" s="189" t="s">
        <v>2469</v>
      </c>
      <c r="E957" s="189" t="s">
        <v>546</v>
      </c>
      <c r="F957" s="189" t="s">
        <v>26</v>
      </c>
      <c r="G957" s="189" t="s">
        <v>547</v>
      </c>
      <c r="H957" s="189" t="s">
        <v>28</v>
      </c>
      <c r="I957" s="189">
        <v>0</v>
      </c>
      <c r="J957" s="189">
        <v>0</v>
      </c>
      <c r="K957" s="189" t="s">
        <v>7343</v>
      </c>
      <c r="L957" s="189" t="s">
        <v>3392</v>
      </c>
      <c r="M957" s="189" t="s">
        <v>5340</v>
      </c>
      <c r="N957" s="189" t="s">
        <v>3394</v>
      </c>
      <c r="O957" s="189" t="s">
        <v>3393</v>
      </c>
      <c r="P957" s="189" t="s">
        <v>3391</v>
      </c>
      <c r="Q957" s="189">
        <v>0</v>
      </c>
      <c r="R957" s="189">
        <v>91001</v>
      </c>
      <c r="S957" s="189" t="s">
        <v>2517</v>
      </c>
      <c r="T957" s="190">
        <v>42061</v>
      </c>
      <c r="U957" s="191">
        <v>7553</v>
      </c>
      <c r="V957" s="197">
        <v>3262498</v>
      </c>
      <c r="W957" s="197">
        <v>22932106</v>
      </c>
      <c r="X957" s="192">
        <v>44469</v>
      </c>
      <c r="Y957" s="80" t="s">
        <v>6489</v>
      </c>
      <c r="Z957" s="80" t="s">
        <v>6490</v>
      </c>
      <c r="AA957" s="193" t="s">
        <v>6713</v>
      </c>
    </row>
    <row r="958" spans="2:27" s="188" customFormat="1" ht="15.75" customHeight="1" x14ac:dyDescent="0.2">
      <c r="B958" s="189" t="s">
        <v>3196</v>
      </c>
      <c r="C958" s="189">
        <v>690703009</v>
      </c>
      <c r="D958" s="189" t="s">
        <v>2469</v>
      </c>
      <c r="E958" s="189" t="s">
        <v>546</v>
      </c>
      <c r="F958" s="189" t="s">
        <v>26</v>
      </c>
      <c r="G958" s="189" t="s">
        <v>547</v>
      </c>
      <c r="H958" s="189" t="s">
        <v>28</v>
      </c>
      <c r="I958" s="189">
        <v>0</v>
      </c>
      <c r="J958" s="189">
        <v>0</v>
      </c>
      <c r="K958" s="189" t="s">
        <v>3197</v>
      </c>
      <c r="L958" s="189" t="s">
        <v>3198</v>
      </c>
      <c r="M958" s="189" t="s">
        <v>47</v>
      </c>
      <c r="N958" s="189" t="s">
        <v>739</v>
      </c>
      <c r="O958" s="189" t="s">
        <v>3199</v>
      </c>
      <c r="P958" s="189" t="s">
        <v>8472</v>
      </c>
      <c r="Q958" s="189">
        <v>0</v>
      </c>
      <c r="R958" s="189">
        <v>91001</v>
      </c>
      <c r="S958" s="189" t="s">
        <v>2628</v>
      </c>
      <c r="T958" s="190">
        <v>42061</v>
      </c>
      <c r="U958" s="191">
        <v>7554</v>
      </c>
      <c r="V958" s="197">
        <v>4006576</v>
      </c>
      <c r="W958" s="197">
        <v>28046032</v>
      </c>
      <c r="X958" s="192">
        <v>44469</v>
      </c>
      <c r="Y958" s="80" t="s">
        <v>6489</v>
      </c>
      <c r="Z958" s="80" t="s">
        <v>6490</v>
      </c>
      <c r="AA958" s="193" t="s">
        <v>70</v>
      </c>
    </row>
    <row r="959" spans="2:27" s="188" customFormat="1" ht="15.75" customHeight="1" x14ac:dyDescent="0.2">
      <c r="B959" s="189" t="s">
        <v>2945</v>
      </c>
      <c r="C959" s="189">
        <v>692203003</v>
      </c>
      <c r="D959" s="189" t="s">
        <v>2469</v>
      </c>
      <c r="E959" s="189" t="s">
        <v>546</v>
      </c>
      <c r="F959" s="189" t="s">
        <v>26</v>
      </c>
      <c r="G959" s="189" t="s">
        <v>547</v>
      </c>
      <c r="H959" s="189" t="s">
        <v>28</v>
      </c>
      <c r="I959" s="189">
        <v>0</v>
      </c>
      <c r="J959" s="189">
        <v>0</v>
      </c>
      <c r="K959" s="189" t="s">
        <v>7331</v>
      </c>
      <c r="L959" s="189" t="s">
        <v>2946</v>
      </c>
      <c r="M959" s="189" t="s">
        <v>5340</v>
      </c>
      <c r="N959" s="189" t="s">
        <v>2948</v>
      </c>
      <c r="O959" s="189" t="s">
        <v>2947</v>
      </c>
      <c r="P959" s="189" t="s">
        <v>8419</v>
      </c>
      <c r="Q959" s="189">
        <v>0</v>
      </c>
      <c r="R959" s="189">
        <v>91001</v>
      </c>
      <c r="S959" s="189" t="s">
        <v>2628</v>
      </c>
      <c r="T959" s="190">
        <v>42061</v>
      </c>
      <c r="U959" s="191">
        <v>7555</v>
      </c>
      <c r="V959" s="197">
        <v>4893746</v>
      </c>
      <c r="W959" s="197">
        <v>34398152</v>
      </c>
      <c r="X959" s="192">
        <v>44469</v>
      </c>
      <c r="Y959" s="80" t="s">
        <v>6489</v>
      </c>
      <c r="Z959" s="80" t="s">
        <v>6490</v>
      </c>
      <c r="AA959" s="193" t="s">
        <v>6657</v>
      </c>
    </row>
    <row r="960" spans="2:27" s="188" customFormat="1" ht="15.75" customHeight="1" x14ac:dyDescent="0.2">
      <c r="B960" s="189" t="s">
        <v>2739</v>
      </c>
      <c r="C960" s="189">
        <v>691103005</v>
      </c>
      <c r="D960" s="189" t="s">
        <v>2469</v>
      </c>
      <c r="E960" s="189" t="s">
        <v>546</v>
      </c>
      <c r="F960" s="189" t="s">
        <v>26</v>
      </c>
      <c r="G960" s="189" t="s">
        <v>547</v>
      </c>
      <c r="H960" s="189" t="s">
        <v>28</v>
      </c>
      <c r="I960" s="189">
        <v>0</v>
      </c>
      <c r="J960" s="189">
        <v>0</v>
      </c>
      <c r="K960" s="189" t="s">
        <v>2740</v>
      </c>
      <c r="L960" s="189" t="s">
        <v>2741</v>
      </c>
      <c r="M960" s="189" t="s">
        <v>5345</v>
      </c>
      <c r="N960" s="189" t="s">
        <v>1146</v>
      </c>
      <c r="O960" s="189" t="s">
        <v>2742</v>
      </c>
      <c r="P960" s="189">
        <v>0</v>
      </c>
      <c r="Q960" s="189">
        <v>0</v>
      </c>
      <c r="R960" s="189">
        <v>91001</v>
      </c>
      <c r="S960" s="189" t="s">
        <v>523</v>
      </c>
      <c r="T960" s="190">
        <v>42068</v>
      </c>
      <c r="U960" s="191">
        <v>7557</v>
      </c>
      <c r="V960" s="197">
        <v>3626809</v>
      </c>
      <c r="W960" s="197">
        <v>22620044</v>
      </c>
      <c r="X960" s="192">
        <v>44469</v>
      </c>
      <c r="Y960" s="80" t="s">
        <v>6489</v>
      </c>
      <c r="Z960" s="80" t="s">
        <v>6490</v>
      </c>
      <c r="AA960" s="193" t="s">
        <v>6596</v>
      </c>
    </row>
    <row r="961" spans="2:27" s="188" customFormat="1" ht="15.75" customHeight="1" x14ac:dyDescent="0.2">
      <c r="B961" s="189" t="s">
        <v>2610</v>
      </c>
      <c r="C961" s="189" t="s">
        <v>6438</v>
      </c>
      <c r="D961" s="189" t="s">
        <v>2469</v>
      </c>
      <c r="E961" s="189" t="s">
        <v>546</v>
      </c>
      <c r="F961" s="189" t="s">
        <v>26</v>
      </c>
      <c r="G961" s="189" t="s">
        <v>547</v>
      </c>
      <c r="H961" s="189" t="s">
        <v>28</v>
      </c>
      <c r="I961" s="189">
        <v>0</v>
      </c>
      <c r="J961" s="189">
        <v>0</v>
      </c>
      <c r="K961" s="189" t="s">
        <v>8334</v>
      </c>
      <c r="L961" s="189" t="s">
        <v>2611</v>
      </c>
      <c r="M961" s="189" t="s">
        <v>5345</v>
      </c>
      <c r="N961" s="189" t="s">
        <v>1146</v>
      </c>
      <c r="O961" s="189" t="s">
        <v>2612</v>
      </c>
      <c r="P961" s="189">
        <v>0</v>
      </c>
      <c r="Q961" s="189">
        <v>0</v>
      </c>
      <c r="R961" s="189">
        <v>91001</v>
      </c>
      <c r="S961" s="189" t="s">
        <v>523</v>
      </c>
      <c r="T961" s="190">
        <v>42068</v>
      </c>
      <c r="U961" s="191">
        <v>7558</v>
      </c>
      <c r="V961" s="197">
        <v>5861620</v>
      </c>
      <c r="W961" s="197">
        <v>25225310</v>
      </c>
      <c r="X961" s="192">
        <v>44469</v>
      </c>
      <c r="Y961" s="80" t="s">
        <v>6489</v>
      </c>
      <c r="Z961" s="80" t="s">
        <v>6490</v>
      </c>
      <c r="AA961" s="193" t="s">
        <v>6714</v>
      </c>
    </row>
    <row r="962" spans="2:27" s="188" customFormat="1" ht="15.75" customHeight="1" x14ac:dyDescent="0.2">
      <c r="B962" s="189" t="s">
        <v>3111</v>
      </c>
      <c r="C962" s="189">
        <v>690910004</v>
      </c>
      <c r="D962" s="189" t="s">
        <v>2469</v>
      </c>
      <c r="E962" s="189" t="s">
        <v>546</v>
      </c>
      <c r="F962" s="189" t="s">
        <v>26</v>
      </c>
      <c r="G962" s="189" t="s">
        <v>547</v>
      </c>
      <c r="H962" s="189" t="s">
        <v>28</v>
      </c>
      <c r="I962" s="189">
        <v>0</v>
      </c>
      <c r="J962" s="189">
        <v>0</v>
      </c>
      <c r="K962" s="189" t="s">
        <v>3112</v>
      </c>
      <c r="L962" s="189" t="s">
        <v>3113</v>
      </c>
      <c r="M962" s="189" t="s">
        <v>5344</v>
      </c>
      <c r="N962" s="189" t="s">
        <v>3114</v>
      </c>
      <c r="O962" s="189" t="s">
        <v>8455</v>
      </c>
      <c r="P962" s="189" t="s">
        <v>8456</v>
      </c>
      <c r="Q962" s="189">
        <v>0</v>
      </c>
      <c r="R962" s="189">
        <v>91001</v>
      </c>
      <c r="S962" s="189" t="s">
        <v>523</v>
      </c>
      <c r="T962" s="190">
        <v>42080</v>
      </c>
      <c r="U962" s="191">
        <v>7559</v>
      </c>
      <c r="V962" s="197">
        <v>3291116</v>
      </c>
      <c r="W962" s="197">
        <v>23133262</v>
      </c>
      <c r="X962" s="192">
        <v>44469</v>
      </c>
      <c r="Y962" s="80" t="s">
        <v>6489</v>
      </c>
      <c r="Z962" s="80" t="s">
        <v>6490</v>
      </c>
      <c r="AA962" s="193" t="s">
        <v>6715</v>
      </c>
    </row>
    <row r="963" spans="2:27" s="188" customFormat="1" ht="15.75" customHeight="1" x14ac:dyDescent="0.2">
      <c r="B963" s="189" t="s">
        <v>3484</v>
      </c>
      <c r="C963" s="189">
        <v>690201003</v>
      </c>
      <c r="D963" s="189" t="s">
        <v>2469</v>
      </c>
      <c r="E963" s="189" t="s">
        <v>546</v>
      </c>
      <c r="F963" s="189" t="s">
        <v>26</v>
      </c>
      <c r="G963" s="189" t="s">
        <v>547</v>
      </c>
      <c r="H963" s="189" t="s">
        <v>28</v>
      </c>
      <c r="I963" s="189">
        <v>0</v>
      </c>
      <c r="J963" s="189">
        <v>0</v>
      </c>
      <c r="K963" s="189" t="s">
        <v>8555</v>
      </c>
      <c r="L963" s="189" t="s">
        <v>3485</v>
      </c>
      <c r="M963" s="189" t="s">
        <v>5341</v>
      </c>
      <c r="N963" s="189" t="s">
        <v>3487</v>
      </c>
      <c r="O963" s="189" t="s">
        <v>3486</v>
      </c>
      <c r="P963" s="189" t="s">
        <v>8556</v>
      </c>
      <c r="Q963" s="189">
        <v>0</v>
      </c>
      <c r="R963" s="189">
        <v>91001</v>
      </c>
      <c r="S963" s="189" t="s">
        <v>523</v>
      </c>
      <c r="T963" s="190">
        <v>42087</v>
      </c>
      <c r="U963" s="191">
        <v>7560</v>
      </c>
      <c r="V963" s="197">
        <v>3125498</v>
      </c>
      <c r="W963" s="197">
        <v>28523442</v>
      </c>
      <c r="X963" s="192">
        <v>44469</v>
      </c>
      <c r="Y963" s="80" t="s">
        <v>6489</v>
      </c>
      <c r="Z963" s="80" t="s">
        <v>6490</v>
      </c>
      <c r="AA963" s="193" t="s">
        <v>6649</v>
      </c>
    </row>
    <row r="964" spans="2:27" s="188" customFormat="1" ht="15.75" customHeight="1" x14ac:dyDescent="0.2">
      <c r="B964" s="189" t="s">
        <v>3267</v>
      </c>
      <c r="C964" s="189">
        <v>692309006</v>
      </c>
      <c r="D964" s="189" t="s">
        <v>2469</v>
      </c>
      <c r="E964" s="189" t="s">
        <v>546</v>
      </c>
      <c r="F964" s="189" t="s">
        <v>26</v>
      </c>
      <c r="G964" s="189" t="s">
        <v>547</v>
      </c>
      <c r="H964" s="189" t="s">
        <v>28</v>
      </c>
      <c r="I964" s="189">
        <v>0</v>
      </c>
      <c r="J964" s="189">
        <v>0</v>
      </c>
      <c r="K964" s="189" t="s">
        <v>8493</v>
      </c>
      <c r="L964" s="189" t="s">
        <v>3269</v>
      </c>
      <c r="M964" s="189" t="s">
        <v>5340</v>
      </c>
      <c r="N964" s="189" t="s">
        <v>3270</v>
      </c>
      <c r="O964" s="189" t="s">
        <v>3268</v>
      </c>
      <c r="P964" s="189" t="s">
        <v>8494</v>
      </c>
      <c r="Q964" s="189">
        <v>0</v>
      </c>
      <c r="R964" s="189">
        <v>91001</v>
      </c>
      <c r="S964" s="189" t="s">
        <v>523</v>
      </c>
      <c r="T964" s="190">
        <v>42110</v>
      </c>
      <c r="U964" s="191">
        <v>7562</v>
      </c>
      <c r="V964" s="197">
        <v>5494733</v>
      </c>
      <c r="W964" s="197">
        <v>38622491</v>
      </c>
      <c r="X964" s="192">
        <v>44469</v>
      </c>
      <c r="Y964" s="80" t="s">
        <v>6489</v>
      </c>
      <c r="Z964" s="80" t="s">
        <v>6490</v>
      </c>
      <c r="AA964" s="193" t="s">
        <v>6716</v>
      </c>
    </row>
    <row r="965" spans="2:27" s="188" customFormat="1" ht="15.75" customHeight="1" x14ac:dyDescent="0.2">
      <c r="B965" s="189" t="s">
        <v>8743</v>
      </c>
      <c r="C965" s="189">
        <v>650980085</v>
      </c>
      <c r="D965" s="189" t="s">
        <v>4617</v>
      </c>
      <c r="E965" s="189" t="s">
        <v>4618</v>
      </c>
      <c r="F965" s="189" t="s">
        <v>8744</v>
      </c>
      <c r="G965" s="189" t="s">
        <v>5298</v>
      </c>
      <c r="H965" s="189" t="s">
        <v>8745</v>
      </c>
      <c r="I965" s="189" t="s">
        <v>1368</v>
      </c>
      <c r="J965" s="189" t="s">
        <v>5599</v>
      </c>
      <c r="K965" s="189" t="s">
        <v>6307</v>
      </c>
      <c r="L965" s="189" t="s">
        <v>5616</v>
      </c>
      <c r="M965" s="189" t="s">
        <v>544</v>
      </c>
      <c r="N965" s="189" t="s">
        <v>187</v>
      </c>
      <c r="O965" s="189" t="s">
        <v>5615</v>
      </c>
      <c r="P965" s="189" t="s">
        <v>4619</v>
      </c>
      <c r="Q965" s="189">
        <v>0</v>
      </c>
      <c r="R965" s="189" t="s">
        <v>368</v>
      </c>
      <c r="S965" s="189" t="s">
        <v>6309</v>
      </c>
      <c r="T965" s="190">
        <v>42131</v>
      </c>
      <c r="U965" s="191">
        <v>7565</v>
      </c>
      <c r="V965" s="197">
        <v>0</v>
      </c>
      <c r="W965" s="197">
        <v>45313429</v>
      </c>
      <c r="X965" s="192">
        <v>44469</v>
      </c>
      <c r="Y965" s="80" t="s">
        <v>6489</v>
      </c>
      <c r="Z965" s="80" t="s">
        <v>6490</v>
      </c>
      <c r="AA965" s="193" t="s">
        <v>6498</v>
      </c>
    </row>
    <row r="966" spans="2:27" s="188" customFormat="1" ht="15.75" customHeight="1" x14ac:dyDescent="0.2">
      <c r="B966" s="189" t="s">
        <v>8295</v>
      </c>
      <c r="C966" s="189">
        <v>605111394</v>
      </c>
      <c r="D966" s="189" t="s">
        <v>2392</v>
      </c>
      <c r="E966" s="189" t="s">
        <v>2397</v>
      </c>
      <c r="F966" s="189" t="s">
        <v>26</v>
      </c>
      <c r="G966" s="189" t="s">
        <v>2394</v>
      </c>
      <c r="H966" s="189" t="s">
        <v>28</v>
      </c>
      <c r="I966" s="189">
        <v>0</v>
      </c>
      <c r="J966" s="189">
        <v>0</v>
      </c>
      <c r="K966" s="189" t="s">
        <v>8296</v>
      </c>
      <c r="L966" s="189" t="s">
        <v>2426</v>
      </c>
      <c r="M966" s="189" t="s">
        <v>198</v>
      </c>
      <c r="N966" s="189" t="s">
        <v>2427</v>
      </c>
      <c r="O966" s="189" t="s">
        <v>8297</v>
      </c>
      <c r="P966" s="189" t="s">
        <v>8298</v>
      </c>
      <c r="Q966" s="189">
        <v>0</v>
      </c>
      <c r="R966" s="189">
        <v>91001</v>
      </c>
      <c r="S966" s="189" t="s">
        <v>523</v>
      </c>
      <c r="T966" s="190">
        <v>42136</v>
      </c>
      <c r="U966" s="191">
        <v>7566</v>
      </c>
      <c r="V966" s="197">
        <v>5580588</v>
      </c>
      <c r="W966" s="197">
        <v>39225966</v>
      </c>
      <c r="X966" s="192">
        <v>44469</v>
      </c>
      <c r="Y966" s="80" t="s">
        <v>6489</v>
      </c>
      <c r="Z966" s="80" t="s">
        <v>6490</v>
      </c>
      <c r="AA966" s="193" t="s">
        <v>6717</v>
      </c>
    </row>
    <row r="967" spans="2:27" s="188" customFormat="1" ht="15.75" customHeight="1" x14ac:dyDescent="0.2">
      <c r="B967" s="189" t="s">
        <v>8535</v>
      </c>
      <c r="C967" s="189">
        <v>690510006</v>
      </c>
      <c r="D967" s="189" t="s">
        <v>2469</v>
      </c>
      <c r="E967" s="189" t="s">
        <v>2767</v>
      </c>
      <c r="F967" s="189" t="s">
        <v>26</v>
      </c>
      <c r="G967" s="189" t="s">
        <v>547</v>
      </c>
      <c r="H967" s="189" t="s">
        <v>28</v>
      </c>
      <c r="I967" s="189">
        <v>0</v>
      </c>
      <c r="J967" s="189">
        <v>0</v>
      </c>
      <c r="K967" s="189" t="s">
        <v>8536</v>
      </c>
      <c r="L967" s="189" t="s">
        <v>5445</v>
      </c>
      <c r="M967" s="189" t="s">
        <v>544</v>
      </c>
      <c r="N967" s="189" t="s">
        <v>3431</v>
      </c>
      <c r="O967" s="189" t="s">
        <v>8537</v>
      </c>
      <c r="P967" s="189" t="s">
        <v>8538</v>
      </c>
      <c r="Q967" s="189">
        <v>0</v>
      </c>
      <c r="R967" s="189">
        <v>91001</v>
      </c>
      <c r="S967" s="189" t="s">
        <v>523</v>
      </c>
      <c r="T967" s="190">
        <v>42195</v>
      </c>
      <c r="U967" s="191">
        <v>7572</v>
      </c>
      <c r="V967" s="197">
        <v>15476017</v>
      </c>
      <c r="W967" s="197">
        <v>89962593</v>
      </c>
      <c r="X967" s="192">
        <v>44469</v>
      </c>
      <c r="Y967" s="80" t="s">
        <v>6489</v>
      </c>
      <c r="Z967" s="80" t="s">
        <v>6490</v>
      </c>
      <c r="AA967" s="193" t="s">
        <v>6718</v>
      </c>
    </row>
    <row r="968" spans="2:27" s="188" customFormat="1" ht="15.75" customHeight="1" x14ac:dyDescent="0.2">
      <c r="B968" s="189" t="s">
        <v>8154</v>
      </c>
      <c r="C968" s="189">
        <v>650856899</v>
      </c>
      <c r="D968" s="189" t="s">
        <v>1363</v>
      </c>
      <c r="E968" s="189" t="s">
        <v>2132</v>
      </c>
      <c r="F968" s="189" t="s">
        <v>8155</v>
      </c>
      <c r="G968" s="189" t="s">
        <v>2133</v>
      </c>
      <c r="H968" s="189" t="s">
        <v>8156</v>
      </c>
      <c r="I968" s="189" t="s">
        <v>1562</v>
      </c>
      <c r="J968" s="189" t="s">
        <v>7301</v>
      </c>
      <c r="K968" s="189" t="s">
        <v>2134</v>
      </c>
      <c r="L968" s="189" t="s">
        <v>6168</v>
      </c>
      <c r="M968" s="189" t="s">
        <v>5342</v>
      </c>
      <c r="N968" s="189" t="s">
        <v>2135</v>
      </c>
      <c r="O968" s="189" t="s">
        <v>6169</v>
      </c>
      <c r="P968" s="189" t="s">
        <v>8157</v>
      </c>
      <c r="Q968" s="189">
        <v>0</v>
      </c>
      <c r="R968" s="189">
        <v>93401</v>
      </c>
      <c r="S968" s="189" t="s">
        <v>8158</v>
      </c>
      <c r="T968" s="190">
        <v>42202</v>
      </c>
      <c r="U968" s="191">
        <v>7574</v>
      </c>
      <c r="V968" s="197">
        <v>62216589</v>
      </c>
      <c r="W968" s="197">
        <v>374355312</v>
      </c>
      <c r="X968" s="192">
        <v>44469</v>
      </c>
      <c r="Y968" s="80" t="s">
        <v>6489</v>
      </c>
      <c r="Z968" s="80" t="s">
        <v>6490</v>
      </c>
      <c r="AA968" s="193" t="s">
        <v>6519</v>
      </c>
    </row>
    <row r="969" spans="2:27" s="188" customFormat="1" ht="15.75" customHeight="1" x14ac:dyDescent="0.2">
      <c r="B969" s="189" t="s">
        <v>8290</v>
      </c>
      <c r="C969" s="189">
        <v>605110231</v>
      </c>
      <c r="D969" s="189" t="s">
        <v>2392</v>
      </c>
      <c r="E969" s="189" t="s">
        <v>2397</v>
      </c>
      <c r="F969" s="189" t="s">
        <v>26</v>
      </c>
      <c r="G969" s="189" t="s">
        <v>2394</v>
      </c>
      <c r="H969" s="189" t="s">
        <v>28</v>
      </c>
      <c r="I969" s="189">
        <v>0</v>
      </c>
      <c r="J969" s="189">
        <v>0</v>
      </c>
      <c r="K969" s="189">
        <v>0</v>
      </c>
      <c r="L969" s="189" t="s">
        <v>2416</v>
      </c>
      <c r="M969" s="189" t="s">
        <v>5341</v>
      </c>
      <c r="N969" s="189" t="s">
        <v>2418</v>
      </c>
      <c r="O969" s="189" t="s">
        <v>2417</v>
      </c>
      <c r="P969" s="189">
        <v>0</v>
      </c>
      <c r="Q969" s="189">
        <v>0</v>
      </c>
      <c r="R969" s="189">
        <v>91001</v>
      </c>
      <c r="S969" s="189" t="s">
        <v>523</v>
      </c>
      <c r="T969" s="190">
        <v>42206</v>
      </c>
      <c r="U969" s="191">
        <v>7575</v>
      </c>
      <c r="V969" s="197">
        <v>0</v>
      </c>
      <c r="W969" s="197">
        <v>66751677</v>
      </c>
      <c r="X969" s="192">
        <v>44469</v>
      </c>
      <c r="Y969" s="80" t="s">
        <v>6489</v>
      </c>
      <c r="Z969" s="80" t="s">
        <v>6490</v>
      </c>
      <c r="AA969" s="193" t="s">
        <v>6493</v>
      </c>
    </row>
    <row r="970" spans="2:27" s="188" customFormat="1" ht="15.75" customHeight="1" x14ac:dyDescent="0.2">
      <c r="B970" s="189" t="s">
        <v>2766</v>
      </c>
      <c r="C970" s="189">
        <v>690617005</v>
      </c>
      <c r="D970" s="189" t="s">
        <v>2469</v>
      </c>
      <c r="E970" s="189" t="s">
        <v>2767</v>
      </c>
      <c r="F970" s="189" t="s">
        <v>26</v>
      </c>
      <c r="G970" s="189" t="s">
        <v>547</v>
      </c>
      <c r="H970" s="189" t="s">
        <v>28</v>
      </c>
      <c r="I970" s="189">
        <v>0</v>
      </c>
      <c r="J970" s="189">
        <v>0</v>
      </c>
      <c r="K970" s="189" t="s">
        <v>2768</v>
      </c>
      <c r="L970" s="189" t="s">
        <v>2769</v>
      </c>
      <c r="M970" s="189" t="s">
        <v>544</v>
      </c>
      <c r="N970" s="189" t="s">
        <v>2771</v>
      </c>
      <c r="O970" s="189" t="s">
        <v>5518</v>
      </c>
      <c r="P970" s="189" t="s">
        <v>2770</v>
      </c>
      <c r="Q970" s="189">
        <v>0</v>
      </c>
      <c r="R970" s="189">
        <v>91001</v>
      </c>
      <c r="S970" s="189" t="s">
        <v>523</v>
      </c>
      <c r="T970" s="190">
        <v>42215</v>
      </c>
      <c r="U970" s="191">
        <v>7577</v>
      </c>
      <c r="V970" s="197">
        <v>0</v>
      </c>
      <c r="W970" s="197">
        <v>21588300</v>
      </c>
      <c r="X970" s="192">
        <v>44469</v>
      </c>
      <c r="Y970" s="80" t="s">
        <v>6489</v>
      </c>
      <c r="Z970" s="80" t="s">
        <v>6490</v>
      </c>
      <c r="AA970" s="193" t="s">
        <v>6570</v>
      </c>
    </row>
    <row r="971" spans="2:27" s="188" customFormat="1" ht="15.75" customHeight="1" x14ac:dyDescent="0.2">
      <c r="B971" s="189" t="s">
        <v>8283</v>
      </c>
      <c r="C971" s="189">
        <v>605110223</v>
      </c>
      <c r="D971" s="189" t="s">
        <v>2392</v>
      </c>
      <c r="E971" s="189" t="s">
        <v>2397</v>
      </c>
      <c r="F971" s="189" t="s">
        <v>26</v>
      </c>
      <c r="G971" s="189" t="s">
        <v>2394</v>
      </c>
      <c r="H971" s="189" t="s">
        <v>28</v>
      </c>
      <c r="I971" s="189">
        <v>0</v>
      </c>
      <c r="J971" s="189">
        <v>0</v>
      </c>
      <c r="K971" s="189" t="s">
        <v>2398</v>
      </c>
      <c r="L971" s="189" t="s">
        <v>2399</v>
      </c>
      <c r="M971" s="189" t="s">
        <v>5341</v>
      </c>
      <c r="N971" s="189" t="s">
        <v>1595</v>
      </c>
      <c r="O971" s="189">
        <v>0</v>
      </c>
      <c r="P971" s="189">
        <v>0</v>
      </c>
      <c r="Q971" s="189">
        <v>0</v>
      </c>
      <c r="R971" s="189">
        <v>91001</v>
      </c>
      <c r="S971" s="189" t="s">
        <v>523</v>
      </c>
      <c r="T971" s="190">
        <v>42226</v>
      </c>
      <c r="U971" s="191">
        <v>7580</v>
      </c>
      <c r="V971" s="197">
        <v>0</v>
      </c>
      <c r="W971" s="197">
        <v>40586868</v>
      </c>
      <c r="X971" s="192">
        <v>44469</v>
      </c>
      <c r="Y971" s="80" t="s">
        <v>6489</v>
      </c>
      <c r="Z971" s="80" t="s">
        <v>6490</v>
      </c>
      <c r="AA971" s="193" t="s">
        <v>6492</v>
      </c>
    </row>
    <row r="972" spans="2:27" s="188" customFormat="1" ht="15.75" customHeight="1" x14ac:dyDescent="0.2">
      <c r="B972" s="189" t="s">
        <v>3298</v>
      </c>
      <c r="C972" s="189">
        <v>691804003</v>
      </c>
      <c r="D972" s="189" t="s">
        <v>2469</v>
      </c>
      <c r="E972" s="189" t="s">
        <v>2767</v>
      </c>
      <c r="F972" s="189" t="s">
        <v>26</v>
      </c>
      <c r="G972" s="189" t="s">
        <v>547</v>
      </c>
      <c r="H972" s="189" t="s">
        <v>28</v>
      </c>
      <c r="I972" s="189">
        <v>0</v>
      </c>
      <c r="J972" s="189">
        <v>0</v>
      </c>
      <c r="K972" s="189" t="s">
        <v>3299</v>
      </c>
      <c r="L972" s="189" t="s">
        <v>3301</v>
      </c>
      <c r="M972" s="189" t="s">
        <v>48</v>
      </c>
      <c r="N972" s="189" t="s">
        <v>3303</v>
      </c>
      <c r="O972" s="189" t="s">
        <v>3302</v>
      </c>
      <c r="P972" s="189" t="s">
        <v>3300</v>
      </c>
      <c r="Q972" s="189">
        <v>0</v>
      </c>
      <c r="R972" s="189">
        <v>91001</v>
      </c>
      <c r="S972" s="189" t="s">
        <v>523</v>
      </c>
      <c r="T972" s="190">
        <v>42262</v>
      </c>
      <c r="U972" s="191">
        <v>7583</v>
      </c>
      <c r="V972" s="197">
        <v>4078121</v>
      </c>
      <c r="W972" s="197">
        <v>28665128</v>
      </c>
      <c r="X972" s="192">
        <v>44469</v>
      </c>
      <c r="Y972" s="80" t="s">
        <v>6489</v>
      </c>
      <c r="Z972" s="80" t="s">
        <v>6490</v>
      </c>
      <c r="AA972" s="193" t="s">
        <v>7193</v>
      </c>
    </row>
    <row r="973" spans="2:27" s="188" customFormat="1" ht="15.75" customHeight="1" x14ac:dyDescent="0.2">
      <c r="B973" s="189" t="s">
        <v>3246</v>
      </c>
      <c r="C973" s="189">
        <v>690507005</v>
      </c>
      <c r="D973" s="189" t="s">
        <v>2469</v>
      </c>
      <c r="E973" s="189" t="s">
        <v>2767</v>
      </c>
      <c r="F973" s="189" t="s">
        <v>26</v>
      </c>
      <c r="G973" s="189" t="s">
        <v>547</v>
      </c>
      <c r="H973" s="189" t="s">
        <v>28</v>
      </c>
      <c r="I973" s="189">
        <v>0</v>
      </c>
      <c r="J973" s="189">
        <v>0</v>
      </c>
      <c r="K973" s="189" t="s">
        <v>8483</v>
      </c>
      <c r="L973" s="189" t="s">
        <v>3248</v>
      </c>
      <c r="M973" s="189" t="s">
        <v>544</v>
      </c>
      <c r="N973" s="189" t="s">
        <v>3250</v>
      </c>
      <c r="O973" s="189" t="s">
        <v>3247</v>
      </c>
      <c r="P973" s="189" t="s">
        <v>3249</v>
      </c>
      <c r="Q973" s="189">
        <v>0</v>
      </c>
      <c r="R973" s="189">
        <v>91001</v>
      </c>
      <c r="S973" s="189" t="s">
        <v>523</v>
      </c>
      <c r="T973" s="190">
        <v>38641</v>
      </c>
      <c r="U973" s="191">
        <v>7584</v>
      </c>
      <c r="V973" s="197">
        <v>10731900</v>
      </c>
      <c r="W973" s="197">
        <v>32195700</v>
      </c>
      <c r="X973" s="192">
        <v>44469</v>
      </c>
      <c r="Y973" s="80" t="s">
        <v>6489</v>
      </c>
      <c r="Z973" s="80" t="s">
        <v>6490</v>
      </c>
      <c r="AA973" s="193" t="s">
        <v>6635</v>
      </c>
    </row>
    <row r="974" spans="2:27" s="188" customFormat="1" ht="15.75" customHeight="1" x14ac:dyDescent="0.2">
      <c r="B974" s="189" t="s">
        <v>2831</v>
      </c>
      <c r="C974" s="189">
        <v>690307006</v>
      </c>
      <c r="D974" s="189" t="s">
        <v>2469</v>
      </c>
      <c r="E974" s="189" t="s">
        <v>2767</v>
      </c>
      <c r="F974" s="189" t="s">
        <v>26</v>
      </c>
      <c r="G974" s="189" t="s">
        <v>547</v>
      </c>
      <c r="H974" s="189" t="s">
        <v>28</v>
      </c>
      <c r="I974" s="189">
        <v>0</v>
      </c>
      <c r="J974" s="189">
        <v>0</v>
      </c>
      <c r="K974" s="189" t="s">
        <v>8403</v>
      </c>
      <c r="L974" s="189" t="s">
        <v>2833</v>
      </c>
      <c r="M974" s="189" t="s">
        <v>5341</v>
      </c>
      <c r="N974" s="189" t="s">
        <v>2835</v>
      </c>
      <c r="O974" s="189" t="s">
        <v>2832</v>
      </c>
      <c r="P974" s="189" t="s">
        <v>2834</v>
      </c>
      <c r="Q974" s="189">
        <v>0</v>
      </c>
      <c r="R974" s="189">
        <v>91001</v>
      </c>
      <c r="S974" s="189" t="s">
        <v>523</v>
      </c>
      <c r="T974" s="190">
        <v>42347</v>
      </c>
      <c r="U974" s="191">
        <v>7586</v>
      </c>
      <c r="V974" s="197">
        <v>3262498</v>
      </c>
      <c r="W974" s="197">
        <v>22932106</v>
      </c>
      <c r="X974" s="192">
        <v>44469</v>
      </c>
      <c r="Y974" s="80" t="s">
        <v>6489</v>
      </c>
      <c r="Z974" s="80" t="s">
        <v>6490</v>
      </c>
      <c r="AA974" s="193" t="s">
        <v>6582</v>
      </c>
    </row>
    <row r="975" spans="2:27" s="188" customFormat="1" ht="15.75" customHeight="1" x14ac:dyDescent="0.2">
      <c r="B975" s="189" t="s">
        <v>8292</v>
      </c>
      <c r="C975" s="189">
        <v>605110533</v>
      </c>
      <c r="D975" s="189" t="s">
        <v>2392</v>
      </c>
      <c r="E975" s="189" t="s">
        <v>2397</v>
      </c>
      <c r="F975" s="189" t="s">
        <v>26</v>
      </c>
      <c r="G975" s="189" t="s">
        <v>2394</v>
      </c>
      <c r="H975" s="189" t="s">
        <v>28</v>
      </c>
      <c r="I975" s="189">
        <v>0</v>
      </c>
      <c r="J975" s="189">
        <v>0</v>
      </c>
      <c r="K975" s="189">
        <v>0</v>
      </c>
      <c r="L975" s="189" t="s">
        <v>2421</v>
      </c>
      <c r="M975" s="189" t="s">
        <v>544</v>
      </c>
      <c r="N975" s="189" t="s">
        <v>2423</v>
      </c>
      <c r="O975" s="189" t="s">
        <v>8293</v>
      </c>
      <c r="P975" s="189">
        <v>0</v>
      </c>
      <c r="Q975" s="189">
        <v>0</v>
      </c>
      <c r="R975" s="189">
        <v>91001</v>
      </c>
      <c r="S975" s="189" t="s">
        <v>523</v>
      </c>
      <c r="T975" s="190">
        <v>42348</v>
      </c>
      <c r="U975" s="191">
        <v>7587</v>
      </c>
      <c r="V975" s="197">
        <v>7154600</v>
      </c>
      <c r="W975" s="197">
        <v>63079014</v>
      </c>
      <c r="X975" s="192">
        <v>44469</v>
      </c>
      <c r="Y975" s="80" t="s">
        <v>6489</v>
      </c>
      <c r="Z975" s="80" t="s">
        <v>6490</v>
      </c>
      <c r="AA975" s="193" t="s">
        <v>6593</v>
      </c>
    </row>
    <row r="976" spans="2:27" s="188" customFormat="1" ht="15.75" customHeight="1" x14ac:dyDescent="0.2">
      <c r="B976" s="189" t="s">
        <v>8569</v>
      </c>
      <c r="C976" s="189">
        <v>691007006</v>
      </c>
      <c r="D976" s="189" t="s">
        <v>2469</v>
      </c>
      <c r="E976" s="189" t="s">
        <v>546</v>
      </c>
      <c r="F976" s="189" t="s">
        <v>26</v>
      </c>
      <c r="G976" s="189" t="s">
        <v>547</v>
      </c>
      <c r="H976" s="189" t="s">
        <v>28</v>
      </c>
      <c r="I976" s="189">
        <v>0</v>
      </c>
      <c r="J976" s="189">
        <v>0</v>
      </c>
      <c r="K976" s="189" t="s">
        <v>6029</v>
      </c>
      <c r="L976" s="189" t="s">
        <v>3508</v>
      </c>
      <c r="M976" s="189" t="s">
        <v>5345</v>
      </c>
      <c r="N976" s="189" t="s">
        <v>3510</v>
      </c>
      <c r="O976" s="189" t="s">
        <v>3509</v>
      </c>
      <c r="P976" s="189" t="s">
        <v>3507</v>
      </c>
      <c r="Q976" s="189">
        <v>0</v>
      </c>
      <c r="R976" s="189">
        <v>91001</v>
      </c>
      <c r="S976" s="189" t="s">
        <v>523</v>
      </c>
      <c r="T976" s="190">
        <v>42383</v>
      </c>
      <c r="U976" s="191">
        <v>7591</v>
      </c>
      <c r="V976" s="197">
        <v>2861840</v>
      </c>
      <c r="W976" s="197">
        <v>20115880</v>
      </c>
      <c r="X976" s="192">
        <v>44469</v>
      </c>
      <c r="Y976" s="80" t="s">
        <v>6489</v>
      </c>
      <c r="Z976" s="80" t="s">
        <v>6490</v>
      </c>
      <c r="AA976" s="193" t="s">
        <v>6719</v>
      </c>
    </row>
    <row r="977" spans="2:27" s="188" customFormat="1" ht="15.75" customHeight="1" x14ac:dyDescent="0.2">
      <c r="B977" s="189" t="s">
        <v>3415</v>
      </c>
      <c r="C977" s="189">
        <v>692645006</v>
      </c>
      <c r="D977" s="189" t="s">
        <v>2469</v>
      </c>
      <c r="E977" s="189" t="s">
        <v>546</v>
      </c>
      <c r="F977" s="189" t="s">
        <v>26</v>
      </c>
      <c r="G977" s="189" t="s">
        <v>547</v>
      </c>
      <c r="H977" s="189" t="s">
        <v>28</v>
      </c>
      <c r="I977" s="189">
        <v>0</v>
      </c>
      <c r="J977" s="189">
        <v>0</v>
      </c>
      <c r="K977" s="189" t="s">
        <v>3416</v>
      </c>
      <c r="L977" s="189" t="s">
        <v>3417</v>
      </c>
      <c r="M977" s="189" t="s">
        <v>5345</v>
      </c>
      <c r="N977" s="189" t="s">
        <v>3419</v>
      </c>
      <c r="O977" s="189" t="s">
        <v>5468</v>
      </c>
      <c r="P977" s="189" t="s">
        <v>3418</v>
      </c>
      <c r="Q977" s="189">
        <v>0</v>
      </c>
      <c r="R977" s="189">
        <v>91001</v>
      </c>
      <c r="S977" s="189" t="s">
        <v>523</v>
      </c>
      <c r="T977" s="190">
        <v>42397</v>
      </c>
      <c r="U977" s="191">
        <v>7592</v>
      </c>
      <c r="V977" s="197">
        <v>4722036</v>
      </c>
      <c r="W977" s="197">
        <v>33191201</v>
      </c>
      <c r="X977" s="192">
        <v>44469</v>
      </c>
      <c r="Y977" s="80" t="s">
        <v>6489</v>
      </c>
      <c r="Z977" s="80" t="s">
        <v>6490</v>
      </c>
      <c r="AA977" s="193" t="s">
        <v>6720</v>
      </c>
    </row>
    <row r="978" spans="2:27" s="188" customFormat="1" ht="15.75" customHeight="1" x14ac:dyDescent="0.2">
      <c r="B978" s="189" t="s">
        <v>3330</v>
      </c>
      <c r="C978" s="189">
        <v>690513005</v>
      </c>
      <c r="D978" s="189" t="s">
        <v>2469</v>
      </c>
      <c r="E978" s="189" t="s">
        <v>546</v>
      </c>
      <c r="F978" s="189" t="s">
        <v>26</v>
      </c>
      <c r="G978" s="189" t="s">
        <v>547</v>
      </c>
      <c r="H978" s="189" t="s">
        <v>28</v>
      </c>
      <c r="I978" s="189">
        <v>0</v>
      </c>
      <c r="J978" s="189">
        <v>0</v>
      </c>
      <c r="K978" s="189" t="s">
        <v>8507</v>
      </c>
      <c r="L978" s="189" t="s">
        <v>3331</v>
      </c>
      <c r="M978" s="189" t="s">
        <v>544</v>
      </c>
      <c r="N978" s="189" t="s">
        <v>3332</v>
      </c>
      <c r="O978" s="189" t="s">
        <v>8508</v>
      </c>
      <c r="P978" s="189" t="s">
        <v>8509</v>
      </c>
      <c r="Q978" s="189">
        <v>0</v>
      </c>
      <c r="R978" s="189">
        <v>91001</v>
      </c>
      <c r="S978" s="189" t="s">
        <v>523</v>
      </c>
      <c r="T978" s="190">
        <v>42402</v>
      </c>
      <c r="U978" s="191">
        <v>7593</v>
      </c>
      <c r="V978" s="197">
        <v>3577300</v>
      </c>
      <c r="W978" s="197">
        <v>25144850</v>
      </c>
      <c r="X978" s="192">
        <v>44469</v>
      </c>
      <c r="Y978" s="80" t="s">
        <v>6489</v>
      </c>
      <c r="Z978" s="80" t="s">
        <v>6490</v>
      </c>
      <c r="AA978" s="193" t="s">
        <v>6721</v>
      </c>
    </row>
    <row r="979" spans="2:27" s="188" customFormat="1" ht="15.75" customHeight="1" x14ac:dyDescent="0.2">
      <c r="B979" s="189" t="s">
        <v>3333</v>
      </c>
      <c r="C979" s="189">
        <v>691002004</v>
      </c>
      <c r="D979" s="189" t="s">
        <v>2469</v>
      </c>
      <c r="E979" s="189" t="s">
        <v>546</v>
      </c>
      <c r="F979" s="189" t="s">
        <v>26</v>
      </c>
      <c r="G979" s="189" t="s">
        <v>547</v>
      </c>
      <c r="H979" s="189" t="s">
        <v>28</v>
      </c>
      <c r="I979" s="189">
        <v>0</v>
      </c>
      <c r="J979" s="189">
        <v>0</v>
      </c>
      <c r="K979" s="189" t="s">
        <v>3334</v>
      </c>
      <c r="L979" s="189" t="s">
        <v>3336</v>
      </c>
      <c r="M979" s="189" t="s">
        <v>5345</v>
      </c>
      <c r="N979" s="189" t="s">
        <v>3338</v>
      </c>
      <c r="O979" s="189" t="s">
        <v>3335</v>
      </c>
      <c r="P979" s="189" t="s">
        <v>3337</v>
      </c>
      <c r="Q979" s="189">
        <v>0</v>
      </c>
      <c r="R979" s="189">
        <v>91001</v>
      </c>
      <c r="S979" s="189" t="s">
        <v>523</v>
      </c>
      <c r="T979" s="190">
        <v>42402</v>
      </c>
      <c r="U979" s="191">
        <v>7594</v>
      </c>
      <c r="V979" s="197">
        <v>6296048</v>
      </c>
      <c r="W979" s="197">
        <v>22127468</v>
      </c>
      <c r="X979" s="192">
        <v>44469</v>
      </c>
      <c r="Y979" s="80" t="s">
        <v>6489</v>
      </c>
      <c r="Z979" s="80" t="s">
        <v>6490</v>
      </c>
      <c r="AA979" s="193" t="s">
        <v>6722</v>
      </c>
    </row>
    <row r="980" spans="2:27" s="188" customFormat="1" ht="15.75" customHeight="1" x14ac:dyDescent="0.2">
      <c r="B980" s="189" t="s">
        <v>8294</v>
      </c>
      <c r="C980" s="189">
        <v>605111211</v>
      </c>
      <c r="D980" s="189" t="s">
        <v>2392</v>
      </c>
      <c r="E980" s="189" t="s">
        <v>2397</v>
      </c>
      <c r="F980" s="189" t="s">
        <v>26</v>
      </c>
      <c r="G980" s="189" t="s">
        <v>2394</v>
      </c>
      <c r="H980" s="189" t="s">
        <v>28</v>
      </c>
      <c r="I980" s="189">
        <v>0</v>
      </c>
      <c r="J980" s="189">
        <v>0</v>
      </c>
      <c r="K980" s="189">
        <v>0</v>
      </c>
      <c r="L980" s="189" t="s">
        <v>2424</v>
      </c>
      <c r="M980" s="189" t="s">
        <v>5386</v>
      </c>
      <c r="N980" s="189" t="s">
        <v>765</v>
      </c>
      <c r="O980" s="189" t="s">
        <v>2425</v>
      </c>
      <c r="P980" s="189">
        <v>0</v>
      </c>
      <c r="Q980" s="189">
        <v>0</v>
      </c>
      <c r="R980" s="189">
        <v>91001</v>
      </c>
      <c r="S980" s="189" t="s">
        <v>523</v>
      </c>
      <c r="T980" s="190">
        <v>42405</v>
      </c>
      <c r="U980" s="191">
        <v>7595</v>
      </c>
      <c r="V980" s="197">
        <v>0</v>
      </c>
      <c r="W980" s="197">
        <v>68478089</v>
      </c>
      <c r="X980" s="192">
        <v>44469</v>
      </c>
      <c r="Y980" s="80" t="s">
        <v>6489</v>
      </c>
      <c r="Z980" s="80" t="s">
        <v>6490</v>
      </c>
      <c r="AA980" s="193" t="s">
        <v>6564</v>
      </c>
    </row>
    <row r="981" spans="2:27" s="188" customFormat="1" ht="15.75" customHeight="1" x14ac:dyDescent="0.2">
      <c r="B981" s="189" t="s">
        <v>2772</v>
      </c>
      <c r="C981" s="189">
        <v>690737000</v>
      </c>
      <c r="D981" s="189" t="s">
        <v>2469</v>
      </c>
      <c r="E981" s="189" t="s">
        <v>546</v>
      </c>
      <c r="F981" s="189" t="s">
        <v>26</v>
      </c>
      <c r="G981" s="189" t="s">
        <v>547</v>
      </c>
      <c r="H981" s="189" t="s">
        <v>28</v>
      </c>
      <c r="I981" s="189">
        <v>0</v>
      </c>
      <c r="J981" s="189">
        <v>0</v>
      </c>
      <c r="K981" s="189" t="s">
        <v>8377</v>
      </c>
      <c r="L981" s="189" t="s">
        <v>2773</v>
      </c>
      <c r="M981" s="189" t="s">
        <v>544</v>
      </c>
      <c r="N981" s="189" t="s">
        <v>2775</v>
      </c>
      <c r="O981" s="189" t="s">
        <v>2774</v>
      </c>
      <c r="P981" s="189">
        <v>0</v>
      </c>
      <c r="Q981" s="189">
        <v>0</v>
      </c>
      <c r="R981" s="189">
        <v>91001</v>
      </c>
      <c r="S981" s="189" t="s">
        <v>523</v>
      </c>
      <c r="T981" s="190">
        <v>42410</v>
      </c>
      <c r="U981" s="191">
        <v>7596</v>
      </c>
      <c r="V981" s="197">
        <v>3577300</v>
      </c>
      <c r="W981" s="197">
        <v>25144850</v>
      </c>
      <c r="X981" s="192">
        <v>44469</v>
      </c>
      <c r="Y981" s="80" t="s">
        <v>6489</v>
      </c>
      <c r="Z981" s="80" t="s">
        <v>6490</v>
      </c>
      <c r="AA981" s="193" t="s">
        <v>6723</v>
      </c>
    </row>
    <row r="982" spans="2:27" s="188" customFormat="1" ht="15.75" customHeight="1" x14ac:dyDescent="0.2">
      <c r="B982" s="189" t="s">
        <v>3095</v>
      </c>
      <c r="C982" s="189">
        <v>690406004</v>
      </c>
      <c r="D982" s="189" t="s">
        <v>2469</v>
      </c>
      <c r="E982" s="189" t="s">
        <v>3096</v>
      </c>
      <c r="F982" s="189" t="s">
        <v>26</v>
      </c>
      <c r="G982" s="189" t="s">
        <v>547</v>
      </c>
      <c r="H982" s="189" t="s">
        <v>28</v>
      </c>
      <c r="I982" s="189">
        <v>0</v>
      </c>
      <c r="J982" s="189">
        <v>0</v>
      </c>
      <c r="K982" s="189" t="s">
        <v>5826</v>
      </c>
      <c r="L982" s="189" t="s">
        <v>3097</v>
      </c>
      <c r="M982" s="189" t="s">
        <v>5343</v>
      </c>
      <c r="N982" s="189" t="s">
        <v>5827</v>
      </c>
      <c r="O982" s="189" t="s">
        <v>3098</v>
      </c>
      <c r="P982" s="189" t="s">
        <v>5828</v>
      </c>
      <c r="Q982" s="189">
        <v>0</v>
      </c>
      <c r="R982" s="189">
        <v>91001</v>
      </c>
      <c r="S982" s="189" t="s">
        <v>523</v>
      </c>
      <c r="T982" s="190">
        <v>42416</v>
      </c>
      <c r="U982" s="191">
        <v>7598</v>
      </c>
      <c r="V982" s="197">
        <v>0</v>
      </c>
      <c r="W982" s="197">
        <v>22837486</v>
      </c>
      <c r="X982" s="192">
        <v>44469</v>
      </c>
      <c r="Y982" s="80" t="s">
        <v>6489</v>
      </c>
      <c r="Z982" s="80" t="s">
        <v>6490</v>
      </c>
      <c r="AA982" s="193" t="s">
        <v>7473</v>
      </c>
    </row>
    <row r="983" spans="2:27" s="188" customFormat="1" ht="15.75" customHeight="1" x14ac:dyDescent="0.2">
      <c r="B983" s="189" t="s">
        <v>3095</v>
      </c>
      <c r="C983" s="189">
        <v>690406004</v>
      </c>
      <c r="D983" s="189" t="s">
        <v>2469</v>
      </c>
      <c r="E983" s="189" t="s">
        <v>3096</v>
      </c>
      <c r="F983" s="189" t="s">
        <v>26</v>
      </c>
      <c r="G983" s="189" t="s">
        <v>547</v>
      </c>
      <c r="H983" s="189" t="s">
        <v>28</v>
      </c>
      <c r="I983" s="189">
        <v>0</v>
      </c>
      <c r="J983" s="189">
        <v>0</v>
      </c>
      <c r="K983" s="189" t="s">
        <v>5826</v>
      </c>
      <c r="L983" s="189" t="s">
        <v>3097</v>
      </c>
      <c r="M983" s="189" t="s">
        <v>5343</v>
      </c>
      <c r="N983" s="189" t="s">
        <v>5827</v>
      </c>
      <c r="O983" s="189" t="s">
        <v>3098</v>
      </c>
      <c r="P983" s="189" t="s">
        <v>5828</v>
      </c>
      <c r="Q983" s="189">
        <v>0</v>
      </c>
      <c r="R983" s="189">
        <v>91001</v>
      </c>
      <c r="S983" s="189" t="s">
        <v>523</v>
      </c>
      <c r="T983" s="190">
        <v>42416</v>
      </c>
      <c r="U983" s="191">
        <v>7598</v>
      </c>
      <c r="V983" s="197">
        <v>3262498</v>
      </c>
      <c r="W983" s="197">
        <v>3262498</v>
      </c>
      <c r="X983" s="192">
        <v>44469</v>
      </c>
      <c r="Y983" s="80" t="s">
        <v>6489</v>
      </c>
      <c r="Z983" s="80" t="s">
        <v>6490</v>
      </c>
      <c r="AA983" s="193" t="s">
        <v>7515</v>
      </c>
    </row>
    <row r="984" spans="2:27" s="188" customFormat="1" ht="15.75" customHeight="1" x14ac:dyDescent="0.2">
      <c r="B984" s="189" t="s">
        <v>2894</v>
      </c>
      <c r="C984" s="189">
        <v>690402009</v>
      </c>
      <c r="D984" s="189" t="s">
        <v>2469</v>
      </c>
      <c r="E984" s="189" t="s">
        <v>2895</v>
      </c>
      <c r="F984" s="189" t="s">
        <v>26</v>
      </c>
      <c r="G984" s="189" t="s">
        <v>547</v>
      </c>
      <c r="H984" s="189" t="s">
        <v>28</v>
      </c>
      <c r="I984" s="189">
        <v>0</v>
      </c>
      <c r="J984" s="189">
        <v>0</v>
      </c>
      <c r="K984" s="189" t="s">
        <v>2896</v>
      </c>
      <c r="L984" s="189" t="s">
        <v>2897</v>
      </c>
      <c r="M984" s="189" t="s">
        <v>5343</v>
      </c>
      <c r="N984" s="189" t="s">
        <v>2899</v>
      </c>
      <c r="O984" s="189" t="s">
        <v>2898</v>
      </c>
      <c r="P984" s="189">
        <v>0</v>
      </c>
      <c r="Q984" s="189">
        <v>0</v>
      </c>
      <c r="R984" s="189">
        <v>91001</v>
      </c>
      <c r="S984" s="189" t="s">
        <v>523</v>
      </c>
      <c r="T984" s="190">
        <v>42422</v>
      </c>
      <c r="U984" s="191">
        <v>7601</v>
      </c>
      <c r="V984" s="197">
        <v>3823647</v>
      </c>
      <c r="W984" s="197">
        <v>26876423</v>
      </c>
      <c r="X984" s="192">
        <v>44469</v>
      </c>
      <c r="Y984" s="80" t="s">
        <v>6489</v>
      </c>
      <c r="Z984" s="80" t="s">
        <v>6490</v>
      </c>
      <c r="AA984" s="193" t="s">
        <v>6724</v>
      </c>
    </row>
    <row r="985" spans="2:27" s="188" customFormat="1" ht="15.75" customHeight="1" x14ac:dyDescent="0.2">
      <c r="B985" s="189" t="s">
        <v>8470</v>
      </c>
      <c r="C985" s="189">
        <v>691913007</v>
      </c>
      <c r="D985" s="189" t="s">
        <v>2469</v>
      </c>
      <c r="E985" s="189" t="s">
        <v>2484</v>
      </c>
      <c r="F985" s="189" t="s">
        <v>26</v>
      </c>
      <c r="G985" s="189" t="s">
        <v>2485</v>
      </c>
      <c r="H985" s="189" t="s">
        <v>28</v>
      </c>
      <c r="I985" s="189">
        <v>0</v>
      </c>
      <c r="J985" s="189">
        <v>0</v>
      </c>
      <c r="K985" s="189" t="s">
        <v>8471</v>
      </c>
      <c r="L985" s="189" t="s">
        <v>3173</v>
      </c>
      <c r="M985" s="189" t="s">
        <v>48</v>
      </c>
      <c r="N985" s="189" t="s">
        <v>3174</v>
      </c>
      <c r="O985" s="189" t="s">
        <v>5477</v>
      </c>
      <c r="P985" s="189" t="s">
        <v>5478</v>
      </c>
      <c r="Q985" s="189">
        <v>0</v>
      </c>
      <c r="R985" s="189">
        <v>91001</v>
      </c>
      <c r="S985" s="189" t="s">
        <v>2488</v>
      </c>
      <c r="T985" s="190">
        <v>42446</v>
      </c>
      <c r="U985" s="191">
        <v>7603</v>
      </c>
      <c r="V985" s="197">
        <v>4893746</v>
      </c>
      <c r="W985" s="197">
        <v>34398152</v>
      </c>
      <c r="X985" s="192">
        <v>44469</v>
      </c>
      <c r="Y985" s="80" t="s">
        <v>6489</v>
      </c>
      <c r="Z985" s="80" t="s">
        <v>6490</v>
      </c>
      <c r="AA985" s="193" t="s">
        <v>6654</v>
      </c>
    </row>
    <row r="986" spans="2:27" s="188" customFormat="1" ht="15.75" customHeight="1" x14ac:dyDescent="0.2">
      <c r="B986" s="189" t="s">
        <v>7682</v>
      </c>
      <c r="C986" s="189">
        <v>651131154</v>
      </c>
      <c r="D986" s="189" t="s">
        <v>72</v>
      </c>
      <c r="E986" s="189" t="s">
        <v>595</v>
      </c>
      <c r="F986" s="189" t="s">
        <v>7683</v>
      </c>
      <c r="G986" s="189" t="s">
        <v>596</v>
      </c>
      <c r="H986" s="189" t="s">
        <v>7684</v>
      </c>
      <c r="I986" s="189" t="s">
        <v>414</v>
      </c>
      <c r="J986" s="189" t="s">
        <v>7685</v>
      </c>
      <c r="K986" s="189" t="s">
        <v>597</v>
      </c>
      <c r="L986" s="189" t="s">
        <v>7686</v>
      </c>
      <c r="M986" s="189" t="s">
        <v>5345</v>
      </c>
      <c r="N986" s="189" t="s">
        <v>551</v>
      </c>
      <c r="O986" s="189" t="s">
        <v>7687</v>
      </c>
      <c r="P986" s="189" t="s">
        <v>7688</v>
      </c>
      <c r="Q986" s="189">
        <v>0</v>
      </c>
      <c r="R986" s="189" t="s">
        <v>368</v>
      </c>
      <c r="S986" s="189" t="s">
        <v>7689</v>
      </c>
      <c r="T986" s="190">
        <v>42472</v>
      </c>
      <c r="U986" s="191">
        <v>7605</v>
      </c>
      <c r="V986" s="197">
        <v>30808269</v>
      </c>
      <c r="W986" s="197">
        <v>238453790</v>
      </c>
      <c r="X986" s="192">
        <v>44469</v>
      </c>
      <c r="Y986" s="80" t="s">
        <v>6489</v>
      </c>
      <c r="Z986" s="80" t="s">
        <v>6490</v>
      </c>
      <c r="AA986" s="193" t="s">
        <v>6508</v>
      </c>
    </row>
    <row r="987" spans="2:27" s="188" customFormat="1" ht="15.75" customHeight="1" x14ac:dyDescent="0.2">
      <c r="B987" s="189" t="s">
        <v>7875</v>
      </c>
      <c r="C987" s="189" t="s">
        <v>6414</v>
      </c>
      <c r="D987" s="189" t="s">
        <v>49</v>
      </c>
      <c r="E987" s="189" t="s">
        <v>1189</v>
      </c>
      <c r="F987" s="189" t="s">
        <v>7876</v>
      </c>
      <c r="G987" s="189" t="s">
        <v>1190</v>
      </c>
      <c r="H987" s="189" t="s">
        <v>7877</v>
      </c>
      <c r="I987" s="189" t="s">
        <v>488</v>
      </c>
      <c r="J987" s="189" t="s">
        <v>6765</v>
      </c>
      <c r="K987" s="189" t="s">
        <v>1191</v>
      </c>
      <c r="L987" s="189" t="s">
        <v>1192</v>
      </c>
      <c r="M987" s="189" t="s">
        <v>5343</v>
      </c>
      <c r="N987" s="189" t="s">
        <v>1193</v>
      </c>
      <c r="O987" s="189" t="s">
        <v>6400</v>
      </c>
      <c r="P987" s="189" t="s">
        <v>1194</v>
      </c>
      <c r="Q987" s="189">
        <v>0</v>
      </c>
      <c r="R987" s="189" t="s">
        <v>45</v>
      </c>
      <c r="S987" s="189" t="s">
        <v>7878</v>
      </c>
      <c r="T987" s="190">
        <v>42538</v>
      </c>
      <c r="U987" s="191">
        <v>7609</v>
      </c>
      <c r="V987" s="197">
        <v>0</v>
      </c>
      <c r="W987" s="197">
        <v>224720270</v>
      </c>
      <c r="X987" s="192">
        <v>44469</v>
      </c>
      <c r="Y987" s="80" t="s">
        <v>6489</v>
      </c>
      <c r="Z987" s="80" t="s">
        <v>6490</v>
      </c>
      <c r="AA987" s="193" t="s">
        <v>6524</v>
      </c>
    </row>
    <row r="988" spans="2:27" s="188" customFormat="1" ht="15.75" customHeight="1" x14ac:dyDescent="0.2">
      <c r="B988" s="189" t="s">
        <v>8664</v>
      </c>
      <c r="C988" s="189">
        <v>651185149</v>
      </c>
      <c r="D988" s="189" t="s">
        <v>72</v>
      </c>
      <c r="E988" s="189" t="s">
        <v>4144</v>
      </c>
      <c r="F988" s="189" t="s">
        <v>8665</v>
      </c>
      <c r="G988" s="189" t="s">
        <v>4145</v>
      </c>
      <c r="H988" s="189" t="s">
        <v>4146</v>
      </c>
      <c r="I988" s="189" t="s">
        <v>4147</v>
      </c>
      <c r="J988" s="189" t="s">
        <v>4148</v>
      </c>
      <c r="K988" s="189" t="s">
        <v>4149</v>
      </c>
      <c r="L988" s="189" t="s">
        <v>8666</v>
      </c>
      <c r="M988" s="189" t="s">
        <v>5340</v>
      </c>
      <c r="N988" s="189" t="s">
        <v>1499</v>
      </c>
      <c r="O988" s="189" t="s">
        <v>6137</v>
      </c>
      <c r="P988" s="189" t="s">
        <v>8667</v>
      </c>
      <c r="Q988" s="189">
        <v>0</v>
      </c>
      <c r="R988" s="189" t="s">
        <v>559</v>
      </c>
      <c r="S988" s="189" t="s">
        <v>7263</v>
      </c>
      <c r="T988" s="190">
        <v>42599</v>
      </c>
      <c r="U988" s="191">
        <v>7614</v>
      </c>
      <c r="V988" s="197">
        <v>23682588</v>
      </c>
      <c r="W988" s="197">
        <v>183303234</v>
      </c>
      <c r="X988" s="192">
        <v>44469</v>
      </c>
      <c r="Y988" s="80" t="s">
        <v>6489</v>
      </c>
      <c r="Z988" s="80" t="s">
        <v>6490</v>
      </c>
      <c r="AA988" s="193" t="s">
        <v>6516</v>
      </c>
    </row>
    <row r="989" spans="2:27" s="188" customFormat="1" ht="15.75" customHeight="1" x14ac:dyDescent="0.2">
      <c r="B989" s="189" t="s">
        <v>8664</v>
      </c>
      <c r="C989" s="189">
        <v>651185149</v>
      </c>
      <c r="D989" s="189" t="s">
        <v>72</v>
      </c>
      <c r="E989" s="189" t="s">
        <v>4144</v>
      </c>
      <c r="F989" s="189" t="s">
        <v>8665</v>
      </c>
      <c r="G989" s="189" t="s">
        <v>4145</v>
      </c>
      <c r="H989" s="189" t="s">
        <v>4146</v>
      </c>
      <c r="I989" s="189" t="s">
        <v>4147</v>
      </c>
      <c r="J989" s="189" t="s">
        <v>4148</v>
      </c>
      <c r="K989" s="189" t="s">
        <v>4149</v>
      </c>
      <c r="L989" s="189" t="s">
        <v>8666</v>
      </c>
      <c r="M989" s="189" t="s">
        <v>5340</v>
      </c>
      <c r="N989" s="189" t="s">
        <v>1499</v>
      </c>
      <c r="O989" s="189" t="s">
        <v>6137</v>
      </c>
      <c r="P989" s="189" t="s">
        <v>8667</v>
      </c>
      <c r="Q989" s="189">
        <v>0</v>
      </c>
      <c r="R989" s="189" t="s">
        <v>559</v>
      </c>
      <c r="S989" s="189" t="s">
        <v>7263</v>
      </c>
      <c r="T989" s="190">
        <v>42599</v>
      </c>
      <c r="U989" s="191">
        <v>7614</v>
      </c>
      <c r="V989" s="197">
        <v>7340620</v>
      </c>
      <c r="W989" s="197">
        <v>16184740</v>
      </c>
      <c r="X989" s="192">
        <v>44469</v>
      </c>
      <c r="Y989" s="80" t="s">
        <v>6489</v>
      </c>
      <c r="Z989" s="80" t="s">
        <v>6490</v>
      </c>
      <c r="AA989" s="193" t="s">
        <v>6523</v>
      </c>
    </row>
    <row r="990" spans="2:27" s="188" customFormat="1" ht="15.75" customHeight="1" x14ac:dyDescent="0.2">
      <c r="B990" s="189" t="s">
        <v>8664</v>
      </c>
      <c r="C990" s="189">
        <v>651185149</v>
      </c>
      <c r="D990" s="189" t="s">
        <v>72</v>
      </c>
      <c r="E990" s="189" t="s">
        <v>4144</v>
      </c>
      <c r="F990" s="189" t="s">
        <v>8665</v>
      </c>
      <c r="G990" s="189" t="s">
        <v>4145</v>
      </c>
      <c r="H990" s="189" t="s">
        <v>4146</v>
      </c>
      <c r="I990" s="189" t="s">
        <v>4147</v>
      </c>
      <c r="J990" s="189" t="s">
        <v>4148</v>
      </c>
      <c r="K990" s="189" t="s">
        <v>4149</v>
      </c>
      <c r="L990" s="189" t="s">
        <v>8666</v>
      </c>
      <c r="M990" s="189" t="s">
        <v>5340</v>
      </c>
      <c r="N990" s="189" t="s">
        <v>1499</v>
      </c>
      <c r="O990" s="189" t="s">
        <v>6137</v>
      </c>
      <c r="P990" s="189" t="s">
        <v>8667</v>
      </c>
      <c r="Q990" s="189">
        <v>0</v>
      </c>
      <c r="R990" s="189" t="s">
        <v>559</v>
      </c>
      <c r="S990" s="189" t="s">
        <v>7263</v>
      </c>
      <c r="T990" s="190">
        <v>42599</v>
      </c>
      <c r="U990" s="191">
        <v>7614</v>
      </c>
      <c r="V990" s="197">
        <v>24480535</v>
      </c>
      <c r="W990" s="197">
        <v>172816754</v>
      </c>
      <c r="X990" s="192">
        <v>44469</v>
      </c>
      <c r="Y990" s="80" t="s">
        <v>6489</v>
      </c>
      <c r="Z990" s="80" t="s">
        <v>6490</v>
      </c>
      <c r="AA990" s="193" t="s">
        <v>6532</v>
      </c>
    </row>
    <row r="991" spans="2:27" s="188" customFormat="1" ht="15.75" customHeight="1" x14ac:dyDescent="0.2">
      <c r="B991" s="189" t="s">
        <v>8664</v>
      </c>
      <c r="C991" s="189">
        <v>651185149</v>
      </c>
      <c r="D991" s="189" t="s">
        <v>72</v>
      </c>
      <c r="E991" s="189" t="s">
        <v>4144</v>
      </c>
      <c r="F991" s="189" t="s">
        <v>8665</v>
      </c>
      <c r="G991" s="189" t="s">
        <v>4145</v>
      </c>
      <c r="H991" s="189" t="s">
        <v>4146</v>
      </c>
      <c r="I991" s="189" t="s">
        <v>4147</v>
      </c>
      <c r="J991" s="189" t="s">
        <v>4148</v>
      </c>
      <c r="K991" s="189" t="s">
        <v>4149</v>
      </c>
      <c r="L991" s="189" t="s">
        <v>8666</v>
      </c>
      <c r="M991" s="189" t="s">
        <v>5340</v>
      </c>
      <c r="N991" s="189" t="s">
        <v>1499</v>
      </c>
      <c r="O991" s="189" t="s">
        <v>6137</v>
      </c>
      <c r="P991" s="189" t="s">
        <v>8667</v>
      </c>
      <c r="Q991" s="189">
        <v>0</v>
      </c>
      <c r="R991" s="189" t="s">
        <v>559</v>
      </c>
      <c r="S991" s="189" t="s">
        <v>7263</v>
      </c>
      <c r="T991" s="190">
        <v>42599</v>
      </c>
      <c r="U991" s="191">
        <v>7614</v>
      </c>
      <c r="V991" s="197">
        <v>87039487</v>
      </c>
      <c r="W991" s="197">
        <v>536478555</v>
      </c>
      <c r="X991" s="192">
        <v>44469</v>
      </c>
      <c r="Y991" s="80" t="s">
        <v>6489</v>
      </c>
      <c r="Z991" s="80" t="s">
        <v>6490</v>
      </c>
      <c r="AA991" s="193" t="s">
        <v>6535</v>
      </c>
    </row>
    <row r="992" spans="2:27" s="188" customFormat="1" ht="15.75" customHeight="1" x14ac:dyDescent="0.2">
      <c r="B992" s="189" t="s">
        <v>8664</v>
      </c>
      <c r="C992" s="189">
        <v>651185149</v>
      </c>
      <c r="D992" s="189" t="s">
        <v>72</v>
      </c>
      <c r="E992" s="189" t="s">
        <v>4144</v>
      </c>
      <c r="F992" s="189" t="s">
        <v>8665</v>
      </c>
      <c r="G992" s="189" t="s">
        <v>4145</v>
      </c>
      <c r="H992" s="189" t="s">
        <v>4146</v>
      </c>
      <c r="I992" s="189" t="s">
        <v>4147</v>
      </c>
      <c r="J992" s="189" t="s">
        <v>4148</v>
      </c>
      <c r="K992" s="189" t="s">
        <v>4149</v>
      </c>
      <c r="L992" s="189" t="s">
        <v>8666</v>
      </c>
      <c r="M992" s="189" t="s">
        <v>5340</v>
      </c>
      <c r="N992" s="189" t="s">
        <v>1499</v>
      </c>
      <c r="O992" s="189" t="s">
        <v>6137</v>
      </c>
      <c r="P992" s="189" t="s">
        <v>8667</v>
      </c>
      <c r="Q992" s="189">
        <v>0</v>
      </c>
      <c r="R992" s="189" t="s">
        <v>559</v>
      </c>
      <c r="S992" s="189" t="s">
        <v>7263</v>
      </c>
      <c r="T992" s="190">
        <v>42599</v>
      </c>
      <c r="U992" s="191">
        <v>7614</v>
      </c>
      <c r="V992" s="197">
        <v>42546733</v>
      </c>
      <c r="W992" s="197">
        <v>181671227</v>
      </c>
      <c r="X992" s="192">
        <v>44469</v>
      </c>
      <c r="Y992" s="80" t="s">
        <v>6489</v>
      </c>
      <c r="Z992" s="80" t="s">
        <v>6490</v>
      </c>
      <c r="AA992" s="193" t="s">
        <v>6625</v>
      </c>
    </row>
    <row r="993" spans="2:27" s="188" customFormat="1" ht="15.75" customHeight="1" x14ac:dyDescent="0.2">
      <c r="B993" s="189" t="s">
        <v>8664</v>
      </c>
      <c r="C993" s="189">
        <v>651185149</v>
      </c>
      <c r="D993" s="189" t="s">
        <v>72</v>
      </c>
      <c r="E993" s="189" t="s">
        <v>4144</v>
      </c>
      <c r="F993" s="189" t="s">
        <v>8665</v>
      </c>
      <c r="G993" s="189" t="s">
        <v>4145</v>
      </c>
      <c r="H993" s="189" t="s">
        <v>4146</v>
      </c>
      <c r="I993" s="189" t="s">
        <v>4147</v>
      </c>
      <c r="J993" s="189" t="s">
        <v>4148</v>
      </c>
      <c r="K993" s="189" t="s">
        <v>4149</v>
      </c>
      <c r="L993" s="189" t="s">
        <v>8666</v>
      </c>
      <c r="M993" s="189" t="s">
        <v>5340</v>
      </c>
      <c r="N993" s="189" t="s">
        <v>1499</v>
      </c>
      <c r="O993" s="189" t="s">
        <v>6137</v>
      </c>
      <c r="P993" s="189" t="s">
        <v>8667</v>
      </c>
      <c r="Q993" s="189">
        <v>0</v>
      </c>
      <c r="R993" s="189" t="s">
        <v>559</v>
      </c>
      <c r="S993" s="189" t="s">
        <v>7263</v>
      </c>
      <c r="T993" s="190">
        <v>42599</v>
      </c>
      <c r="U993" s="191">
        <v>7614</v>
      </c>
      <c r="V993" s="197">
        <v>88441</v>
      </c>
      <c r="W993" s="197">
        <v>11143591</v>
      </c>
      <c r="X993" s="192">
        <v>44469</v>
      </c>
      <c r="Y993" s="80" t="s">
        <v>6489</v>
      </c>
      <c r="Z993" s="80" t="s">
        <v>6490</v>
      </c>
      <c r="AA993" s="193" t="s">
        <v>6666</v>
      </c>
    </row>
    <row r="994" spans="2:27" s="188" customFormat="1" ht="15.75" customHeight="1" x14ac:dyDescent="0.2">
      <c r="B994" s="189" t="s">
        <v>2643</v>
      </c>
      <c r="C994" s="189" t="s">
        <v>6439</v>
      </c>
      <c r="D994" s="189" t="s">
        <v>2469</v>
      </c>
      <c r="E994" s="189" t="s">
        <v>2484</v>
      </c>
      <c r="F994" s="189" t="s">
        <v>26</v>
      </c>
      <c r="G994" s="189" t="s">
        <v>2485</v>
      </c>
      <c r="H994" s="189" t="s">
        <v>28</v>
      </c>
      <c r="I994" s="189">
        <v>0</v>
      </c>
      <c r="J994" s="189">
        <v>0</v>
      </c>
      <c r="K994" s="189" t="s">
        <v>2644</v>
      </c>
      <c r="L994" s="189" t="s">
        <v>2645</v>
      </c>
      <c r="M994" s="189" t="s">
        <v>48</v>
      </c>
      <c r="N994" s="189" t="s">
        <v>2646</v>
      </c>
      <c r="O994" s="189">
        <v>0</v>
      </c>
      <c r="P994" s="189" t="s">
        <v>2647</v>
      </c>
      <c r="Q994" s="189">
        <v>0</v>
      </c>
      <c r="R994" s="189">
        <v>91001</v>
      </c>
      <c r="S994" s="189" t="s">
        <v>2488</v>
      </c>
      <c r="T994" s="190">
        <v>42615</v>
      </c>
      <c r="U994" s="191">
        <v>7615</v>
      </c>
      <c r="V994" s="197">
        <v>4893746</v>
      </c>
      <c r="W994" s="197">
        <v>39149968</v>
      </c>
      <c r="X994" s="192">
        <v>44469</v>
      </c>
      <c r="Y994" s="80" t="s">
        <v>6489</v>
      </c>
      <c r="Z994" s="80" t="s">
        <v>6490</v>
      </c>
      <c r="AA994" s="193" t="s">
        <v>6697</v>
      </c>
    </row>
    <row r="995" spans="2:27" s="188" customFormat="1" ht="15.75" customHeight="1" x14ac:dyDescent="0.2">
      <c r="B995" s="189" t="s">
        <v>8091</v>
      </c>
      <c r="C995" s="189">
        <v>732384006</v>
      </c>
      <c r="D995" s="189" t="s">
        <v>1363</v>
      </c>
      <c r="E995" s="189" t="s">
        <v>1969</v>
      </c>
      <c r="F995" s="189" t="s">
        <v>6321</v>
      </c>
      <c r="G995" s="189" t="s">
        <v>1970</v>
      </c>
      <c r="H995" s="189" t="s">
        <v>6322</v>
      </c>
      <c r="I995" s="189" t="s">
        <v>6323</v>
      </c>
      <c r="J995" s="189" t="s">
        <v>6324</v>
      </c>
      <c r="K995" s="189" t="s">
        <v>1972</v>
      </c>
      <c r="L995" s="189" t="s">
        <v>1973</v>
      </c>
      <c r="M995" s="189" t="s">
        <v>47</v>
      </c>
      <c r="N995" s="189" t="s">
        <v>1974</v>
      </c>
      <c r="O995" s="189" t="s">
        <v>6311</v>
      </c>
      <c r="P995" s="189" t="s">
        <v>6312</v>
      </c>
      <c r="Q995" s="189">
        <v>0</v>
      </c>
      <c r="R995" s="189" t="s">
        <v>559</v>
      </c>
      <c r="S995" s="189" t="s">
        <v>8092</v>
      </c>
      <c r="T995" s="190">
        <v>42688</v>
      </c>
      <c r="U995" s="191">
        <v>7620</v>
      </c>
      <c r="V995" s="197">
        <v>56363733</v>
      </c>
      <c r="W995" s="197">
        <v>498746845</v>
      </c>
      <c r="X995" s="192">
        <v>44469</v>
      </c>
      <c r="Y995" s="80" t="s">
        <v>6489</v>
      </c>
      <c r="Z995" s="80" t="s">
        <v>6490</v>
      </c>
      <c r="AA995" s="193" t="s">
        <v>7479</v>
      </c>
    </row>
    <row r="996" spans="2:27" s="188" customFormat="1" ht="15.75" customHeight="1" x14ac:dyDescent="0.2">
      <c r="B996" s="189" t="s">
        <v>8689</v>
      </c>
      <c r="C996" s="189" t="s">
        <v>6471</v>
      </c>
      <c r="D996" s="189" t="s">
        <v>72</v>
      </c>
      <c r="E996" s="189" t="s">
        <v>4262</v>
      </c>
      <c r="F996" s="189" t="s">
        <v>6001</v>
      </c>
      <c r="G996" s="189" t="s">
        <v>4263</v>
      </c>
      <c r="H996" s="189" t="s">
        <v>4264</v>
      </c>
      <c r="I996" s="189" t="s">
        <v>1804</v>
      </c>
      <c r="J996" s="189" t="s">
        <v>6061</v>
      </c>
      <c r="K996" s="189" t="s">
        <v>4265</v>
      </c>
      <c r="L996" s="189" t="s">
        <v>4266</v>
      </c>
      <c r="M996" s="189" t="s">
        <v>309</v>
      </c>
      <c r="N996" s="189" t="s">
        <v>4267</v>
      </c>
      <c r="O996" s="189" t="s">
        <v>4268</v>
      </c>
      <c r="P996" s="189" t="s">
        <v>6002</v>
      </c>
      <c r="Q996" s="189">
        <v>0</v>
      </c>
      <c r="R996" s="189" t="s">
        <v>559</v>
      </c>
      <c r="S996" s="189" t="s">
        <v>8690</v>
      </c>
      <c r="T996" s="190">
        <v>42762</v>
      </c>
      <c r="U996" s="191">
        <v>7626</v>
      </c>
      <c r="V996" s="197">
        <v>4661974</v>
      </c>
      <c r="W996" s="197">
        <v>4661974</v>
      </c>
      <c r="X996" s="192">
        <v>44469</v>
      </c>
      <c r="Y996" s="80" t="s">
        <v>6489</v>
      </c>
      <c r="Z996" s="80" t="s">
        <v>6490</v>
      </c>
      <c r="AA996" s="193" t="s">
        <v>6509</v>
      </c>
    </row>
    <row r="997" spans="2:27" s="188" customFormat="1" ht="15.75" customHeight="1" x14ac:dyDescent="0.2">
      <c r="B997" s="189" t="s">
        <v>8689</v>
      </c>
      <c r="C997" s="189" t="s">
        <v>6471</v>
      </c>
      <c r="D997" s="189" t="s">
        <v>72</v>
      </c>
      <c r="E997" s="189" t="s">
        <v>4262</v>
      </c>
      <c r="F997" s="189" t="s">
        <v>6001</v>
      </c>
      <c r="G997" s="189" t="s">
        <v>4263</v>
      </c>
      <c r="H997" s="189" t="s">
        <v>4264</v>
      </c>
      <c r="I997" s="189" t="s">
        <v>1804</v>
      </c>
      <c r="J997" s="189" t="s">
        <v>6061</v>
      </c>
      <c r="K997" s="189" t="s">
        <v>4265</v>
      </c>
      <c r="L997" s="189" t="s">
        <v>4266</v>
      </c>
      <c r="M997" s="189" t="s">
        <v>309</v>
      </c>
      <c r="N997" s="189" t="s">
        <v>4267</v>
      </c>
      <c r="O997" s="189" t="s">
        <v>4268</v>
      </c>
      <c r="P997" s="189" t="s">
        <v>6002</v>
      </c>
      <c r="Q997" s="189">
        <v>0</v>
      </c>
      <c r="R997" s="189" t="s">
        <v>559</v>
      </c>
      <c r="S997" s="189" t="s">
        <v>8690</v>
      </c>
      <c r="T997" s="190">
        <v>42762</v>
      </c>
      <c r="U997" s="191">
        <v>7626</v>
      </c>
      <c r="V997" s="197">
        <v>40099964</v>
      </c>
      <c r="W997" s="197">
        <v>317018567</v>
      </c>
      <c r="X997" s="192">
        <v>44469</v>
      </c>
      <c r="Y997" s="80" t="s">
        <v>6489</v>
      </c>
      <c r="Z997" s="80" t="s">
        <v>6490</v>
      </c>
      <c r="AA997" s="193" t="s">
        <v>171</v>
      </c>
    </row>
    <row r="998" spans="2:27" s="188" customFormat="1" ht="15.75" customHeight="1" x14ac:dyDescent="0.2">
      <c r="B998" s="189" t="s">
        <v>7772</v>
      </c>
      <c r="C998" s="189" t="s">
        <v>6412</v>
      </c>
      <c r="D998" s="189" t="s">
        <v>831</v>
      </c>
      <c r="E998" s="189" t="s">
        <v>832</v>
      </c>
      <c r="F998" s="189" t="s">
        <v>7773</v>
      </c>
      <c r="G998" s="189" t="s">
        <v>833</v>
      </c>
      <c r="H998" s="189" t="s">
        <v>7774</v>
      </c>
      <c r="I998" s="189" t="s">
        <v>834</v>
      </c>
      <c r="J998" s="189" t="s">
        <v>6357</v>
      </c>
      <c r="K998" s="189" t="s">
        <v>6358</v>
      </c>
      <c r="L998" s="189" t="s">
        <v>836</v>
      </c>
      <c r="M998" s="189" t="s">
        <v>5345</v>
      </c>
      <c r="N998" s="189" t="s">
        <v>838</v>
      </c>
      <c r="O998" s="189" t="s">
        <v>837</v>
      </c>
      <c r="P998" s="189" t="s">
        <v>835</v>
      </c>
      <c r="Q998" s="189">
        <v>0</v>
      </c>
      <c r="R998" s="189">
        <v>93401</v>
      </c>
      <c r="S998" s="189" t="s">
        <v>7775</v>
      </c>
      <c r="T998" s="190">
        <v>43014</v>
      </c>
      <c r="U998" s="191">
        <v>7638</v>
      </c>
      <c r="V998" s="197">
        <v>17883274</v>
      </c>
      <c r="W998" s="197">
        <v>128433594</v>
      </c>
      <c r="X998" s="192">
        <v>44469</v>
      </c>
      <c r="Y998" s="80" t="s">
        <v>6489</v>
      </c>
      <c r="Z998" s="80" t="s">
        <v>6490</v>
      </c>
      <c r="AA998" s="193" t="s">
        <v>6599</v>
      </c>
    </row>
    <row r="999" spans="2:27" s="188" customFormat="1" ht="15.75" customHeight="1" x14ac:dyDescent="0.2">
      <c r="B999" s="189" t="s">
        <v>4845</v>
      </c>
      <c r="C999" s="189">
        <v>651519810</v>
      </c>
      <c r="D999" s="189" t="s">
        <v>356</v>
      </c>
      <c r="E999" s="189" t="s">
        <v>4846</v>
      </c>
      <c r="F999" s="189" t="s">
        <v>8795</v>
      </c>
      <c r="G999" s="189" t="s">
        <v>5300</v>
      </c>
      <c r="H999" s="189" t="s">
        <v>8796</v>
      </c>
      <c r="I999" s="189" t="s">
        <v>4847</v>
      </c>
      <c r="J999" s="189" t="s">
        <v>4848</v>
      </c>
      <c r="K999" s="189" t="s">
        <v>8797</v>
      </c>
      <c r="L999" s="189" t="s">
        <v>4849</v>
      </c>
      <c r="M999" s="189" t="s">
        <v>309</v>
      </c>
      <c r="N999" s="189" t="s">
        <v>4850</v>
      </c>
      <c r="O999" s="189">
        <v>0</v>
      </c>
      <c r="P999" s="189">
        <v>0</v>
      </c>
      <c r="Q999" s="189">
        <v>0</v>
      </c>
      <c r="R999" s="189" t="s">
        <v>607</v>
      </c>
      <c r="S999" s="189" t="s">
        <v>8798</v>
      </c>
      <c r="T999" s="190">
        <v>43165</v>
      </c>
      <c r="U999" s="191">
        <v>7644</v>
      </c>
      <c r="V999" s="197">
        <v>4267672</v>
      </c>
      <c r="W999" s="197">
        <v>91633784</v>
      </c>
      <c r="X999" s="192">
        <v>44469</v>
      </c>
      <c r="Y999" s="80" t="s">
        <v>6489</v>
      </c>
      <c r="Z999" s="80" t="s">
        <v>6490</v>
      </c>
      <c r="AA999" s="193" t="s">
        <v>6516</v>
      </c>
    </row>
    <row r="1000" spans="2:27" s="188" customFormat="1" ht="15.75" customHeight="1" x14ac:dyDescent="0.2">
      <c r="B1000" s="189" t="s">
        <v>4845</v>
      </c>
      <c r="C1000" s="189">
        <v>651519810</v>
      </c>
      <c r="D1000" s="189" t="s">
        <v>356</v>
      </c>
      <c r="E1000" s="189" t="s">
        <v>4846</v>
      </c>
      <c r="F1000" s="189" t="s">
        <v>8795</v>
      </c>
      <c r="G1000" s="189" t="s">
        <v>5300</v>
      </c>
      <c r="H1000" s="189" t="s">
        <v>8796</v>
      </c>
      <c r="I1000" s="189" t="s">
        <v>4847</v>
      </c>
      <c r="J1000" s="189" t="s">
        <v>4848</v>
      </c>
      <c r="K1000" s="189" t="s">
        <v>8797</v>
      </c>
      <c r="L1000" s="189" t="s">
        <v>4849</v>
      </c>
      <c r="M1000" s="189" t="s">
        <v>309</v>
      </c>
      <c r="N1000" s="189" t="s">
        <v>4850</v>
      </c>
      <c r="O1000" s="189">
        <v>0</v>
      </c>
      <c r="P1000" s="189">
        <v>0</v>
      </c>
      <c r="Q1000" s="189">
        <v>0</v>
      </c>
      <c r="R1000" s="189" t="s">
        <v>607</v>
      </c>
      <c r="S1000" s="189" t="s">
        <v>8798</v>
      </c>
      <c r="T1000" s="190">
        <v>43165</v>
      </c>
      <c r="U1000" s="191">
        <v>7644</v>
      </c>
      <c r="V1000" s="197">
        <v>25493970</v>
      </c>
      <c r="W1000" s="197">
        <v>126497475</v>
      </c>
      <c r="X1000" s="192">
        <v>44469</v>
      </c>
      <c r="Y1000" s="80" t="s">
        <v>6489</v>
      </c>
      <c r="Z1000" s="80" t="s">
        <v>6490</v>
      </c>
      <c r="AA1000" s="193" t="s">
        <v>148</v>
      </c>
    </row>
    <row r="1001" spans="2:27" s="188" customFormat="1" ht="15.75" customHeight="1" x14ac:dyDescent="0.2">
      <c r="B1001" s="189" t="s">
        <v>4845</v>
      </c>
      <c r="C1001" s="189">
        <v>651519810</v>
      </c>
      <c r="D1001" s="189" t="s">
        <v>356</v>
      </c>
      <c r="E1001" s="189" t="s">
        <v>4846</v>
      </c>
      <c r="F1001" s="189" t="s">
        <v>8795</v>
      </c>
      <c r="G1001" s="189" t="s">
        <v>5300</v>
      </c>
      <c r="H1001" s="189" t="s">
        <v>8796</v>
      </c>
      <c r="I1001" s="189" t="s">
        <v>4847</v>
      </c>
      <c r="J1001" s="189" t="s">
        <v>4848</v>
      </c>
      <c r="K1001" s="189" t="s">
        <v>8797</v>
      </c>
      <c r="L1001" s="189" t="s">
        <v>4849</v>
      </c>
      <c r="M1001" s="189" t="s">
        <v>309</v>
      </c>
      <c r="N1001" s="189" t="s">
        <v>4850</v>
      </c>
      <c r="O1001" s="189">
        <v>0</v>
      </c>
      <c r="P1001" s="189">
        <v>0</v>
      </c>
      <c r="Q1001" s="189">
        <v>0</v>
      </c>
      <c r="R1001" s="189" t="s">
        <v>607</v>
      </c>
      <c r="S1001" s="189" t="s">
        <v>8798</v>
      </c>
      <c r="T1001" s="190">
        <v>43165</v>
      </c>
      <c r="U1001" s="191">
        <v>7644</v>
      </c>
      <c r="V1001" s="197">
        <v>40636095</v>
      </c>
      <c r="W1001" s="197">
        <v>249333548</v>
      </c>
      <c r="X1001" s="192">
        <v>44469</v>
      </c>
      <c r="Y1001" s="80" t="s">
        <v>6489</v>
      </c>
      <c r="Z1001" s="80" t="s">
        <v>6490</v>
      </c>
      <c r="AA1001" s="193" t="s">
        <v>6681</v>
      </c>
    </row>
    <row r="1002" spans="2:27" s="188" customFormat="1" ht="15.75" customHeight="1" x14ac:dyDescent="0.2">
      <c r="B1002" s="189" t="s">
        <v>4845</v>
      </c>
      <c r="C1002" s="189">
        <v>651519810</v>
      </c>
      <c r="D1002" s="189" t="s">
        <v>356</v>
      </c>
      <c r="E1002" s="189" t="s">
        <v>4846</v>
      </c>
      <c r="F1002" s="189" t="s">
        <v>8795</v>
      </c>
      <c r="G1002" s="189" t="s">
        <v>5300</v>
      </c>
      <c r="H1002" s="189" t="s">
        <v>8796</v>
      </c>
      <c r="I1002" s="189" t="s">
        <v>4847</v>
      </c>
      <c r="J1002" s="189" t="s">
        <v>4848</v>
      </c>
      <c r="K1002" s="189" t="s">
        <v>8797</v>
      </c>
      <c r="L1002" s="189" t="s">
        <v>4849</v>
      </c>
      <c r="M1002" s="189" t="s">
        <v>309</v>
      </c>
      <c r="N1002" s="189" t="s">
        <v>4850</v>
      </c>
      <c r="O1002" s="189">
        <v>0</v>
      </c>
      <c r="P1002" s="189">
        <v>0</v>
      </c>
      <c r="Q1002" s="189">
        <v>0</v>
      </c>
      <c r="R1002" s="189" t="s">
        <v>607</v>
      </c>
      <c r="S1002" s="189" t="s">
        <v>8798</v>
      </c>
      <c r="T1002" s="190">
        <v>43165</v>
      </c>
      <c r="U1002" s="191">
        <v>7644</v>
      </c>
      <c r="V1002" s="197">
        <v>19815454</v>
      </c>
      <c r="W1002" s="197">
        <v>121654949</v>
      </c>
      <c r="X1002" s="192">
        <v>44469</v>
      </c>
      <c r="Y1002" s="80" t="s">
        <v>6489</v>
      </c>
      <c r="Z1002" s="80" t="s">
        <v>6490</v>
      </c>
      <c r="AA1002" s="193" t="s">
        <v>6545</v>
      </c>
    </row>
    <row r="1003" spans="2:27" s="188" customFormat="1" ht="15.75" customHeight="1" x14ac:dyDescent="0.2">
      <c r="B1003" s="189" t="s">
        <v>8256</v>
      </c>
      <c r="C1003" s="189">
        <v>651539161</v>
      </c>
      <c r="D1003" s="189" t="s">
        <v>1375</v>
      </c>
      <c r="E1003" s="189" t="s">
        <v>5324</v>
      </c>
      <c r="F1003" s="189" t="s">
        <v>8257</v>
      </c>
      <c r="G1003" s="189" t="s">
        <v>2368</v>
      </c>
      <c r="H1003" s="189" t="s">
        <v>8258</v>
      </c>
      <c r="I1003" s="189" t="s">
        <v>2369</v>
      </c>
      <c r="J1003" s="189" t="s">
        <v>8259</v>
      </c>
      <c r="K1003" s="189" t="s">
        <v>6017</v>
      </c>
      <c r="L1003" s="189" t="s">
        <v>5612</v>
      </c>
      <c r="M1003" s="189" t="s">
        <v>544</v>
      </c>
      <c r="N1003" s="189" t="s">
        <v>400</v>
      </c>
      <c r="O1003" s="189" t="s">
        <v>5611</v>
      </c>
      <c r="P1003" s="189" t="s">
        <v>5613</v>
      </c>
      <c r="Q1003" s="189">
        <v>0</v>
      </c>
      <c r="R1003" s="189" t="s">
        <v>1387</v>
      </c>
      <c r="S1003" s="189" t="s">
        <v>8260</v>
      </c>
      <c r="T1003" s="190">
        <v>43180</v>
      </c>
      <c r="U1003" s="191">
        <v>7645</v>
      </c>
      <c r="V1003" s="197">
        <v>114296779</v>
      </c>
      <c r="W1003" s="197">
        <v>872249680</v>
      </c>
      <c r="X1003" s="192">
        <v>44469</v>
      </c>
      <c r="Y1003" s="80" t="s">
        <v>6489</v>
      </c>
      <c r="Z1003" s="80" t="s">
        <v>6490</v>
      </c>
      <c r="AA1003" s="193" t="s">
        <v>6509</v>
      </c>
    </row>
    <row r="1004" spans="2:27" s="188" customFormat="1" ht="15.75" customHeight="1" x14ac:dyDescent="0.2">
      <c r="B1004" s="189" t="s">
        <v>8256</v>
      </c>
      <c r="C1004" s="189">
        <v>651539161</v>
      </c>
      <c r="D1004" s="189" t="s">
        <v>1375</v>
      </c>
      <c r="E1004" s="189" t="s">
        <v>5324</v>
      </c>
      <c r="F1004" s="189" t="s">
        <v>8257</v>
      </c>
      <c r="G1004" s="189" t="s">
        <v>2368</v>
      </c>
      <c r="H1004" s="189" t="s">
        <v>8258</v>
      </c>
      <c r="I1004" s="189" t="s">
        <v>2369</v>
      </c>
      <c r="J1004" s="189" t="s">
        <v>8259</v>
      </c>
      <c r="K1004" s="189" t="s">
        <v>6017</v>
      </c>
      <c r="L1004" s="189" t="s">
        <v>5612</v>
      </c>
      <c r="M1004" s="189" t="s">
        <v>544</v>
      </c>
      <c r="N1004" s="189" t="s">
        <v>400</v>
      </c>
      <c r="O1004" s="189" t="s">
        <v>5611</v>
      </c>
      <c r="P1004" s="189" t="s">
        <v>5613</v>
      </c>
      <c r="Q1004" s="189">
        <v>0</v>
      </c>
      <c r="R1004" s="189" t="s">
        <v>1387</v>
      </c>
      <c r="S1004" s="189" t="s">
        <v>8260</v>
      </c>
      <c r="T1004" s="190">
        <v>43180</v>
      </c>
      <c r="U1004" s="191">
        <v>7645</v>
      </c>
      <c r="V1004" s="197">
        <v>11149487</v>
      </c>
      <c r="W1004" s="197">
        <v>29427335</v>
      </c>
      <c r="X1004" s="192">
        <v>44469</v>
      </c>
      <c r="Y1004" s="80" t="s">
        <v>6489</v>
      </c>
      <c r="Z1004" s="80" t="s">
        <v>6490</v>
      </c>
      <c r="AA1004" s="193" t="s">
        <v>6560</v>
      </c>
    </row>
    <row r="1005" spans="2:27" s="188" customFormat="1" ht="15.75" customHeight="1" x14ac:dyDescent="0.2">
      <c r="B1005" s="189" t="s">
        <v>8256</v>
      </c>
      <c r="C1005" s="189">
        <v>651539161</v>
      </c>
      <c r="D1005" s="189" t="s">
        <v>1375</v>
      </c>
      <c r="E1005" s="189" t="s">
        <v>5324</v>
      </c>
      <c r="F1005" s="189" t="s">
        <v>8257</v>
      </c>
      <c r="G1005" s="189" t="s">
        <v>2368</v>
      </c>
      <c r="H1005" s="189" t="s">
        <v>8258</v>
      </c>
      <c r="I1005" s="189" t="s">
        <v>2369</v>
      </c>
      <c r="J1005" s="189" t="s">
        <v>8259</v>
      </c>
      <c r="K1005" s="189" t="s">
        <v>6017</v>
      </c>
      <c r="L1005" s="189" t="s">
        <v>5612</v>
      </c>
      <c r="M1005" s="189" t="s">
        <v>544</v>
      </c>
      <c r="N1005" s="189" t="s">
        <v>400</v>
      </c>
      <c r="O1005" s="189" t="s">
        <v>5611</v>
      </c>
      <c r="P1005" s="189" t="s">
        <v>5613</v>
      </c>
      <c r="Q1005" s="189">
        <v>0</v>
      </c>
      <c r="R1005" s="189" t="s">
        <v>1387</v>
      </c>
      <c r="S1005" s="189" t="s">
        <v>8260</v>
      </c>
      <c r="T1005" s="190">
        <v>43180</v>
      </c>
      <c r="U1005" s="191">
        <v>7645</v>
      </c>
      <c r="V1005" s="197">
        <v>74815360</v>
      </c>
      <c r="W1005" s="197">
        <v>366845123</v>
      </c>
      <c r="X1005" s="192">
        <v>44469</v>
      </c>
      <c r="Y1005" s="80" t="s">
        <v>6489</v>
      </c>
      <c r="Z1005" s="80" t="s">
        <v>6490</v>
      </c>
      <c r="AA1005" s="193" t="s">
        <v>6561</v>
      </c>
    </row>
    <row r="1006" spans="2:27" s="188" customFormat="1" ht="15.75" customHeight="1" x14ac:dyDescent="0.2">
      <c r="B1006" s="189" t="s">
        <v>8256</v>
      </c>
      <c r="C1006" s="189">
        <v>651539161</v>
      </c>
      <c r="D1006" s="189" t="s">
        <v>1375</v>
      </c>
      <c r="E1006" s="189" t="s">
        <v>5324</v>
      </c>
      <c r="F1006" s="189" t="s">
        <v>8257</v>
      </c>
      <c r="G1006" s="189" t="s">
        <v>2368</v>
      </c>
      <c r="H1006" s="189" t="s">
        <v>8258</v>
      </c>
      <c r="I1006" s="189" t="s">
        <v>2369</v>
      </c>
      <c r="J1006" s="189" t="s">
        <v>8259</v>
      </c>
      <c r="K1006" s="189" t="s">
        <v>6017</v>
      </c>
      <c r="L1006" s="189" t="s">
        <v>5612</v>
      </c>
      <c r="M1006" s="189" t="s">
        <v>544</v>
      </c>
      <c r="N1006" s="189" t="s">
        <v>400</v>
      </c>
      <c r="O1006" s="189" t="s">
        <v>5611</v>
      </c>
      <c r="P1006" s="189" t="s">
        <v>5613</v>
      </c>
      <c r="Q1006" s="189">
        <v>0</v>
      </c>
      <c r="R1006" s="189" t="s">
        <v>1387</v>
      </c>
      <c r="S1006" s="189" t="s">
        <v>8260</v>
      </c>
      <c r="T1006" s="190">
        <v>43180</v>
      </c>
      <c r="U1006" s="191">
        <v>7645</v>
      </c>
      <c r="V1006" s="197">
        <v>36555696</v>
      </c>
      <c r="W1006" s="197">
        <v>36555696</v>
      </c>
      <c r="X1006" s="192">
        <v>44469</v>
      </c>
      <c r="Y1006" s="80" t="s">
        <v>6489</v>
      </c>
      <c r="Z1006" s="80" t="s">
        <v>6490</v>
      </c>
      <c r="AA1006" s="193" t="s">
        <v>6656</v>
      </c>
    </row>
    <row r="1007" spans="2:27" s="188" customFormat="1" ht="15.75" customHeight="1" x14ac:dyDescent="0.2">
      <c r="B1007" s="189" t="s">
        <v>8256</v>
      </c>
      <c r="C1007" s="189">
        <v>651539161</v>
      </c>
      <c r="D1007" s="189" t="s">
        <v>1375</v>
      </c>
      <c r="E1007" s="189" t="s">
        <v>5324</v>
      </c>
      <c r="F1007" s="189" t="s">
        <v>8257</v>
      </c>
      <c r="G1007" s="189" t="s">
        <v>2368</v>
      </c>
      <c r="H1007" s="189" t="s">
        <v>8258</v>
      </c>
      <c r="I1007" s="189" t="s">
        <v>2369</v>
      </c>
      <c r="J1007" s="189" t="s">
        <v>8259</v>
      </c>
      <c r="K1007" s="189" t="s">
        <v>6017</v>
      </c>
      <c r="L1007" s="189" t="s">
        <v>5612</v>
      </c>
      <c r="M1007" s="189" t="s">
        <v>544</v>
      </c>
      <c r="N1007" s="189" t="s">
        <v>400</v>
      </c>
      <c r="O1007" s="189" t="s">
        <v>5611</v>
      </c>
      <c r="P1007" s="189" t="s">
        <v>5613</v>
      </c>
      <c r="Q1007" s="189">
        <v>0</v>
      </c>
      <c r="R1007" s="189" t="s">
        <v>1387</v>
      </c>
      <c r="S1007" s="189" t="s">
        <v>8260</v>
      </c>
      <c r="T1007" s="190">
        <v>43180</v>
      </c>
      <c r="U1007" s="191">
        <v>7645</v>
      </c>
      <c r="V1007" s="197">
        <v>15516000</v>
      </c>
      <c r="W1007" s="197">
        <v>132403200</v>
      </c>
      <c r="X1007" s="192">
        <v>44469</v>
      </c>
      <c r="Y1007" s="80" t="s">
        <v>6489</v>
      </c>
      <c r="Z1007" s="80" t="s">
        <v>6490</v>
      </c>
      <c r="AA1007" s="193" t="s">
        <v>6566</v>
      </c>
    </row>
    <row r="1008" spans="2:27" s="188" customFormat="1" ht="15.75" customHeight="1" x14ac:dyDescent="0.2">
      <c r="B1008" s="189" t="s">
        <v>8256</v>
      </c>
      <c r="C1008" s="189">
        <v>651539161</v>
      </c>
      <c r="D1008" s="189" t="s">
        <v>1375</v>
      </c>
      <c r="E1008" s="189" t="s">
        <v>5324</v>
      </c>
      <c r="F1008" s="189" t="s">
        <v>8257</v>
      </c>
      <c r="G1008" s="189" t="s">
        <v>2368</v>
      </c>
      <c r="H1008" s="189" t="s">
        <v>8258</v>
      </c>
      <c r="I1008" s="189" t="s">
        <v>2369</v>
      </c>
      <c r="J1008" s="189" t="s">
        <v>8259</v>
      </c>
      <c r="K1008" s="189" t="s">
        <v>6017</v>
      </c>
      <c r="L1008" s="189" t="s">
        <v>5612</v>
      </c>
      <c r="M1008" s="189" t="s">
        <v>544</v>
      </c>
      <c r="N1008" s="189" t="s">
        <v>400</v>
      </c>
      <c r="O1008" s="189" t="s">
        <v>5611</v>
      </c>
      <c r="P1008" s="189" t="s">
        <v>5613</v>
      </c>
      <c r="Q1008" s="189">
        <v>0</v>
      </c>
      <c r="R1008" s="189" t="s">
        <v>1387</v>
      </c>
      <c r="S1008" s="189" t="s">
        <v>8260</v>
      </c>
      <c r="T1008" s="190">
        <v>43180</v>
      </c>
      <c r="U1008" s="191">
        <v>7645</v>
      </c>
      <c r="V1008" s="197">
        <v>795971</v>
      </c>
      <c r="W1008" s="197">
        <v>7429061</v>
      </c>
      <c r="X1008" s="192">
        <v>44469</v>
      </c>
      <c r="Y1008" s="80" t="s">
        <v>6489</v>
      </c>
      <c r="Z1008" s="80" t="s">
        <v>6490</v>
      </c>
      <c r="AA1008" s="193" t="s">
        <v>6712</v>
      </c>
    </row>
    <row r="1009" spans="2:27" s="188" customFormat="1" ht="15.75" customHeight="1" x14ac:dyDescent="0.2">
      <c r="B1009" s="189" t="s">
        <v>7777</v>
      </c>
      <c r="C1009" s="189">
        <v>651589657</v>
      </c>
      <c r="D1009" s="189" t="s">
        <v>843</v>
      </c>
      <c r="E1009" s="189" t="s">
        <v>844</v>
      </c>
      <c r="F1009" s="189" t="s">
        <v>7778</v>
      </c>
      <c r="G1009" s="189" t="s">
        <v>845</v>
      </c>
      <c r="H1009" s="189" t="s">
        <v>7779</v>
      </c>
      <c r="I1009" s="189" t="s">
        <v>846</v>
      </c>
      <c r="J1009" s="189" t="s">
        <v>6368</v>
      </c>
      <c r="K1009" s="189" t="s">
        <v>7780</v>
      </c>
      <c r="L1009" s="189" t="s">
        <v>6359</v>
      </c>
      <c r="M1009" s="189" t="s">
        <v>47</v>
      </c>
      <c r="N1009" s="189" t="s">
        <v>1293</v>
      </c>
      <c r="O1009" s="189" t="s">
        <v>6360</v>
      </c>
      <c r="P1009" s="189" t="s">
        <v>6361</v>
      </c>
      <c r="Q1009" s="189">
        <v>0</v>
      </c>
      <c r="R1009" s="189" t="s">
        <v>83</v>
      </c>
      <c r="S1009" s="189" t="s">
        <v>7781</v>
      </c>
      <c r="T1009" s="190">
        <v>43276</v>
      </c>
      <c r="U1009" s="191">
        <v>7650</v>
      </c>
      <c r="V1009" s="197">
        <v>2404980</v>
      </c>
      <c r="W1009" s="197">
        <v>10421580</v>
      </c>
      <c r="X1009" s="192">
        <v>44469</v>
      </c>
      <c r="Y1009" s="80" t="s">
        <v>6489</v>
      </c>
      <c r="Z1009" s="80" t="s">
        <v>6490</v>
      </c>
      <c r="AA1009" s="193" t="s">
        <v>6556</v>
      </c>
    </row>
    <row r="1010" spans="2:27" s="188" customFormat="1" ht="15.75" customHeight="1" x14ac:dyDescent="0.2">
      <c r="B1010" s="189" t="s">
        <v>7777</v>
      </c>
      <c r="C1010" s="189">
        <v>651589657</v>
      </c>
      <c r="D1010" s="189" t="s">
        <v>843</v>
      </c>
      <c r="E1010" s="189" t="s">
        <v>844</v>
      </c>
      <c r="F1010" s="189" t="s">
        <v>7778</v>
      </c>
      <c r="G1010" s="189" t="s">
        <v>845</v>
      </c>
      <c r="H1010" s="189" t="s">
        <v>7779</v>
      </c>
      <c r="I1010" s="189" t="s">
        <v>846</v>
      </c>
      <c r="J1010" s="189" t="s">
        <v>6368</v>
      </c>
      <c r="K1010" s="189" t="s">
        <v>7780</v>
      </c>
      <c r="L1010" s="189" t="s">
        <v>6359</v>
      </c>
      <c r="M1010" s="189" t="s">
        <v>47</v>
      </c>
      <c r="N1010" s="189" t="s">
        <v>1293</v>
      </c>
      <c r="O1010" s="189" t="s">
        <v>6360</v>
      </c>
      <c r="P1010" s="189" t="s">
        <v>6361</v>
      </c>
      <c r="Q1010" s="189">
        <v>0</v>
      </c>
      <c r="R1010" s="189" t="s">
        <v>83</v>
      </c>
      <c r="S1010" s="189" t="s">
        <v>7781</v>
      </c>
      <c r="T1010" s="190">
        <v>43276</v>
      </c>
      <c r="U1010" s="191">
        <v>7650</v>
      </c>
      <c r="V1010" s="197">
        <v>25099438</v>
      </c>
      <c r="W1010" s="197">
        <v>130515022</v>
      </c>
      <c r="X1010" s="192">
        <v>44469</v>
      </c>
      <c r="Y1010" s="80" t="s">
        <v>6489</v>
      </c>
      <c r="Z1010" s="80" t="s">
        <v>6490</v>
      </c>
      <c r="AA1010" s="193" t="s">
        <v>7194</v>
      </c>
    </row>
    <row r="1011" spans="2:27" s="188" customFormat="1" ht="15.75" customHeight="1" x14ac:dyDescent="0.2">
      <c r="B1011" s="189" t="s">
        <v>7777</v>
      </c>
      <c r="C1011" s="189">
        <v>651589657</v>
      </c>
      <c r="D1011" s="189" t="s">
        <v>843</v>
      </c>
      <c r="E1011" s="189" t="s">
        <v>844</v>
      </c>
      <c r="F1011" s="189" t="s">
        <v>7778</v>
      </c>
      <c r="G1011" s="189" t="s">
        <v>845</v>
      </c>
      <c r="H1011" s="189" t="s">
        <v>7779</v>
      </c>
      <c r="I1011" s="189" t="s">
        <v>846</v>
      </c>
      <c r="J1011" s="189" t="s">
        <v>6368</v>
      </c>
      <c r="K1011" s="189" t="s">
        <v>7780</v>
      </c>
      <c r="L1011" s="189" t="s">
        <v>6359</v>
      </c>
      <c r="M1011" s="189" t="s">
        <v>47</v>
      </c>
      <c r="N1011" s="189" t="s">
        <v>1293</v>
      </c>
      <c r="O1011" s="189" t="s">
        <v>6360</v>
      </c>
      <c r="P1011" s="189" t="s">
        <v>6361</v>
      </c>
      <c r="Q1011" s="189">
        <v>0</v>
      </c>
      <c r="R1011" s="189" t="s">
        <v>83</v>
      </c>
      <c r="S1011" s="189" t="s">
        <v>7781</v>
      </c>
      <c r="T1011" s="190">
        <v>43276</v>
      </c>
      <c r="U1011" s="191">
        <v>7650</v>
      </c>
      <c r="V1011" s="197">
        <v>3620400</v>
      </c>
      <c r="W1011" s="197">
        <v>51626904</v>
      </c>
      <c r="X1011" s="192">
        <v>44469</v>
      </c>
      <c r="Y1011" s="80" t="s">
        <v>6489</v>
      </c>
      <c r="Z1011" s="80" t="s">
        <v>6490</v>
      </c>
      <c r="AA1011" s="193" t="s">
        <v>6557</v>
      </c>
    </row>
    <row r="1012" spans="2:27" s="188" customFormat="1" ht="15.75" customHeight="1" x14ac:dyDescent="0.2">
      <c r="B1012" s="189" t="s">
        <v>7777</v>
      </c>
      <c r="C1012" s="189">
        <v>651589657</v>
      </c>
      <c r="D1012" s="189" t="s">
        <v>843</v>
      </c>
      <c r="E1012" s="189" t="s">
        <v>844</v>
      </c>
      <c r="F1012" s="189" t="s">
        <v>7778</v>
      </c>
      <c r="G1012" s="189" t="s">
        <v>845</v>
      </c>
      <c r="H1012" s="189" t="s">
        <v>7779</v>
      </c>
      <c r="I1012" s="189" t="s">
        <v>846</v>
      </c>
      <c r="J1012" s="189" t="s">
        <v>6368</v>
      </c>
      <c r="K1012" s="189" t="s">
        <v>7780</v>
      </c>
      <c r="L1012" s="189" t="s">
        <v>6359</v>
      </c>
      <c r="M1012" s="189" t="s">
        <v>47</v>
      </c>
      <c r="N1012" s="189" t="s">
        <v>1293</v>
      </c>
      <c r="O1012" s="189" t="s">
        <v>6360</v>
      </c>
      <c r="P1012" s="189" t="s">
        <v>6361</v>
      </c>
      <c r="Q1012" s="189">
        <v>0</v>
      </c>
      <c r="R1012" s="189" t="s">
        <v>83</v>
      </c>
      <c r="S1012" s="189" t="s">
        <v>7781</v>
      </c>
      <c r="T1012" s="190">
        <v>43276</v>
      </c>
      <c r="U1012" s="191">
        <v>7650</v>
      </c>
      <c r="V1012" s="197">
        <v>6413280</v>
      </c>
      <c r="W1012" s="197">
        <v>6413280</v>
      </c>
      <c r="X1012" s="192">
        <v>44469</v>
      </c>
      <c r="Y1012" s="80" t="s">
        <v>6489</v>
      </c>
      <c r="Z1012" s="80" t="s">
        <v>6490</v>
      </c>
      <c r="AA1012" s="193" t="s">
        <v>6538</v>
      </c>
    </row>
    <row r="1013" spans="2:27" s="188" customFormat="1" ht="15.75" customHeight="1" x14ac:dyDescent="0.2">
      <c r="B1013" s="189" t="s">
        <v>7777</v>
      </c>
      <c r="C1013" s="189">
        <v>651589657</v>
      </c>
      <c r="D1013" s="189" t="s">
        <v>843</v>
      </c>
      <c r="E1013" s="189" t="s">
        <v>844</v>
      </c>
      <c r="F1013" s="189" t="s">
        <v>7778</v>
      </c>
      <c r="G1013" s="189" t="s">
        <v>845</v>
      </c>
      <c r="H1013" s="189" t="s">
        <v>7779</v>
      </c>
      <c r="I1013" s="189" t="s">
        <v>846</v>
      </c>
      <c r="J1013" s="189" t="s">
        <v>6368</v>
      </c>
      <c r="K1013" s="189" t="s">
        <v>7780</v>
      </c>
      <c r="L1013" s="189" t="s">
        <v>6359</v>
      </c>
      <c r="M1013" s="189" t="s">
        <v>47</v>
      </c>
      <c r="N1013" s="189" t="s">
        <v>1293</v>
      </c>
      <c r="O1013" s="189" t="s">
        <v>6360</v>
      </c>
      <c r="P1013" s="189" t="s">
        <v>6361</v>
      </c>
      <c r="Q1013" s="189">
        <v>0</v>
      </c>
      <c r="R1013" s="189" t="s">
        <v>83</v>
      </c>
      <c r="S1013" s="189" t="s">
        <v>7781</v>
      </c>
      <c r="T1013" s="190">
        <v>43276</v>
      </c>
      <c r="U1013" s="191">
        <v>7650</v>
      </c>
      <c r="V1013" s="197">
        <v>3620400</v>
      </c>
      <c r="W1013" s="197">
        <v>51306240</v>
      </c>
      <c r="X1013" s="192">
        <v>44469</v>
      </c>
      <c r="Y1013" s="80" t="s">
        <v>6489</v>
      </c>
      <c r="Z1013" s="80" t="s">
        <v>6490</v>
      </c>
      <c r="AA1013" s="193" t="s">
        <v>6555</v>
      </c>
    </row>
    <row r="1014" spans="2:27" s="188" customFormat="1" ht="15.75" customHeight="1" x14ac:dyDescent="0.2">
      <c r="B1014" s="189" t="s">
        <v>7672</v>
      </c>
      <c r="C1014" s="189">
        <v>659070006</v>
      </c>
      <c r="D1014" s="189" t="s">
        <v>552</v>
      </c>
      <c r="E1014" s="189" t="s">
        <v>553</v>
      </c>
      <c r="F1014" s="189" t="s">
        <v>554</v>
      </c>
      <c r="G1014" s="189" t="s">
        <v>555</v>
      </c>
      <c r="H1014" s="189" t="s">
        <v>556</v>
      </c>
      <c r="I1014" s="189" t="s">
        <v>557</v>
      </c>
      <c r="J1014" s="189" t="s">
        <v>6018</v>
      </c>
      <c r="K1014" s="189" t="s">
        <v>5741</v>
      </c>
      <c r="L1014" s="189" t="s">
        <v>6021</v>
      </c>
      <c r="M1014" s="189" t="s">
        <v>5343</v>
      </c>
      <c r="N1014" s="189" t="s">
        <v>558</v>
      </c>
      <c r="O1014" s="189" t="s">
        <v>6019</v>
      </c>
      <c r="P1014" s="189" t="s">
        <v>6020</v>
      </c>
      <c r="Q1014" s="189" t="s">
        <v>5740</v>
      </c>
      <c r="R1014" s="189" t="s">
        <v>559</v>
      </c>
      <c r="S1014" s="189" t="s">
        <v>7673</v>
      </c>
      <c r="T1014" s="190">
        <v>43307</v>
      </c>
      <c r="U1014" s="191">
        <v>7652</v>
      </c>
      <c r="V1014" s="197">
        <v>14984112</v>
      </c>
      <c r="W1014" s="197">
        <v>90589425</v>
      </c>
      <c r="X1014" s="192">
        <v>44469</v>
      </c>
      <c r="Y1014" s="80" t="s">
        <v>6489</v>
      </c>
      <c r="Z1014" s="80" t="s">
        <v>6490</v>
      </c>
      <c r="AA1014" s="193" t="s">
        <v>6501</v>
      </c>
    </row>
    <row r="1015" spans="2:27" s="188" customFormat="1" ht="15.75" customHeight="1" x14ac:dyDescent="0.2">
      <c r="B1015" s="189" t="s">
        <v>7672</v>
      </c>
      <c r="C1015" s="189">
        <v>659070006</v>
      </c>
      <c r="D1015" s="189" t="s">
        <v>552</v>
      </c>
      <c r="E1015" s="189" t="s">
        <v>553</v>
      </c>
      <c r="F1015" s="189" t="s">
        <v>554</v>
      </c>
      <c r="G1015" s="189" t="s">
        <v>555</v>
      </c>
      <c r="H1015" s="189" t="s">
        <v>556</v>
      </c>
      <c r="I1015" s="189" t="s">
        <v>557</v>
      </c>
      <c r="J1015" s="189" t="s">
        <v>6018</v>
      </c>
      <c r="K1015" s="189" t="s">
        <v>5741</v>
      </c>
      <c r="L1015" s="189" t="s">
        <v>6021</v>
      </c>
      <c r="M1015" s="189" t="s">
        <v>5343</v>
      </c>
      <c r="N1015" s="189" t="s">
        <v>558</v>
      </c>
      <c r="O1015" s="189" t="s">
        <v>6019</v>
      </c>
      <c r="P1015" s="189" t="s">
        <v>6020</v>
      </c>
      <c r="Q1015" s="189" t="s">
        <v>5740</v>
      </c>
      <c r="R1015" s="189" t="s">
        <v>559</v>
      </c>
      <c r="S1015" s="189" t="s">
        <v>7673</v>
      </c>
      <c r="T1015" s="190">
        <v>43307</v>
      </c>
      <c r="U1015" s="191">
        <v>7652</v>
      </c>
      <c r="V1015" s="197">
        <v>26691535</v>
      </c>
      <c r="W1015" s="197">
        <v>197447541</v>
      </c>
      <c r="X1015" s="192">
        <v>44469</v>
      </c>
      <c r="Y1015" s="80" t="s">
        <v>6489</v>
      </c>
      <c r="Z1015" s="80" t="s">
        <v>6490</v>
      </c>
      <c r="AA1015" s="193" t="s">
        <v>6525</v>
      </c>
    </row>
    <row r="1016" spans="2:27" s="188" customFormat="1" ht="15.75" customHeight="1" x14ac:dyDescent="0.2">
      <c r="B1016" s="189" t="s">
        <v>8211</v>
      </c>
      <c r="C1016" s="189">
        <v>652942806</v>
      </c>
      <c r="D1016" s="189" t="s">
        <v>1375</v>
      </c>
      <c r="E1016" s="189" t="s">
        <v>2229</v>
      </c>
      <c r="F1016" s="189" t="s">
        <v>8212</v>
      </c>
      <c r="G1016" s="189" t="s">
        <v>2230</v>
      </c>
      <c r="H1016" s="189" t="s">
        <v>8213</v>
      </c>
      <c r="I1016" s="189" t="s">
        <v>2231</v>
      </c>
      <c r="J1016" s="189" t="s">
        <v>8214</v>
      </c>
      <c r="K1016" s="189" t="s">
        <v>8215</v>
      </c>
      <c r="L1016" s="189" t="s">
        <v>8216</v>
      </c>
      <c r="M1016" s="189" t="s">
        <v>47</v>
      </c>
      <c r="N1016" s="189" t="s">
        <v>8217</v>
      </c>
      <c r="O1016" s="189" t="s">
        <v>2232</v>
      </c>
      <c r="P1016" s="189" t="s">
        <v>2233</v>
      </c>
      <c r="Q1016" s="189">
        <v>0</v>
      </c>
      <c r="R1016" s="189" t="s">
        <v>1387</v>
      </c>
      <c r="S1016" s="189" t="s">
        <v>8218</v>
      </c>
      <c r="T1016" s="190">
        <v>43353</v>
      </c>
      <c r="U1016" s="191">
        <v>7655</v>
      </c>
      <c r="V1016" s="197">
        <v>14870678</v>
      </c>
      <c r="W1016" s="197">
        <v>94846342</v>
      </c>
      <c r="X1016" s="192">
        <v>44469</v>
      </c>
      <c r="Y1016" s="80" t="s">
        <v>6489</v>
      </c>
      <c r="Z1016" s="80" t="s">
        <v>6490</v>
      </c>
      <c r="AA1016" s="193" t="s">
        <v>5595</v>
      </c>
    </row>
    <row r="1017" spans="2:27" s="188" customFormat="1" ht="15.75" customHeight="1" x14ac:dyDescent="0.2">
      <c r="B1017" s="189" t="s">
        <v>7603</v>
      </c>
      <c r="C1017" s="189">
        <v>651354765</v>
      </c>
      <c r="D1017" s="189" t="s">
        <v>356</v>
      </c>
      <c r="E1017" s="189" t="s">
        <v>357</v>
      </c>
      <c r="F1017" s="189" t="s">
        <v>5738</v>
      </c>
      <c r="G1017" s="189" t="s">
        <v>358</v>
      </c>
      <c r="H1017" s="189" t="s">
        <v>7604</v>
      </c>
      <c r="I1017" s="189" t="s">
        <v>359</v>
      </c>
      <c r="J1017" s="189" t="s">
        <v>7605</v>
      </c>
      <c r="K1017" s="189" t="s">
        <v>7606</v>
      </c>
      <c r="L1017" s="189" t="s">
        <v>5846</v>
      </c>
      <c r="M1017" s="189" t="s">
        <v>544</v>
      </c>
      <c r="N1017" s="189" t="s">
        <v>342</v>
      </c>
      <c r="O1017" s="189">
        <v>984478316</v>
      </c>
      <c r="P1017" s="189" t="s">
        <v>5739</v>
      </c>
      <c r="Q1017" s="189">
        <v>0</v>
      </c>
      <c r="R1017" s="189" t="s">
        <v>83</v>
      </c>
      <c r="S1017" s="189" t="s">
        <v>7607</v>
      </c>
      <c r="T1017" s="190">
        <v>43374</v>
      </c>
      <c r="U1017" s="191">
        <v>7657</v>
      </c>
      <c r="V1017" s="197">
        <v>16033200</v>
      </c>
      <c r="W1017" s="197">
        <v>214363884</v>
      </c>
      <c r="X1017" s="192">
        <v>44469</v>
      </c>
      <c r="Y1017" s="80" t="s">
        <v>6489</v>
      </c>
      <c r="Z1017" s="80" t="s">
        <v>6490</v>
      </c>
      <c r="AA1017" s="193" t="s">
        <v>6549</v>
      </c>
    </row>
    <row r="1018" spans="2:27" s="188" customFormat="1" ht="15.75" customHeight="1" x14ac:dyDescent="0.2">
      <c r="B1018" s="189" t="s">
        <v>7603</v>
      </c>
      <c r="C1018" s="189">
        <v>651354765</v>
      </c>
      <c r="D1018" s="189" t="s">
        <v>356</v>
      </c>
      <c r="E1018" s="189" t="s">
        <v>357</v>
      </c>
      <c r="F1018" s="189" t="s">
        <v>5738</v>
      </c>
      <c r="G1018" s="189" t="s">
        <v>358</v>
      </c>
      <c r="H1018" s="189" t="s">
        <v>7604</v>
      </c>
      <c r="I1018" s="189" t="s">
        <v>359</v>
      </c>
      <c r="J1018" s="189" t="s">
        <v>7605</v>
      </c>
      <c r="K1018" s="189" t="s">
        <v>7606</v>
      </c>
      <c r="L1018" s="189" t="s">
        <v>5846</v>
      </c>
      <c r="M1018" s="189" t="s">
        <v>544</v>
      </c>
      <c r="N1018" s="189" t="s">
        <v>342</v>
      </c>
      <c r="O1018" s="189">
        <v>984478316</v>
      </c>
      <c r="P1018" s="189" t="s">
        <v>5739</v>
      </c>
      <c r="Q1018" s="189">
        <v>0</v>
      </c>
      <c r="R1018" s="189" t="s">
        <v>83</v>
      </c>
      <c r="S1018" s="189" t="s">
        <v>7607</v>
      </c>
      <c r="T1018" s="190">
        <v>43374</v>
      </c>
      <c r="U1018" s="191">
        <v>7657</v>
      </c>
      <c r="V1018" s="197">
        <v>16033200</v>
      </c>
      <c r="W1018" s="197">
        <v>214043220</v>
      </c>
      <c r="X1018" s="192">
        <v>44469</v>
      </c>
      <c r="Y1018" s="80" t="s">
        <v>6489</v>
      </c>
      <c r="Z1018" s="80" t="s">
        <v>6490</v>
      </c>
      <c r="AA1018" s="193" t="s">
        <v>6556</v>
      </c>
    </row>
    <row r="1019" spans="2:27" s="188" customFormat="1" ht="15.75" customHeight="1" x14ac:dyDescent="0.2">
      <c r="B1019" s="189" t="s">
        <v>7603</v>
      </c>
      <c r="C1019" s="189">
        <v>651354765</v>
      </c>
      <c r="D1019" s="189" t="s">
        <v>356</v>
      </c>
      <c r="E1019" s="189" t="s">
        <v>357</v>
      </c>
      <c r="F1019" s="189" t="s">
        <v>5738</v>
      </c>
      <c r="G1019" s="189" t="s">
        <v>358</v>
      </c>
      <c r="H1019" s="189" t="s">
        <v>7604</v>
      </c>
      <c r="I1019" s="189" t="s">
        <v>359</v>
      </c>
      <c r="J1019" s="189" t="s">
        <v>7605</v>
      </c>
      <c r="K1019" s="189" t="s">
        <v>7606</v>
      </c>
      <c r="L1019" s="189" t="s">
        <v>5846</v>
      </c>
      <c r="M1019" s="189" t="s">
        <v>544</v>
      </c>
      <c r="N1019" s="189" t="s">
        <v>342</v>
      </c>
      <c r="O1019" s="189">
        <v>984478316</v>
      </c>
      <c r="P1019" s="189" t="s">
        <v>5739</v>
      </c>
      <c r="Q1019" s="189">
        <v>0</v>
      </c>
      <c r="R1019" s="189" t="s">
        <v>83</v>
      </c>
      <c r="S1019" s="189" t="s">
        <v>7607</v>
      </c>
      <c r="T1019" s="190">
        <v>43374</v>
      </c>
      <c r="U1019" s="191">
        <v>7657</v>
      </c>
      <c r="V1019" s="197">
        <v>0</v>
      </c>
      <c r="W1019" s="197">
        <v>251129118</v>
      </c>
      <c r="X1019" s="192">
        <v>44469</v>
      </c>
      <c r="Y1019" s="80" t="s">
        <v>6489</v>
      </c>
      <c r="Z1019" s="80" t="s">
        <v>6490</v>
      </c>
      <c r="AA1019" s="193" t="s">
        <v>6558</v>
      </c>
    </row>
    <row r="1020" spans="2:27" s="188" customFormat="1" ht="15.75" customHeight="1" x14ac:dyDescent="0.2">
      <c r="B1020" s="189" t="s">
        <v>7603</v>
      </c>
      <c r="C1020" s="189">
        <v>651354765</v>
      </c>
      <c r="D1020" s="189" t="s">
        <v>356</v>
      </c>
      <c r="E1020" s="189" t="s">
        <v>357</v>
      </c>
      <c r="F1020" s="189" t="s">
        <v>5738</v>
      </c>
      <c r="G1020" s="189" t="s">
        <v>358</v>
      </c>
      <c r="H1020" s="189" t="s">
        <v>7604</v>
      </c>
      <c r="I1020" s="189" t="s">
        <v>359</v>
      </c>
      <c r="J1020" s="189" t="s">
        <v>7605</v>
      </c>
      <c r="K1020" s="189" t="s">
        <v>7606</v>
      </c>
      <c r="L1020" s="189" t="s">
        <v>5846</v>
      </c>
      <c r="M1020" s="189" t="s">
        <v>544</v>
      </c>
      <c r="N1020" s="189" t="s">
        <v>342</v>
      </c>
      <c r="O1020" s="189">
        <v>984478316</v>
      </c>
      <c r="P1020" s="189" t="s">
        <v>5739</v>
      </c>
      <c r="Q1020" s="189">
        <v>0</v>
      </c>
      <c r="R1020" s="189" t="s">
        <v>83</v>
      </c>
      <c r="S1020" s="189" t="s">
        <v>7607</v>
      </c>
      <c r="T1020" s="190">
        <v>43374</v>
      </c>
      <c r="U1020" s="191">
        <v>7657</v>
      </c>
      <c r="V1020" s="197">
        <v>50712798</v>
      </c>
      <c r="W1020" s="197">
        <v>231621094</v>
      </c>
      <c r="X1020" s="192">
        <v>44469</v>
      </c>
      <c r="Y1020" s="80" t="s">
        <v>6489</v>
      </c>
      <c r="Z1020" s="80" t="s">
        <v>6490</v>
      </c>
      <c r="AA1020" s="193" t="s">
        <v>70</v>
      </c>
    </row>
    <row r="1021" spans="2:27" s="188" customFormat="1" ht="15.75" customHeight="1" x14ac:dyDescent="0.2">
      <c r="B1021" s="189" t="s">
        <v>7603</v>
      </c>
      <c r="C1021" s="189">
        <v>651354765</v>
      </c>
      <c r="D1021" s="189" t="s">
        <v>356</v>
      </c>
      <c r="E1021" s="189" t="s">
        <v>357</v>
      </c>
      <c r="F1021" s="189" t="s">
        <v>5738</v>
      </c>
      <c r="G1021" s="189" t="s">
        <v>358</v>
      </c>
      <c r="H1021" s="189" t="s">
        <v>7604</v>
      </c>
      <c r="I1021" s="189" t="s">
        <v>359</v>
      </c>
      <c r="J1021" s="189" t="s">
        <v>7605</v>
      </c>
      <c r="K1021" s="189" t="s">
        <v>7606</v>
      </c>
      <c r="L1021" s="189" t="s">
        <v>5846</v>
      </c>
      <c r="M1021" s="189" t="s">
        <v>544</v>
      </c>
      <c r="N1021" s="189" t="s">
        <v>342</v>
      </c>
      <c r="O1021" s="189">
        <v>984478316</v>
      </c>
      <c r="P1021" s="189" t="s">
        <v>5739</v>
      </c>
      <c r="Q1021" s="189">
        <v>0</v>
      </c>
      <c r="R1021" s="189" t="s">
        <v>83</v>
      </c>
      <c r="S1021" s="189" t="s">
        <v>7607</v>
      </c>
      <c r="T1021" s="190">
        <v>43374</v>
      </c>
      <c r="U1021" s="191">
        <v>7657</v>
      </c>
      <c r="V1021" s="197">
        <v>10602600</v>
      </c>
      <c r="W1021" s="197">
        <v>69667950</v>
      </c>
      <c r="X1021" s="192">
        <v>44469</v>
      </c>
      <c r="Y1021" s="80" t="s">
        <v>6489</v>
      </c>
      <c r="Z1021" s="80" t="s">
        <v>6490</v>
      </c>
      <c r="AA1021" s="193" t="s">
        <v>6606</v>
      </c>
    </row>
    <row r="1022" spans="2:27" s="188" customFormat="1" ht="15.75" customHeight="1" x14ac:dyDescent="0.2">
      <c r="B1022" s="189" t="s">
        <v>7603</v>
      </c>
      <c r="C1022" s="189">
        <v>651354765</v>
      </c>
      <c r="D1022" s="189" t="s">
        <v>356</v>
      </c>
      <c r="E1022" s="189" t="s">
        <v>357</v>
      </c>
      <c r="F1022" s="189" t="s">
        <v>5738</v>
      </c>
      <c r="G1022" s="189" t="s">
        <v>358</v>
      </c>
      <c r="H1022" s="189" t="s">
        <v>7604</v>
      </c>
      <c r="I1022" s="189" t="s">
        <v>359</v>
      </c>
      <c r="J1022" s="189" t="s">
        <v>7605</v>
      </c>
      <c r="K1022" s="189" t="s">
        <v>7606</v>
      </c>
      <c r="L1022" s="189" t="s">
        <v>5846</v>
      </c>
      <c r="M1022" s="189" t="s">
        <v>544</v>
      </c>
      <c r="N1022" s="189" t="s">
        <v>342</v>
      </c>
      <c r="O1022" s="189">
        <v>984478316</v>
      </c>
      <c r="P1022" s="189" t="s">
        <v>5739</v>
      </c>
      <c r="Q1022" s="189">
        <v>0</v>
      </c>
      <c r="R1022" s="189" t="s">
        <v>83</v>
      </c>
      <c r="S1022" s="189" t="s">
        <v>7607</v>
      </c>
      <c r="T1022" s="190">
        <v>43374</v>
      </c>
      <c r="U1022" s="191">
        <v>7657</v>
      </c>
      <c r="V1022" s="197">
        <v>5301300</v>
      </c>
      <c r="W1022" s="197">
        <v>29687280</v>
      </c>
      <c r="X1022" s="192">
        <v>44469</v>
      </c>
      <c r="Y1022" s="80" t="s">
        <v>6489</v>
      </c>
      <c r="Z1022" s="80" t="s">
        <v>6490</v>
      </c>
      <c r="AA1022" s="193" t="s">
        <v>7476</v>
      </c>
    </row>
    <row r="1023" spans="2:27" s="188" customFormat="1" ht="15.75" customHeight="1" x14ac:dyDescent="0.2">
      <c r="B1023" s="189" t="s">
        <v>7603</v>
      </c>
      <c r="C1023" s="189">
        <v>651354765</v>
      </c>
      <c r="D1023" s="189" t="s">
        <v>356</v>
      </c>
      <c r="E1023" s="189" t="s">
        <v>357</v>
      </c>
      <c r="F1023" s="189" t="s">
        <v>5738</v>
      </c>
      <c r="G1023" s="189" t="s">
        <v>358</v>
      </c>
      <c r="H1023" s="189" t="s">
        <v>7604</v>
      </c>
      <c r="I1023" s="189" t="s">
        <v>359</v>
      </c>
      <c r="J1023" s="189" t="s">
        <v>7605</v>
      </c>
      <c r="K1023" s="189" t="s">
        <v>7606</v>
      </c>
      <c r="L1023" s="189" t="s">
        <v>5846</v>
      </c>
      <c r="M1023" s="189" t="s">
        <v>544</v>
      </c>
      <c r="N1023" s="189" t="s">
        <v>342</v>
      </c>
      <c r="O1023" s="189">
        <v>984478316</v>
      </c>
      <c r="P1023" s="189" t="s">
        <v>5739</v>
      </c>
      <c r="Q1023" s="189">
        <v>0</v>
      </c>
      <c r="R1023" s="189" t="s">
        <v>83</v>
      </c>
      <c r="S1023" s="189" t="s">
        <v>7607</v>
      </c>
      <c r="T1023" s="190">
        <v>43374</v>
      </c>
      <c r="U1023" s="191">
        <v>7657</v>
      </c>
      <c r="V1023" s="197">
        <v>38983264</v>
      </c>
      <c r="W1023" s="197">
        <v>143463612</v>
      </c>
      <c r="X1023" s="192">
        <v>44469</v>
      </c>
      <c r="Y1023" s="80" t="s">
        <v>6489</v>
      </c>
      <c r="Z1023" s="80" t="s">
        <v>6490</v>
      </c>
      <c r="AA1023" s="193" t="s">
        <v>7481</v>
      </c>
    </row>
    <row r="1024" spans="2:27" s="188" customFormat="1" ht="15.75" customHeight="1" x14ac:dyDescent="0.2">
      <c r="B1024" s="189" t="s">
        <v>8108</v>
      </c>
      <c r="C1024" s="189">
        <v>650964950</v>
      </c>
      <c r="D1024" s="189" t="s">
        <v>1363</v>
      </c>
      <c r="E1024" s="189" t="s">
        <v>2027</v>
      </c>
      <c r="F1024" s="189" t="s">
        <v>2028</v>
      </c>
      <c r="G1024" s="189" t="s">
        <v>2029</v>
      </c>
      <c r="H1024" s="189" t="s">
        <v>2030</v>
      </c>
      <c r="I1024" s="189" t="s">
        <v>2031</v>
      </c>
      <c r="J1024" s="189" t="s">
        <v>2032</v>
      </c>
      <c r="K1024" s="189" t="s">
        <v>2033</v>
      </c>
      <c r="L1024" s="189" t="s">
        <v>5362</v>
      </c>
      <c r="M1024" s="189" t="s">
        <v>5342</v>
      </c>
      <c r="N1024" s="189" t="s">
        <v>2035</v>
      </c>
      <c r="O1024" s="189">
        <v>0</v>
      </c>
      <c r="P1024" s="189" t="s">
        <v>2034</v>
      </c>
      <c r="Q1024" s="189">
        <v>0</v>
      </c>
      <c r="R1024" s="189" t="s">
        <v>83</v>
      </c>
      <c r="S1024" s="189" t="s">
        <v>5971</v>
      </c>
      <c r="T1024" s="190">
        <v>43374</v>
      </c>
      <c r="U1024" s="191">
        <v>7658</v>
      </c>
      <c r="V1024" s="197">
        <v>0</v>
      </c>
      <c r="W1024" s="197">
        <v>181511713</v>
      </c>
      <c r="X1024" s="192">
        <v>44469</v>
      </c>
      <c r="Y1024" s="80" t="s">
        <v>6489</v>
      </c>
      <c r="Z1024" s="80" t="s">
        <v>6490</v>
      </c>
      <c r="AA1024" s="193" t="s">
        <v>6725</v>
      </c>
    </row>
    <row r="1025" spans="2:27" s="188" customFormat="1" ht="15.75" customHeight="1" x14ac:dyDescent="0.2">
      <c r="B1025" s="189" t="s">
        <v>7609</v>
      </c>
      <c r="C1025" s="189">
        <v>650797612</v>
      </c>
      <c r="D1025" s="189" t="s">
        <v>370</v>
      </c>
      <c r="E1025" s="189" t="s">
        <v>371</v>
      </c>
      <c r="F1025" s="189" t="s">
        <v>7610</v>
      </c>
      <c r="G1025" s="189" t="s">
        <v>372</v>
      </c>
      <c r="H1025" s="189" t="s">
        <v>7611</v>
      </c>
      <c r="I1025" s="189" t="s">
        <v>373</v>
      </c>
      <c r="J1025" s="189" t="s">
        <v>7612</v>
      </c>
      <c r="K1025" s="189" t="s">
        <v>7613</v>
      </c>
      <c r="L1025" s="189" t="s">
        <v>7614</v>
      </c>
      <c r="M1025" s="189" t="s">
        <v>5343</v>
      </c>
      <c r="N1025" s="189" t="s">
        <v>861</v>
      </c>
      <c r="O1025" s="189" t="s">
        <v>7615</v>
      </c>
      <c r="P1025" s="189" t="s">
        <v>374</v>
      </c>
      <c r="Q1025" s="189">
        <v>0</v>
      </c>
      <c r="R1025" s="189" t="s">
        <v>83</v>
      </c>
      <c r="S1025" s="189" t="s">
        <v>7616</v>
      </c>
      <c r="T1025" s="190">
        <v>43453</v>
      </c>
      <c r="U1025" s="191">
        <v>7664</v>
      </c>
      <c r="V1025" s="197">
        <v>9138924</v>
      </c>
      <c r="W1025" s="197">
        <v>18277848</v>
      </c>
      <c r="X1025" s="192">
        <v>44469</v>
      </c>
      <c r="Y1025" s="80" t="s">
        <v>6489</v>
      </c>
      <c r="Z1025" s="80" t="s">
        <v>6490</v>
      </c>
      <c r="AA1025" s="193" t="s">
        <v>6501</v>
      </c>
    </row>
    <row r="1026" spans="2:27" s="188" customFormat="1" ht="15.75" customHeight="1" x14ac:dyDescent="0.2">
      <c r="B1026" s="189" t="s">
        <v>8064</v>
      </c>
      <c r="C1026" s="189">
        <v>651747023</v>
      </c>
      <c r="D1026" s="189" t="s">
        <v>72</v>
      </c>
      <c r="E1026" s="189" t="s">
        <v>5816</v>
      </c>
      <c r="F1026" s="189" t="s">
        <v>8065</v>
      </c>
      <c r="G1026" s="189" t="s">
        <v>1836</v>
      </c>
      <c r="H1026" s="189" t="s">
        <v>8066</v>
      </c>
      <c r="I1026" s="189" t="s">
        <v>1804</v>
      </c>
      <c r="J1026" s="189" t="s">
        <v>1837</v>
      </c>
      <c r="K1026" s="189" t="s">
        <v>1838</v>
      </c>
      <c r="L1026" s="189" t="s">
        <v>6178</v>
      </c>
      <c r="M1026" s="189" t="s">
        <v>47</v>
      </c>
      <c r="N1026" s="189" t="s">
        <v>1293</v>
      </c>
      <c r="O1026" s="189">
        <v>226698697</v>
      </c>
      <c r="P1026" s="189" t="s">
        <v>1839</v>
      </c>
      <c r="Q1026" s="189">
        <v>0</v>
      </c>
      <c r="R1026" s="189" t="s">
        <v>607</v>
      </c>
      <c r="S1026" s="189" t="s">
        <v>8067</v>
      </c>
      <c r="T1026" s="190">
        <v>43503</v>
      </c>
      <c r="U1026" s="191">
        <v>7670</v>
      </c>
      <c r="V1026" s="197">
        <v>30825504</v>
      </c>
      <c r="W1026" s="197">
        <v>231215954</v>
      </c>
      <c r="X1026" s="192">
        <v>44469</v>
      </c>
      <c r="Y1026" s="80" t="s">
        <v>6489</v>
      </c>
      <c r="Z1026" s="80" t="s">
        <v>6490</v>
      </c>
      <c r="AA1026" s="193" t="s">
        <v>5595</v>
      </c>
    </row>
    <row r="1027" spans="2:27" s="188" customFormat="1" ht="15.75" customHeight="1" x14ac:dyDescent="0.2">
      <c r="B1027" s="189" t="s">
        <v>8288</v>
      </c>
      <c r="C1027" s="189">
        <v>605110436</v>
      </c>
      <c r="D1027" s="189" t="s">
        <v>2392</v>
      </c>
      <c r="E1027" s="189" t="s">
        <v>2393</v>
      </c>
      <c r="F1027" s="189" t="s">
        <v>26</v>
      </c>
      <c r="G1027" s="189" t="s">
        <v>2618</v>
      </c>
      <c r="H1027" s="189" t="s">
        <v>28</v>
      </c>
      <c r="I1027" s="189">
        <v>0</v>
      </c>
      <c r="J1027" s="189">
        <v>0</v>
      </c>
      <c r="K1027" s="189" t="s">
        <v>2619</v>
      </c>
      <c r="L1027" s="189" t="s">
        <v>2620</v>
      </c>
      <c r="M1027" s="189" t="s">
        <v>5343</v>
      </c>
      <c r="N1027" s="189" t="s">
        <v>2622</v>
      </c>
      <c r="O1027" s="189" t="s">
        <v>2621</v>
      </c>
      <c r="P1027" s="189">
        <v>0</v>
      </c>
      <c r="Q1027" s="189">
        <v>0</v>
      </c>
      <c r="R1027" s="189">
        <v>91001</v>
      </c>
      <c r="S1027" s="189" t="s">
        <v>535</v>
      </c>
      <c r="T1027" s="190">
        <v>43553</v>
      </c>
      <c r="U1027" s="191">
        <v>7672</v>
      </c>
      <c r="V1027" s="197">
        <v>17477222</v>
      </c>
      <c r="W1027" s="197">
        <v>125996863</v>
      </c>
      <c r="X1027" s="192">
        <v>44469</v>
      </c>
      <c r="Y1027" s="80" t="s">
        <v>6489</v>
      </c>
      <c r="Z1027" s="80" t="s">
        <v>6490</v>
      </c>
      <c r="AA1027" s="193" t="s">
        <v>6524</v>
      </c>
    </row>
    <row r="1028" spans="2:27" s="188" customFormat="1" ht="15.75" customHeight="1" x14ac:dyDescent="0.2">
      <c r="B1028" s="189" t="s">
        <v>8669</v>
      </c>
      <c r="C1028" s="189">
        <v>651822580</v>
      </c>
      <c r="D1028" s="189">
        <v>0</v>
      </c>
      <c r="E1028" s="189" t="s">
        <v>7359</v>
      </c>
      <c r="F1028" s="189" t="s">
        <v>8670</v>
      </c>
      <c r="G1028" s="189" t="s">
        <v>5664</v>
      </c>
      <c r="H1028" s="189" t="s">
        <v>8671</v>
      </c>
      <c r="I1028" s="189" t="s">
        <v>5628</v>
      </c>
      <c r="J1028" s="189" t="s">
        <v>6397</v>
      </c>
      <c r="K1028" s="189" t="s">
        <v>6398</v>
      </c>
      <c r="L1028" s="189" t="s">
        <v>5666</v>
      </c>
      <c r="M1028" s="189" t="s">
        <v>544</v>
      </c>
      <c r="N1028" s="189" t="s">
        <v>1394</v>
      </c>
      <c r="O1028" s="189" t="s">
        <v>5665</v>
      </c>
      <c r="P1028" s="189" t="s">
        <v>5667</v>
      </c>
      <c r="Q1028" s="189">
        <v>0</v>
      </c>
      <c r="R1028" s="189">
        <v>93401</v>
      </c>
      <c r="S1028" s="189" t="s">
        <v>8660</v>
      </c>
      <c r="T1028" s="190">
        <v>43644</v>
      </c>
      <c r="U1028" s="191">
        <v>7683</v>
      </c>
      <c r="V1028" s="197">
        <v>8479218</v>
      </c>
      <c r="W1028" s="197">
        <v>40649544</v>
      </c>
      <c r="X1028" s="192">
        <v>44469</v>
      </c>
      <c r="Y1028" s="80" t="s">
        <v>6489</v>
      </c>
      <c r="Z1028" s="80" t="s">
        <v>6490</v>
      </c>
      <c r="AA1028" s="193" t="s">
        <v>211</v>
      </c>
    </row>
    <row r="1029" spans="2:27" s="188" customFormat="1" ht="15.75" customHeight="1" x14ac:dyDescent="0.2">
      <c r="B1029" s="189" t="s">
        <v>8669</v>
      </c>
      <c r="C1029" s="189">
        <v>651822580</v>
      </c>
      <c r="D1029" s="189">
        <v>0</v>
      </c>
      <c r="E1029" s="189" t="s">
        <v>7359</v>
      </c>
      <c r="F1029" s="189" t="s">
        <v>8670</v>
      </c>
      <c r="G1029" s="189" t="s">
        <v>5664</v>
      </c>
      <c r="H1029" s="189" t="s">
        <v>8671</v>
      </c>
      <c r="I1029" s="189" t="s">
        <v>5628</v>
      </c>
      <c r="J1029" s="189" t="s">
        <v>6397</v>
      </c>
      <c r="K1029" s="189" t="s">
        <v>6398</v>
      </c>
      <c r="L1029" s="189" t="s">
        <v>5666</v>
      </c>
      <c r="M1029" s="189" t="s">
        <v>544</v>
      </c>
      <c r="N1029" s="189" t="s">
        <v>1394</v>
      </c>
      <c r="O1029" s="189" t="s">
        <v>5665</v>
      </c>
      <c r="P1029" s="189" t="s">
        <v>5667</v>
      </c>
      <c r="Q1029" s="189">
        <v>0</v>
      </c>
      <c r="R1029" s="189">
        <v>93401</v>
      </c>
      <c r="S1029" s="189" t="s">
        <v>8660</v>
      </c>
      <c r="T1029" s="190">
        <v>43644</v>
      </c>
      <c r="U1029" s="191">
        <v>7683</v>
      </c>
      <c r="V1029" s="197">
        <v>22113576</v>
      </c>
      <c r="W1029" s="197">
        <v>83552697</v>
      </c>
      <c r="X1029" s="192">
        <v>44469</v>
      </c>
      <c r="Y1029" s="80" t="s">
        <v>6489</v>
      </c>
      <c r="Z1029" s="80" t="s">
        <v>6490</v>
      </c>
      <c r="AA1029" s="193" t="s">
        <v>6501</v>
      </c>
    </row>
    <row r="1030" spans="2:27" s="188" customFormat="1" ht="15.75" customHeight="1" x14ac:dyDescent="0.2">
      <c r="B1030" s="189" t="s">
        <v>8669</v>
      </c>
      <c r="C1030" s="189">
        <v>651822580</v>
      </c>
      <c r="D1030" s="189">
        <v>0</v>
      </c>
      <c r="E1030" s="189" t="s">
        <v>7359</v>
      </c>
      <c r="F1030" s="189" t="s">
        <v>8670</v>
      </c>
      <c r="G1030" s="189" t="s">
        <v>5664</v>
      </c>
      <c r="H1030" s="189" t="s">
        <v>8671</v>
      </c>
      <c r="I1030" s="189" t="s">
        <v>5628</v>
      </c>
      <c r="J1030" s="189" t="s">
        <v>6397</v>
      </c>
      <c r="K1030" s="189" t="s">
        <v>6398</v>
      </c>
      <c r="L1030" s="189" t="s">
        <v>5666</v>
      </c>
      <c r="M1030" s="189" t="s">
        <v>544</v>
      </c>
      <c r="N1030" s="189" t="s">
        <v>1394</v>
      </c>
      <c r="O1030" s="189" t="s">
        <v>5665</v>
      </c>
      <c r="P1030" s="189" t="s">
        <v>5667</v>
      </c>
      <c r="Q1030" s="189">
        <v>0</v>
      </c>
      <c r="R1030" s="189">
        <v>93401</v>
      </c>
      <c r="S1030" s="189" t="s">
        <v>8660</v>
      </c>
      <c r="T1030" s="190">
        <v>43644</v>
      </c>
      <c r="U1030" s="191">
        <v>7683</v>
      </c>
      <c r="V1030" s="197">
        <v>8223710</v>
      </c>
      <c r="W1030" s="197">
        <v>40422697</v>
      </c>
      <c r="X1030" s="192">
        <v>44469</v>
      </c>
      <c r="Y1030" s="80" t="s">
        <v>6489</v>
      </c>
      <c r="Z1030" s="80" t="s">
        <v>6490</v>
      </c>
      <c r="AA1030" s="193" t="s">
        <v>6524</v>
      </c>
    </row>
    <row r="1031" spans="2:27" s="188" customFormat="1" ht="15.75" customHeight="1" x14ac:dyDescent="0.2">
      <c r="B1031" s="189" t="s">
        <v>8669</v>
      </c>
      <c r="C1031" s="189">
        <v>651822580</v>
      </c>
      <c r="D1031" s="189">
        <v>0</v>
      </c>
      <c r="E1031" s="189" t="s">
        <v>7359</v>
      </c>
      <c r="F1031" s="189" t="s">
        <v>8670</v>
      </c>
      <c r="G1031" s="189" t="s">
        <v>5664</v>
      </c>
      <c r="H1031" s="189" t="s">
        <v>8671</v>
      </c>
      <c r="I1031" s="189" t="s">
        <v>5628</v>
      </c>
      <c r="J1031" s="189" t="s">
        <v>6397</v>
      </c>
      <c r="K1031" s="189" t="s">
        <v>6398</v>
      </c>
      <c r="L1031" s="189" t="s">
        <v>5666</v>
      </c>
      <c r="M1031" s="189" t="s">
        <v>544</v>
      </c>
      <c r="N1031" s="189" t="s">
        <v>1394</v>
      </c>
      <c r="O1031" s="189" t="s">
        <v>5665</v>
      </c>
      <c r="P1031" s="189" t="s">
        <v>5667</v>
      </c>
      <c r="Q1031" s="189">
        <v>0</v>
      </c>
      <c r="R1031" s="189">
        <v>93401</v>
      </c>
      <c r="S1031" s="189" t="s">
        <v>8660</v>
      </c>
      <c r="T1031" s="190">
        <v>43644</v>
      </c>
      <c r="U1031" s="191">
        <v>7683</v>
      </c>
      <c r="V1031" s="197">
        <v>20845919</v>
      </c>
      <c r="W1031" s="197">
        <v>72002934</v>
      </c>
      <c r="X1031" s="192">
        <v>44469</v>
      </c>
      <c r="Y1031" s="80" t="s">
        <v>6489</v>
      </c>
      <c r="Z1031" s="80" t="s">
        <v>6490</v>
      </c>
      <c r="AA1031" s="193" t="s">
        <v>6525</v>
      </c>
    </row>
    <row r="1032" spans="2:27" s="188" customFormat="1" ht="15.75" customHeight="1" x14ac:dyDescent="0.2">
      <c r="B1032" s="189" t="s">
        <v>8669</v>
      </c>
      <c r="C1032" s="189">
        <v>651822580</v>
      </c>
      <c r="D1032" s="189">
        <v>0</v>
      </c>
      <c r="E1032" s="189" t="s">
        <v>7359</v>
      </c>
      <c r="F1032" s="189" t="s">
        <v>8670</v>
      </c>
      <c r="G1032" s="189" t="s">
        <v>5664</v>
      </c>
      <c r="H1032" s="189" t="s">
        <v>8671</v>
      </c>
      <c r="I1032" s="189" t="s">
        <v>5628</v>
      </c>
      <c r="J1032" s="189" t="s">
        <v>6397</v>
      </c>
      <c r="K1032" s="189" t="s">
        <v>6398</v>
      </c>
      <c r="L1032" s="189" t="s">
        <v>5666</v>
      </c>
      <c r="M1032" s="189" t="s">
        <v>544</v>
      </c>
      <c r="N1032" s="189" t="s">
        <v>1394</v>
      </c>
      <c r="O1032" s="189" t="s">
        <v>5665</v>
      </c>
      <c r="P1032" s="189" t="s">
        <v>5667</v>
      </c>
      <c r="Q1032" s="189">
        <v>0</v>
      </c>
      <c r="R1032" s="189">
        <v>93401</v>
      </c>
      <c r="S1032" s="189" t="s">
        <v>8660</v>
      </c>
      <c r="T1032" s="190">
        <v>43644</v>
      </c>
      <c r="U1032" s="191">
        <v>7683</v>
      </c>
      <c r="V1032" s="197">
        <v>12282190</v>
      </c>
      <c r="W1032" s="197">
        <v>53579645</v>
      </c>
      <c r="X1032" s="192">
        <v>44469</v>
      </c>
      <c r="Y1032" s="80" t="s">
        <v>6489</v>
      </c>
      <c r="Z1032" s="80" t="s">
        <v>6490</v>
      </c>
      <c r="AA1032" s="193" t="s">
        <v>6563</v>
      </c>
    </row>
    <row r="1033" spans="2:27" s="188" customFormat="1" ht="15.75" customHeight="1" x14ac:dyDescent="0.2">
      <c r="B1033" s="189" t="s">
        <v>8669</v>
      </c>
      <c r="C1033" s="189">
        <v>651822580</v>
      </c>
      <c r="D1033" s="189">
        <v>0</v>
      </c>
      <c r="E1033" s="189" t="s">
        <v>7359</v>
      </c>
      <c r="F1033" s="189" t="s">
        <v>8670</v>
      </c>
      <c r="G1033" s="189" t="s">
        <v>5664</v>
      </c>
      <c r="H1033" s="189" t="s">
        <v>8671</v>
      </c>
      <c r="I1033" s="189" t="s">
        <v>5628</v>
      </c>
      <c r="J1033" s="189" t="s">
        <v>6397</v>
      </c>
      <c r="K1033" s="189" t="s">
        <v>6398</v>
      </c>
      <c r="L1033" s="189" t="s">
        <v>5666</v>
      </c>
      <c r="M1033" s="189" t="s">
        <v>544</v>
      </c>
      <c r="N1033" s="189" t="s">
        <v>1394</v>
      </c>
      <c r="O1033" s="189" t="s">
        <v>5665</v>
      </c>
      <c r="P1033" s="189" t="s">
        <v>5667</v>
      </c>
      <c r="Q1033" s="189">
        <v>0</v>
      </c>
      <c r="R1033" s="189">
        <v>93401</v>
      </c>
      <c r="S1033" s="189" t="s">
        <v>8660</v>
      </c>
      <c r="T1033" s="190">
        <v>43644</v>
      </c>
      <c r="U1033" s="191">
        <v>7683</v>
      </c>
      <c r="V1033" s="197">
        <v>29104223</v>
      </c>
      <c r="W1033" s="197">
        <v>147911144</v>
      </c>
      <c r="X1033" s="192">
        <v>44469</v>
      </c>
      <c r="Y1033" s="80" t="s">
        <v>6489</v>
      </c>
      <c r="Z1033" s="80" t="s">
        <v>6490</v>
      </c>
      <c r="AA1033" s="193" t="s">
        <v>6564</v>
      </c>
    </row>
    <row r="1034" spans="2:27" s="188" customFormat="1" ht="15.75" customHeight="1" x14ac:dyDescent="0.2">
      <c r="B1034" s="189" t="s">
        <v>8669</v>
      </c>
      <c r="C1034" s="189">
        <v>651822580</v>
      </c>
      <c r="D1034" s="189">
        <v>0</v>
      </c>
      <c r="E1034" s="189" t="s">
        <v>7359</v>
      </c>
      <c r="F1034" s="189" t="s">
        <v>8670</v>
      </c>
      <c r="G1034" s="189" t="s">
        <v>5664</v>
      </c>
      <c r="H1034" s="189" t="s">
        <v>8671</v>
      </c>
      <c r="I1034" s="189" t="s">
        <v>5628</v>
      </c>
      <c r="J1034" s="189" t="s">
        <v>6397</v>
      </c>
      <c r="K1034" s="189" t="s">
        <v>6398</v>
      </c>
      <c r="L1034" s="189" t="s">
        <v>5666</v>
      </c>
      <c r="M1034" s="189" t="s">
        <v>544</v>
      </c>
      <c r="N1034" s="189" t="s">
        <v>1394</v>
      </c>
      <c r="O1034" s="189" t="s">
        <v>5665</v>
      </c>
      <c r="P1034" s="189" t="s">
        <v>5667</v>
      </c>
      <c r="Q1034" s="189">
        <v>0</v>
      </c>
      <c r="R1034" s="189">
        <v>93401</v>
      </c>
      <c r="S1034" s="189" t="s">
        <v>8660</v>
      </c>
      <c r="T1034" s="190">
        <v>43644</v>
      </c>
      <c r="U1034" s="191">
        <v>7683</v>
      </c>
      <c r="V1034" s="197">
        <v>10971536</v>
      </c>
      <c r="W1034" s="197">
        <v>26984048</v>
      </c>
      <c r="X1034" s="192">
        <v>44469</v>
      </c>
      <c r="Y1034" s="80" t="s">
        <v>6489</v>
      </c>
      <c r="Z1034" s="80" t="s">
        <v>6490</v>
      </c>
      <c r="AA1034" s="193" t="s">
        <v>6495</v>
      </c>
    </row>
    <row r="1035" spans="2:27" s="188" customFormat="1" ht="15.75" customHeight="1" x14ac:dyDescent="0.2">
      <c r="B1035" s="189" t="s">
        <v>8669</v>
      </c>
      <c r="C1035" s="189">
        <v>651822580</v>
      </c>
      <c r="D1035" s="189">
        <v>0</v>
      </c>
      <c r="E1035" s="189" t="s">
        <v>7359</v>
      </c>
      <c r="F1035" s="189" t="s">
        <v>8670</v>
      </c>
      <c r="G1035" s="189" t="s">
        <v>5664</v>
      </c>
      <c r="H1035" s="189" t="s">
        <v>8671</v>
      </c>
      <c r="I1035" s="189" t="s">
        <v>5628</v>
      </c>
      <c r="J1035" s="189" t="s">
        <v>6397</v>
      </c>
      <c r="K1035" s="189" t="s">
        <v>6398</v>
      </c>
      <c r="L1035" s="189" t="s">
        <v>5666</v>
      </c>
      <c r="M1035" s="189" t="s">
        <v>544</v>
      </c>
      <c r="N1035" s="189" t="s">
        <v>1394</v>
      </c>
      <c r="O1035" s="189" t="s">
        <v>5665</v>
      </c>
      <c r="P1035" s="189" t="s">
        <v>5667</v>
      </c>
      <c r="Q1035" s="189">
        <v>0</v>
      </c>
      <c r="R1035" s="189">
        <v>93401</v>
      </c>
      <c r="S1035" s="189" t="s">
        <v>8660</v>
      </c>
      <c r="T1035" s="190">
        <v>43644</v>
      </c>
      <c r="U1035" s="191">
        <v>7683</v>
      </c>
      <c r="V1035" s="197">
        <v>11268064</v>
      </c>
      <c r="W1035" s="197">
        <v>23870504</v>
      </c>
      <c r="X1035" s="192">
        <v>44469</v>
      </c>
      <c r="Y1035" s="80" t="s">
        <v>6489</v>
      </c>
      <c r="Z1035" s="80" t="s">
        <v>6490</v>
      </c>
      <c r="AA1035" s="193" t="s">
        <v>6540</v>
      </c>
    </row>
    <row r="1036" spans="2:27" s="188" customFormat="1" ht="15.75" customHeight="1" x14ac:dyDescent="0.2">
      <c r="B1036" s="189" t="s">
        <v>8669</v>
      </c>
      <c r="C1036" s="189">
        <v>651822580</v>
      </c>
      <c r="D1036" s="189">
        <v>0</v>
      </c>
      <c r="E1036" s="189" t="s">
        <v>7359</v>
      </c>
      <c r="F1036" s="189" t="s">
        <v>8670</v>
      </c>
      <c r="G1036" s="189" t="s">
        <v>5664</v>
      </c>
      <c r="H1036" s="189" t="s">
        <v>8671</v>
      </c>
      <c r="I1036" s="189" t="s">
        <v>5628</v>
      </c>
      <c r="J1036" s="189" t="s">
        <v>6397</v>
      </c>
      <c r="K1036" s="189" t="s">
        <v>6398</v>
      </c>
      <c r="L1036" s="189" t="s">
        <v>5666</v>
      </c>
      <c r="M1036" s="189" t="s">
        <v>544</v>
      </c>
      <c r="N1036" s="189" t="s">
        <v>1394</v>
      </c>
      <c r="O1036" s="189" t="s">
        <v>5665</v>
      </c>
      <c r="P1036" s="189" t="s">
        <v>5667</v>
      </c>
      <c r="Q1036" s="189">
        <v>0</v>
      </c>
      <c r="R1036" s="189">
        <v>93401</v>
      </c>
      <c r="S1036" s="189" t="s">
        <v>8660</v>
      </c>
      <c r="T1036" s="190">
        <v>43644</v>
      </c>
      <c r="U1036" s="191">
        <v>7683</v>
      </c>
      <c r="V1036" s="197">
        <v>7887645</v>
      </c>
      <c r="W1036" s="197">
        <v>41917201</v>
      </c>
      <c r="X1036" s="192">
        <v>44469</v>
      </c>
      <c r="Y1036" s="80" t="s">
        <v>6489</v>
      </c>
      <c r="Z1036" s="80" t="s">
        <v>6490</v>
      </c>
      <c r="AA1036" s="193" t="s">
        <v>181</v>
      </c>
    </row>
    <row r="1037" spans="2:27" s="188" customFormat="1" ht="15.75" customHeight="1" x14ac:dyDescent="0.2">
      <c r="B1037" s="189" t="s">
        <v>8669</v>
      </c>
      <c r="C1037" s="189">
        <v>651822580</v>
      </c>
      <c r="D1037" s="189">
        <v>0</v>
      </c>
      <c r="E1037" s="189" t="s">
        <v>7359</v>
      </c>
      <c r="F1037" s="189" t="s">
        <v>8670</v>
      </c>
      <c r="G1037" s="189" t="s">
        <v>5664</v>
      </c>
      <c r="H1037" s="189" t="s">
        <v>8671</v>
      </c>
      <c r="I1037" s="189" t="s">
        <v>5628</v>
      </c>
      <c r="J1037" s="189" t="s">
        <v>6397</v>
      </c>
      <c r="K1037" s="189" t="s">
        <v>6398</v>
      </c>
      <c r="L1037" s="189" t="s">
        <v>5666</v>
      </c>
      <c r="M1037" s="189" t="s">
        <v>544</v>
      </c>
      <c r="N1037" s="189" t="s">
        <v>1394</v>
      </c>
      <c r="O1037" s="189" t="s">
        <v>5665</v>
      </c>
      <c r="P1037" s="189" t="s">
        <v>5667</v>
      </c>
      <c r="Q1037" s="189">
        <v>0</v>
      </c>
      <c r="R1037" s="189">
        <v>93401</v>
      </c>
      <c r="S1037" s="189" t="s">
        <v>8660</v>
      </c>
      <c r="T1037" s="190">
        <v>43644</v>
      </c>
      <c r="U1037" s="191">
        <v>7683</v>
      </c>
      <c r="V1037" s="197">
        <v>6227088</v>
      </c>
      <c r="W1037" s="197">
        <v>20312168</v>
      </c>
      <c r="X1037" s="192">
        <v>44469</v>
      </c>
      <c r="Y1037" s="80" t="s">
        <v>6489</v>
      </c>
      <c r="Z1037" s="80" t="s">
        <v>6490</v>
      </c>
      <c r="AA1037" s="193" t="s">
        <v>6546</v>
      </c>
    </row>
    <row r="1038" spans="2:27" s="188" customFormat="1" ht="15.75" customHeight="1" x14ac:dyDescent="0.2">
      <c r="B1038" s="189" t="s">
        <v>8669</v>
      </c>
      <c r="C1038" s="189">
        <v>651822580</v>
      </c>
      <c r="D1038" s="189">
        <v>0</v>
      </c>
      <c r="E1038" s="189" t="s">
        <v>7359</v>
      </c>
      <c r="F1038" s="189" t="s">
        <v>8670</v>
      </c>
      <c r="G1038" s="189" t="s">
        <v>5664</v>
      </c>
      <c r="H1038" s="189" t="s">
        <v>8671</v>
      </c>
      <c r="I1038" s="189" t="s">
        <v>5628</v>
      </c>
      <c r="J1038" s="189" t="s">
        <v>6397</v>
      </c>
      <c r="K1038" s="189" t="s">
        <v>6398</v>
      </c>
      <c r="L1038" s="189" t="s">
        <v>5666</v>
      </c>
      <c r="M1038" s="189" t="s">
        <v>544</v>
      </c>
      <c r="N1038" s="189" t="s">
        <v>1394</v>
      </c>
      <c r="O1038" s="189" t="s">
        <v>5665</v>
      </c>
      <c r="P1038" s="189" t="s">
        <v>5667</v>
      </c>
      <c r="Q1038" s="189">
        <v>0</v>
      </c>
      <c r="R1038" s="189">
        <v>93401</v>
      </c>
      <c r="S1038" s="189" t="s">
        <v>8660</v>
      </c>
      <c r="T1038" s="190">
        <v>43644</v>
      </c>
      <c r="U1038" s="191">
        <v>7683</v>
      </c>
      <c r="V1038" s="197">
        <v>7155221</v>
      </c>
      <c r="W1038" s="197">
        <v>32283005</v>
      </c>
      <c r="X1038" s="192">
        <v>44469</v>
      </c>
      <c r="Y1038" s="80" t="s">
        <v>6489</v>
      </c>
      <c r="Z1038" s="80" t="s">
        <v>6490</v>
      </c>
      <c r="AA1038" s="193" t="s">
        <v>7480</v>
      </c>
    </row>
    <row r="1039" spans="2:27" s="188" customFormat="1" ht="15.75" customHeight="1" x14ac:dyDescent="0.2">
      <c r="B1039" s="189" t="s">
        <v>8669</v>
      </c>
      <c r="C1039" s="189">
        <v>651822580</v>
      </c>
      <c r="D1039" s="189">
        <v>0</v>
      </c>
      <c r="E1039" s="189" t="s">
        <v>7359</v>
      </c>
      <c r="F1039" s="189" t="s">
        <v>8670</v>
      </c>
      <c r="G1039" s="189" t="s">
        <v>5664</v>
      </c>
      <c r="H1039" s="189" t="s">
        <v>8671</v>
      </c>
      <c r="I1039" s="189" t="s">
        <v>5628</v>
      </c>
      <c r="J1039" s="189" t="s">
        <v>6397</v>
      </c>
      <c r="K1039" s="189" t="s">
        <v>6398</v>
      </c>
      <c r="L1039" s="189" t="s">
        <v>5666</v>
      </c>
      <c r="M1039" s="189" t="s">
        <v>544</v>
      </c>
      <c r="N1039" s="189" t="s">
        <v>1394</v>
      </c>
      <c r="O1039" s="189" t="s">
        <v>5665</v>
      </c>
      <c r="P1039" s="189" t="s">
        <v>5667</v>
      </c>
      <c r="Q1039" s="189">
        <v>0</v>
      </c>
      <c r="R1039" s="189">
        <v>93401</v>
      </c>
      <c r="S1039" s="189" t="s">
        <v>8660</v>
      </c>
      <c r="T1039" s="190">
        <v>43644</v>
      </c>
      <c r="U1039" s="191">
        <v>7683</v>
      </c>
      <c r="V1039" s="197">
        <v>9637160</v>
      </c>
      <c r="W1039" s="197">
        <v>23277448</v>
      </c>
      <c r="X1039" s="192">
        <v>44469</v>
      </c>
      <c r="Y1039" s="80" t="s">
        <v>6489</v>
      </c>
      <c r="Z1039" s="80" t="s">
        <v>6490</v>
      </c>
      <c r="AA1039" s="193" t="s">
        <v>7476</v>
      </c>
    </row>
    <row r="1040" spans="2:27" s="188" customFormat="1" ht="15.75" customHeight="1" x14ac:dyDescent="0.2">
      <c r="B1040" s="189" t="s">
        <v>5823</v>
      </c>
      <c r="C1040" s="189">
        <v>651539544</v>
      </c>
      <c r="D1040" s="189">
        <v>0</v>
      </c>
      <c r="E1040" s="189" t="s">
        <v>7312</v>
      </c>
      <c r="F1040" s="189" t="s">
        <v>8221</v>
      </c>
      <c r="G1040" s="189" t="s">
        <v>5824</v>
      </c>
      <c r="H1040" s="189" t="s">
        <v>7313</v>
      </c>
      <c r="I1040" s="189" t="s">
        <v>1540</v>
      </c>
      <c r="J1040" s="189" t="s">
        <v>7314</v>
      </c>
      <c r="K1040" s="189" t="s">
        <v>7315</v>
      </c>
      <c r="L1040" s="189" t="s">
        <v>7316</v>
      </c>
      <c r="M1040" s="189" t="s">
        <v>7317</v>
      </c>
      <c r="N1040" s="189" t="s">
        <v>400</v>
      </c>
      <c r="O1040" s="189">
        <v>582262569</v>
      </c>
      <c r="P1040" s="189" t="s">
        <v>5825</v>
      </c>
      <c r="Q1040" s="189">
        <v>0</v>
      </c>
      <c r="R1040" s="189">
        <v>93401</v>
      </c>
      <c r="S1040" s="189" t="s">
        <v>8222</v>
      </c>
      <c r="T1040" s="190">
        <v>43798</v>
      </c>
      <c r="U1040" s="191">
        <v>7691</v>
      </c>
      <c r="V1040" s="197">
        <v>7211561</v>
      </c>
      <c r="W1040" s="197">
        <v>49152477</v>
      </c>
      <c r="X1040" s="192">
        <v>44469</v>
      </c>
      <c r="Y1040" s="80" t="s">
        <v>6489</v>
      </c>
      <c r="Z1040" s="80" t="s">
        <v>6490</v>
      </c>
      <c r="AA1040" s="193" t="s">
        <v>6618</v>
      </c>
    </row>
    <row r="1041" spans="2:27" s="188" customFormat="1" ht="15.75" customHeight="1" x14ac:dyDescent="0.2">
      <c r="B1041" s="189" t="s">
        <v>5823</v>
      </c>
      <c r="C1041" s="189">
        <v>651539544</v>
      </c>
      <c r="D1041" s="189">
        <v>0</v>
      </c>
      <c r="E1041" s="189" t="s">
        <v>7312</v>
      </c>
      <c r="F1041" s="189" t="s">
        <v>8221</v>
      </c>
      <c r="G1041" s="189" t="s">
        <v>5824</v>
      </c>
      <c r="H1041" s="189" t="s">
        <v>7313</v>
      </c>
      <c r="I1041" s="189" t="s">
        <v>1540</v>
      </c>
      <c r="J1041" s="189" t="s">
        <v>7314</v>
      </c>
      <c r="K1041" s="189" t="s">
        <v>7315</v>
      </c>
      <c r="L1041" s="189" t="s">
        <v>7316</v>
      </c>
      <c r="M1041" s="189" t="s">
        <v>7317</v>
      </c>
      <c r="N1041" s="189" t="s">
        <v>400</v>
      </c>
      <c r="O1041" s="189">
        <v>582262569</v>
      </c>
      <c r="P1041" s="189" t="s">
        <v>5825</v>
      </c>
      <c r="Q1041" s="189">
        <v>0</v>
      </c>
      <c r="R1041" s="189">
        <v>93401</v>
      </c>
      <c r="S1041" s="189" t="s">
        <v>8222</v>
      </c>
      <c r="T1041" s="190">
        <v>43798</v>
      </c>
      <c r="U1041" s="191">
        <v>7691</v>
      </c>
      <c r="V1041" s="197">
        <v>15878086</v>
      </c>
      <c r="W1041" s="197">
        <v>71736061</v>
      </c>
      <c r="X1041" s="192">
        <v>44469</v>
      </c>
      <c r="Y1041" s="80" t="s">
        <v>6489</v>
      </c>
      <c r="Z1041" s="80" t="s">
        <v>6490</v>
      </c>
      <c r="AA1041" s="193" t="s">
        <v>6516</v>
      </c>
    </row>
    <row r="1042" spans="2:27" s="188" customFormat="1" ht="15.75" customHeight="1" x14ac:dyDescent="0.2">
      <c r="B1042" s="189" t="s">
        <v>5823</v>
      </c>
      <c r="C1042" s="189">
        <v>651539544</v>
      </c>
      <c r="D1042" s="189">
        <v>0</v>
      </c>
      <c r="E1042" s="189" t="s">
        <v>7312</v>
      </c>
      <c r="F1042" s="189" t="s">
        <v>8221</v>
      </c>
      <c r="G1042" s="189" t="s">
        <v>5824</v>
      </c>
      <c r="H1042" s="189" t="s">
        <v>7313</v>
      </c>
      <c r="I1042" s="189" t="s">
        <v>1540</v>
      </c>
      <c r="J1042" s="189" t="s">
        <v>7314</v>
      </c>
      <c r="K1042" s="189" t="s">
        <v>7315</v>
      </c>
      <c r="L1042" s="189" t="s">
        <v>7316</v>
      </c>
      <c r="M1042" s="189" t="s">
        <v>7317</v>
      </c>
      <c r="N1042" s="189" t="s">
        <v>400</v>
      </c>
      <c r="O1042" s="189">
        <v>582262569</v>
      </c>
      <c r="P1042" s="189" t="s">
        <v>5825</v>
      </c>
      <c r="Q1042" s="189">
        <v>0</v>
      </c>
      <c r="R1042" s="189">
        <v>93401</v>
      </c>
      <c r="S1042" s="189" t="s">
        <v>8222</v>
      </c>
      <c r="T1042" s="190">
        <v>43798</v>
      </c>
      <c r="U1042" s="191">
        <v>7691</v>
      </c>
      <c r="V1042" s="197">
        <v>9014451</v>
      </c>
      <c r="W1042" s="197">
        <v>37522655</v>
      </c>
      <c r="X1042" s="192">
        <v>44469</v>
      </c>
      <c r="Y1042" s="80" t="s">
        <v>6489</v>
      </c>
      <c r="Z1042" s="80" t="s">
        <v>6490</v>
      </c>
      <c r="AA1042" s="193" t="s">
        <v>6517</v>
      </c>
    </row>
    <row r="1043" spans="2:27" s="188" customFormat="1" ht="15.75" customHeight="1" x14ac:dyDescent="0.2">
      <c r="B1043" s="189" t="s">
        <v>5823</v>
      </c>
      <c r="C1043" s="189">
        <v>651539544</v>
      </c>
      <c r="D1043" s="189">
        <v>0</v>
      </c>
      <c r="E1043" s="189" t="s">
        <v>7312</v>
      </c>
      <c r="F1043" s="189" t="s">
        <v>8221</v>
      </c>
      <c r="G1043" s="189" t="s">
        <v>5824</v>
      </c>
      <c r="H1043" s="189" t="s">
        <v>7313</v>
      </c>
      <c r="I1043" s="189" t="s">
        <v>1540</v>
      </c>
      <c r="J1043" s="189" t="s">
        <v>7314</v>
      </c>
      <c r="K1043" s="189" t="s">
        <v>7315</v>
      </c>
      <c r="L1043" s="189" t="s">
        <v>7316</v>
      </c>
      <c r="M1043" s="189" t="s">
        <v>7317</v>
      </c>
      <c r="N1043" s="189" t="s">
        <v>400</v>
      </c>
      <c r="O1043" s="189">
        <v>582262569</v>
      </c>
      <c r="P1043" s="189" t="s">
        <v>5825</v>
      </c>
      <c r="Q1043" s="189">
        <v>0</v>
      </c>
      <c r="R1043" s="189">
        <v>93401</v>
      </c>
      <c r="S1043" s="189" t="s">
        <v>8222</v>
      </c>
      <c r="T1043" s="190">
        <v>43798</v>
      </c>
      <c r="U1043" s="191">
        <v>7691</v>
      </c>
      <c r="V1043" s="197">
        <v>8451048</v>
      </c>
      <c r="W1043" s="197">
        <v>50537270</v>
      </c>
      <c r="X1043" s="192">
        <v>44469</v>
      </c>
      <c r="Y1043" s="80" t="s">
        <v>6489</v>
      </c>
      <c r="Z1043" s="80" t="s">
        <v>6490</v>
      </c>
      <c r="AA1043" s="193" t="s">
        <v>6561</v>
      </c>
    </row>
    <row r="1044" spans="2:27" s="188" customFormat="1" ht="15.75" customHeight="1" x14ac:dyDescent="0.2">
      <c r="B1044" s="189" t="s">
        <v>5823</v>
      </c>
      <c r="C1044" s="189">
        <v>651539544</v>
      </c>
      <c r="D1044" s="189">
        <v>0</v>
      </c>
      <c r="E1044" s="189" t="s">
        <v>7312</v>
      </c>
      <c r="F1044" s="189" t="s">
        <v>8221</v>
      </c>
      <c r="G1044" s="189" t="s">
        <v>5824</v>
      </c>
      <c r="H1044" s="189" t="s">
        <v>7313</v>
      </c>
      <c r="I1044" s="189" t="s">
        <v>1540</v>
      </c>
      <c r="J1044" s="189" t="s">
        <v>7314</v>
      </c>
      <c r="K1044" s="189" t="s">
        <v>7315</v>
      </c>
      <c r="L1044" s="189" t="s">
        <v>7316</v>
      </c>
      <c r="M1044" s="189" t="s">
        <v>7317</v>
      </c>
      <c r="N1044" s="189" t="s">
        <v>400</v>
      </c>
      <c r="O1044" s="189">
        <v>582262569</v>
      </c>
      <c r="P1044" s="189" t="s">
        <v>5825</v>
      </c>
      <c r="Q1044" s="189">
        <v>0</v>
      </c>
      <c r="R1044" s="189">
        <v>93401</v>
      </c>
      <c r="S1044" s="189" t="s">
        <v>8222</v>
      </c>
      <c r="T1044" s="190">
        <v>43798</v>
      </c>
      <c r="U1044" s="191">
        <v>7691</v>
      </c>
      <c r="V1044" s="197">
        <v>14075196</v>
      </c>
      <c r="W1044" s="197">
        <v>74867398</v>
      </c>
      <c r="X1044" s="192">
        <v>44469</v>
      </c>
      <c r="Y1044" s="80" t="s">
        <v>6489</v>
      </c>
      <c r="Z1044" s="80" t="s">
        <v>6490</v>
      </c>
      <c r="AA1044" s="193" t="s">
        <v>171</v>
      </c>
    </row>
    <row r="1045" spans="2:27" s="188" customFormat="1" ht="15.75" customHeight="1" x14ac:dyDescent="0.2">
      <c r="B1045" s="189" t="s">
        <v>5823</v>
      </c>
      <c r="C1045" s="189">
        <v>651539544</v>
      </c>
      <c r="D1045" s="189">
        <v>0</v>
      </c>
      <c r="E1045" s="189" t="s">
        <v>7312</v>
      </c>
      <c r="F1045" s="189" t="s">
        <v>8221</v>
      </c>
      <c r="G1045" s="189" t="s">
        <v>5824</v>
      </c>
      <c r="H1045" s="189" t="s">
        <v>7313</v>
      </c>
      <c r="I1045" s="189" t="s">
        <v>1540</v>
      </c>
      <c r="J1045" s="189" t="s">
        <v>7314</v>
      </c>
      <c r="K1045" s="189" t="s">
        <v>7315</v>
      </c>
      <c r="L1045" s="189" t="s">
        <v>7316</v>
      </c>
      <c r="M1045" s="189" t="s">
        <v>7317</v>
      </c>
      <c r="N1045" s="189" t="s">
        <v>400</v>
      </c>
      <c r="O1045" s="189">
        <v>582262569</v>
      </c>
      <c r="P1045" s="189" t="s">
        <v>5825</v>
      </c>
      <c r="Q1045" s="189">
        <v>0</v>
      </c>
      <c r="R1045" s="189">
        <v>93401</v>
      </c>
      <c r="S1045" s="189" t="s">
        <v>8222</v>
      </c>
      <c r="T1045" s="190">
        <v>43798</v>
      </c>
      <c r="U1045" s="191">
        <v>7691</v>
      </c>
      <c r="V1045" s="197">
        <v>6671880</v>
      </c>
      <c r="W1045" s="197">
        <v>35583360</v>
      </c>
      <c r="X1045" s="192">
        <v>44469</v>
      </c>
      <c r="Y1045" s="80" t="s">
        <v>6489</v>
      </c>
      <c r="Z1045" s="80" t="s">
        <v>6490</v>
      </c>
      <c r="AA1045" s="193" t="s">
        <v>6574</v>
      </c>
    </row>
    <row r="1046" spans="2:27" s="188" customFormat="1" ht="15.75" customHeight="1" x14ac:dyDescent="0.2">
      <c r="B1046" s="189" t="s">
        <v>5823</v>
      </c>
      <c r="C1046" s="189">
        <v>651539544</v>
      </c>
      <c r="D1046" s="189">
        <v>0</v>
      </c>
      <c r="E1046" s="189" t="s">
        <v>7312</v>
      </c>
      <c r="F1046" s="189" t="s">
        <v>8221</v>
      </c>
      <c r="G1046" s="189" t="s">
        <v>5824</v>
      </c>
      <c r="H1046" s="189" t="s">
        <v>7313</v>
      </c>
      <c r="I1046" s="189" t="s">
        <v>1540</v>
      </c>
      <c r="J1046" s="189" t="s">
        <v>7314</v>
      </c>
      <c r="K1046" s="189" t="s">
        <v>7315</v>
      </c>
      <c r="L1046" s="189" t="s">
        <v>7316</v>
      </c>
      <c r="M1046" s="189" t="s">
        <v>7317</v>
      </c>
      <c r="N1046" s="189" t="s">
        <v>400</v>
      </c>
      <c r="O1046" s="189">
        <v>582262569</v>
      </c>
      <c r="P1046" s="189" t="s">
        <v>5825</v>
      </c>
      <c r="Q1046" s="189">
        <v>0</v>
      </c>
      <c r="R1046" s="189">
        <v>93401</v>
      </c>
      <c r="S1046" s="189" t="s">
        <v>8222</v>
      </c>
      <c r="T1046" s="190">
        <v>43798</v>
      </c>
      <c r="U1046" s="191">
        <v>7691</v>
      </c>
      <c r="V1046" s="197">
        <v>10648320</v>
      </c>
      <c r="W1046" s="197">
        <v>47494893</v>
      </c>
      <c r="X1046" s="192">
        <v>44469</v>
      </c>
      <c r="Y1046" s="80" t="s">
        <v>6489</v>
      </c>
      <c r="Z1046" s="80" t="s">
        <v>6490</v>
      </c>
      <c r="AA1046" s="193" t="s">
        <v>6514</v>
      </c>
    </row>
    <row r="1047" spans="2:27" s="188" customFormat="1" ht="15.75" customHeight="1" x14ac:dyDescent="0.2">
      <c r="B1047" s="189" t="s">
        <v>5823</v>
      </c>
      <c r="C1047" s="189">
        <v>651539544</v>
      </c>
      <c r="D1047" s="189">
        <v>0</v>
      </c>
      <c r="E1047" s="189" t="s">
        <v>7312</v>
      </c>
      <c r="F1047" s="189" t="s">
        <v>8221</v>
      </c>
      <c r="G1047" s="189" t="s">
        <v>5824</v>
      </c>
      <c r="H1047" s="189" t="s">
        <v>7313</v>
      </c>
      <c r="I1047" s="189" t="s">
        <v>1540</v>
      </c>
      <c r="J1047" s="189" t="s">
        <v>7314</v>
      </c>
      <c r="K1047" s="189" t="s">
        <v>7315</v>
      </c>
      <c r="L1047" s="189" t="s">
        <v>7316</v>
      </c>
      <c r="M1047" s="189" t="s">
        <v>7317</v>
      </c>
      <c r="N1047" s="189" t="s">
        <v>400</v>
      </c>
      <c r="O1047" s="189">
        <v>582262569</v>
      </c>
      <c r="P1047" s="189" t="s">
        <v>5825</v>
      </c>
      <c r="Q1047" s="189">
        <v>0</v>
      </c>
      <c r="R1047" s="189">
        <v>93401</v>
      </c>
      <c r="S1047" s="189" t="s">
        <v>8222</v>
      </c>
      <c r="T1047" s="190">
        <v>43798</v>
      </c>
      <c r="U1047" s="191">
        <v>7691</v>
      </c>
      <c r="V1047" s="197">
        <v>4450886</v>
      </c>
      <c r="W1047" s="197">
        <v>24339021</v>
      </c>
      <c r="X1047" s="192">
        <v>44469</v>
      </c>
      <c r="Y1047" s="80" t="s">
        <v>6489</v>
      </c>
      <c r="Z1047" s="80" t="s">
        <v>6490</v>
      </c>
      <c r="AA1047" s="193" t="s">
        <v>7487</v>
      </c>
    </row>
    <row r="1048" spans="2:27" s="188" customFormat="1" ht="15.75" customHeight="1" x14ac:dyDescent="0.2">
      <c r="B1048" s="189" t="s">
        <v>8185</v>
      </c>
      <c r="C1048" s="189">
        <v>651883474</v>
      </c>
      <c r="D1048" s="189">
        <v>0</v>
      </c>
      <c r="E1048" s="189" t="s">
        <v>7306</v>
      </c>
      <c r="F1048" s="189" t="s">
        <v>7307</v>
      </c>
      <c r="G1048" s="189" t="s">
        <v>5837</v>
      </c>
      <c r="H1048" s="189" t="s">
        <v>8186</v>
      </c>
      <c r="I1048" s="189" t="s">
        <v>8187</v>
      </c>
      <c r="J1048" s="189" t="s">
        <v>8188</v>
      </c>
      <c r="K1048" s="189" t="s">
        <v>8189</v>
      </c>
      <c r="L1048" s="189" t="s">
        <v>5838</v>
      </c>
      <c r="M1048" s="189" t="s">
        <v>544</v>
      </c>
      <c r="N1048" s="189" t="s">
        <v>704</v>
      </c>
      <c r="O1048" s="189" t="s">
        <v>5881</v>
      </c>
      <c r="P1048" s="189" t="s">
        <v>5882</v>
      </c>
      <c r="Q1048" s="189">
        <v>0</v>
      </c>
      <c r="R1048" s="189">
        <v>93401</v>
      </c>
      <c r="S1048" s="189" t="s">
        <v>8190</v>
      </c>
      <c r="T1048" s="190">
        <v>43802</v>
      </c>
      <c r="U1048" s="191">
        <v>7692</v>
      </c>
      <c r="V1048" s="197">
        <v>23405943</v>
      </c>
      <c r="W1048" s="197">
        <v>126202327</v>
      </c>
      <c r="X1048" s="192">
        <v>44469</v>
      </c>
      <c r="Y1048" s="80" t="s">
        <v>6489</v>
      </c>
      <c r="Z1048" s="80" t="s">
        <v>6490</v>
      </c>
      <c r="AA1048" s="193" t="s">
        <v>6492</v>
      </c>
    </row>
    <row r="1049" spans="2:27" s="188" customFormat="1" ht="15.75" customHeight="1" x14ac:dyDescent="0.2">
      <c r="B1049" s="189" t="s">
        <v>8185</v>
      </c>
      <c r="C1049" s="189">
        <v>651883474</v>
      </c>
      <c r="D1049" s="189">
        <v>0</v>
      </c>
      <c r="E1049" s="189" t="s">
        <v>7306</v>
      </c>
      <c r="F1049" s="189" t="s">
        <v>7307</v>
      </c>
      <c r="G1049" s="189" t="s">
        <v>5837</v>
      </c>
      <c r="H1049" s="189" t="s">
        <v>8186</v>
      </c>
      <c r="I1049" s="189" t="s">
        <v>8187</v>
      </c>
      <c r="J1049" s="189" t="s">
        <v>8188</v>
      </c>
      <c r="K1049" s="189" t="s">
        <v>8189</v>
      </c>
      <c r="L1049" s="189" t="s">
        <v>5838</v>
      </c>
      <c r="M1049" s="189" t="s">
        <v>544</v>
      </c>
      <c r="N1049" s="189" t="s">
        <v>704</v>
      </c>
      <c r="O1049" s="189" t="s">
        <v>5881</v>
      </c>
      <c r="P1049" s="189" t="s">
        <v>5882</v>
      </c>
      <c r="Q1049" s="189">
        <v>0</v>
      </c>
      <c r="R1049" s="189">
        <v>93401</v>
      </c>
      <c r="S1049" s="189" t="s">
        <v>8190</v>
      </c>
      <c r="T1049" s="190">
        <v>43802</v>
      </c>
      <c r="U1049" s="191">
        <v>7692</v>
      </c>
      <c r="V1049" s="197">
        <v>11702972</v>
      </c>
      <c r="W1049" s="197">
        <v>64144944</v>
      </c>
      <c r="X1049" s="192">
        <v>44469</v>
      </c>
      <c r="Y1049" s="80" t="s">
        <v>6489</v>
      </c>
      <c r="Z1049" s="80" t="s">
        <v>6490</v>
      </c>
      <c r="AA1049" s="193" t="s">
        <v>6493</v>
      </c>
    </row>
    <row r="1050" spans="2:27" s="188" customFormat="1" ht="15.75" customHeight="1" x14ac:dyDescent="0.2">
      <c r="B1050" s="189" t="s">
        <v>8185</v>
      </c>
      <c r="C1050" s="189">
        <v>651883474</v>
      </c>
      <c r="D1050" s="189">
        <v>0</v>
      </c>
      <c r="E1050" s="189" t="s">
        <v>7306</v>
      </c>
      <c r="F1050" s="189" t="s">
        <v>7307</v>
      </c>
      <c r="G1050" s="189" t="s">
        <v>5837</v>
      </c>
      <c r="H1050" s="189" t="s">
        <v>8186</v>
      </c>
      <c r="I1050" s="189" t="s">
        <v>8187</v>
      </c>
      <c r="J1050" s="189" t="s">
        <v>8188</v>
      </c>
      <c r="K1050" s="189" t="s">
        <v>8189</v>
      </c>
      <c r="L1050" s="189" t="s">
        <v>5838</v>
      </c>
      <c r="M1050" s="189" t="s">
        <v>544</v>
      </c>
      <c r="N1050" s="189" t="s">
        <v>704</v>
      </c>
      <c r="O1050" s="189" t="s">
        <v>5881</v>
      </c>
      <c r="P1050" s="189" t="s">
        <v>5882</v>
      </c>
      <c r="Q1050" s="189">
        <v>0</v>
      </c>
      <c r="R1050" s="189">
        <v>93401</v>
      </c>
      <c r="S1050" s="189" t="s">
        <v>8190</v>
      </c>
      <c r="T1050" s="190">
        <v>43802</v>
      </c>
      <c r="U1050" s="191">
        <v>7692</v>
      </c>
      <c r="V1050" s="197">
        <v>6177667</v>
      </c>
      <c r="W1050" s="197">
        <v>28763217</v>
      </c>
      <c r="X1050" s="192">
        <v>44469</v>
      </c>
      <c r="Y1050" s="80" t="s">
        <v>6489</v>
      </c>
      <c r="Z1050" s="80" t="s">
        <v>6490</v>
      </c>
      <c r="AA1050" s="193" t="s">
        <v>6549</v>
      </c>
    </row>
    <row r="1051" spans="2:27" s="188" customFormat="1" ht="15.75" customHeight="1" x14ac:dyDescent="0.2">
      <c r="B1051" s="189" t="s">
        <v>8185</v>
      </c>
      <c r="C1051" s="189">
        <v>651883474</v>
      </c>
      <c r="D1051" s="189">
        <v>0</v>
      </c>
      <c r="E1051" s="189" t="s">
        <v>7306</v>
      </c>
      <c r="F1051" s="189" t="s">
        <v>7307</v>
      </c>
      <c r="G1051" s="189" t="s">
        <v>5837</v>
      </c>
      <c r="H1051" s="189" t="s">
        <v>8186</v>
      </c>
      <c r="I1051" s="189" t="s">
        <v>8187</v>
      </c>
      <c r="J1051" s="189" t="s">
        <v>8188</v>
      </c>
      <c r="K1051" s="189" t="s">
        <v>8189</v>
      </c>
      <c r="L1051" s="189" t="s">
        <v>5838</v>
      </c>
      <c r="M1051" s="189" t="s">
        <v>544</v>
      </c>
      <c r="N1051" s="189" t="s">
        <v>704</v>
      </c>
      <c r="O1051" s="189" t="s">
        <v>5881</v>
      </c>
      <c r="P1051" s="189" t="s">
        <v>5882</v>
      </c>
      <c r="Q1051" s="189">
        <v>0</v>
      </c>
      <c r="R1051" s="189">
        <v>93401</v>
      </c>
      <c r="S1051" s="189" t="s">
        <v>8190</v>
      </c>
      <c r="T1051" s="190">
        <v>43802</v>
      </c>
      <c r="U1051" s="191">
        <v>7692</v>
      </c>
      <c r="V1051" s="197">
        <v>24414138</v>
      </c>
      <c r="W1051" s="197">
        <v>132350329</v>
      </c>
      <c r="X1051" s="192">
        <v>44469</v>
      </c>
      <c r="Y1051" s="80" t="s">
        <v>6489</v>
      </c>
      <c r="Z1051" s="80" t="s">
        <v>6490</v>
      </c>
      <c r="AA1051" s="193" t="s">
        <v>6565</v>
      </c>
    </row>
    <row r="1052" spans="2:27" s="188" customFormat="1" ht="15.75" customHeight="1" x14ac:dyDescent="0.2">
      <c r="B1052" s="189" t="s">
        <v>8185</v>
      </c>
      <c r="C1052" s="189">
        <v>651883474</v>
      </c>
      <c r="D1052" s="189">
        <v>0</v>
      </c>
      <c r="E1052" s="189" t="s">
        <v>7306</v>
      </c>
      <c r="F1052" s="189" t="s">
        <v>7307</v>
      </c>
      <c r="G1052" s="189" t="s">
        <v>5837</v>
      </c>
      <c r="H1052" s="189" t="s">
        <v>8186</v>
      </c>
      <c r="I1052" s="189" t="s">
        <v>8187</v>
      </c>
      <c r="J1052" s="189" t="s">
        <v>8188</v>
      </c>
      <c r="K1052" s="189" t="s">
        <v>8189</v>
      </c>
      <c r="L1052" s="189" t="s">
        <v>5838</v>
      </c>
      <c r="M1052" s="189" t="s">
        <v>544</v>
      </c>
      <c r="N1052" s="189" t="s">
        <v>704</v>
      </c>
      <c r="O1052" s="189" t="s">
        <v>5881</v>
      </c>
      <c r="P1052" s="189" t="s">
        <v>5882</v>
      </c>
      <c r="Q1052" s="189">
        <v>0</v>
      </c>
      <c r="R1052" s="189">
        <v>93401</v>
      </c>
      <c r="S1052" s="189" t="s">
        <v>8190</v>
      </c>
      <c r="T1052" s="190">
        <v>43802</v>
      </c>
      <c r="U1052" s="191">
        <v>7692</v>
      </c>
      <c r="V1052" s="197">
        <v>12355333</v>
      </c>
      <c r="W1052" s="197">
        <v>60046919</v>
      </c>
      <c r="X1052" s="192">
        <v>44469</v>
      </c>
      <c r="Y1052" s="80" t="s">
        <v>6489</v>
      </c>
      <c r="Z1052" s="80" t="s">
        <v>6490</v>
      </c>
      <c r="AA1052" s="193" t="s">
        <v>229</v>
      </c>
    </row>
    <row r="1053" spans="2:27" s="188" customFormat="1" ht="15.75" customHeight="1" x14ac:dyDescent="0.2">
      <c r="B1053" s="189" t="s">
        <v>8185</v>
      </c>
      <c r="C1053" s="189">
        <v>651883474</v>
      </c>
      <c r="D1053" s="189">
        <v>0</v>
      </c>
      <c r="E1053" s="189" t="s">
        <v>7306</v>
      </c>
      <c r="F1053" s="189" t="s">
        <v>7307</v>
      </c>
      <c r="G1053" s="189" t="s">
        <v>5837</v>
      </c>
      <c r="H1053" s="189" t="s">
        <v>8186</v>
      </c>
      <c r="I1053" s="189" t="s">
        <v>8187</v>
      </c>
      <c r="J1053" s="189" t="s">
        <v>8188</v>
      </c>
      <c r="K1053" s="189" t="s">
        <v>8189</v>
      </c>
      <c r="L1053" s="189" t="s">
        <v>5838</v>
      </c>
      <c r="M1053" s="189" t="s">
        <v>544</v>
      </c>
      <c r="N1053" s="189" t="s">
        <v>704</v>
      </c>
      <c r="O1053" s="189" t="s">
        <v>5881</v>
      </c>
      <c r="P1053" s="189" t="s">
        <v>5882</v>
      </c>
      <c r="Q1053" s="189">
        <v>0</v>
      </c>
      <c r="R1053" s="189">
        <v>93401</v>
      </c>
      <c r="S1053" s="189" t="s">
        <v>8190</v>
      </c>
      <c r="T1053" s="190">
        <v>43802</v>
      </c>
      <c r="U1053" s="191">
        <v>7692</v>
      </c>
      <c r="V1053" s="197">
        <v>9983109</v>
      </c>
      <c r="W1053" s="197">
        <v>63605255</v>
      </c>
      <c r="X1053" s="192">
        <v>44469</v>
      </c>
      <c r="Y1053" s="80" t="s">
        <v>6489</v>
      </c>
      <c r="Z1053" s="80" t="s">
        <v>6490</v>
      </c>
      <c r="AA1053" s="193" t="s">
        <v>6551</v>
      </c>
    </row>
    <row r="1054" spans="2:27" s="188" customFormat="1" ht="15.75" customHeight="1" x14ac:dyDescent="0.2">
      <c r="B1054" s="189" t="s">
        <v>8185</v>
      </c>
      <c r="C1054" s="189">
        <v>651883474</v>
      </c>
      <c r="D1054" s="189">
        <v>0</v>
      </c>
      <c r="E1054" s="189" t="s">
        <v>7306</v>
      </c>
      <c r="F1054" s="189" t="s">
        <v>7307</v>
      </c>
      <c r="G1054" s="189" t="s">
        <v>5837</v>
      </c>
      <c r="H1054" s="189" t="s">
        <v>8186</v>
      </c>
      <c r="I1054" s="189" t="s">
        <v>8187</v>
      </c>
      <c r="J1054" s="189" t="s">
        <v>8188</v>
      </c>
      <c r="K1054" s="189" t="s">
        <v>8189</v>
      </c>
      <c r="L1054" s="189" t="s">
        <v>5838</v>
      </c>
      <c r="M1054" s="189" t="s">
        <v>544</v>
      </c>
      <c r="N1054" s="189" t="s">
        <v>704</v>
      </c>
      <c r="O1054" s="189" t="s">
        <v>5881</v>
      </c>
      <c r="P1054" s="189" t="s">
        <v>5882</v>
      </c>
      <c r="Q1054" s="189">
        <v>0</v>
      </c>
      <c r="R1054" s="189">
        <v>93401</v>
      </c>
      <c r="S1054" s="189" t="s">
        <v>8190</v>
      </c>
      <c r="T1054" s="190">
        <v>43802</v>
      </c>
      <c r="U1054" s="191">
        <v>7692</v>
      </c>
      <c r="V1054" s="197">
        <v>12355333</v>
      </c>
      <c r="W1054" s="197">
        <v>65977479</v>
      </c>
      <c r="X1054" s="192">
        <v>44469</v>
      </c>
      <c r="Y1054" s="80" t="s">
        <v>6489</v>
      </c>
      <c r="Z1054" s="80" t="s">
        <v>6490</v>
      </c>
      <c r="AA1054" s="193" t="s">
        <v>6566</v>
      </c>
    </row>
    <row r="1055" spans="2:27" s="188" customFormat="1" ht="15.75" customHeight="1" x14ac:dyDescent="0.2">
      <c r="B1055" s="189" t="s">
        <v>8185</v>
      </c>
      <c r="C1055" s="189">
        <v>651883474</v>
      </c>
      <c r="D1055" s="189">
        <v>0</v>
      </c>
      <c r="E1055" s="189" t="s">
        <v>7306</v>
      </c>
      <c r="F1055" s="189" t="s">
        <v>7307</v>
      </c>
      <c r="G1055" s="189" t="s">
        <v>5837</v>
      </c>
      <c r="H1055" s="189" t="s">
        <v>8186</v>
      </c>
      <c r="I1055" s="189" t="s">
        <v>8187</v>
      </c>
      <c r="J1055" s="189" t="s">
        <v>8188</v>
      </c>
      <c r="K1055" s="189" t="s">
        <v>8189</v>
      </c>
      <c r="L1055" s="189" t="s">
        <v>5838</v>
      </c>
      <c r="M1055" s="189" t="s">
        <v>544</v>
      </c>
      <c r="N1055" s="189" t="s">
        <v>704</v>
      </c>
      <c r="O1055" s="189" t="s">
        <v>5881</v>
      </c>
      <c r="P1055" s="189" t="s">
        <v>5882</v>
      </c>
      <c r="Q1055" s="189">
        <v>0</v>
      </c>
      <c r="R1055" s="189">
        <v>93401</v>
      </c>
      <c r="S1055" s="189" t="s">
        <v>8190</v>
      </c>
      <c r="T1055" s="190">
        <v>43802</v>
      </c>
      <c r="U1055" s="191">
        <v>7692</v>
      </c>
      <c r="V1055" s="197">
        <v>12355333</v>
      </c>
      <c r="W1055" s="197">
        <v>65829215</v>
      </c>
      <c r="X1055" s="192">
        <v>44469</v>
      </c>
      <c r="Y1055" s="80" t="s">
        <v>6489</v>
      </c>
      <c r="Z1055" s="80" t="s">
        <v>6490</v>
      </c>
      <c r="AA1055" s="193" t="s">
        <v>6548</v>
      </c>
    </row>
    <row r="1056" spans="2:27" s="188" customFormat="1" ht="15.75" customHeight="1" x14ac:dyDescent="0.2">
      <c r="B1056" s="189" t="s">
        <v>8185</v>
      </c>
      <c r="C1056" s="189">
        <v>651883474</v>
      </c>
      <c r="D1056" s="189">
        <v>0</v>
      </c>
      <c r="E1056" s="189" t="s">
        <v>7306</v>
      </c>
      <c r="F1056" s="189" t="s">
        <v>7307</v>
      </c>
      <c r="G1056" s="189" t="s">
        <v>5837</v>
      </c>
      <c r="H1056" s="189" t="s">
        <v>8186</v>
      </c>
      <c r="I1056" s="189" t="s">
        <v>8187</v>
      </c>
      <c r="J1056" s="189" t="s">
        <v>8188</v>
      </c>
      <c r="K1056" s="189" t="s">
        <v>8189</v>
      </c>
      <c r="L1056" s="189" t="s">
        <v>5838</v>
      </c>
      <c r="M1056" s="189" t="s">
        <v>544</v>
      </c>
      <c r="N1056" s="189" t="s">
        <v>704</v>
      </c>
      <c r="O1056" s="189" t="s">
        <v>5881</v>
      </c>
      <c r="P1056" s="189" t="s">
        <v>5882</v>
      </c>
      <c r="Q1056" s="189">
        <v>0</v>
      </c>
      <c r="R1056" s="189">
        <v>93401</v>
      </c>
      <c r="S1056" s="189" t="s">
        <v>8190</v>
      </c>
      <c r="T1056" s="190">
        <v>43802</v>
      </c>
      <c r="U1056" s="191">
        <v>7692</v>
      </c>
      <c r="V1056" s="197">
        <v>21621833</v>
      </c>
      <c r="W1056" s="197">
        <v>110234283</v>
      </c>
      <c r="X1056" s="192">
        <v>44469</v>
      </c>
      <c r="Y1056" s="80" t="s">
        <v>6489</v>
      </c>
      <c r="Z1056" s="80" t="s">
        <v>6490</v>
      </c>
      <c r="AA1056" s="193" t="s">
        <v>6529</v>
      </c>
    </row>
    <row r="1057" spans="2:27" s="188" customFormat="1" ht="15.75" customHeight="1" x14ac:dyDescent="0.2">
      <c r="B1057" s="189" t="s">
        <v>8185</v>
      </c>
      <c r="C1057" s="189">
        <v>651883474</v>
      </c>
      <c r="D1057" s="189">
        <v>0</v>
      </c>
      <c r="E1057" s="189" t="s">
        <v>7306</v>
      </c>
      <c r="F1057" s="189" t="s">
        <v>7307</v>
      </c>
      <c r="G1057" s="189" t="s">
        <v>5837</v>
      </c>
      <c r="H1057" s="189" t="s">
        <v>8186</v>
      </c>
      <c r="I1057" s="189" t="s">
        <v>8187</v>
      </c>
      <c r="J1057" s="189" t="s">
        <v>8188</v>
      </c>
      <c r="K1057" s="189" t="s">
        <v>8189</v>
      </c>
      <c r="L1057" s="189" t="s">
        <v>5838</v>
      </c>
      <c r="M1057" s="189" t="s">
        <v>544</v>
      </c>
      <c r="N1057" s="189" t="s">
        <v>704</v>
      </c>
      <c r="O1057" s="189" t="s">
        <v>5881</v>
      </c>
      <c r="P1057" s="189" t="s">
        <v>5882</v>
      </c>
      <c r="Q1057" s="189">
        <v>0</v>
      </c>
      <c r="R1057" s="189">
        <v>93401</v>
      </c>
      <c r="S1057" s="189" t="s">
        <v>8190</v>
      </c>
      <c r="T1057" s="190">
        <v>43802</v>
      </c>
      <c r="U1057" s="191">
        <v>7692</v>
      </c>
      <c r="V1057" s="197">
        <v>14974664</v>
      </c>
      <c r="W1057" s="197">
        <v>39364092</v>
      </c>
      <c r="X1057" s="192">
        <v>44469</v>
      </c>
      <c r="Y1057" s="80" t="s">
        <v>6489</v>
      </c>
      <c r="Z1057" s="80" t="s">
        <v>6490</v>
      </c>
      <c r="AA1057" s="193" t="s">
        <v>6530</v>
      </c>
    </row>
    <row r="1058" spans="2:27" s="188" customFormat="1" ht="15.75" customHeight="1" x14ac:dyDescent="0.2">
      <c r="B1058" s="189" t="s">
        <v>8185</v>
      </c>
      <c r="C1058" s="189">
        <v>651883474</v>
      </c>
      <c r="D1058" s="189">
        <v>0</v>
      </c>
      <c r="E1058" s="189" t="s">
        <v>7306</v>
      </c>
      <c r="F1058" s="189" t="s">
        <v>7307</v>
      </c>
      <c r="G1058" s="189" t="s">
        <v>5837</v>
      </c>
      <c r="H1058" s="189" t="s">
        <v>8186</v>
      </c>
      <c r="I1058" s="189" t="s">
        <v>8187</v>
      </c>
      <c r="J1058" s="189" t="s">
        <v>8188</v>
      </c>
      <c r="K1058" s="189" t="s">
        <v>8189</v>
      </c>
      <c r="L1058" s="189" t="s">
        <v>5838</v>
      </c>
      <c r="M1058" s="189" t="s">
        <v>544</v>
      </c>
      <c r="N1058" s="189" t="s">
        <v>704</v>
      </c>
      <c r="O1058" s="189" t="s">
        <v>5881</v>
      </c>
      <c r="P1058" s="189" t="s">
        <v>5882</v>
      </c>
      <c r="Q1058" s="189">
        <v>0</v>
      </c>
      <c r="R1058" s="189">
        <v>93401</v>
      </c>
      <c r="S1058" s="189" t="s">
        <v>8190</v>
      </c>
      <c r="T1058" s="190">
        <v>43802</v>
      </c>
      <c r="U1058" s="191">
        <v>7692</v>
      </c>
      <c r="V1058" s="197">
        <v>22029065</v>
      </c>
      <c r="W1058" s="197">
        <v>57467129</v>
      </c>
      <c r="X1058" s="192">
        <v>44469</v>
      </c>
      <c r="Y1058" s="80" t="s">
        <v>6489</v>
      </c>
      <c r="Z1058" s="80" t="s">
        <v>6490</v>
      </c>
      <c r="AA1058" s="193" t="s">
        <v>6491</v>
      </c>
    </row>
    <row r="1059" spans="2:27" s="188" customFormat="1" ht="15.75" customHeight="1" x14ac:dyDescent="0.2">
      <c r="B1059" s="189" t="s">
        <v>8185</v>
      </c>
      <c r="C1059" s="189">
        <v>651883474</v>
      </c>
      <c r="D1059" s="189">
        <v>0</v>
      </c>
      <c r="E1059" s="189" t="s">
        <v>7306</v>
      </c>
      <c r="F1059" s="189" t="s">
        <v>7307</v>
      </c>
      <c r="G1059" s="189" t="s">
        <v>5837</v>
      </c>
      <c r="H1059" s="189" t="s">
        <v>8186</v>
      </c>
      <c r="I1059" s="189" t="s">
        <v>8187</v>
      </c>
      <c r="J1059" s="189" t="s">
        <v>8188</v>
      </c>
      <c r="K1059" s="189" t="s">
        <v>8189</v>
      </c>
      <c r="L1059" s="189" t="s">
        <v>5838</v>
      </c>
      <c r="M1059" s="189" t="s">
        <v>544</v>
      </c>
      <c r="N1059" s="189" t="s">
        <v>704</v>
      </c>
      <c r="O1059" s="189" t="s">
        <v>5881</v>
      </c>
      <c r="P1059" s="189" t="s">
        <v>5882</v>
      </c>
      <c r="Q1059" s="189">
        <v>0</v>
      </c>
      <c r="R1059" s="189">
        <v>93401</v>
      </c>
      <c r="S1059" s="189" t="s">
        <v>8190</v>
      </c>
      <c r="T1059" s="190">
        <v>43802</v>
      </c>
      <c r="U1059" s="191">
        <v>7692</v>
      </c>
      <c r="V1059" s="197">
        <v>5155139</v>
      </c>
      <c r="W1059" s="197">
        <v>37860698</v>
      </c>
      <c r="X1059" s="192">
        <v>44469</v>
      </c>
      <c r="Y1059" s="80" t="s">
        <v>6489</v>
      </c>
      <c r="Z1059" s="80" t="s">
        <v>6490</v>
      </c>
      <c r="AA1059" s="193" t="s">
        <v>6531</v>
      </c>
    </row>
    <row r="1060" spans="2:27" s="188" customFormat="1" ht="15.75" customHeight="1" x14ac:dyDescent="0.2">
      <c r="B1060" s="189" t="s">
        <v>8185</v>
      </c>
      <c r="C1060" s="189">
        <v>651883474</v>
      </c>
      <c r="D1060" s="189">
        <v>0</v>
      </c>
      <c r="E1060" s="189" t="s">
        <v>7306</v>
      </c>
      <c r="F1060" s="189" t="s">
        <v>7307</v>
      </c>
      <c r="G1060" s="189" t="s">
        <v>5837</v>
      </c>
      <c r="H1060" s="189" t="s">
        <v>8186</v>
      </c>
      <c r="I1060" s="189" t="s">
        <v>8187</v>
      </c>
      <c r="J1060" s="189" t="s">
        <v>8188</v>
      </c>
      <c r="K1060" s="189" t="s">
        <v>8189</v>
      </c>
      <c r="L1060" s="189" t="s">
        <v>5838</v>
      </c>
      <c r="M1060" s="189" t="s">
        <v>544</v>
      </c>
      <c r="N1060" s="189" t="s">
        <v>704</v>
      </c>
      <c r="O1060" s="189" t="s">
        <v>5881</v>
      </c>
      <c r="P1060" s="189" t="s">
        <v>5882</v>
      </c>
      <c r="Q1060" s="189">
        <v>0</v>
      </c>
      <c r="R1060" s="189">
        <v>93401</v>
      </c>
      <c r="S1060" s="189" t="s">
        <v>8190</v>
      </c>
      <c r="T1060" s="190">
        <v>43802</v>
      </c>
      <c r="U1060" s="191">
        <v>7692</v>
      </c>
      <c r="V1060" s="197">
        <v>11144511</v>
      </c>
      <c r="W1060" s="197">
        <v>57452301</v>
      </c>
      <c r="X1060" s="192">
        <v>44469</v>
      </c>
      <c r="Y1060" s="80" t="s">
        <v>6489</v>
      </c>
      <c r="Z1060" s="80" t="s">
        <v>6490</v>
      </c>
      <c r="AA1060" s="193" t="s">
        <v>6534</v>
      </c>
    </row>
    <row r="1061" spans="2:27" s="188" customFormat="1" ht="15.75" customHeight="1" x14ac:dyDescent="0.2">
      <c r="B1061" s="189" t="s">
        <v>8185</v>
      </c>
      <c r="C1061" s="189">
        <v>651883474</v>
      </c>
      <c r="D1061" s="189">
        <v>0</v>
      </c>
      <c r="E1061" s="189" t="s">
        <v>7306</v>
      </c>
      <c r="F1061" s="189" t="s">
        <v>7307</v>
      </c>
      <c r="G1061" s="189" t="s">
        <v>5837</v>
      </c>
      <c r="H1061" s="189" t="s">
        <v>8186</v>
      </c>
      <c r="I1061" s="189" t="s">
        <v>8187</v>
      </c>
      <c r="J1061" s="189" t="s">
        <v>8188</v>
      </c>
      <c r="K1061" s="189" t="s">
        <v>8189</v>
      </c>
      <c r="L1061" s="189" t="s">
        <v>5838</v>
      </c>
      <c r="M1061" s="189" t="s">
        <v>544</v>
      </c>
      <c r="N1061" s="189" t="s">
        <v>704</v>
      </c>
      <c r="O1061" s="189" t="s">
        <v>5881</v>
      </c>
      <c r="P1061" s="189" t="s">
        <v>5882</v>
      </c>
      <c r="Q1061" s="189">
        <v>0</v>
      </c>
      <c r="R1061" s="189">
        <v>93401</v>
      </c>
      <c r="S1061" s="189" t="s">
        <v>8190</v>
      </c>
      <c r="T1061" s="190">
        <v>43802</v>
      </c>
      <c r="U1061" s="191">
        <v>7692</v>
      </c>
      <c r="V1061" s="197">
        <v>9155302</v>
      </c>
      <c r="W1061" s="197">
        <v>49438636</v>
      </c>
      <c r="X1061" s="192">
        <v>44469</v>
      </c>
      <c r="Y1061" s="80" t="s">
        <v>6489</v>
      </c>
      <c r="Z1061" s="80" t="s">
        <v>6490</v>
      </c>
      <c r="AA1061" s="193" t="s">
        <v>6535</v>
      </c>
    </row>
    <row r="1062" spans="2:27" s="188" customFormat="1" ht="15.75" customHeight="1" x14ac:dyDescent="0.2">
      <c r="B1062" s="189" t="s">
        <v>8185</v>
      </c>
      <c r="C1062" s="189">
        <v>651883474</v>
      </c>
      <c r="D1062" s="189">
        <v>0</v>
      </c>
      <c r="E1062" s="189" t="s">
        <v>7306</v>
      </c>
      <c r="F1062" s="189" t="s">
        <v>7307</v>
      </c>
      <c r="G1062" s="189" t="s">
        <v>5837</v>
      </c>
      <c r="H1062" s="189" t="s">
        <v>8186</v>
      </c>
      <c r="I1062" s="189" t="s">
        <v>8187</v>
      </c>
      <c r="J1062" s="189" t="s">
        <v>8188</v>
      </c>
      <c r="K1062" s="189" t="s">
        <v>8189</v>
      </c>
      <c r="L1062" s="189" t="s">
        <v>5838</v>
      </c>
      <c r="M1062" s="189" t="s">
        <v>544</v>
      </c>
      <c r="N1062" s="189" t="s">
        <v>704</v>
      </c>
      <c r="O1062" s="189" t="s">
        <v>5881</v>
      </c>
      <c r="P1062" s="189" t="s">
        <v>5882</v>
      </c>
      <c r="Q1062" s="189">
        <v>0</v>
      </c>
      <c r="R1062" s="189">
        <v>93401</v>
      </c>
      <c r="S1062" s="189" t="s">
        <v>8190</v>
      </c>
      <c r="T1062" s="190">
        <v>43802</v>
      </c>
      <c r="U1062" s="191">
        <v>7692</v>
      </c>
      <c r="V1062" s="197">
        <v>23969346</v>
      </c>
      <c r="W1062" s="197">
        <v>65977479</v>
      </c>
      <c r="X1062" s="192">
        <v>44469</v>
      </c>
      <c r="Y1062" s="80" t="s">
        <v>6489</v>
      </c>
      <c r="Z1062" s="80" t="s">
        <v>6490</v>
      </c>
      <c r="AA1062" s="193" t="s">
        <v>6622</v>
      </c>
    </row>
    <row r="1063" spans="2:27" s="188" customFormat="1" ht="15.75" customHeight="1" x14ac:dyDescent="0.2">
      <c r="B1063" s="189" t="s">
        <v>8185</v>
      </c>
      <c r="C1063" s="189">
        <v>651883474</v>
      </c>
      <c r="D1063" s="189">
        <v>0</v>
      </c>
      <c r="E1063" s="189" t="s">
        <v>7306</v>
      </c>
      <c r="F1063" s="189" t="s">
        <v>7307</v>
      </c>
      <c r="G1063" s="189" t="s">
        <v>5837</v>
      </c>
      <c r="H1063" s="189" t="s">
        <v>8186</v>
      </c>
      <c r="I1063" s="189" t="s">
        <v>8187</v>
      </c>
      <c r="J1063" s="189" t="s">
        <v>8188</v>
      </c>
      <c r="K1063" s="189" t="s">
        <v>8189</v>
      </c>
      <c r="L1063" s="189" t="s">
        <v>5838</v>
      </c>
      <c r="M1063" s="189" t="s">
        <v>544</v>
      </c>
      <c r="N1063" s="189" t="s">
        <v>704</v>
      </c>
      <c r="O1063" s="189" t="s">
        <v>5881</v>
      </c>
      <c r="P1063" s="189" t="s">
        <v>5882</v>
      </c>
      <c r="Q1063" s="189">
        <v>0</v>
      </c>
      <c r="R1063" s="189">
        <v>93401</v>
      </c>
      <c r="S1063" s="189" t="s">
        <v>8190</v>
      </c>
      <c r="T1063" s="190">
        <v>43802</v>
      </c>
      <c r="U1063" s="191">
        <v>7692</v>
      </c>
      <c r="V1063" s="197">
        <v>12355333</v>
      </c>
      <c r="W1063" s="197">
        <v>66718799</v>
      </c>
      <c r="X1063" s="192">
        <v>44469</v>
      </c>
      <c r="Y1063" s="80" t="s">
        <v>6489</v>
      </c>
      <c r="Z1063" s="80" t="s">
        <v>6490</v>
      </c>
      <c r="AA1063" s="193" t="s">
        <v>6575</v>
      </c>
    </row>
    <row r="1064" spans="2:27" s="188" customFormat="1" ht="15.75" customHeight="1" x14ac:dyDescent="0.2">
      <c r="B1064" s="189" t="s">
        <v>8185</v>
      </c>
      <c r="C1064" s="189">
        <v>651883474</v>
      </c>
      <c r="D1064" s="189">
        <v>0</v>
      </c>
      <c r="E1064" s="189" t="s">
        <v>7306</v>
      </c>
      <c r="F1064" s="189" t="s">
        <v>7307</v>
      </c>
      <c r="G1064" s="189" t="s">
        <v>5837</v>
      </c>
      <c r="H1064" s="189" t="s">
        <v>8186</v>
      </c>
      <c r="I1064" s="189" t="s">
        <v>8187</v>
      </c>
      <c r="J1064" s="189" t="s">
        <v>8188</v>
      </c>
      <c r="K1064" s="189" t="s">
        <v>8189</v>
      </c>
      <c r="L1064" s="189" t="s">
        <v>5838</v>
      </c>
      <c r="M1064" s="189" t="s">
        <v>544</v>
      </c>
      <c r="N1064" s="189" t="s">
        <v>704</v>
      </c>
      <c r="O1064" s="189" t="s">
        <v>5881</v>
      </c>
      <c r="P1064" s="189" t="s">
        <v>5882</v>
      </c>
      <c r="Q1064" s="189">
        <v>0</v>
      </c>
      <c r="R1064" s="189">
        <v>93401</v>
      </c>
      <c r="S1064" s="189" t="s">
        <v>8190</v>
      </c>
      <c r="T1064" s="190">
        <v>43802</v>
      </c>
      <c r="U1064" s="191">
        <v>7692</v>
      </c>
      <c r="V1064" s="197">
        <v>24710666</v>
      </c>
      <c r="W1064" s="197">
        <v>65532687</v>
      </c>
      <c r="X1064" s="192">
        <v>44469</v>
      </c>
      <c r="Y1064" s="80" t="s">
        <v>6489</v>
      </c>
      <c r="Z1064" s="80" t="s">
        <v>6490</v>
      </c>
      <c r="AA1064" s="193" t="s">
        <v>5595</v>
      </c>
    </row>
    <row r="1065" spans="2:27" s="188" customFormat="1" ht="15.75" customHeight="1" x14ac:dyDescent="0.2">
      <c r="B1065" s="189" t="s">
        <v>8185</v>
      </c>
      <c r="C1065" s="189">
        <v>651883474</v>
      </c>
      <c r="D1065" s="189">
        <v>0</v>
      </c>
      <c r="E1065" s="189" t="s">
        <v>7306</v>
      </c>
      <c r="F1065" s="189" t="s">
        <v>7307</v>
      </c>
      <c r="G1065" s="189" t="s">
        <v>5837</v>
      </c>
      <c r="H1065" s="189" t="s">
        <v>8186</v>
      </c>
      <c r="I1065" s="189" t="s">
        <v>8187</v>
      </c>
      <c r="J1065" s="189" t="s">
        <v>8188</v>
      </c>
      <c r="K1065" s="189" t="s">
        <v>8189</v>
      </c>
      <c r="L1065" s="189" t="s">
        <v>5838</v>
      </c>
      <c r="M1065" s="189" t="s">
        <v>544</v>
      </c>
      <c r="N1065" s="189" t="s">
        <v>704</v>
      </c>
      <c r="O1065" s="189" t="s">
        <v>5881</v>
      </c>
      <c r="P1065" s="189" t="s">
        <v>5882</v>
      </c>
      <c r="Q1065" s="189">
        <v>0</v>
      </c>
      <c r="R1065" s="189">
        <v>93401</v>
      </c>
      <c r="S1065" s="189" t="s">
        <v>8190</v>
      </c>
      <c r="T1065" s="190">
        <v>43802</v>
      </c>
      <c r="U1065" s="191">
        <v>7692</v>
      </c>
      <c r="V1065" s="197">
        <v>37164842</v>
      </c>
      <c r="W1065" s="197">
        <v>64346575</v>
      </c>
      <c r="X1065" s="192">
        <v>44469</v>
      </c>
      <c r="Y1065" s="80" t="s">
        <v>6489</v>
      </c>
      <c r="Z1065" s="80" t="s">
        <v>6490</v>
      </c>
      <c r="AA1065" s="193" t="s">
        <v>6544</v>
      </c>
    </row>
    <row r="1066" spans="2:27" s="188" customFormat="1" ht="15.75" customHeight="1" x14ac:dyDescent="0.2">
      <c r="B1066" s="189" t="s">
        <v>8185</v>
      </c>
      <c r="C1066" s="189">
        <v>651883474</v>
      </c>
      <c r="D1066" s="189">
        <v>0</v>
      </c>
      <c r="E1066" s="189" t="s">
        <v>7306</v>
      </c>
      <c r="F1066" s="189" t="s">
        <v>7307</v>
      </c>
      <c r="G1066" s="189" t="s">
        <v>5837</v>
      </c>
      <c r="H1066" s="189" t="s">
        <v>8186</v>
      </c>
      <c r="I1066" s="189" t="s">
        <v>8187</v>
      </c>
      <c r="J1066" s="189" t="s">
        <v>8188</v>
      </c>
      <c r="K1066" s="189" t="s">
        <v>8189</v>
      </c>
      <c r="L1066" s="189" t="s">
        <v>5838</v>
      </c>
      <c r="M1066" s="189" t="s">
        <v>544</v>
      </c>
      <c r="N1066" s="189" t="s">
        <v>704</v>
      </c>
      <c r="O1066" s="189" t="s">
        <v>5881</v>
      </c>
      <c r="P1066" s="189" t="s">
        <v>5882</v>
      </c>
      <c r="Q1066" s="189">
        <v>0</v>
      </c>
      <c r="R1066" s="189">
        <v>93401</v>
      </c>
      <c r="S1066" s="189" t="s">
        <v>8190</v>
      </c>
      <c r="T1066" s="190">
        <v>43802</v>
      </c>
      <c r="U1066" s="191">
        <v>7692</v>
      </c>
      <c r="V1066" s="197">
        <v>4767544</v>
      </c>
      <c r="W1066" s="197">
        <v>49642612</v>
      </c>
      <c r="X1066" s="192">
        <v>44469</v>
      </c>
      <c r="Y1066" s="80" t="s">
        <v>6489</v>
      </c>
      <c r="Z1066" s="80" t="s">
        <v>6490</v>
      </c>
      <c r="AA1066" s="193" t="s">
        <v>6545</v>
      </c>
    </row>
    <row r="1067" spans="2:27" s="188" customFormat="1" ht="15.75" customHeight="1" x14ac:dyDescent="0.2">
      <c r="B1067" s="189" t="s">
        <v>8185</v>
      </c>
      <c r="C1067" s="189">
        <v>651883474</v>
      </c>
      <c r="D1067" s="189">
        <v>0</v>
      </c>
      <c r="E1067" s="189" t="s">
        <v>7306</v>
      </c>
      <c r="F1067" s="189" t="s">
        <v>7307</v>
      </c>
      <c r="G1067" s="189" t="s">
        <v>5837</v>
      </c>
      <c r="H1067" s="189" t="s">
        <v>8186</v>
      </c>
      <c r="I1067" s="189" t="s">
        <v>8187</v>
      </c>
      <c r="J1067" s="189" t="s">
        <v>8188</v>
      </c>
      <c r="K1067" s="189" t="s">
        <v>8189</v>
      </c>
      <c r="L1067" s="189" t="s">
        <v>5838</v>
      </c>
      <c r="M1067" s="189" t="s">
        <v>544</v>
      </c>
      <c r="N1067" s="189" t="s">
        <v>704</v>
      </c>
      <c r="O1067" s="189" t="s">
        <v>5881</v>
      </c>
      <c r="P1067" s="189" t="s">
        <v>5882</v>
      </c>
      <c r="Q1067" s="189">
        <v>0</v>
      </c>
      <c r="R1067" s="189">
        <v>93401</v>
      </c>
      <c r="S1067" s="189" t="s">
        <v>8190</v>
      </c>
      <c r="T1067" s="190">
        <v>43802</v>
      </c>
      <c r="U1067" s="191">
        <v>7692</v>
      </c>
      <c r="V1067" s="197">
        <v>12355333</v>
      </c>
      <c r="W1067" s="197">
        <v>59009071</v>
      </c>
      <c r="X1067" s="192">
        <v>44469</v>
      </c>
      <c r="Y1067" s="80" t="s">
        <v>6489</v>
      </c>
      <c r="Z1067" s="80" t="s">
        <v>6490</v>
      </c>
      <c r="AA1067" s="193" t="s">
        <v>7481</v>
      </c>
    </row>
    <row r="1068" spans="2:27" s="188" customFormat="1" ht="15.75" customHeight="1" x14ac:dyDescent="0.2">
      <c r="B1068" s="189" t="s">
        <v>5841</v>
      </c>
      <c r="C1068" s="189">
        <v>732489002</v>
      </c>
      <c r="D1068" s="189">
        <v>0</v>
      </c>
      <c r="E1068" s="189" t="s">
        <v>8813</v>
      </c>
      <c r="F1068" s="189" t="s">
        <v>8814</v>
      </c>
      <c r="G1068" s="189" t="s">
        <v>5842</v>
      </c>
      <c r="H1068" s="189" t="s">
        <v>8815</v>
      </c>
      <c r="I1068" s="189" t="s">
        <v>4113</v>
      </c>
      <c r="J1068" s="189" t="s">
        <v>8816</v>
      </c>
      <c r="K1068" s="189" t="s">
        <v>5847</v>
      </c>
      <c r="L1068" s="189" t="s">
        <v>5843</v>
      </c>
      <c r="M1068" s="189" t="s">
        <v>5345</v>
      </c>
      <c r="N1068" s="189" t="s">
        <v>879</v>
      </c>
      <c r="O1068" s="189" t="s">
        <v>8817</v>
      </c>
      <c r="P1068" s="189" t="s">
        <v>8818</v>
      </c>
      <c r="Q1068" s="189">
        <v>0</v>
      </c>
      <c r="R1068" s="189">
        <v>93401</v>
      </c>
      <c r="S1068" s="189" t="s">
        <v>8067</v>
      </c>
      <c r="T1068" s="190">
        <v>43812</v>
      </c>
      <c r="U1068" s="191">
        <v>7694</v>
      </c>
      <c r="V1068" s="197">
        <v>16061933</v>
      </c>
      <c r="W1068" s="197">
        <v>89946826</v>
      </c>
      <c r="X1068" s="192">
        <v>44469</v>
      </c>
      <c r="Y1068" s="80" t="s">
        <v>6489</v>
      </c>
      <c r="Z1068" s="80" t="s">
        <v>6490</v>
      </c>
      <c r="AA1068" s="193" t="s">
        <v>6522</v>
      </c>
    </row>
    <row r="1069" spans="2:27" s="188" customFormat="1" ht="15.75" customHeight="1" x14ac:dyDescent="0.2">
      <c r="B1069" s="189" t="s">
        <v>5841</v>
      </c>
      <c r="C1069" s="189">
        <v>732489002</v>
      </c>
      <c r="D1069" s="189">
        <v>0</v>
      </c>
      <c r="E1069" s="189" t="s">
        <v>8813</v>
      </c>
      <c r="F1069" s="189" t="s">
        <v>8814</v>
      </c>
      <c r="G1069" s="189" t="s">
        <v>5842</v>
      </c>
      <c r="H1069" s="189" t="s">
        <v>8815</v>
      </c>
      <c r="I1069" s="189" t="s">
        <v>4113</v>
      </c>
      <c r="J1069" s="189" t="s">
        <v>8816</v>
      </c>
      <c r="K1069" s="189" t="s">
        <v>5847</v>
      </c>
      <c r="L1069" s="189" t="s">
        <v>5843</v>
      </c>
      <c r="M1069" s="189" t="s">
        <v>5345</v>
      </c>
      <c r="N1069" s="189" t="s">
        <v>879</v>
      </c>
      <c r="O1069" s="189" t="s">
        <v>8817</v>
      </c>
      <c r="P1069" s="189" t="s">
        <v>8818</v>
      </c>
      <c r="Q1069" s="189">
        <v>0</v>
      </c>
      <c r="R1069" s="189">
        <v>93401</v>
      </c>
      <c r="S1069" s="189" t="s">
        <v>8067</v>
      </c>
      <c r="T1069" s="190">
        <v>43812</v>
      </c>
      <c r="U1069" s="191">
        <v>7694</v>
      </c>
      <c r="V1069" s="197">
        <v>13393182</v>
      </c>
      <c r="W1069" s="197">
        <v>70227716</v>
      </c>
      <c r="X1069" s="192">
        <v>44469</v>
      </c>
      <c r="Y1069" s="80" t="s">
        <v>6489</v>
      </c>
      <c r="Z1069" s="80" t="s">
        <v>6490</v>
      </c>
      <c r="AA1069" s="193" t="s">
        <v>6599</v>
      </c>
    </row>
    <row r="1070" spans="2:27" s="188" customFormat="1" ht="15.75" customHeight="1" x14ac:dyDescent="0.2">
      <c r="B1070" s="189" t="s">
        <v>5841</v>
      </c>
      <c r="C1070" s="189">
        <v>732489002</v>
      </c>
      <c r="D1070" s="189">
        <v>0</v>
      </c>
      <c r="E1070" s="189" t="s">
        <v>8813</v>
      </c>
      <c r="F1070" s="189" t="s">
        <v>8814</v>
      </c>
      <c r="G1070" s="189" t="s">
        <v>5842</v>
      </c>
      <c r="H1070" s="189" t="s">
        <v>8815</v>
      </c>
      <c r="I1070" s="189" t="s">
        <v>4113</v>
      </c>
      <c r="J1070" s="189" t="s">
        <v>8816</v>
      </c>
      <c r="K1070" s="189" t="s">
        <v>5847</v>
      </c>
      <c r="L1070" s="189" t="s">
        <v>5843</v>
      </c>
      <c r="M1070" s="189" t="s">
        <v>5345</v>
      </c>
      <c r="N1070" s="189" t="s">
        <v>879</v>
      </c>
      <c r="O1070" s="189" t="s">
        <v>8817</v>
      </c>
      <c r="P1070" s="189" t="s">
        <v>8818</v>
      </c>
      <c r="Q1070" s="189">
        <v>0</v>
      </c>
      <c r="R1070" s="189">
        <v>93401</v>
      </c>
      <c r="S1070" s="189" t="s">
        <v>8067</v>
      </c>
      <c r="T1070" s="190">
        <v>43812</v>
      </c>
      <c r="U1070" s="191">
        <v>7694</v>
      </c>
      <c r="V1070" s="197">
        <v>15271192</v>
      </c>
      <c r="W1070" s="197">
        <v>56192056</v>
      </c>
      <c r="X1070" s="192">
        <v>44469</v>
      </c>
      <c r="Y1070" s="80" t="s">
        <v>6489</v>
      </c>
      <c r="Z1070" s="80" t="s">
        <v>6490</v>
      </c>
      <c r="AA1070" s="193" t="s">
        <v>6508</v>
      </c>
    </row>
    <row r="1071" spans="2:27" s="188" customFormat="1" ht="15.75" customHeight="1" x14ac:dyDescent="0.2">
      <c r="B1071" s="189" t="s">
        <v>5852</v>
      </c>
      <c r="C1071" s="189">
        <v>651902215</v>
      </c>
      <c r="D1071" s="189">
        <v>0</v>
      </c>
      <c r="E1071" s="189" t="s">
        <v>7366</v>
      </c>
      <c r="F1071" s="189" t="s">
        <v>7367</v>
      </c>
      <c r="G1071" s="189" t="s">
        <v>5853</v>
      </c>
      <c r="H1071" s="189" t="s">
        <v>6818</v>
      </c>
      <c r="I1071" s="189" t="s">
        <v>1214</v>
      </c>
      <c r="J1071" s="189" t="s">
        <v>6819</v>
      </c>
      <c r="K1071" s="189" t="s">
        <v>5854</v>
      </c>
      <c r="L1071" s="189" t="s">
        <v>5857</v>
      </c>
      <c r="M1071" s="189" t="s">
        <v>5342</v>
      </c>
      <c r="N1071" s="189" t="s">
        <v>2636</v>
      </c>
      <c r="O1071" s="189" t="s">
        <v>5856</v>
      </c>
      <c r="P1071" s="189" t="s">
        <v>5855</v>
      </c>
      <c r="Q1071" s="189">
        <v>0</v>
      </c>
      <c r="R1071" s="189">
        <v>93401</v>
      </c>
      <c r="S1071" s="189" t="s">
        <v>7221</v>
      </c>
      <c r="T1071" s="190">
        <v>43858</v>
      </c>
      <c r="U1071" s="191">
        <v>7696</v>
      </c>
      <c r="V1071" s="197">
        <v>24733401</v>
      </c>
      <c r="W1071" s="197">
        <v>86707757</v>
      </c>
      <c r="X1071" s="192">
        <v>44469</v>
      </c>
      <c r="Y1071" s="80" t="s">
        <v>6489</v>
      </c>
      <c r="Z1071" s="80" t="s">
        <v>6490</v>
      </c>
      <c r="AA1071" s="193" t="s">
        <v>6519</v>
      </c>
    </row>
    <row r="1072" spans="2:27" s="188" customFormat="1" ht="15.75" customHeight="1" x14ac:dyDescent="0.2">
      <c r="B1072" s="189" t="s">
        <v>5852</v>
      </c>
      <c r="C1072" s="189">
        <v>651902215</v>
      </c>
      <c r="D1072" s="189">
        <v>0</v>
      </c>
      <c r="E1072" s="189" t="s">
        <v>7366</v>
      </c>
      <c r="F1072" s="189" t="s">
        <v>7367</v>
      </c>
      <c r="G1072" s="189" t="s">
        <v>5853</v>
      </c>
      <c r="H1072" s="189" t="s">
        <v>6818</v>
      </c>
      <c r="I1072" s="189" t="s">
        <v>1214</v>
      </c>
      <c r="J1072" s="189" t="s">
        <v>6819</v>
      </c>
      <c r="K1072" s="189" t="s">
        <v>5854</v>
      </c>
      <c r="L1072" s="189" t="s">
        <v>5857</v>
      </c>
      <c r="M1072" s="189" t="s">
        <v>5342</v>
      </c>
      <c r="N1072" s="189" t="s">
        <v>2636</v>
      </c>
      <c r="O1072" s="189" t="s">
        <v>5856</v>
      </c>
      <c r="P1072" s="189" t="s">
        <v>5855</v>
      </c>
      <c r="Q1072" s="189">
        <v>0</v>
      </c>
      <c r="R1072" s="189">
        <v>93401</v>
      </c>
      <c r="S1072" s="189" t="s">
        <v>7221</v>
      </c>
      <c r="T1072" s="190">
        <v>43858</v>
      </c>
      <c r="U1072" s="191">
        <v>7696</v>
      </c>
      <c r="V1072" s="197">
        <v>15465418</v>
      </c>
      <c r="W1072" s="197">
        <v>77665135</v>
      </c>
      <c r="X1072" s="192">
        <v>44469</v>
      </c>
      <c r="Y1072" s="80" t="s">
        <v>6489</v>
      </c>
      <c r="Z1072" s="80" t="s">
        <v>6490</v>
      </c>
      <c r="AA1072" s="193" t="s">
        <v>148</v>
      </c>
    </row>
    <row r="1073" spans="2:27" s="188" customFormat="1" ht="15.75" customHeight="1" x14ac:dyDescent="0.2">
      <c r="B1073" s="189" t="s">
        <v>5852</v>
      </c>
      <c r="C1073" s="189">
        <v>651902215</v>
      </c>
      <c r="D1073" s="189">
        <v>0</v>
      </c>
      <c r="E1073" s="189" t="s">
        <v>7366</v>
      </c>
      <c r="F1073" s="189" t="s">
        <v>7367</v>
      </c>
      <c r="G1073" s="189" t="s">
        <v>5853</v>
      </c>
      <c r="H1073" s="189" t="s">
        <v>6818</v>
      </c>
      <c r="I1073" s="189" t="s">
        <v>1214</v>
      </c>
      <c r="J1073" s="189" t="s">
        <v>6819</v>
      </c>
      <c r="K1073" s="189" t="s">
        <v>5854</v>
      </c>
      <c r="L1073" s="189" t="s">
        <v>5857</v>
      </c>
      <c r="M1073" s="189" t="s">
        <v>5342</v>
      </c>
      <c r="N1073" s="189" t="s">
        <v>2636</v>
      </c>
      <c r="O1073" s="189" t="s">
        <v>5856</v>
      </c>
      <c r="P1073" s="189" t="s">
        <v>5855</v>
      </c>
      <c r="Q1073" s="189">
        <v>0</v>
      </c>
      <c r="R1073" s="189">
        <v>93401</v>
      </c>
      <c r="S1073" s="189" t="s">
        <v>7221</v>
      </c>
      <c r="T1073" s="190">
        <v>43858</v>
      </c>
      <c r="U1073" s="191">
        <v>7696</v>
      </c>
      <c r="V1073" s="197">
        <v>8648733</v>
      </c>
      <c r="W1073" s="197">
        <v>45467626</v>
      </c>
      <c r="X1073" s="192">
        <v>44469</v>
      </c>
      <c r="Y1073" s="80" t="s">
        <v>6489</v>
      </c>
      <c r="Z1073" s="80" t="s">
        <v>6490</v>
      </c>
      <c r="AA1073" s="193" t="s">
        <v>6576</v>
      </c>
    </row>
    <row r="1074" spans="2:27" s="188" customFormat="1" ht="15.75" customHeight="1" x14ac:dyDescent="0.2">
      <c r="B1074" s="189" t="s">
        <v>5852</v>
      </c>
      <c r="C1074" s="189">
        <v>651902215</v>
      </c>
      <c r="D1074" s="189">
        <v>0</v>
      </c>
      <c r="E1074" s="189" t="s">
        <v>7366</v>
      </c>
      <c r="F1074" s="189" t="s">
        <v>7367</v>
      </c>
      <c r="G1074" s="189" t="s">
        <v>5853</v>
      </c>
      <c r="H1074" s="189" t="s">
        <v>6818</v>
      </c>
      <c r="I1074" s="189" t="s">
        <v>1214</v>
      </c>
      <c r="J1074" s="189" t="s">
        <v>6819</v>
      </c>
      <c r="K1074" s="189" t="s">
        <v>5854</v>
      </c>
      <c r="L1074" s="189" t="s">
        <v>5857</v>
      </c>
      <c r="M1074" s="189" t="s">
        <v>5342</v>
      </c>
      <c r="N1074" s="189" t="s">
        <v>2636</v>
      </c>
      <c r="O1074" s="189" t="s">
        <v>5856</v>
      </c>
      <c r="P1074" s="189" t="s">
        <v>5855</v>
      </c>
      <c r="Q1074" s="189">
        <v>0</v>
      </c>
      <c r="R1074" s="189">
        <v>93401</v>
      </c>
      <c r="S1074" s="189" t="s">
        <v>7221</v>
      </c>
      <c r="T1074" s="190">
        <v>43858</v>
      </c>
      <c r="U1074" s="191">
        <v>7696</v>
      </c>
      <c r="V1074" s="197">
        <v>15071036</v>
      </c>
      <c r="W1074" s="197">
        <v>68707024</v>
      </c>
      <c r="X1074" s="192">
        <v>44469</v>
      </c>
      <c r="Y1074" s="80" t="s">
        <v>6489</v>
      </c>
      <c r="Z1074" s="80" t="s">
        <v>6490</v>
      </c>
      <c r="AA1074" s="193" t="s">
        <v>6502</v>
      </c>
    </row>
    <row r="1075" spans="2:27" s="188" customFormat="1" ht="15.75" customHeight="1" x14ac:dyDescent="0.2">
      <c r="B1075" s="189" t="s">
        <v>5852</v>
      </c>
      <c r="C1075" s="189">
        <v>651902215</v>
      </c>
      <c r="D1075" s="189">
        <v>0</v>
      </c>
      <c r="E1075" s="189" t="s">
        <v>7366</v>
      </c>
      <c r="F1075" s="189" t="s">
        <v>7367</v>
      </c>
      <c r="G1075" s="189" t="s">
        <v>5853</v>
      </c>
      <c r="H1075" s="189" t="s">
        <v>6818</v>
      </c>
      <c r="I1075" s="189" t="s">
        <v>1214</v>
      </c>
      <c r="J1075" s="189" t="s">
        <v>6819</v>
      </c>
      <c r="K1075" s="189" t="s">
        <v>5854</v>
      </c>
      <c r="L1075" s="189" t="s">
        <v>5857</v>
      </c>
      <c r="M1075" s="189" t="s">
        <v>5342</v>
      </c>
      <c r="N1075" s="189" t="s">
        <v>2636</v>
      </c>
      <c r="O1075" s="189" t="s">
        <v>5856</v>
      </c>
      <c r="P1075" s="189" t="s">
        <v>5855</v>
      </c>
      <c r="Q1075" s="189">
        <v>0</v>
      </c>
      <c r="R1075" s="189">
        <v>93401</v>
      </c>
      <c r="S1075" s="189" t="s">
        <v>7221</v>
      </c>
      <c r="T1075" s="190">
        <v>43858</v>
      </c>
      <c r="U1075" s="191">
        <v>7696</v>
      </c>
      <c r="V1075" s="197">
        <v>9859556</v>
      </c>
      <c r="W1075" s="197">
        <v>53241605</v>
      </c>
      <c r="X1075" s="192">
        <v>44469</v>
      </c>
      <c r="Y1075" s="80" t="s">
        <v>6489</v>
      </c>
      <c r="Z1075" s="80" t="s">
        <v>6490</v>
      </c>
      <c r="AA1075" s="193" t="s">
        <v>6491</v>
      </c>
    </row>
    <row r="1076" spans="2:27" s="188" customFormat="1" ht="15.75" customHeight="1" x14ac:dyDescent="0.2">
      <c r="B1076" s="189" t="s">
        <v>5852</v>
      </c>
      <c r="C1076" s="189">
        <v>651902215</v>
      </c>
      <c r="D1076" s="189">
        <v>0</v>
      </c>
      <c r="E1076" s="189" t="s">
        <v>7366</v>
      </c>
      <c r="F1076" s="189" t="s">
        <v>7367</v>
      </c>
      <c r="G1076" s="189" t="s">
        <v>5853</v>
      </c>
      <c r="H1076" s="189" t="s">
        <v>6818</v>
      </c>
      <c r="I1076" s="189" t="s">
        <v>1214</v>
      </c>
      <c r="J1076" s="189" t="s">
        <v>6819</v>
      </c>
      <c r="K1076" s="189" t="s">
        <v>5854</v>
      </c>
      <c r="L1076" s="189" t="s">
        <v>5857</v>
      </c>
      <c r="M1076" s="189" t="s">
        <v>5342</v>
      </c>
      <c r="N1076" s="189" t="s">
        <v>2636</v>
      </c>
      <c r="O1076" s="189" t="s">
        <v>5856</v>
      </c>
      <c r="P1076" s="189" t="s">
        <v>5855</v>
      </c>
      <c r="Q1076" s="189">
        <v>0</v>
      </c>
      <c r="R1076" s="189">
        <v>93401</v>
      </c>
      <c r="S1076" s="189" t="s">
        <v>7221</v>
      </c>
      <c r="T1076" s="190">
        <v>43858</v>
      </c>
      <c r="U1076" s="191">
        <v>7696</v>
      </c>
      <c r="V1076" s="197">
        <v>8845431</v>
      </c>
      <c r="W1076" s="197">
        <v>37691678</v>
      </c>
      <c r="X1076" s="192">
        <v>44469</v>
      </c>
      <c r="Y1076" s="80" t="s">
        <v>6489</v>
      </c>
      <c r="Z1076" s="80" t="s">
        <v>6490</v>
      </c>
      <c r="AA1076" s="193" t="s">
        <v>6535</v>
      </c>
    </row>
    <row r="1077" spans="2:27" s="188" customFormat="1" ht="15.75" customHeight="1" x14ac:dyDescent="0.2">
      <c r="B1077" s="189" t="s">
        <v>5852</v>
      </c>
      <c r="C1077" s="189">
        <v>651902215</v>
      </c>
      <c r="D1077" s="189">
        <v>0</v>
      </c>
      <c r="E1077" s="189" t="s">
        <v>7366</v>
      </c>
      <c r="F1077" s="189" t="s">
        <v>7367</v>
      </c>
      <c r="G1077" s="189" t="s">
        <v>5853</v>
      </c>
      <c r="H1077" s="189" t="s">
        <v>6818</v>
      </c>
      <c r="I1077" s="189" t="s">
        <v>1214</v>
      </c>
      <c r="J1077" s="189" t="s">
        <v>6819</v>
      </c>
      <c r="K1077" s="189" t="s">
        <v>5854</v>
      </c>
      <c r="L1077" s="189" t="s">
        <v>5857</v>
      </c>
      <c r="M1077" s="189" t="s">
        <v>5342</v>
      </c>
      <c r="N1077" s="189" t="s">
        <v>2636</v>
      </c>
      <c r="O1077" s="189" t="s">
        <v>5856</v>
      </c>
      <c r="P1077" s="189" t="s">
        <v>5855</v>
      </c>
      <c r="Q1077" s="189">
        <v>0</v>
      </c>
      <c r="R1077" s="189">
        <v>93401</v>
      </c>
      <c r="S1077" s="189" t="s">
        <v>7221</v>
      </c>
      <c r="T1077" s="190">
        <v>43858</v>
      </c>
      <c r="U1077" s="191">
        <v>7696</v>
      </c>
      <c r="V1077" s="197">
        <v>19224899</v>
      </c>
      <c r="W1077" s="197">
        <v>86487334</v>
      </c>
      <c r="X1077" s="192">
        <v>44469</v>
      </c>
      <c r="Y1077" s="80" t="s">
        <v>6489</v>
      </c>
      <c r="Z1077" s="80" t="s">
        <v>6490</v>
      </c>
      <c r="AA1077" s="193" t="s">
        <v>6507</v>
      </c>
    </row>
    <row r="1078" spans="2:27" s="188" customFormat="1" ht="15.75" customHeight="1" x14ac:dyDescent="0.2">
      <c r="B1078" s="189" t="s">
        <v>5852</v>
      </c>
      <c r="C1078" s="189">
        <v>651902215</v>
      </c>
      <c r="D1078" s="189">
        <v>0</v>
      </c>
      <c r="E1078" s="189" t="s">
        <v>7366</v>
      </c>
      <c r="F1078" s="189" t="s">
        <v>7367</v>
      </c>
      <c r="G1078" s="189" t="s">
        <v>5853</v>
      </c>
      <c r="H1078" s="189" t="s">
        <v>6818</v>
      </c>
      <c r="I1078" s="189" t="s">
        <v>1214</v>
      </c>
      <c r="J1078" s="189" t="s">
        <v>6819</v>
      </c>
      <c r="K1078" s="189" t="s">
        <v>5854</v>
      </c>
      <c r="L1078" s="189" t="s">
        <v>5857</v>
      </c>
      <c r="M1078" s="189" t="s">
        <v>5342</v>
      </c>
      <c r="N1078" s="189" t="s">
        <v>2636</v>
      </c>
      <c r="O1078" s="189" t="s">
        <v>5856</v>
      </c>
      <c r="P1078" s="189" t="s">
        <v>5855</v>
      </c>
      <c r="Q1078" s="189">
        <v>0</v>
      </c>
      <c r="R1078" s="189">
        <v>93401</v>
      </c>
      <c r="S1078" s="189" t="s">
        <v>7221</v>
      </c>
      <c r="T1078" s="190">
        <v>43858</v>
      </c>
      <c r="U1078" s="191">
        <v>7696</v>
      </c>
      <c r="V1078" s="197">
        <v>10000407</v>
      </c>
      <c r="W1078" s="197">
        <v>52481012</v>
      </c>
      <c r="X1078" s="192">
        <v>44469</v>
      </c>
      <c r="Y1078" s="80" t="s">
        <v>6489</v>
      </c>
      <c r="Z1078" s="80" t="s">
        <v>6490</v>
      </c>
      <c r="AA1078" s="193" t="s">
        <v>6571</v>
      </c>
    </row>
    <row r="1079" spans="2:27" s="188" customFormat="1" ht="15.75" customHeight="1" x14ac:dyDescent="0.2">
      <c r="B1079" s="189" t="s">
        <v>5852</v>
      </c>
      <c r="C1079" s="189">
        <v>651902215</v>
      </c>
      <c r="D1079" s="189">
        <v>0</v>
      </c>
      <c r="E1079" s="189" t="s">
        <v>7366</v>
      </c>
      <c r="F1079" s="189" t="s">
        <v>7367</v>
      </c>
      <c r="G1079" s="189" t="s">
        <v>5853</v>
      </c>
      <c r="H1079" s="189" t="s">
        <v>6818</v>
      </c>
      <c r="I1079" s="189" t="s">
        <v>1214</v>
      </c>
      <c r="J1079" s="189" t="s">
        <v>6819</v>
      </c>
      <c r="K1079" s="189" t="s">
        <v>5854</v>
      </c>
      <c r="L1079" s="189" t="s">
        <v>5857</v>
      </c>
      <c r="M1079" s="189" t="s">
        <v>5342</v>
      </c>
      <c r="N1079" s="189" t="s">
        <v>2636</v>
      </c>
      <c r="O1079" s="189" t="s">
        <v>5856</v>
      </c>
      <c r="P1079" s="189" t="s">
        <v>5855</v>
      </c>
      <c r="Q1079" s="189">
        <v>0</v>
      </c>
      <c r="R1079" s="189">
        <v>93401</v>
      </c>
      <c r="S1079" s="189" t="s">
        <v>7221</v>
      </c>
      <c r="T1079" s="190">
        <v>43858</v>
      </c>
      <c r="U1079" s="191">
        <v>7696</v>
      </c>
      <c r="V1079" s="197">
        <v>13352656</v>
      </c>
      <c r="W1079" s="197">
        <v>62875801</v>
      </c>
      <c r="X1079" s="192">
        <v>44469</v>
      </c>
      <c r="Y1079" s="80" t="s">
        <v>6489</v>
      </c>
      <c r="Z1079" s="80" t="s">
        <v>6490</v>
      </c>
      <c r="AA1079" s="193" t="s">
        <v>181</v>
      </c>
    </row>
    <row r="1080" spans="2:27" s="188" customFormat="1" ht="15.75" customHeight="1" x14ac:dyDescent="0.2">
      <c r="B1080" s="189" t="s">
        <v>5852</v>
      </c>
      <c r="C1080" s="189">
        <v>651902215</v>
      </c>
      <c r="D1080" s="189">
        <v>0</v>
      </c>
      <c r="E1080" s="189" t="s">
        <v>7366</v>
      </c>
      <c r="F1080" s="189" t="s">
        <v>7367</v>
      </c>
      <c r="G1080" s="189" t="s">
        <v>5853</v>
      </c>
      <c r="H1080" s="189" t="s">
        <v>6818</v>
      </c>
      <c r="I1080" s="189" t="s">
        <v>1214</v>
      </c>
      <c r="J1080" s="189" t="s">
        <v>6819</v>
      </c>
      <c r="K1080" s="189" t="s">
        <v>5854</v>
      </c>
      <c r="L1080" s="189" t="s">
        <v>5857</v>
      </c>
      <c r="M1080" s="189" t="s">
        <v>5342</v>
      </c>
      <c r="N1080" s="189" t="s">
        <v>2636</v>
      </c>
      <c r="O1080" s="189" t="s">
        <v>5856</v>
      </c>
      <c r="P1080" s="189" t="s">
        <v>5855</v>
      </c>
      <c r="Q1080" s="189">
        <v>0</v>
      </c>
      <c r="R1080" s="189">
        <v>93401</v>
      </c>
      <c r="S1080" s="189" t="s">
        <v>7221</v>
      </c>
      <c r="T1080" s="190">
        <v>43858</v>
      </c>
      <c r="U1080" s="191">
        <v>7696</v>
      </c>
      <c r="V1080" s="197">
        <v>14010948</v>
      </c>
      <c r="W1080" s="197">
        <v>59898656</v>
      </c>
      <c r="X1080" s="192">
        <v>44469</v>
      </c>
      <c r="Y1080" s="80" t="s">
        <v>6489</v>
      </c>
      <c r="Z1080" s="80" t="s">
        <v>6490</v>
      </c>
      <c r="AA1080" s="193" t="s">
        <v>6498</v>
      </c>
    </row>
    <row r="1081" spans="2:27" s="188" customFormat="1" ht="15.75" customHeight="1" x14ac:dyDescent="0.2">
      <c r="B1081" s="189" t="s">
        <v>5852</v>
      </c>
      <c r="C1081" s="189">
        <v>651902215</v>
      </c>
      <c r="D1081" s="189">
        <v>0</v>
      </c>
      <c r="E1081" s="189" t="s">
        <v>7366</v>
      </c>
      <c r="F1081" s="189" t="s">
        <v>7367</v>
      </c>
      <c r="G1081" s="189" t="s">
        <v>5853</v>
      </c>
      <c r="H1081" s="189" t="s">
        <v>6818</v>
      </c>
      <c r="I1081" s="189" t="s">
        <v>1214</v>
      </c>
      <c r="J1081" s="189" t="s">
        <v>6819</v>
      </c>
      <c r="K1081" s="189" t="s">
        <v>5854</v>
      </c>
      <c r="L1081" s="189" t="s">
        <v>5857</v>
      </c>
      <c r="M1081" s="189" t="s">
        <v>5342</v>
      </c>
      <c r="N1081" s="189" t="s">
        <v>2636</v>
      </c>
      <c r="O1081" s="189" t="s">
        <v>5856</v>
      </c>
      <c r="P1081" s="189" t="s">
        <v>5855</v>
      </c>
      <c r="Q1081" s="189">
        <v>0</v>
      </c>
      <c r="R1081" s="189">
        <v>93401</v>
      </c>
      <c r="S1081" s="189" t="s">
        <v>7221</v>
      </c>
      <c r="T1081" s="190">
        <v>43858</v>
      </c>
      <c r="U1081" s="191">
        <v>7696</v>
      </c>
      <c r="V1081" s="197">
        <v>9239813</v>
      </c>
      <c r="W1081" s="197">
        <v>40226991</v>
      </c>
      <c r="X1081" s="192">
        <v>44469</v>
      </c>
      <c r="Y1081" s="80" t="s">
        <v>6489</v>
      </c>
      <c r="Z1081" s="80" t="s">
        <v>6490</v>
      </c>
      <c r="AA1081" s="193" t="s">
        <v>6591</v>
      </c>
    </row>
    <row r="1082" spans="2:27" s="188" customFormat="1" ht="15.75" customHeight="1" x14ac:dyDescent="0.2">
      <c r="B1082" s="189" t="s">
        <v>5852</v>
      </c>
      <c r="C1082" s="189">
        <v>651902215</v>
      </c>
      <c r="D1082" s="189">
        <v>0</v>
      </c>
      <c r="E1082" s="189" t="s">
        <v>7366</v>
      </c>
      <c r="F1082" s="189" t="s">
        <v>7367</v>
      </c>
      <c r="G1082" s="189" t="s">
        <v>5853</v>
      </c>
      <c r="H1082" s="189" t="s">
        <v>6818</v>
      </c>
      <c r="I1082" s="189" t="s">
        <v>1214</v>
      </c>
      <c r="J1082" s="189" t="s">
        <v>6819</v>
      </c>
      <c r="K1082" s="189" t="s">
        <v>5854</v>
      </c>
      <c r="L1082" s="189" t="s">
        <v>5857</v>
      </c>
      <c r="M1082" s="189" t="s">
        <v>5342</v>
      </c>
      <c r="N1082" s="189" t="s">
        <v>2636</v>
      </c>
      <c r="O1082" s="189" t="s">
        <v>5856</v>
      </c>
      <c r="P1082" s="189" t="s">
        <v>5855</v>
      </c>
      <c r="Q1082" s="189">
        <v>0</v>
      </c>
      <c r="R1082" s="189">
        <v>93401</v>
      </c>
      <c r="S1082" s="189" t="s">
        <v>7221</v>
      </c>
      <c r="T1082" s="190">
        <v>43858</v>
      </c>
      <c r="U1082" s="191">
        <v>7696</v>
      </c>
      <c r="V1082" s="197">
        <v>21606514</v>
      </c>
      <c r="W1082" s="197">
        <v>56706536</v>
      </c>
      <c r="X1082" s="192">
        <v>44469</v>
      </c>
      <c r="Y1082" s="80" t="s">
        <v>6489</v>
      </c>
      <c r="Z1082" s="80" t="s">
        <v>6490</v>
      </c>
      <c r="AA1082" s="193" t="s">
        <v>7478</v>
      </c>
    </row>
    <row r="1083" spans="2:27" s="188" customFormat="1" ht="15.75" customHeight="1" x14ac:dyDescent="0.2">
      <c r="B1083" s="189" t="s">
        <v>5950</v>
      </c>
      <c r="C1083" s="189">
        <v>651908876</v>
      </c>
      <c r="D1083" s="189">
        <v>0</v>
      </c>
      <c r="E1083" s="189" t="s">
        <v>7360</v>
      </c>
      <c r="F1083" s="189" t="s">
        <v>8676</v>
      </c>
      <c r="G1083" s="189" t="s">
        <v>5951</v>
      </c>
      <c r="H1083" s="189" t="s">
        <v>8677</v>
      </c>
      <c r="I1083" s="189" t="s">
        <v>5952</v>
      </c>
      <c r="J1083" s="189" t="s">
        <v>8678</v>
      </c>
      <c r="K1083" s="189" t="s">
        <v>8679</v>
      </c>
      <c r="L1083" s="189" t="s">
        <v>5953</v>
      </c>
      <c r="M1083" s="189" t="s">
        <v>198</v>
      </c>
      <c r="N1083" s="189" t="s">
        <v>5954</v>
      </c>
      <c r="O1083" s="189" t="s">
        <v>8680</v>
      </c>
      <c r="P1083" s="189" t="s">
        <v>5955</v>
      </c>
      <c r="Q1083" s="189">
        <v>0</v>
      </c>
      <c r="R1083" s="189">
        <v>93401</v>
      </c>
      <c r="S1083" s="189" t="s">
        <v>5926</v>
      </c>
      <c r="T1083" s="190">
        <v>43934</v>
      </c>
      <c r="U1083" s="191">
        <v>7704</v>
      </c>
      <c r="V1083" s="197">
        <v>15498531</v>
      </c>
      <c r="W1083" s="197">
        <v>77239622</v>
      </c>
      <c r="X1083" s="192">
        <v>44469</v>
      </c>
      <c r="Y1083" s="80" t="s">
        <v>6489</v>
      </c>
      <c r="Z1083" s="80" t="s">
        <v>6490</v>
      </c>
      <c r="AA1083" s="193" t="s">
        <v>6509</v>
      </c>
    </row>
    <row r="1084" spans="2:27" s="188" customFormat="1" ht="15.75" customHeight="1" x14ac:dyDescent="0.2">
      <c r="B1084" s="189" t="s">
        <v>8658</v>
      </c>
      <c r="C1084" s="189">
        <v>650837746</v>
      </c>
      <c r="D1084" s="189">
        <v>0</v>
      </c>
      <c r="E1084" s="189" t="s">
        <v>7356</v>
      </c>
      <c r="F1084" s="189" t="s">
        <v>8659</v>
      </c>
      <c r="G1084" s="189" t="s">
        <v>5983</v>
      </c>
      <c r="H1084" s="189" t="s">
        <v>5984</v>
      </c>
      <c r="I1084" s="189" t="s">
        <v>5628</v>
      </c>
      <c r="J1084" s="189" t="s">
        <v>6249</v>
      </c>
      <c r="K1084" s="189" t="s">
        <v>5985</v>
      </c>
      <c r="L1084" s="189" t="s">
        <v>7357</v>
      </c>
      <c r="M1084" s="189" t="s">
        <v>5345</v>
      </c>
      <c r="N1084" s="189" t="s">
        <v>1147</v>
      </c>
      <c r="O1084" s="189" t="s">
        <v>5986</v>
      </c>
      <c r="P1084" s="189" t="s">
        <v>5987</v>
      </c>
      <c r="Q1084" s="189">
        <v>0</v>
      </c>
      <c r="R1084" s="189">
        <v>93401</v>
      </c>
      <c r="S1084" s="189" t="s">
        <v>8660</v>
      </c>
      <c r="T1084" s="190">
        <v>43990</v>
      </c>
      <c r="U1084" s="191">
        <v>7706</v>
      </c>
      <c r="V1084" s="197">
        <v>11296515</v>
      </c>
      <c r="W1084" s="197">
        <v>77653384</v>
      </c>
      <c r="X1084" s="192">
        <v>44469</v>
      </c>
      <c r="Y1084" s="80" t="s">
        <v>6489</v>
      </c>
      <c r="Z1084" s="80" t="s">
        <v>6490</v>
      </c>
      <c r="AA1084" s="193" t="s">
        <v>6522</v>
      </c>
    </row>
    <row r="1085" spans="2:27" s="188" customFormat="1" ht="15.75" customHeight="1" x14ac:dyDescent="0.2">
      <c r="B1085" s="189" t="s">
        <v>8658</v>
      </c>
      <c r="C1085" s="189">
        <v>650837746</v>
      </c>
      <c r="D1085" s="189">
        <v>0</v>
      </c>
      <c r="E1085" s="189" t="s">
        <v>7356</v>
      </c>
      <c r="F1085" s="189" t="s">
        <v>8659</v>
      </c>
      <c r="G1085" s="189" t="s">
        <v>5983</v>
      </c>
      <c r="H1085" s="189" t="s">
        <v>5984</v>
      </c>
      <c r="I1085" s="189" t="s">
        <v>5628</v>
      </c>
      <c r="J1085" s="189" t="s">
        <v>6249</v>
      </c>
      <c r="K1085" s="189" t="s">
        <v>5985</v>
      </c>
      <c r="L1085" s="189" t="s">
        <v>7357</v>
      </c>
      <c r="M1085" s="189" t="s">
        <v>5345</v>
      </c>
      <c r="N1085" s="189" t="s">
        <v>1147</v>
      </c>
      <c r="O1085" s="189" t="s">
        <v>5986</v>
      </c>
      <c r="P1085" s="189" t="s">
        <v>5987</v>
      </c>
      <c r="Q1085" s="189">
        <v>0</v>
      </c>
      <c r="R1085" s="189">
        <v>93401</v>
      </c>
      <c r="S1085" s="189" t="s">
        <v>8660</v>
      </c>
      <c r="T1085" s="190">
        <v>43990</v>
      </c>
      <c r="U1085" s="191">
        <v>7706</v>
      </c>
      <c r="V1085" s="197">
        <v>14777294</v>
      </c>
      <c r="W1085" s="197">
        <v>114414415</v>
      </c>
      <c r="X1085" s="192">
        <v>44469</v>
      </c>
      <c r="Y1085" s="80" t="s">
        <v>6489</v>
      </c>
      <c r="Z1085" s="80" t="s">
        <v>6490</v>
      </c>
      <c r="AA1085" s="193" t="s">
        <v>6508</v>
      </c>
    </row>
    <row r="1086" spans="2:27" s="188" customFormat="1" ht="15.75" customHeight="1" x14ac:dyDescent="0.2">
      <c r="B1086" s="189" t="s">
        <v>6252</v>
      </c>
      <c r="C1086" s="189">
        <v>533344577</v>
      </c>
      <c r="D1086" s="189">
        <v>0</v>
      </c>
      <c r="E1086" s="189" t="s">
        <v>7274</v>
      </c>
      <c r="F1086" s="189" t="s">
        <v>6254</v>
      </c>
      <c r="G1086" s="189" t="s">
        <v>6253</v>
      </c>
      <c r="H1086" s="189" t="s">
        <v>6255</v>
      </c>
      <c r="I1086" s="189" t="s">
        <v>5540</v>
      </c>
      <c r="J1086" s="189" t="s">
        <v>6256</v>
      </c>
      <c r="K1086" s="189" t="s">
        <v>6257</v>
      </c>
      <c r="L1086" s="189" t="s">
        <v>6258</v>
      </c>
      <c r="M1086" s="189" t="s">
        <v>544</v>
      </c>
      <c r="N1086" s="189" t="s">
        <v>187</v>
      </c>
      <c r="O1086" s="189">
        <v>56977591646</v>
      </c>
      <c r="P1086" s="189" t="s">
        <v>6259</v>
      </c>
      <c r="Q1086" s="189">
        <v>0</v>
      </c>
      <c r="R1086" s="189">
        <v>93401</v>
      </c>
      <c r="S1086" s="189" t="s">
        <v>6260</v>
      </c>
      <c r="T1086" s="190">
        <v>44050</v>
      </c>
      <c r="U1086" s="194">
        <v>7717</v>
      </c>
      <c r="V1086" s="197">
        <v>600000</v>
      </c>
      <c r="W1086" s="197">
        <v>600000</v>
      </c>
      <c r="X1086" s="192">
        <v>44469</v>
      </c>
      <c r="Y1086" s="80" t="s">
        <v>6489</v>
      </c>
      <c r="Z1086" s="80" t="s">
        <v>6490</v>
      </c>
      <c r="AA1086" s="194" t="s">
        <v>6609</v>
      </c>
    </row>
    <row r="1087" spans="2:27" s="188" customFormat="1" ht="15.75" customHeight="1" x14ac:dyDescent="0.2">
      <c r="B1087" s="189" t="s">
        <v>6011</v>
      </c>
      <c r="C1087" s="189">
        <v>651932017</v>
      </c>
      <c r="D1087" s="189">
        <v>0</v>
      </c>
      <c r="E1087" s="189" t="s">
        <v>7328</v>
      </c>
      <c r="F1087" s="189" t="s">
        <v>8265</v>
      </c>
      <c r="G1087" s="189" t="s">
        <v>6012</v>
      </c>
      <c r="H1087" s="189" t="s">
        <v>8266</v>
      </c>
      <c r="I1087" s="189" t="s">
        <v>1287</v>
      </c>
      <c r="J1087" s="189" t="s">
        <v>6016</v>
      </c>
      <c r="K1087" s="189" t="s">
        <v>8267</v>
      </c>
      <c r="L1087" s="189" t="s">
        <v>6013</v>
      </c>
      <c r="M1087" s="189" t="s">
        <v>47</v>
      </c>
      <c r="N1087" s="189" t="s">
        <v>630</v>
      </c>
      <c r="O1087" s="189" t="s">
        <v>6014</v>
      </c>
      <c r="P1087" s="189" t="s">
        <v>6015</v>
      </c>
      <c r="Q1087" s="189">
        <v>0</v>
      </c>
      <c r="R1087" s="189">
        <v>93401</v>
      </c>
      <c r="S1087" s="189" t="s">
        <v>8268</v>
      </c>
      <c r="T1087" s="190">
        <v>44034</v>
      </c>
      <c r="U1087" s="191">
        <v>7708</v>
      </c>
      <c r="V1087" s="197">
        <v>8113006</v>
      </c>
      <c r="W1087" s="197">
        <v>38705802</v>
      </c>
      <c r="X1087" s="192">
        <v>44469</v>
      </c>
      <c r="Y1087" s="80" t="s">
        <v>6489</v>
      </c>
      <c r="Z1087" s="80" t="s">
        <v>6490</v>
      </c>
      <c r="AA1087" s="193" t="s">
        <v>6561</v>
      </c>
    </row>
    <row r="1088" spans="2:27" s="188" customFormat="1" ht="15.75" customHeight="1" x14ac:dyDescent="0.2">
      <c r="B1088" s="189" t="s">
        <v>6011</v>
      </c>
      <c r="C1088" s="189">
        <v>651932017</v>
      </c>
      <c r="D1088" s="189">
        <v>0</v>
      </c>
      <c r="E1088" s="189" t="s">
        <v>7328</v>
      </c>
      <c r="F1088" s="189" t="s">
        <v>8265</v>
      </c>
      <c r="G1088" s="189" t="s">
        <v>6012</v>
      </c>
      <c r="H1088" s="189" t="s">
        <v>8266</v>
      </c>
      <c r="I1088" s="189" t="s">
        <v>1287</v>
      </c>
      <c r="J1088" s="189" t="s">
        <v>6016</v>
      </c>
      <c r="K1088" s="189" t="s">
        <v>8267</v>
      </c>
      <c r="L1088" s="189" t="s">
        <v>6013</v>
      </c>
      <c r="M1088" s="189" t="s">
        <v>47</v>
      </c>
      <c r="N1088" s="189" t="s">
        <v>630</v>
      </c>
      <c r="O1088" s="189" t="s">
        <v>6014</v>
      </c>
      <c r="P1088" s="189" t="s">
        <v>6015</v>
      </c>
      <c r="Q1088" s="189">
        <v>0</v>
      </c>
      <c r="R1088" s="189">
        <v>93401</v>
      </c>
      <c r="S1088" s="189" t="s">
        <v>8268</v>
      </c>
      <c r="T1088" s="190">
        <v>44034</v>
      </c>
      <c r="U1088" s="191">
        <v>7708</v>
      </c>
      <c r="V1088" s="197">
        <v>6301220</v>
      </c>
      <c r="W1088" s="197">
        <v>31728496</v>
      </c>
      <c r="X1088" s="192">
        <v>44469</v>
      </c>
      <c r="Y1088" s="80" t="s">
        <v>6489</v>
      </c>
      <c r="Z1088" s="80" t="s">
        <v>6490</v>
      </c>
      <c r="AA1088" s="193" t="s">
        <v>6688</v>
      </c>
    </row>
    <row r="1089" spans="2:27" s="188" customFormat="1" ht="15.75" customHeight="1" x14ac:dyDescent="0.2">
      <c r="B1089" s="189" t="s">
        <v>6011</v>
      </c>
      <c r="C1089" s="189">
        <v>651932017</v>
      </c>
      <c r="D1089" s="189">
        <v>0</v>
      </c>
      <c r="E1089" s="189" t="s">
        <v>7328</v>
      </c>
      <c r="F1089" s="189" t="s">
        <v>8265</v>
      </c>
      <c r="G1089" s="189" t="s">
        <v>6012</v>
      </c>
      <c r="H1089" s="189" t="s">
        <v>8266</v>
      </c>
      <c r="I1089" s="189" t="s">
        <v>1287</v>
      </c>
      <c r="J1089" s="189" t="s">
        <v>6016</v>
      </c>
      <c r="K1089" s="189" t="s">
        <v>8267</v>
      </c>
      <c r="L1089" s="189" t="s">
        <v>6013</v>
      </c>
      <c r="M1089" s="189" t="s">
        <v>47</v>
      </c>
      <c r="N1089" s="189" t="s">
        <v>630</v>
      </c>
      <c r="O1089" s="189" t="s">
        <v>6014</v>
      </c>
      <c r="P1089" s="189" t="s">
        <v>6015</v>
      </c>
      <c r="Q1089" s="189">
        <v>0</v>
      </c>
      <c r="R1089" s="189">
        <v>93401</v>
      </c>
      <c r="S1089" s="189" t="s">
        <v>8268</v>
      </c>
      <c r="T1089" s="190">
        <v>44034</v>
      </c>
      <c r="U1089" s="191">
        <v>7708</v>
      </c>
      <c r="V1089" s="197">
        <v>9686581</v>
      </c>
      <c r="W1089" s="197">
        <v>49470754</v>
      </c>
      <c r="X1089" s="192">
        <v>44469</v>
      </c>
      <c r="Y1089" s="80" t="s">
        <v>6489</v>
      </c>
      <c r="Z1089" s="80" t="s">
        <v>6490</v>
      </c>
      <c r="AA1089" s="193" t="s">
        <v>6595</v>
      </c>
    </row>
    <row r="1090" spans="2:27" s="188" customFormat="1" ht="15.75" customHeight="1" x14ac:dyDescent="0.2">
      <c r="B1090" s="189" t="s">
        <v>6011</v>
      </c>
      <c r="C1090" s="189">
        <v>651932017</v>
      </c>
      <c r="D1090" s="189">
        <v>0</v>
      </c>
      <c r="E1090" s="189" t="s">
        <v>7328</v>
      </c>
      <c r="F1090" s="189" t="s">
        <v>8265</v>
      </c>
      <c r="G1090" s="189" t="s">
        <v>6012</v>
      </c>
      <c r="H1090" s="189" t="s">
        <v>8266</v>
      </c>
      <c r="I1090" s="189" t="s">
        <v>1287</v>
      </c>
      <c r="J1090" s="189" t="s">
        <v>6016</v>
      </c>
      <c r="K1090" s="189" t="s">
        <v>8267</v>
      </c>
      <c r="L1090" s="189" t="s">
        <v>6013</v>
      </c>
      <c r="M1090" s="189" t="s">
        <v>47</v>
      </c>
      <c r="N1090" s="189" t="s">
        <v>630</v>
      </c>
      <c r="O1090" s="189" t="s">
        <v>6014</v>
      </c>
      <c r="P1090" s="189" t="s">
        <v>6015</v>
      </c>
      <c r="Q1090" s="189">
        <v>0</v>
      </c>
      <c r="R1090" s="189">
        <v>93401</v>
      </c>
      <c r="S1090" s="189" t="s">
        <v>8268</v>
      </c>
      <c r="T1090" s="190">
        <v>44034</v>
      </c>
      <c r="U1090" s="191">
        <v>7708</v>
      </c>
      <c r="V1090" s="197">
        <v>6894276</v>
      </c>
      <c r="W1090" s="197">
        <v>35879888</v>
      </c>
      <c r="X1090" s="192">
        <v>44469</v>
      </c>
      <c r="Y1090" s="80" t="s">
        <v>6489</v>
      </c>
      <c r="Z1090" s="80" t="s">
        <v>6490</v>
      </c>
      <c r="AA1090" s="193" t="s">
        <v>6543</v>
      </c>
    </row>
    <row r="1091" spans="2:27" s="188" customFormat="1" ht="15.75" customHeight="1" x14ac:dyDescent="0.2">
      <c r="B1091" s="189" t="s">
        <v>6011</v>
      </c>
      <c r="C1091" s="189">
        <v>651932017</v>
      </c>
      <c r="D1091" s="189">
        <v>0</v>
      </c>
      <c r="E1091" s="189" t="s">
        <v>7328</v>
      </c>
      <c r="F1091" s="189" t="s">
        <v>8265</v>
      </c>
      <c r="G1091" s="189" t="s">
        <v>6012</v>
      </c>
      <c r="H1091" s="189" t="s">
        <v>8266</v>
      </c>
      <c r="I1091" s="189" t="s">
        <v>1287</v>
      </c>
      <c r="J1091" s="189" t="s">
        <v>6016</v>
      </c>
      <c r="K1091" s="189" t="s">
        <v>8267</v>
      </c>
      <c r="L1091" s="189" t="s">
        <v>6013</v>
      </c>
      <c r="M1091" s="189" t="s">
        <v>47</v>
      </c>
      <c r="N1091" s="189" t="s">
        <v>630</v>
      </c>
      <c r="O1091" s="189" t="s">
        <v>6014</v>
      </c>
      <c r="P1091" s="189" t="s">
        <v>6015</v>
      </c>
      <c r="Q1091" s="189">
        <v>0</v>
      </c>
      <c r="R1091" s="189">
        <v>93401</v>
      </c>
      <c r="S1091" s="189" t="s">
        <v>8268</v>
      </c>
      <c r="T1091" s="190">
        <v>44034</v>
      </c>
      <c r="U1091" s="191">
        <v>7708</v>
      </c>
      <c r="V1091" s="197">
        <v>7660307</v>
      </c>
      <c r="W1091" s="197">
        <v>42749454</v>
      </c>
      <c r="X1091" s="192">
        <v>44469</v>
      </c>
      <c r="Y1091" s="80" t="s">
        <v>6489</v>
      </c>
      <c r="Z1091" s="80" t="s">
        <v>6490</v>
      </c>
      <c r="AA1091" s="193" t="s">
        <v>7482</v>
      </c>
    </row>
    <row r="1092" spans="2:27" s="188" customFormat="1" ht="15.75" customHeight="1" x14ac:dyDescent="0.2">
      <c r="B1092" s="189" t="s">
        <v>6211</v>
      </c>
      <c r="C1092" s="189">
        <v>651868661</v>
      </c>
      <c r="D1092" s="189">
        <v>0</v>
      </c>
      <c r="E1092" s="189" t="s">
        <v>7284</v>
      </c>
      <c r="F1092" s="189" t="s">
        <v>7993</v>
      </c>
      <c r="G1092" s="189" t="s">
        <v>6212</v>
      </c>
      <c r="H1092" s="189" t="s">
        <v>6213</v>
      </c>
      <c r="I1092" s="189" t="s">
        <v>6214</v>
      </c>
      <c r="J1092" s="189" t="s">
        <v>6215</v>
      </c>
      <c r="K1092" s="189" t="s">
        <v>6216</v>
      </c>
      <c r="L1092" s="189" t="s">
        <v>6217</v>
      </c>
      <c r="M1092" s="189" t="s">
        <v>5344</v>
      </c>
      <c r="N1092" s="189" t="s">
        <v>3316</v>
      </c>
      <c r="O1092" s="189" t="s">
        <v>6218</v>
      </c>
      <c r="P1092" s="189" t="s">
        <v>6219</v>
      </c>
      <c r="Q1092" s="189">
        <v>0</v>
      </c>
      <c r="R1092" s="189">
        <v>94301</v>
      </c>
      <c r="S1092" s="189" t="s">
        <v>7994</v>
      </c>
      <c r="T1092" s="190">
        <v>44102</v>
      </c>
      <c r="U1092" s="191">
        <v>7713</v>
      </c>
      <c r="V1092" s="197">
        <v>5451288</v>
      </c>
      <c r="W1092" s="197">
        <v>48320962</v>
      </c>
      <c r="X1092" s="192">
        <v>44469</v>
      </c>
      <c r="Y1092" s="80" t="s">
        <v>6489</v>
      </c>
      <c r="Z1092" s="80" t="s">
        <v>6490</v>
      </c>
      <c r="AA1092" s="193" t="s">
        <v>6526</v>
      </c>
    </row>
    <row r="1093" spans="2:27" s="188" customFormat="1" ht="15.75" customHeight="1" x14ac:dyDescent="0.2">
      <c r="B1093" s="189" t="s">
        <v>6211</v>
      </c>
      <c r="C1093" s="189">
        <v>651868661</v>
      </c>
      <c r="D1093" s="189">
        <v>0</v>
      </c>
      <c r="E1093" s="189" t="s">
        <v>7284</v>
      </c>
      <c r="F1093" s="189" t="s">
        <v>7993</v>
      </c>
      <c r="G1093" s="189" t="s">
        <v>6212</v>
      </c>
      <c r="H1093" s="189" t="s">
        <v>6213</v>
      </c>
      <c r="I1093" s="189" t="s">
        <v>6214</v>
      </c>
      <c r="J1093" s="189" t="s">
        <v>6215</v>
      </c>
      <c r="K1093" s="189" t="s">
        <v>6216</v>
      </c>
      <c r="L1093" s="189" t="s">
        <v>6217</v>
      </c>
      <c r="M1093" s="189" t="s">
        <v>5344</v>
      </c>
      <c r="N1093" s="189" t="s">
        <v>3316</v>
      </c>
      <c r="O1093" s="189" t="s">
        <v>6218</v>
      </c>
      <c r="P1093" s="189" t="s">
        <v>6219</v>
      </c>
      <c r="Q1093" s="189">
        <v>0</v>
      </c>
      <c r="R1093" s="189">
        <v>94301</v>
      </c>
      <c r="S1093" s="189" t="s">
        <v>7994</v>
      </c>
      <c r="T1093" s="190">
        <v>44102</v>
      </c>
      <c r="U1093" s="191">
        <v>7713</v>
      </c>
      <c r="V1093" s="197">
        <v>3046308</v>
      </c>
      <c r="W1093" s="197">
        <v>9459588</v>
      </c>
      <c r="X1093" s="192">
        <v>44469</v>
      </c>
      <c r="Y1093" s="80" t="s">
        <v>6489</v>
      </c>
      <c r="Z1093" s="80" t="s">
        <v>6490</v>
      </c>
      <c r="AA1093" s="193" t="s">
        <v>6574</v>
      </c>
    </row>
    <row r="1094" spans="2:27" s="188" customFormat="1" ht="15.75" customHeight="1" x14ac:dyDescent="0.2">
      <c r="B1094" s="189" t="s">
        <v>6245</v>
      </c>
      <c r="C1094" s="189">
        <v>651935253</v>
      </c>
      <c r="D1094" s="189">
        <v>0</v>
      </c>
      <c r="E1094" s="189" t="s">
        <v>7287</v>
      </c>
      <c r="F1094" s="189" t="s">
        <v>8044</v>
      </c>
      <c r="G1094" s="189" t="s">
        <v>6246</v>
      </c>
      <c r="H1094" s="189" t="s">
        <v>8045</v>
      </c>
      <c r="I1094" s="189" t="s">
        <v>6247</v>
      </c>
      <c r="J1094" s="189" t="s">
        <v>8046</v>
      </c>
      <c r="K1094" s="189" t="s">
        <v>8047</v>
      </c>
      <c r="L1094" s="189" t="s">
        <v>7288</v>
      </c>
      <c r="M1094" s="189" t="s">
        <v>47</v>
      </c>
      <c r="N1094" s="189" t="s">
        <v>1601</v>
      </c>
      <c r="O1094" s="189" t="s">
        <v>6248</v>
      </c>
      <c r="P1094" s="189" t="s">
        <v>7289</v>
      </c>
      <c r="Q1094" s="189">
        <v>0</v>
      </c>
      <c r="R1094" s="189">
        <v>93401</v>
      </c>
      <c r="S1094" s="189" t="s">
        <v>7951</v>
      </c>
      <c r="T1094" s="190">
        <v>44104</v>
      </c>
      <c r="U1094" s="191">
        <v>7714</v>
      </c>
      <c r="V1094" s="197">
        <v>13049208</v>
      </c>
      <c r="W1094" s="197">
        <v>85479147</v>
      </c>
      <c r="X1094" s="192">
        <v>44469</v>
      </c>
      <c r="Y1094" s="80" t="s">
        <v>6489</v>
      </c>
      <c r="Z1094" s="80" t="s">
        <v>6490</v>
      </c>
      <c r="AA1094" s="193" t="s">
        <v>6619</v>
      </c>
    </row>
    <row r="1095" spans="2:27" s="188" customFormat="1" ht="15.75" customHeight="1" x14ac:dyDescent="0.2">
      <c r="B1095" s="189" t="s">
        <v>6245</v>
      </c>
      <c r="C1095" s="189">
        <v>651935253</v>
      </c>
      <c r="D1095" s="189">
        <v>0</v>
      </c>
      <c r="E1095" s="189" t="s">
        <v>7287</v>
      </c>
      <c r="F1095" s="189" t="s">
        <v>8044</v>
      </c>
      <c r="G1095" s="189" t="s">
        <v>6246</v>
      </c>
      <c r="H1095" s="189" t="s">
        <v>8045</v>
      </c>
      <c r="I1095" s="189" t="s">
        <v>6247</v>
      </c>
      <c r="J1095" s="189" t="s">
        <v>8046</v>
      </c>
      <c r="K1095" s="189" t="s">
        <v>8047</v>
      </c>
      <c r="L1095" s="189" t="s">
        <v>7288</v>
      </c>
      <c r="M1095" s="189" t="s">
        <v>47</v>
      </c>
      <c r="N1095" s="189" t="s">
        <v>1601</v>
      </c>
      <c r="O1095" s="189" t="s">
        <v>6248</v>
      </c>
      <c r="P1095" s="189" t="s">
        <v>7289</v>
      </c>
      <c r="Q1095" s="189">
        <v>0</v>
      </c>
      <c r="R1095" s="189">
        <v>93401</v>
      </c>
      <c r="S1095" s="189" t="s">
        <v>7951</v>
      </c>
      <c r="T1095" s="190">
        <v>44104</v>
      </c>
      <c r="U1095" s="191">
        <v>7714</v>
      </c>
      <c r="V1095" s="197">
        <v>11366907</v>
      </c>
      <c r="W1095" s="197">
        <v>68656130</v>
      </c>
      <c r="X1095" s="192">
        <v>44469</v>
      </c>
      <c r="Y1095" s="80" t="s">
        <v>6489</v>
      </c>
      <c r="Z1095" s="80" t="s">
        <v>6490</v>
      </c>
      <c r="AA1095" s="193" t="s">
        <v>7199</v>
      </c>
    </row>
    <row r="1096" spans="2:27" s="188" customFormat="1" ht="15.75" customHeight="1" x14ac:dyDescent="0.2">
      <c r="B1096" s="189" t="s">
        <v>6252</v>
      </c>
      <c r="C1096" s="189">
        <v>533344577</v>
      </c>
      <c r="D1096" s="189">
        <v>0</v>
      </c>
      <c r="E1096" s="189" t="s">
        <v>7274</v>
      </c>
      <c r="F1096" s="189" t="s">
        <v>6254</v>
      </c>
      <c r="G1096" s="189" t="s">
        <v>6253</v>
      </c>
      <c r="H1096" s="189" t="s">
        <v>6255</v>
      </c>
      <c r="I1096" s="189" t="s">
        <v>5540</v>
      </c>
      <c r="J1096" s="189" t="s">
        <v>6256</v>
      </c>
      <c r="K1096" s="189" t="s">
        <v>6257</v>
      </c>
      <c r="L1096" s="189" t="s">
        <v>6258</v>
      </c>
      <c r="M1096" s="189" t="s">
        <v>544</v>
      </c>
      <c r="N1096" s="189" t="s">
        <v>187</v>
      </c>
      <c r="O1096" s="189">
        <v>56977591646</v>
      </c>
      <c r="P1096" s="189" t="s">
        <v>6259</v>
      </c>
      <c r="Q1096" s="189">
        <v>0</v>
      </c>
      <c r="R1096" s="189">
        <v>93401</v>
      </c>
      <c r="S1096" s="189" t="s">
        <v>6260</v>
      </c>
      <c r="T1096" s="190">
        <v>44050</v>
      </c>
      <c r="U1096" s="191">
        <v>7717</v>
      </c>
      <c r="V1096" s="197">
        <v>9765215</v>
      </c>
      <c r="W1096" s="197">
        <v>52305698</v>
      </c>
      <c r="X1096" s="192">
        <v>44469</v>
      </c>
      <c r="Y1096" s="80" t="s">
        <v>6489</v>
      </c>
      <c r="Z1096" s="80" t="s">
        <v>6490</v>
      </c>
      <c r="AA1096" s="193" t="s">
        <v>6609</v>
      </c>
    </row>
    <row r="1097" spans="2:27" s="188" customFormat="1" ht="15.75" customHeight="1" x14ac:dyDescent="0.2">
      <c r="B1097" s="189" t="s">
        <v>6736</v>
      </c>
      <c r="C1097" s="189">
        <v>651927862</v>
      </c>
      <c r="D1097" s="189">
        <v>0</v>
      </c>
      <c r="E1097" s="189" t="s">
        <v>7232</v>
      </c>
      <c r="F1097" s="189" t="s">
        <v>6737</v>
      </c>
      <c r="G1097" s="189" t="s">
        <v>6738</v>
      </c>
      <c r="H1097" s="189" t="s">
        <v>6739</v>
      </c>
      <c r="I1097" s="189" t="s">
        <v>1562</v>
      </c>
      <c r="J1097" s="189" t="s">
        <v>6740</v>
      </c>
      <c r="K1097" s="189" t="s">
        <v>6741</v>
      </c>
      <c r="L1097" s="189" t="s">
        <v>6742</v>
      </c>
      <c r="M1097" s="189" t="s">
        <v>309</v>
      </c>
      <c r="N1097" s="189" t="s">
        <v>3414</v>
      </c>
      <c r="O1097" s="189" t="s">
        <v>6743</v>
      </c>
      <c r="P1097" s="189" t="s">
        <v>6744</v>
      </c>
      <c r="Q1097" s="189">
        <v>0</v>
      </c>
      <c r="R1097" s="189">
        <v>93401</v>
      </c>
      <c r="S1097" s="189" t="s">
        <v>6745</v>
      </c>
      <c r="T1097" s="190">
        <v>44187</v>
      </c>
      <c r="U1097" s="191">
        <v>7723</v>
      </c>
      <c r="V1097" s="197">
        <v>38953687</v>
      </c>
      <c r="W1097" s="197">
        <v>88076456</v>
      </c>
      <c r="X1097" s="192">
        <v>44469</v>
      </c>
      <c r="Y1097" s="80" t="s">
        <v>6489</v>
      </c>
      <c r="Z1097" s="80" t="s">
        <v>6490</v>
      </c>
      <c r="AA1097" s="193" t="s">
        <v>6542</v>
      </c>
    </row>
    <row r="1098" spans="2:27" s="188" customFormat="1" ht="15.75" customHeight="1" x14ac:dyDescent="0.2">
      <c r="B1098" s="189" t="s">
        <v>8577</v>
      </c>
      <c r="C1098" s="189">
        <v>605110207</v>
      </c>
      <c r="D1098" s="189">
        <v>0</v>
      </c>
      <c r="E1098" s="189" t="s">
        <v>7345</v>
      </c>
      <c r="F1098" s="189" t="s">
        <v>1476</v>
      </c>
      <c r="G1098" s="189" t="s">
        <v>7346</v>
      </c>
      <c r="H1098" s="189" t="s">
        <v>28</v>
      </c>
      <c r="I1098" s="189" t="s">
        <v>28</v>
      </c>
      <c r="J1098" s="189" t="s">
        <v>28</v>
      </c>
      <c r="K1098" s="189" t="s">
        <v>7347</v>
      </c>
      <c r="L1098" s="189" t="s">
        <v>7348</v>
      </c>
      <c r="M1098" s="189" t="s">
        <v>780</v>
      </c>
      <c r="N1098" s="189" t="s">
        <v>1595</v>
      </c>
      <c r="O1098" s="189" t="s">
        <v>7349</v>
      </c>
      <c r="P1098" s="189" t="s">
        <v>7350</v>
      </c>
      <c r="Q1098" s="189">
        <v>0</v>
      </c>
      <c r="R1098" s="189">
        <v>91001</v>
      </c>
      <c r="S1098" s="189" t="s">
        <v>535</v>
      </c>
      <c r="T1098" s="190">
        <v>44294</v>
      </c>
      <c r="U1098" s="191">
        <v>7729</v>
      </c>
      <c r="V1098" s="197">
        <v>10073677</v>
      </c>
      <c r="W1098" s="197">
        <v>40294708</v>
      </c>
      <c r="X1098" s="192">
        <v>44469</v>
      </c>
      <c r="Y1098" s="80" t="s">
        <v>6489</v>
      </c>
      <c r="Z1098" s="80" t="s">
        <v>6490</v>
      </c>
      <c r="AA1098" s="193" t="s">
        <v>6492</v>
      </c>
    </row>
  </sheetData>
  <autoFilter ref="A6:AB1098"/>
  <mergeCells count="4">
    <mergeCell ref="B1:P1"/>
    <mergeCell ref="B2:P2"/>
    <mergeCell ref="B3:P3"/>
    <mergeCell ref="B4:P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99"/>
  <sheetViews>
    <sheetView workbookViewId="0">
      <selection sqref="A1:AA1048576"/>
    </sheetView>
  </sheetViews>
  <sheetFormatPr baseColWidth="10" defaultRowHeight="15.75" customHeight="1" x14ac:dyDescent="0.2"/>
  <cols>
    <col min="1" max="1" width="11.5703125" style="69" bestFit="1" customWidth="1"/>
    <col min="2" max="2" width="54.140625" style="74" customWidth="1"/>
    <col min="3" max="3" width="17.5703125" style="76" customWidth="1"/>
    <col min="4" max="4" width="12.42578125" style="69" bestFit="1" customWidth="1"/>
    <col min="5" max="5" width="38.7109375" style="69" customWidth="1"/>
    <col min="6" max="9" width="11.42578125" style="69"/>
    <col min="10" max="10" width="45.5703125" style="71" customWidth="1"/>
    <col min="11" max="16" width="11.42578125" style="69"/>
    <col min="17" max="17" width="11.5703125" style="70" bestFit="1" customWidth="1"/>
    <col min="18" max="19" width="11.42578125" style="69"/>
    <col min="20" max="20" width="11.5703125" style="71" bestFit="1" customWidth="1"/>
    <col min="21" max="21" width="11.5703125" style="69" bestFit="1" customWidth="1"/>
    <col min="22" max="22" width="14.28515625" style="72" bestFit="1" customWidth="1"/>
    <col min="23" max="23" width="15.85546875" style="72" bestFit="1" customWidth="1"/>
    <col min="24" max="24" width="13.28515625" style="73" bestFit="1" customWidth="1"/>
    <col min="25" max="25" width="11.42578125" style="70"/>
    <col min="26" max="26" width="24.140625" style="70" customWidth="1"/>
    <col min="27" max="27" width="19.140625" style="70" customWidth="1"/>
    <col min="28" max="16384" width="11.42578125" style="69"/>
  </cols>
  <sheetData>
    <row r="1" spans="1:27" ht="15.75" customHeight="1" x14ac:dyDescent="0.2">
      <c r="B1" s="198" t="s">
        <v>1</v>
      </c>
      <c r="C1" s="199"/>
      <c r="D1" s="199"/>
      <c r="E1" s="198"/>
      <c r="F1" s="199"/>
      <c r="G1" s="198"/>
      <c r="H1" s="198"/>
      <c r="I1" s="198"/>
      <c r="J1" s="198"/>
      <c r="K1" s="198"/>
      <c r="L1" s="198"/>
      <c r="M1" s="198"/>
      <c r="N1" s="198"/>
      <c r="O1" s="198"/>
      <c r="P1" s="198"/>
    </row>
    <row r="2" spans="1:27" ht="15.75" customHeight="1" x14ac:dyDescent="0.2">
      <c r="B2" s="200" t="s">
        <v>5845</v>
      </c>
      <c r="C2" s="201"/>
      <c r="D2" s="201"/>
      <c r="E2" s="200"/>
      <c r="F2" s="201"/>
      <c r="G2" s="200"/>
      <c r="H2" s="200"/>
      <c r="I2" s="200"/>
      <c r="J2" s="200"/>
      <c r="K2" s="200"/>
      <c r="L2" s="200"/>
      <c r="M2" s="200"/>
      <c r="N2" s="200"/>
      <c r="O2" s="200"/>
      <c r="P2" s="200"/>
    </row>
    <row r="3" spans="1:27" ht="15.75" customHeight="1" x14ac:dyDescent="0.2">
      <c r="B3" s="200" t="s">
        <v>7516</v>
      </c>
      <c r="C3" s="201"/>
      <c r="D3" s="201"/>
      <c r="E3" s="200"/>
      <c r="F3" s="201"/>
      <c r="G3" s="200"/>
      <c r="H3" s="200"/>
      <c r="I3" s="200"/>
      <c r="J3" s="200"/>
      <c r="K3" s="200"/>
      <c r="L3" s="200"/>
      <c r="M3" s="200"/>
      <c r="N3" s="200"/>
      <c r="O3" s="200"/>
      <c r="P3" s="200"/>
    </row>
    <row r="4" spans="1:27" ht="15.75" customHeight="1" x14ac:dyDescent="0.2">
      <c r="B4" s="202" t="s">
        <v>6486</v>
      </c>
      <c r="C4" s="203"/>
      <c r="D4" s="203"/>
      <c r="E4" s="202"/>
      <c r="F4" s="203"/>
      <c r="G4" s="202"/>
      <c r="H4" s="202"/>
      <c r="I4" s="202"/>
      <c r="J4" s="202"/>
      <c r="K4" s="202"/>
      <c r="L4" s="202"/>
      <c r="M4" s="202"/>
      <c r="N4" s="202"/>
      <c r="O4" s="202"/>
      <c r="P4" s="202"/>
    </row>
    <row r="5" spans="1:27" ht="15.75" customHeight="1" x14ac:dyDescent="0.2">
      <c r="B5" s="74">
        <v>2</v>
      </c>
      <c r="C5" s="76">
        <v>3</v>
      </c>
      <c r="D5" s="74">
        <v>4</v>
      </c>
      <c r="E5" s="76">
        <v>5</v>
      </c>
      <c r="F5" s="74">
        <v>6</v>
      </c>
      <c r="G5" s="76">
        <v>7</v>
      </c>
      <c r="H5" s="74">
        <v>8</v>
      </c>
      <c r="I5" s="76">
        <v>9</v>
      </c>
      <c r="J5" s="76">
        <v>10</v>
      </c>
      <c r="K5" s="76">
        <v>11</v>
      </c>
      <c r="L5" s="74">
        <v>12</v>
      </c>
      <c r="M5" s="76">
        <v>13</v>
      </c>
      <c r="N5" s="74">
        <v>14</v>
      </c>
      <c r="O5" s="76">
        <v>15</v>
      </c>
      <c r="P5" s="74">
        <v>16</v>
      </c>
      <c r="Q5" s="75">
        <v>17</v>
      </c>
      <c r="R5" s="74">
        <v>18</v>
      </c>
      <c r="S5" s="76">
        <v>19</v>
      </c>
      <c r="T5" s="77">
        <v>20</v>
      </c>
    </row>
    <row r="6" spans="1:27" s="79" customFormat="1" ht="15.75" customHeight="1" x14ac:dyDescent="0.2">
      <c r="A6" s="78"/>
      <c r="B6" s="1" t="s">
        <v>2</v>
      </c>
      <c r="C6" s="81" t="s">
        <v>3</v>
      </c>
      <c r="D6" s="2" t="s">
        <v>4</v>
      </c>
      <c r="E6" s="1" t="s">
        <v>5</v>
      </c>
      <c r="F6" s="1" t="s">
        <v>6</v>
      </c>
      <c r="G6" s="1" t="s">
        <v>7</v>
      </c>
      <c r="H6" s="1" t="s">
        <v>8</v>
      </c>
      <c r="I6" s="1" t="s">
        <v>10</v>
      </c>
      <c r="J6" s="3" t="s">
        <v>22</v>
      </c>
      <c r="K6" s="1" t="s">
        <v>9</v>
      </c>
      <c r="L6" s="1" t="s">
        <v>11</v>
      </c>
      <c r="M6" s="1" t="s">
        <v>12</v>
      </c>
      <c r="N6" s="1" t="s">
        <v>13</v>
      </c>
      <c r="O6" s="1" t="s">
        <v>23</v>
      </c>
      <c r="P6" s="1" t="s">
        <v>14</v>
      </c>
      <c r="Q6" s="1" t="s">
        <v>0</v>
      </c>
      <c r="R6" s="1" t="s">
        <v>15</v>
      </c>
      <c r="S6" s="1" t="s">
        <v>16</v>
      </c>
      <c r="T6" s="3" t="s">
        <v>17</v>
      </c>
      <c r="U6" s="4" t="s">
        <v>18</v>
      </c>
      <c r="V6" s="5" t="s">
        <v>7517</v>
      </c>
      <c r="W6" s="5" t="s">
        <v>6487</v>
      </c>
      <c r="X6" s="6" t="s">
        <v>19</v>
      </c>
      <c r="Y6" s="4" t="s">
        <v>20</v>
      </c>
      <c r="Z6" s="4" t="s">
        <v>21</v>
      </c>
      <c r="AA6" s="4" t="s">
        <v>6488</v>
      </c>
    </row>
    <row r="7" spans="1:27" s="100" customFormat="1" ht="15.75" customHeight="1" x14ac:dyDescent="0.2">
      <c r="A7" s="170" t="s">
        <v>7196</v>
      </c>
      <c r="B7" s="39" t="s">
        <v>3556</v>
      </c>
      <c r="C7" s="171">
        <v>700700003</v>
      </c>
      <c r="D7" s="170" t="s">
        <v>49</v>
      </c>
      <c r="E7" s="170" t="s">
        <v>3557</v>
      </c>
      <c r="F7" s="170" t="s">
        <v>3558</v>
      </c>
      <c r="G7" s="170" t="s">
        <v>3559</v>
      </c>
      <c r="H7" s="170" t="s">
        <v>5959</v>
      </c>
      <c r="I7" s="170" t="s">
        <v>90</v>
      </c>
      <c r="J7" s="172" t="s">
        <v>5960</v>
      </c>
      <c r="K7" s="170" t="s">
        <v>5961</v>
      </c>
      <c r="L7" s="170" t="s">
        <v>5393</v>
      </c>
      <c r="M7" s="170" t="s">
        <v>5340</v>
      </c>
      <c r="N7" s="170" t="s">
        <v>3562</v>
      </c>
      <c r="O7" s="170" t="s">
        <v>3561</v>
      </c>
      <c r="P7" s="170" t="s">
        <v>3560</v>
      </c>
      <c r="Q7" s="173">
        <v>0</v>
      </c>
      <c r="R7" s="170" t="s">
        <v>3563</v>
      </c>
      <c r="S7" s="170" t="s">
        <v>5972</v>
      </c>
      <c r="T7" s="172">
        <v>37970</v>
      </c>
      <c r="U7" s="170">
        <v>150</v>
      </c>
      <c r="V7" s="174">
        <v>40163042</v>
      </c>
      <c r="W7" s="174">
        <v>420526398</v>
      </c>
      <c r="X7" s="175">
        <v>44165</v>
      </c>
      <c r="Y7" s="173" t="s">
        <v>6489</v>
      </c>
      <c r="Z7" s="173" t="s">
        <v>6490</v>
      </c>
      <c r="AA7" s="173" t="s">
        <v>6491</v>
      </c>
    </row>
    <row r="8" spans="1:27" ht="15.75" customHeight="1" x14ac:dyDescent="0.2">
      <c r="A8" s="177">
        <v>150</v>
      </c>
      <c r="B8" s="178" t="str">
        <f>VLOOKUP(A8,'BASE REGISTRO AGOSTO'!$A$1:$T$889,2,FALSE)</f>
        <v>Iglesia Evangélica Asamblea de Dios Osorno.</v>
      </c>
      <c r="C8" s="178">
        <f>VLOOKUP(A8,'BASE REGISTRO AGOSTO'!$A$1:$T$889,3,FALSE)</f>
        <v>700700003</v>
      </c>
      <c r="D8" s="178" t="str">
        <f>VLOOKUP(A8,'BASE REGISTRO AGOSTO'!$A$1:$T$889,4,FALSE)</f>
        <v>Corporación de Derecho Privado</v>
      </c>
      <c r="E8" s="178" t="str">
        <f>VLOOKUP(A8,'BASE REGISTRO AGOSTO'!$A$1:$T$889,5,FALSE)</f>
        <v>Otorgado por Decreto Supremo Nº 4.088, de fecha 6 de agosto de 1958, por el Ministerio de Justicia.</v>
      </c>
      <c r="F8" s="178" t="str">
        <f>VLOOKUP(A8,'BASE REGISTRO AGOSTO'!$A$1:$T$889,6,FALSE)</f>
        <v>Certificado de Vigencia de fecha 06 de mayo de 2015, emitido por el Servicio de Registro Civil e Identificación. Folio Nº 152063900</v>
      </c>
      <c r="G8" s="178" t="str">
        <f>VLOOKUP(A8,'BASE REGISTRO AGOSTO'!$A$1:$T$889,7,FALSE)</f>
        <v xml:space="preserve">Difundir todas las obras de predicación de acuerdo a los preceptos de la Iglesia.
El auxilio moral, espiritual y material a huérfanos, viudas y desamparados, dentro del límite de su posibilidad económica.
</v>
      </c>
      <c r="H8" s="178" t="str">
        <f>VLOOKUP(A8,'BASE REGISTRO AGOSTO'!$A$1:$T$889,8,FALSE)</f>
        <v xml:space="preserve">Presidente: Jenaro Bahamondes Urrutia, 
Vicepresidente: Pedro Maquehue Caniqueo, 
Secretario: Ricardo Ojeda Cea, 
Tesorero General: Claudio Andrade Agüero, 
Directores:
José Luis Arcos Castillo, 
Javier Gallegos Arteaga, 
Juan Nilian Nilian, </v>
      </c>
      <c r="I8" s="178" t="str">
        <f>VLOOKUP(A8,'BASE REGISTRO AGOSTO'!$A$1:$T$889,9,FALSE)</f>
        <v>un año.</v>
      </c>
      <c r="J8" s="178" t="str">
        <f>VLOOKUP(A8,'BASE REGISTRO AGOSTO'!$A$1:$T$889,10,FALSE)</f>
        <v>04 de enero de 2020</v>
      </c>
      <c r="K8" s="178" t="str">
        <f>VLOOKUP(A8,'BASE REGISTRO AGOSTO'!$A$1:$T$889,11,FALSE)</f>
        <v>Jenaro Segundo Bahamondes Urrutia      Poder especial: Claudio Bhamondes Sobarzo, RUT N 13.322.314-2 (Director Hogar El Alba)</v>
      </c>
      <c r="L8" s="178" t="str">
        <f>VLOOKUP(A8,'BASE REGISTRO AGOSTO'!$A$1:$T$889,12,FALSE)</f>
        <v xml:space="preserve">Los Carrera Nº 429, comuna y ciudad de Osorno,  
</v>
      </c>
      <c r="M8" s="178" t="str">
        <f>VLOOKUP(A8,'BASE REGISTRO AGOSTO'!$A$1:$T$889,13,FALSE)</f>
        <v>X</v>
      </c>
      <c r="N8" s="178" t="str">
        <f>VLOOKUP(A8,'BASE REGISTRO AGOSTO'!$A$1:$T$889,14,FALSE)</f>
        <v xml:space="preserve"> Osorno</v>
      </c>
      <c r="O8" s="178" t="str">
        <f>VLOOKUP(A8,'BASE REGISTRO AGOSTO'!$A$1:$T$889,15,FALSE)</f>
        <v>Teléfonos: (064) 234867 – 233314</v>
      </c>
      <c r="P8" s="178" t="str">
        <f>VLOOKUP(A8,'BASE REGISTRO AGOSTO'!$A$1:$T$889,16,FALSE)</f>
        <v>albahogar@yahoo.es</v>
      </c>
      <c r="Q8" s="178">
        <f>VLOOKUP(A8,'BASE REGISTRO AGOSTO'!$A$1:$T$889,17,FALSE)</f>
        <v>0</v>
      </c>
      <c r="R8" s="178" t="str">
        <f>VLOOKUP(A8,'BASE REGISTRO AGOSTO'!$A$1:$T$889,18,FALSE)</f>
        <v xml:space="preserve">93401: Instituciones de Asistencia Social.
</v>
      </c>
      <c r="S8" s="178" t="str">
        <f>VLOOKUP(A8,'BASE REGISTRO AGOSTO'!$A$1:$T$889,19,FALSE)</f>
        <v>Se acompaña antecedentes Financieros correspondiente al año 2019, aprobados por USUFI</v>
      </c>
      <c r="T8" s="183">
        <f>VLOOKUP(A8,'BASE REGISTRO AGOSTO'!$A$1:$T$889,20,FALSE)</f>
        <v>37970</v>
      </c>
      <c r="U8" s="177">
        <v>150</v>
      </c>
      <c r="V8" s="179">
        <v>0</v>
      </c>
      <c r="W8" s="179">
        <v>293897489</v>
      </c>
      <c r="X8" s="180">
        <v>44469</v>
      </c>
      <c r="Y8" s="176" t="s">
        <v>6489</v>
      </c>
      <c r="Z8" s="176" t="s">
        <v>6490</v>
      </c>
      <c r="AA8" s="181" t="s">
        <v>6491</v>
      </c>
    </row>
    <row r="9" spans="1:27" ht="15.75" customHeight="1" x14ac:dyDescent="0.2">
      <c r="A9" s="177">
        <v>225</v>
      </c>
      <c r="B9" s="178" t="str">
        <f>VLOOKUP(A9,'BASE REGISTRO AGOSTO'!$A$1:$T$889,2,FALSE)</f>
        <v>Asociación Cristiana de Jóvenes de Antofagasta (ACJ Antofagasta)</v>
      </c>
      <c r="C9" s="178">
        <f>VLOOKUP(A9,'BASE REGISTRO AGOSTO'!$A$1:$T$889,3,FALSE)</f>
        <v>704164009</v>
      </c>
      <c r="D9" s="178" t="str">
        <f>VLOOKUP(A9,'BASE REGISTRO AGOSTO'!$A$1:$T$889,4,FALSE)</f>
        <v>Corporación de Derecho Privado</v>
      </c>
      <c r="E9" s="178" t="str">
        <f>VLOOKUP(A9,'BASE REGISTRO AGOSTO'!$A$1:$T$889,5,FALSE)</f>
        <v>Otorgado por Decreto Supremo Nº 1577, de 21 de agosto 1969, del Ministerio de Justicia.</v>
      </c>
      <c r="F9" s="178" t="str">
        <f>VLOOKUP(A9,'BASE REGISTRO AGOSTO'!$A$1:$T$889,6,FALSE)</f>
        <v xml:space="preserve">Certificado de Vigencia de Persona Jurídica Sin Fines de Lucro Folio N° 500396386348, emitido con fecha 01 de julio de 2021, por el Servicio de Registro Civil e Identificación.
</v>
      </c>
      <c r="G9" s="178" t="str">
        <f>VLOOKUP(A9,'BASE REGISTRO AGOSTO'!$A$1:$T$889,7,FALSE)</f>
        <v>Otorgado por Decreto Supremo Nº 1577, de 21 de agosto 1969, del Ministerio de Justicia.</v>
      </c>
      <c r="H9" s="178" t="str">
        <f>VLOOKUP(A9,'BASE REGISTRO AGOSTO'!$A$1:$T$889,8,FALSE)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I9" s="178" t="str">
        <f>VLOOKUP(A9,'BASE REGISTRO AGOSTO'!$A$1:$T$889,9,FALSE)</f>
        <v>: Durarán 2 años en sus cargos, renovándose por mitades cada año.</v>
      </c>
      <c r="J9" s="178" t="str">
        <f>VLOOKUP(A9,'BASE REGISTRO AGOSTO'!$A$1:$T$889,10,FALSE)</f>
        <v>Del 04.04.2019. Acompaña Ley N° 21.239, que prorroga mandatos a directores por COVI 19.</v>
      </c>
      <c r="K9" s="178" t="str">
        <f>VLOOKUP(A9,'BASE REGISTRO AGOSTO'!$A$1:$T$889,11,FALSE)</f>
        <v xml:space="preserve">Presidente: Karen Gallardo Barraza, 
En su ausencia, Roberto Rondon Villegas,  (Vice Presidente Primero)
Director Ejecutivo: 
Osvaldo Jesús Gallardo Gallardo, </v>
      </c>
      <c r="L9" s="178" t="str">
        <f>VLOOKUP(A9,'BASE REGISTRO AGOSTO'!$A$1:$T$889,12,FALSE)</f>
        <v xml:space="preserve">Copiapó Nº595, Antofagasta.
</v>
      </c>
      <c r="M9" s="178" t="str">
        <f>VLOOKUP(A9,'BASE REGISTRO AGOSTO'!$A$1:$T$889,13,FALSE)</f>
        <v>II</v>
      </c>
      <c r="N9" s="178" t="str">
        <f>VLOOKUP(A9,'BASE REGISTRO AGOSTO'!$A$1:$T$889,14,FALSE)</f>
        <v>Copiapó</v>
      </c>
      <c r="O9" s="178" t="str">
        <f>VLOOKUP(A9,'BASE REGISTRO AGOSTO'!$A$1:$T$889,15,FALSE)</f>
        <v xml:space="preserve">(55) 263040 </v>
      </c>
      <c r="P9" s="178">
        <f>VLOOKUP(A9,'BASE REGISTRO AGOSTO'!$A$1:$T$889,16,FALSE)</f>
        <v>0</v>
      </c>
      <c r="Q9" s="178">
        <f>VLOOKUP(A9,'BASE REGISTRO AGOSTO'!$A$1:$T$889,17,FALSE)</f>
        <v>0</v>
      </c>
      <c r="R9" s="178" t="str">
        <f>VLOOKUP(A9,'BASE REGISTRO AGOSTO'!$A$1:$T$889,18,FALSE)</f>
        <v>93509: Otras asociaciones.</v>
      </c>
      <c r="S9" s="178" t="str">
        <f>VLOOKUP(A9,'BASE REGISTRO AGOSTO'!$A$1:$T$889,19,FALSE)</f>
        <v>Antecedentes financieros correspondientes al año 2020, aprobados por el Subdepartamento de Supervisión Financiera.</v>
      </c>
      <c r="T9" s="183">
        <f>VLOOKUP(A9,'BASE REGISTRO AGOSTO'!$A$1:$T$889,20,FALSE)</f>
        <v>37970</v>
      </c>
      <c r="U9" s="177">
        <v>225</v>
      </c>
      <c r="V9" s="179">
        <v>5728645</v>
      </c>
      <c r="W9" s="179">
        <v>57677017</v>
      </c>
      <c r="X9" s="180">
        <v>44469</v>
      </c>
      <c r="Y9" s="176" t="s">
        <v>6489</v>
      </c>
      <c r="Z9" s="176" t="s">
        <v>6490</v>
      </c>
      <c r="AA9" s="181" t="s">
        <v>6492</v>
      </c>
    </row>
    <row r="10" spans="1:27" ht="15.75" customHeight="1" x14ac:dyDescent="0.2">
      <c r="A10" s="177">
        <v>225</v>
      </c>
      <c r="B10" s="178" t="str">
        <f>VLOOKUP(A10,'BASE REGISTRO AGOSTO'!$A$1:$T$889,2,FALSE)</f>
        <v>Asociación Cristiana de Jóvenes de Antofagasta (ACJ Antofagasta)</v>
      </c>
      <c r="C10" s="178">
        <f>VLOOKUP(A10,'BASE REGISTRO AGOSTO'!$A$1:$T$889,3,FALSE)</f>
        <v>704164009</v>
      </c>
      <c r="D10" s="178" t="str">
        <f>VLOOKUP(A10,'BASE REGISTRO AGOSTO'!$A$1:$T$889,4,FALSE)</f>
        <v>Corporación de Derecho Privado</v>
      </c>
      <c r="E10" s="178" t="str">
        <f>VLOOKUP(A10,'BASE REGISTRO AGOSTO'!$A$1:$T$889,5,FALSE)</f>
        <v>Otorgado por Decreto Supremo Nº 1577, de 21 de agosto 1969, del Ministerio de Justicia.</v>
      </c>
      <c r="F10" s="178" t="str">
        <f>VLOOKUP(A10,'BASE REGISTRO AGOSTO'!$A$1:$T$889,6,FALSE)</f>
        <v xml:space="preserve">Certificado de Vigencia de Persona Jurídica Sin Fines de Lucro Folio N° 500396386348, emitido con fecha 01 de julio de 2021, por el Servicio de Registro Civil e Identificación.
</v>
      </c>
      <c r="G10" s="178" t="str">
        <f>VLOOKUP(A10,'BASE REGISTRO AGOSTO'!$A$1:$T$889,7,FALSE)</f>
        <v>Otorgado por Decreto Supremo Nº 1577, de 21 de agosto 1969, del Ministerio de Justicia.</v>
      </c>
      <c r="H10" s="178" t="str">
        <f>VLOOKUP(A10,'BASE REGISTRO AGOSTO'!$A$1:$T$889,8,FALSE)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I10" s="178" t="str">
        <f>VLOOKUP(A10,'BASE REGISTRO AGOSTO'!$A$1:$T$889,9,FALSE)</f>
        <v>: Durarán 2 años en sus cargos, renovándose por mitades cada año.</v>
      </c>
      <c r="J10" s="178" t="str">
        <f>VLOOKUP(A10,'BASE REGISTRO AGOSTO'!$A$1:$T$889,10,FALSE)</f>
        <v>Del 04.04.2019. Acompaña Ley N° 21.239, que prorroga mandatos a directores por COVI 19.</v>
      </c>
      <c r="K10" s="178" t="str">
        <f>VLOOKUP(A10,'BASE REGISTRO AGOSTO'!$A$1:$T$889,11,FALSE)</f>
        <v xml:space="preserve">Presidente: Karen Gallardo Barraza, 
En su ausencia, Roberto Rondon Villegas,  (Vice Presidente Primero)
Director Ejecutivo: 
Osvaldo Jesús Gallardo Gallardo, </v>
      </c>
      <c r="L10" s="178" t="str">
        <f>VLOOKUP(A10,'BASE REGISTRO AGOSTO'!$A$1:$T$889,12,FALSE)</f>
        <v xml:space="preserve">Copiapó Nº595, Antofagasta.
</v>
      </c>
      <c r="M10" s="178" t="str">
        <f>VLOOKUP(A10,'BASE REGISTRO AGOSTO'!$A$1:$T$889,13,FALSE)</f>
        <v>II</v>
      </c>
      <c r="N10" s="178" t="str">
        <f>VLOOKUP(A10,'BASE REGISTRO AGOSTO'!$A$1:$T$889,14,FALSE)</f>
        <v>Copiapó</v>
      </c>
      <c r="O10" s="178" t="str">
        <f>VLOOKUP(A10,'BASE REGISTRO AGOSTO'!$A$1:$T$889,15,FALSE)</f>
        <v xml:space="preserve">(55) 263040 </v>
      </c>
      <c r="P10" s="178">
        <f>VLOOKUP(A10,'BASE REGISTRO AGOSTO'!$A$1:$T$889,16,FALSE)</f>
        <v>0</v>
      </c>
      <c r="Q10" s="178">
        <f>VLOOKUP(A10,'BASE REGISTRO AGOSTO'!$A$1:$T$889,17,FALSE)</f>
        <v>0</v>
      </c>
      <c r="R10" s="178" t="str">
        <f>VLOOKUP(A10,'BASE REGISTRO AGOSTO'!$A$1:$T$889,18,FALSE)</f>
        <v>93509: Otras asociaciones.</v>
      </c>
      <c r="S10" s="178" t="str">
        <f>VLOOKUP(A10,'BASE REGISTRO AGOSTO'!$A$1:$T$889,19,FALSE)</f>
        <v>Antecedentes financieros correspondientes al año 2020, aprobados por el Subdepartamento de Supervisión Financiera.</v>
      </c>
      <c r="T10" s="183">
        <f>VLOOKUP(A10,'BASE REGISTRO AGOSTO'!$A$1:$T$889,20,FALSE)</f>
        <v>37970</v>
      </c>
      <c r="U10" s="177">
        <v>225</v>
      </c>
      <c r="V10" s="179">
        <v>4272210</v>
      </c>
      <c r="W10" s="179">
        <v>44344029</v>
      </c>
      <c r="X10" s="180">
        <v>44469</v>
      </c>
      <c r="Y10" s="176" t="s">
        <v>6489</v>
      </c>
      <c r="Z10" s="176" t="s">
        <v>6490</v>
      </c>
      <c r="AA10" s="181" t="s">
        <v>6493</v>
      </c>
    </row>
    <row r="11" spans="1:27" ht="15.75" customHeight="1" x14ac:dyDescent="0.2">
      <c r="A11" s="177">
        <v>250</v>
      </c>
      <c r="B11" s="178" t="str">
        <f>VLOOKUP(A11,'BASE REGISTRO AGOSTO'!$A$1:$T$889,2,FALSE)</f>
        <v>Asociación Cristiana de Jóvenes de Valparaíso</v>
      </c>
      <c r="C11" s="178">
        <f>VLOOKUP(A11,'BASE REGISTRO AGOSTO'!$A$1:$T$889,3,FALSE)</f>
        <v>818329008</v>
      </c>
      <c r="D11" s="178" t="str">
        <f>VLOOKUP(A11,'BASE REGISTRO AGOSTO'!$A$1:$T$889,4,FALSE)</f>
        <v>Corporación de Derecho Privado.</v>
      </c>
      <c r="E11" s="178" t="str">
        <f>VLOOKUP(A11,'BASE REGISTRO AGOSTO'!$A$1:$T$889,5,FALSE)</f>
        <v xml:space="preserve">Otorgado por Decreto Supremo Nº 17755, de fecha 18 de octubre de 1915, por el Ministerio de Justicia.  </v>
      </c>
      <c r="F11" s="178" t="str">
        <f>VLOOKUP(A11,'BASE REGISTRO AGOSTO'!$A$1:$T$889,6,FALSE)</f>
        <v>Certificado de vigencia de persona jurídica sin fines de lucro, folio N° 500400647593, emitido por el Servicio de Registro Civil e Identificación, con fecha 28 de julio de 2021.</v>
      </c>
      <c r="G11" s="178" t="str">
        <f>VLOOKUP(A11,'BASE REGISTRO AGOSTO'!$A$1:$T$889,7,FALSE)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178" t="str">
        <f>VLOOKUP(A11,'BASE REGISTRO AGOSTO'!$A$1:$T$889,8,FALSE)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178" t="str">
        <f>VLOOKUP(A11,'BASE REGISTRO AGOSTO'!$A$1:$T$889,9,FALSE)</f>
        <v xml:space="preserve">Los directores duran tres años en sus cargos, pudiendo ser reelegidos por una sola vez y se renuevan anualmente por terceras partes.
</v>
      </c>
      <c r="J11" s="178" t="str">
        <f>VLOOKUP(A11,'BASE REGISTRO AGOSTO'!$A$1:$T$889,10,FALSE)</f>
        <v xml:space="preserve">Ultimo Directorio que consta escritura pública: Del período 2019-2020. Vigencia Mandato General de Administración y Facultades otorgado a don Rodrigo Cárcamo Morales y don Diego Trincado Araya: 30 de julio de 2021.
</v>
      </c>
      <c r="K11" s="178" t="str">
        <f>VLOOKUP(A11,'BASE REGISTRO AGOSTO'!$A$1:$T$889,11,FALSE)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178" t="str">
        <f>VLOOKUP(A11,'BASE REGISTRO AGOSTO'!$A$1:$T$889,12,FALSE)</f>
        <v xml:space="preserve">Blanco Nº1117, Valparaíso.Blanco N° 1117, Valparaíso, Región de Valparaíso. 
</v>
      </c>
      <c r="M11" s="178" t="str">
        <f>VLOOKUP(A11,'BASE REGISTRO AGOSTO'!$A$1:$T$889,13,FALSE)</f>
        <v>V</v>
      </c>
      <c r="N11" s="178" t="str">
        <f>VLOOKUP(A11,'BASE REGISTRO AGOSTO'!$A$1:$T$889,14,FALSE)</f>
        <v>Valparaíso</v>
      </c>
      <c r="O11" s="178" t="str">
        <f>VLOOKUP(A11,'BASE REGISTRO AGOSTO'!$A$1:$T$889,15,FALSE)</f>
        <v>(32) 2156900</v>
      </c>
      <c r="P11" s="178" t="str">
        <f>VLOOKUP(A11,'BASE REGISTRO AGOSTO'!$A$1:$T$889,16,FALSE)</f>
        <v xml:space="preserve">acjvalpo@gmail.com
</v>
      </c>
      <c r="Q11" s="178">
        <f>VLOOKUP(A11,'BASE REGISTRO AGOSTO'!$A$1:$T$889,17,FALSE)</f>
        <v>0</v>
      </c>
      <c r="R11" s="178">
        <f>VLOOKUP(A11,'BASE REGISTRO AGOSTO'!$A$1:$T$889,18,FALSE)</f>
        <v>93401</v>
      </c>
      <c r="S11" s="178" t="str">
        <f>VLOOKUP(A11,'BASE REGISTRO AGOSTO'!$A$1:$T$889,19,FALSE)</f>
        <v xml:space="preserve">Certificado de Antecedentes Financieros, correspondientes al año 2020, aprobados por el Subdepartamento de Supervisión Financiera Nacional.                                                                                                                                                                                                                                                                                                                                                                                                                                                                                                                                                                                                                                                                                                                                                                                                                                                                                                                                                                                                                                                                                      
</v>
      </c>
      <c r="T11" s="183">
        <f>VLOOKUP(A11,'BASE REGISTRO AGOSTO'!$A$1:$T$889,20,FALSE)</f>
        <v>37970</v>
      </c>
      <c r="U11" s="177">
        <v>250</v>
      </c>
      <c r="V11" s="179">
        <v>5269234</v>
      </c>
      <c r="W11" s="179">
        <v>41568410</v>
      </c>
      <c r="X11" s="180">
        <v>44469</v>
      </c>
      <c r="Y11" s="176" t="s">
        <v>6489</v>
      </c>
      <c r="Z11" s="176" t="s">
        <v>6490</v>
      </c>
      <c r="AA11" s="181" t="s">
        <v>6494</v>
      </c>
    </row>
    <row r="12" spans="1:27" ht="15.75" customHeight="1" x14ac:dyDescent="0.2">
      <c r="A12" s="177">
        <v>250</v>
      </c>
      <c r="B12" s="178" t="str">
        <f>VLOOKUP(A12,'BASE REGISTRO AGOSTO'!$A$1:$T$889,2,FALSE)</f>
        <v>Asociación Cristiana de Jóvenes de Valparaíso</v>
      </c>
      <c r="C12" s="178">
        <f>VLOOKUP(A12,'BASE REGISTRO AGOSTO'!$A$1:$T$889,3,FALSE)</f>
        <v>818329008</v>
      </c>
      <c r="D12" s="178" t="str">
        <f>VLOOKUP(A12,'BASE REGISTRO AGOSTO'!$A$1:$T$889,4,FALSE)</f>
        <v>Corporación de Derecho Privado.</v>
      </c>
      <c r="E12" s="178" t="str">
        <f>VLOOKUP(A12,'BASE REGISTRO AGOSTO'!$A$1:$T$889,5,FALSE)</f>
        <v xml:space="preserve">Otorgado por Decreto Supremo Nº 17755, de fecha 18 de octubre de 1915, por el Ministerio de Justicia.  </v>
      </c>
      <c r="F12" s="178" t="str">
        <f>VLOOKUP(A12,'BASE REGISTRO AGOSTO'!$A$1:$T$889,6,FALSE)</f>
        <v>Certificado de vigencia de persona jurídica sin fines de lucro, folio N° 500400647593, emitido por el Servicio de Registro Civil e Identificación, con fecha 28 de julio de 2021.</v>
      </c>
      <c r="G12" s="178" t="str">
        <f>VLOOKUP(A12,'BASE REGISTRO AGOSTO'!$A$1:$T$889,7,FALSE)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178" t="str">
        <f>VLOOKUP(A12,'BASE REGISTRO AGOSTO'!$A$1:$T$889,8,FALSE)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178" t="str">
        <f>VLOOKUP(A12,'BASE REGISTRO AGOSTO'!$A$1:$T$889,9,FALSE)</f>
        <v xml:space="preserve">Los directores duran tres años en sus cargos, pudiendo ser reelegidos por una sola vez y se renuevan anualmente por terceras partes.
</v>
      </c>
      <c r="J12" s="178" t="str">
        <f>VLOOKUP(A12,'BASE REGISTRO AGOSTO'!$A$1:$T$889,10,FALSE)</f>
        <v xml:space="preserve">Ultimo Directorio que consta escritura pública: Del período 2019-2020. Vigencia Mandato General de Administración y Facultades otorgado a don Rodrigo Cárcamo Morales y don Diego Trincado Araya: 30 de julio de 2021.
</v>
      </c>
      <c r="K12" s="178" t="str">
        <f>VLOOKUP(A12,'BASE REGISTRO AGOSTO'!$A$1:$T$889,11,FALSE)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178" t="str">
        <f>VLOOKUP(A12,'BASE REGISTRO AGOSTO'!$A$1:$T$889,12,FALSE)</f>
        <v xml:space="preserve">Blanco Nº1117, Valparaíso.Blanco N° 1117, Valparaíso, Región de Valparaíso. 
</v>
      </c>
      <c r="M12" s="178" t="str">
        <f>VLOOKUP(A12,'BASE REGISTRO AGOSTO'!$A$1:$T$889,13,FALSE)</f>
        <v>V</v>
      </c>
      <c r="N12" s="178" t="str">
        <f>VLOOKUP(A12,'BASE REGISTRO AGOSTO'!$A$1:$T$889,14,FALSE)</f>
        <v>Valparaíso</v>
      </c>
      <c r="O12" s="178" t="str">
        <f>VLOOKUP(A12,'BASE REGISTRO AGOSTO'!$A$1:$T$889,15,FALSE)</f>
        <v>(32) 2156900</v>
      </c>
      <c r="P12" s="178" t="str">
        <f>VLOOKUP(A12,'BASE REGISTRO AGOSTO'!$A$1:$T$889,16,FALSE)</f>
        <v xml:space="preserve">acjvalpo@gmail.com
</v>
      </c>
      <c r="Q12" s="178">
        <f>VLOOKUP(A12,'BASE REGISTRO AGOSTO'!$A$1:$T$889,17,FALSE)</f>
        <v>0</v>
      </c>
      <c r="R12" s="178">
        <f>VLOOKUP(A12,'BASE REGISTRO AGOSTO'!$A$1:$T$889,18,FALSE)</f>
        <v>93401</v>
      </c>
      <c r="S12" s="178" t="str">
        <f>VLOOKUP(A12,'BASE REGISTRO AGOSTO'!$A$1:$T$889,19,FALSE)</f>
        <v xml:space="preserve">Certificado de Antecedentes Financieros, correspondientes al año 2020, aprobados por el Subdepartamento de Supervisión Financiera Nacional.                                                                                                                                                                                                                                                                                                                                                                                                                                                                                                                                                                                                                                                                                                                                                                                                                                                                                                                                                                                                                                                                                      
</v>
      </c>
      <c r="T12" s="183">
        <f>VLOOKUP(A12,'BASE REGISTRO AGOSTO'!$A$1:$T$889,20,FALSE)</f>
        <v>37970</v>
      </c>
      <c r="U12" s="177">
        <v>250</v>
      </c>
      <c r="V12" s="179">
        <v>11499597</v>
      </c>
      <c r="W12" s="179">
        <v>126275393</v>
      </c>
      <c r="X12" s="180">
        <v>44469</v>
      </c>
      <c r="Y12" s="176" t="s">
        <v>6489</v>
      </c>
      <c r="Z12" s="176" t="s">
        <v>6490</v>
      </c>
      <c r="AA12" s="181" t="s">
        <v>6495</v>
      </c>
    </row>
    <row r="13" spans="1:27" ht="15.75" customHeight="1" x14ac:dyDescent="0.2">
      <c r="A13" s="177">
        <v>250</v>
      </c>
      <c r="B13" s="178" t="str">
        <f>VLOOKUP(A13,'BASE REGISTRO AGOSTO'!$A$1:$T$889,2,FALSE)</f>
        <v>Asociación Cristiana de Jóvenes de Valparaíso</v>
      </c>
      <c r="C13" s="178">
        <f>VLOOKUP(A13,'BASE REGISTRO AGOSTO'!$A$1:$T$889,3,FALSE)</f>
        <v>818329008</v>
      </c>
      <c r="D13" s="178" t="str">
        <f>VLOOKUP(A13,'BASE REGISTRO AGOSTO'!$A$1:$T$889,4,FALSE)</f>
        <v>Corporación de Derecho Privado.</v>
      </c>
      <c r="E13" s="178" t="str">
        <f>VLOOKUP(A13,'BASE REGISTRO AGOSTO'!$A$1:$T$889,5,FALSE)</f>
        <v xml:space="preserve">Otorgado por Decreto Supremo Nº 17755, de fecha 18 de octubre de 1915, por el Ministerio de Justicia.  </v>
      </c>
      <c r="F13" s="178" t="str">
        <f>VLOOKUP(A13,'BASE REGISTRO AGOSTO'!$A$1:$T$889,6,FALSE)</f>
        <v>Certificado de vigencia de persona jurídica sin fines de lucro, folio N° 500400647593, emitido por el Servicio de Registro Civil e Identificación, con fecha 28 de julio de 2021.</v>
      </c>
      <c r="G13" s="178" t="str">
        <f>VLOOKUP(A13,'BASE REGISTRO AGOSTO'!$A$1:$T$889,7,FALSE)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178" t="str">
        <f>VLOOKUP(A13,'BASE REGISTRO AGOSTO'!$A$1:$T$889,8,FALSE)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178" t="str">
        <f>VLOOKUP(A13,'BASE REGISTRO AGOSTO'!$A$1:$T$889,9,FALSE)</f>
        <v xml:space="preserve">Los directores duran tres años en sus cargos, pudiendo ser reelegidos por una sola vez y se renuevan anualmente por terceras partes.
</v>
      </c>
      <c r="J13" s="178" t="str">
        <f>VLOOKUP(A13,'BASE REGISTRO AGOSTO'!$A$1:$T$889,10,FALSE)</f>
        <v xml:space="preserve">Ultimo Directorio que consta escritura pública: Del período 2019-2020. Vigencia Mandato General de Administración y Facultades otorgado a don Rodrigo Cárcamo Morales y don Diego Trincado Araya: 30 de julio de 2021.
</v>
      </c>
      <c r="K13" s="178" t="str">
        <f>VLOOKUP(A13,'BASE REGISTRO AGOSTO'!$A$1:$T$889,11,FALSE)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178" t="str">
        <f>VLOOKUP(A13,'BASE REGISTRO AGOSTO'!$A$1:$T$889,12,FALSE)</f>
        <v xml:space="preserve">Blanco Nº1117, Valparaíso.Blanco N° 1117, Valparaíso, Región de Valparaíso. 
</v>
      </c>
      <c r="M13" s="178" t="str">
        <f>VLOOKUP(A13,'BASE REGISTRO AGOSTO'!$A$1:$T$889,13,FALSE)</f>
        <v>V</v>
      </c>
      <c r="N13" s="178" t="str">
        <f>VLOOKUP(A13,'BASE REGISTRO AGOSTO'!$A$1:$T$889,14,FALSE)</f>
        <v>Valparaíso</v>
      </c>
      <c r="O13" s="178" t="str">
        <f>VLOOKUP(A13,'BASE REGISTRO AGOSTO'!$A$1:$T$889,15,FALSE)</f>
        <v>(32) 2156900</v>
      </c>
      <c r="P13" s="178" t="str">
        <f>VLOOKUP(A13,'BASE REGISTRO AGOSTO'!$A$1:$T$889,16,FALSE)</f>
        <v xml:space="preserve">acjvalpo@gmail.com
</v>
      </c>
      <c r="Q13" s="178">
        <f>VLOOKUP(A13,'BASE REGISTRO AGOSTO'!$A$1:$T$889,17,FALSE)</f>
        <v>0</v>
      </c>
      <c r="R13" s="178">
        <f>VLOOKUP(A13,'BASE REGISTRO AGOSTO'!$A$1:$T$889,18,FALSE)</f>
        <v>93401</v>
      </c>
      <c r="S13" s="178" t="str">
        <f>VLOOKUP(A13,'BASE REGISTRO AGOSTO'!$A$1:$T$889,19,FALSE)</f>
        <v xml:space="preserve">Certificado de Antecedentes Financieros, correspondientes al año 2020, aprobados por el Subdepartamento de Supervisión Financiera Nacional.                                                                                                                                                                                                                                                                                                                                                                                                                                                                                                                                                                                                                                                                                                                                                                                                                                                                                                                                                                                                                                                                                      
</v>
      </c>
      <c r="T13" s="183">
        <f>VLOOKUP(A13,'BASE REGISTRO AGOSTO'!$A$1:$T$889,20,FALSE)</f>
        <v>37970</v>
      </c>
      <c r="U13" s="177">
        <v>250</v>
      </c>
      <c r="V13" s="179">
        <v>1327480</v>
      </c>
      <c r="W13" s="179">
        <v>7699384</v>
      </c>
      <c r="X13" s="180">
        <v>44469</v>
      </c>
      <c r="Y13" s="176" t="s">
        <v>6489</v>
      </c>
      <c r="Z13" s="176" t="s">
        <v>6490</v>
      </c>
      <c r="AA13" s="181" t="s">
        <v>6496</v>
      </c>
    </row>
    <row r="14" spans="1:27" ht="15.75" customHeight="1" x14ac:dyDescent="0.2">
      <c r="A14" s="177">
        <v>250</v>
      </c>
      <c r="B14" s="178" t="str">
        <f>VLOOKUP(A14,'BASE REGISTRO AGOSTO'!$A$1:$T$889,2,FALSE)</f>
        <v>Asociación Cristiana de Jóvenes de Valparaíso</v>
      </c>
      <c r="C14" s="178">
        <f>VLOOKUP(A14,'BASE REGISTRO AGOSTO'!$A$1:$T$889,3,FALSE)</f>
        <v>818329008</v>
      </c>
      <c r="D14" s="178" t="str">
        <f>VLOOKUP(A14,'BASE REGISTRO AGOSTO'!$A$1:$T$889,4,FALSE)</f>
        <v>Corporación de Derecho Privado.</v>
      </c>
      <c r="E14" s="178" t="str">
        <f>VLOOKUP(A14,'BASE REGISTRO AGOSTO'!$A$1:$T$889,5,FALSE)</f>
        <v xml:space="preserve">Otorgado por Decreto Supremo Nº 17755, de fecha 18 de octubre de 1915, por el Ministerio de Justicia.  </v>
      </c>
      <c r="F14" s="178" t="str">
        <f>VLOOKUP(A14,'BASE REGISTRO AGOSTO'!$A$1:$T$889,6,FALSE)</f>
        <v>Certificado de vigencia de persona jurídica sin fines de lucro, folio N° 500400647593, emitido por el Servicio de Registro Civil e Identificación, con fecha 28 de julio de 2021.</v>
      </c>
      <c r="G14" s="178" t="str">
        <f>VLOOKUP(A14,'BASE REGISTRO AGOSTO'!$A$1:$T$889,7,FALSE)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178" t="str">
        <f>VLOOKUP(A14,'BASE REGISTRO AGOSTO'!$A$1:$T$889,8,FALSE)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178" t="str">
        <f>VLOOKUP(A14,'BASE REGISTRO AGOSTO'!$A$1:$T$889,9,FALSE)</f>
        <v xml:space="preserve">Los directores duran tres años en sus cargos, pudiendo ser reelegidos por una sola vez y se renuevan anualmente por terceras partes.
</v>
      </c>
      <c r="J14" s="178" t="str">
        <f>VLOOKUP(A14,'BASE REGISTRO AGOSTO'!$A$1:$T$889,10,FALSE)</f>
        <v xml:space="preserve">Ultimo Directorio que consta escritura pública: Del período 2019-2020. Vigencia Mandato General de Administración y Facultades otorgado a don Rodrigo Cárcamo Morales y don Diego Trincado Araya: 30 de julio de 2021.
</v>
      </c>
      <c r="K14" s="178" t="str">
        <f>VLOOKUP(A14,'BASE REGISTRO AGOSTO'!$A$1:$T$889,11,FALSE)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178" t="str">
        <f>VLOOKUP(A14,'BASE REGISTRO AGOSTO'!$A$1:$T$889,12,FALSE)</f>
        <v xml:space="preserve">Blanco Nº1117, Valparaíso.Blanco N° 1117, Valparaíso, Región de Valparaíso. 
</v>
      </c>
      <c r="M14" s="178" t="str">
        <f>VLOOKUP(A14,'BASE REGISTRO AGOSTO'!$A$1:$T$889,13,FALSE)</f>
        <v>V</v>
      </c>
      <c r="N14" s="178" t="str">
        <f>VLOOKUP(A14,'BASE REGISTRO AGOSTO'!$A$1:$T$889,14,FALSE)</f>
        <v>Valparaíso</v>
      </c>
      <c r="O14" s="178" t="str">
        <f>VLOOKUP(A14,'BASE REGISTRO AGOSTO'!$A$1:$T$889,15,FALSE)</f>
        <v>(32) 2156900</v>
      </c>
      <c r="P14" s="178" t="str">
        <f>VLOOKUP(A14,'BASE REGISTRO AGOSTO'!$A$1:$T$889,16,FALSE)</f>
        <v xml:space="preserve">acjvalpo@gmail.com
</v>
      </c>
      <c r="Q14" s="178">
        <f>VLOOKUP(A14,'BASE REGISTRO AGOSTO'!$A$1:$T$889,17,FALSE)</f>
        <v>0</v>
      </c>
      <c r="R14" s="178">
        <f>VLOOKUP(A14,'BASE REGISTRO AGOSTO'!$A$1:$T$889,18,FALSE)</f>
        <v>93401</v>
      </c>
      <c r="S14" s="178" t="str">
        <f>VLOOKUP(A14,'BASE REGISTRO AGOSTO'!$A$1:$T$889,19,FALSE)</f>
        <v xml:space="preserve">Certificado de Antecedentes Financieros, correspondientes al año 2020, aprobados por el Subdepartamento de Supervisión Financiera Nacional.                                                                                                                                                                                                                                                                                                                                                                                                                                                                                                                                                                                                                                                                                                                                                                                                                                                                                                                                                                                                                                                                                      
</v>
      </c>
      <c r="T14" s="183">
        <f>VLOOKUP(A14,'BASE REGISTRO AGOSTO'!$A$1:$T$889,20,FALSE)</f>
        <v>37970</v>
      </c>
      <c r="U14" s="177">
        <v>250</v>
      </c>
      <c r="V14" s="179">
        <v>6404487</v>
      </c>
      <c r="W14" s="179">
        <v>68538137</v>
      </c>
      <c r="X14" s="180">
        <v>44469</v>
      </c>
      <c r="Y14" s="176" t="s">
        <v>6489</v>
      </c>
      <c r="Z14" s="176" t="s">
        <v>6490</v>
      </c>
      <c r="AA14" s="181" t="s">
        <v>6497</v>
      </c>
    </row>
    <row r="15" spans="1:27" ht="15.75" customHeight="1" x14ac:dyDescent="0.2">
      <c r="A15" s="177">
        <v>250</v>
      </c>
      <c r="B15" s="178" t="str">
        <f>VLOOKUP(A15,'BASE REGISTRO AGOSTO'!$A$1:$T$889,2,FALSE)</f>
        <v>Asociación Cristiana de Jóvenes de Valparaíso</v>
      </c>
      <c r="C15" s="178">
        <f>VLOOKUP(A15,'BASE REGISTRO AGOSTO'!$A$1:$T$889,3,FALSE)</f>
        <v>818329008</v>
      </c>
      <c r="D15" s="178" t="str">
        <f>VLOOKUP(A15,'BASE REGISTRO AGOSTO'!$A$1:$T$889,4,FALSE)</f>
        <v>Corporación de Derecho Privado.</v>
      </c>
      <c r="E15" s="178" t="str">
        <f>VLOOKUP(A15,'BASE REGISTRO AGOSTO'!$A$1:$T$889,5,FALSE)</f>
        <v xml:space="preserve">Otorgado por Decreto Supremo Nº 17755, de fecha 18 de octubre de 1915, por el Ministerio de Justicia.  </v>
      </c>
      <c r="F15" s="178" t="str">
        <f>VLOOKUP(A15,'BASE REGISTRO AGOSTO'!$A$1:$T$889,6,FALSE)</f>
        <v>Certificado de vigencia de persona jurídica sin fines de lucro, folio N° 500400647593, emitido por el Servicio de Registro Civil e Identificación, con fecha 28 de julio de 2021.</v>
      </c>
      <c r="G15" s="178" t="str">
        <f>VLOOKUP(A15,'BASE REGISTRO AGOSTO'!$A$1:$T$889,7,FALSE)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178" t="str">
        <f>VLOOKUP(A15,'BASE REGISTRO AGOSTO'!$A$1:$T$889,8,FALSE)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178" t="str">
        <f>VLOOKUP(A15,'BASE REGISTRO AGOSTO'!$A$1:$T$889,9,FALSE)</f>
        <v xml:space="preserve">Los directores duran tres años en sus cargos, pudiendo ser reelegidos por una sola vez y se renuevan anualmente por terceras partes.
</v>
      </c>
      <c r="J15" s="178" t="str">
        <f>VLOOKUP(A15,'BASE REGISTRO AGOSTO'!$A$1:$T$889,10,FALSE)</f>
        <v xml:space="preserve">Ultimo Directorio que consta escritura pública: Del período 2019-2020. Vigencia Mandato General de Administración y Facultades otorgado a don Rodrigo Cárcamo Morales y don Diego Trincado Araya: 30 de julio de 2021.
</v>
      </c>
      <c r="K15" s="178" t="str">
        <f>VLOOKUP(A15,'BASE REGISTRO AGOSTO'!$A$1:$T$889,11,FALSE)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178" t="str">
        <f>VLOOKUP(A15,'BASE REGISTRO AGOSTO'!$A$1:$T$889,12,FALSE)</f>
        <v xml:space="preserve">Blanco Nº1117, Valparaíso.Blanco N° 1117, Valparaíso, Región de Valparaíso. 
</v>
      </c>
      <c r="M15" s="178" t="str">
        <f>VLOOKUP(A15,'BASE REGISTRO AGOSTO'!$A$1:$T$889,13,FALSE)</f>
        <v>V</v>
      </c>
      <c r="N15" s="178" t="str">
        <f>VLOOKUP(A15,'BASE REGISTRO AGOSTO'!$A$1:$T$889,14,FALSE)</f>
        <v>Valparaíso</v>
      </c>
      <c r="O15" s="178" t="str">
        <f>VLOOKUP(A15,'BASE REGISTRO AGOSTO'!$A$1:$T$889,15,FALSE)</f>
        <v>(32) 2156900</v>
      </c>
      <c r="P15" s="178" t="str">
        <f>VLOOKUP(A15,'BASE REGISTRO AGOSTO'!$A$1:$T$889,16,FALSE)</f>
        <v xml:space="preserve">acjvalpo@gmail.com
</v>
      </c>
      <c r="Q15" s="178">
        <f>VLOOKUP(A15,'BASE REGISTRO AGOSTO'!$A$1:$T$889,17,FALSE)</f>
        <v>0</v>
      </c>
      <c r="R15" s="178">
        <f>VLOOKUP(A15,'BASE REGISTRO AGOSTO'!$A$1:$T$889,18,FALSE)</f>
        <v>93401</v>
      </c>
      <c r="S15" s="178" t="str">
        <f>VLOOKUP(A15,'BASE REGISTRO AGOSTO'!$A$1:$T$889,19,FALSE)</f>
        <v xml:space="preserve">Certificado de Antecedentes Financieros, correspondientes al año 2020, aprobados por el Subdepartamento de Supervisión Financiera Nacional.                                                                                                                                                                                                                                                                                                                                                                                                                                                                                                                                                                                                                                                                                                                                                                                                                                                                                                                                                                                                                                                                                      
</v>
      </c>
      <c r="T15" s="183">
        <f>VLOOKUP(A15,'BASE REGISTRO AGOSTO'!$A$1:$T$889,20,FALSE)</f>
        <v>37970</v>
      </c>
      <c r="U15" s="177">
        <v>250</v>
      </c>
      <c r="V15" s="179">
        <v>40015764</v>
      </c>
      <c r="W15" s="179">
        <v>526695063</v>
      </c>
      <c r="X15" s="180">
        <v>44469</v>
      </c>
      <c r="Y15" s="176" t="s">
        <v>6489</v>
      </c>
      <c r="Z15" s="176" t="s">
        <v>6490</v>
      </c>
      <c r="AA15" s="181" t="s">
        <v>6498</v>
      </c>
    </row>
    <row r="16" spans="1:27" ht="15.75" customHeight="1" x14ac:dyDescent="0.2">
      <c r="A16" s="177">
        <v>250</v>
      </c>
      <c r="B16" s="178" t="str">
        <f>VLOOKUP(A16,'BASE REGISTRO AGOSTO'!$A$1:$T$889,2,FALSE)</f>
        <v>Asociación Cristiana de Jóvenes de Valparaíso</v>
      </c>
      <c r="C16" s="178">
        <f>VLOOKUP(A16,'BASE REGISTRO AGOSTO'!$A$1:$T$889,3,FALSE)</f>
        <v>818329008</v>
      </c>
      <c r="D16" s="178" t="str">
        <f>VLOOKUP(A16,'BASE REGISTRO AGOSTO'!$A$1:$T$889,4,FALSE)</f>
        <v>Corporación de Derecho Privado.</v>
      </c>
      <c r="E16" s="178" t="str">
        <f>VLOOKUP(A16,'BASE REGISTRO AGOSTO'!$A$1:$T$889,5,FALSE)</f>
        <v xml:space="preserve">Otorgado por Decreto Supremo Nº 17755, de fecha 18 de octubre de 1915, por el Ministerio de Justicia.  </v>
      </c>
      <c r="F16" s="178" t="str">
        <f>VLOOKUP(A16,'BASE REGISTRO AGOSTO'!$A$1:$T$889,6,FALSE)</f>
        <v>Certificado de vigencia de persona jurídica sin fines de lucro, folio N° 500400647593, emitido por el Servicio de Registro Civil e Identificación, con fecha 28 de julio de 2021.</v>
      </c>
      <c r="G16" s="178" t="str">
        <f>VLOOKUP(A16,'BASE REGISTRO AGOSTO'!$A$1:$T$889,7,FALSE)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178" t="str">
        <f>VLOOKUP(A16,'BASE REGISTRO AGOSTO'!$A$1:$T$889,8,FALSE)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178" t="str">
        <f>VLOOKUP(A16,'BASE REGISTRO AGOSTO'!$A$1:$T$889,9,FALSE)</f>
        <v xml:space="preserve">Los directores duran tres años en sus cargos, pudiendo ser reelegidos por una sola vez y se renuevan anualmente por terceras partes.
</v>
      </c>
      <c r="J16" s="178" t="str">
        <f>VLOOKUP(A16,'BASE REGISTRO AGOSTO'!$A$1:$T$889,10,FALSE)</f>
        <v xml:space="preserve">Ultimo Directorio que consta escritura pública: Del período 2019-2020. Vigencia Mandato General de Administración y Facultades otorgado a don Rodrigo Cárcamo Morales y don Diego Trincado Araya: 30 de julio de 2021.
</v>
      </c>
      <c r="K16" s="178" t="str">
        <f>VLOOKUP(A16,'BASE REGISTRO AGOSTO'!$A$1:$T$889,11,FALSE)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178" t="str">
        <f>VLOOKUP(A16,'BASE REGISTRO AGOSTO'!$A$1:$T$889,12,FALSE)</f>
        <v xml:space="preserve">Blanco Nº1117, Valparaíso.Blanco N° 1117, Valparaíso, Región de Valparaíso. 
</v>
      </c>
      <c r="M16" s="178" t="str">
        <f>VLOOKUP(A16,'BASE REGISTRO AGOSTO'!$A$1:$T$889,13,FALSE)</f>
        <v>V</v>
      </c>
      <c r="N16" s="178" t="str">
        <f>VLOOKUP(A16,'BASE REGISTRO AGOSTO'!$A$1:$T$889,14,FALSE)</f>
        <v>Valparaíso</v>
      </c>
      <c r="O16" s="178" t="str">
        <f>VLOOKUP(A16,'BASE REGISTRO AGOSTO'!$A$1:$T$889,15,FALSE)</f>
        <v>(32) 2156900</v>
      </c>
      <c r="P16" s="178" t="str">
        <f>VLOOKUP(A16,'BASE REGISTRO AGOSTO'!$A$1:$T$889,16,FALSE)</f>
        <v xml:space="preserve">acjvalpo@gmail.com
</v>
      </c>
      <c r="Q16" s="178">
        <f>VLOOKUP(A16,'BASE REGISTRO AGOSTO'!$A$1:$T$889,17,FALSE)</f>
        <v>0</v>
      </c>
      <c r="R16" s="178">
        <f>VLOOKUP(A16,'BASE REGISTRO AGOSTO'!$A$1:$T$889,18,FALSE)</f>
        <v>93401</v>
      </c>
      <c r="S16" s="178" t="str">
        <f>VLOOKUP(A16,'BASE REGISTRO AGOSTO'!$A$1:$T$889,19,FALSE)</f>
        <v xml:space="preserve">Certificado de Antecedentes Financieros, correspondientes al año 2020, aprobados por el Subdepartamento de Supervisión Financiera Nacional.                                                                                                                                                                                                                                                                                                                                                                                                                                                                                                                                                                                                                                                                                                                                                                                                                                                                                                                                                                                                                                                                                      
</v>
      </c>
      <c r="T16" s="183">
        <f>VLOOKUP(A16,'BASE REGISTRO AGOSTO'!$A$1:$T$889,20,FALSE)</f>
        <v>37970</v>
      </c>
      <c r="U16" s="177">
        <v>250</v>
      </c>
      <c r="V16" s="179">
        <v>32014680</v>
      </c>
      <c r="W16" s="179">
        <v>339847990</v>
      </c>
      <c r="X16" s="180">
        <v>44469</v>
      </c>
      <c r="Y16" s="176" t="s">
        <v>6489</v>
      </c>
      <c r="Z16" s="176" t="s">
        <v>6490</v>
      </c>
      <c r="AA16" s="181" t="s">
        <v>7476</v>
      </c>
    </row>
    <row r="17" spans="1:27" ht="15.75" customHeight="1" x14ac:dyDescent="0.2">
      <c r="A17" s="177">
        <v>400</v>
      </c>
      <c r="B17" s="178" t="str">
        <f>VLOOKUP(A17,'BASE REGISTRO AGOSTO'!$A$1:$T$889,2,FALSE)</f>
        <v>Asociación Hogar de Niños Arturo Prat</v>
      </c>
      <c r="C17" s="178">
        <f>VLOOKUP(A17,'BASE REGISTRO AGOSTO'!$A$1:$T$889,3,FALSE)</f>
        <v>700134407</v>
      </c>
      <c r="D17" s="178" t="str">
        <f>VLOOKUP(A17,'BASE REGISTRO AGOSTO'!$A$1:$T$889,4,FALSE)</f>
        <v>Corporación de Derecho Privado.</v>
      </c>
      <c r="E17" s="178" t="str">
        <f>VLOOKUP(A17,'BASE REGISTRO AGOSTO'!$A$1:$T$889,5,FALSE)</f>
        <v xml:space="preserve">Otorgado por Decreto Supremo Nº1033, de fecha 22 de agosto de 1922, por el Ministerio de Justicia.  </v>
      </c>
      <c r="F17" s="178" t="str">
        <f>VLOOKUP(A17,'BASE REGISTRO AGOSTO'!$A$1:$T$889,6,FALSE)</f>
        <v>Certificado de Vigencia de Persona Jurídica sin Fines de Lucro Folio N° 500237858010, de fecha 8 de julio de 2019, emitido por el Servicio de Registro Civil e Identificación.</v>
      </c>
      <c r="G17" s="178" t="str">
        <f>VLOOKUP(A17,'BASE REGISTRO AGOSTO'!$A$1:$T$889,7,FALSE)</f>
        <v>Mantener, sostener o colaborar en el funcionamiento de internados para niños.</v>
      </c>
      <c r="H17" s="178" t="str">
        <f>VLOOKUP(A17,'BASE REGISTRO AGOSTO'!$A$1:$T$889,8,FALSE)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178" t="str">
        <f>VLOOKUP(A17,'BASE REGISTRO AGOSTO'!$A$1:$T$889,9,FALSE)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178" t="str">
        <f>VLOOKUP(A17,'BASE REGISTRO AGOSTO'!$A$1:$T$889,10,FALSE)</f>
        <v>Del 23 de abril de 2019 al 23 de abril de 2020</v>
      </c>
      <c r="K17" s="178" t="str">
        <f>VLOOKUP(A17,'BASE REGISTRO AGOSTO'!$A$1:$T$889,11,FALSE)</f>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
      <c r="L17" s="178" t="str">
        <f>VLOOKUP(A17,'BASE REGISTRO AGOSTO'!$A$1:$T$889,12,FALSE)</f>
        <v xml:space="preserve">Blanco Nº1623, oficina Nº403, Valparaíso.
</v>
      </c>
      <c r="M17" s="178" t="str">
        <f>VLOOKUP(A17,'BASE REGISTRO AGOSTO'!$A$1:$T$889,13,FALSE)</f>
        <v>V</v>
      </c>
      <c r="N17" s="178" t="str">
        <f>VLOOKUP(A17,'BASE REGISTRO AGOSTO'!$A$1:$T$889,14,FALSE)</f>
        <v>Valparaíso</v>
      </c>
      <c r="O17" s="178" t="str">
        <f>VLOOKUP(A17,'BASE REGISTRO AGOSTO'!$A$1:$T$889,15,FALSE)</f>
        <v>32- 2541480</v>
      </c>
      <c r="P17" s="178" t="str">
        <f>VLOOKUP(A17,'BASE REGISTRO AGOSTO'!$A$1:$T$889,16,FALSE)</f>
        <v xml:space="preserve">asistentegerencia@haprat.cl </v>
      </c>
      <c r="Q17" s="178">
        <f>VLOOKUP(A17,'BASE REGISTRO AGOSTO'!$A$1:$T$889,17,FALSE)</f>
        <v>0</v>
      </c>
      <c r="R17" s="178">
        <f>VLOOKUP(A17,'BASE REGISTRO AGOSTO'!$A$1:$T$889,18,FALSE)</f>
        <v>93401</v>
      </c>
      <c r="S17" s="178" t="str">
        <f>VLOOKUP(A17,'BASE REGISTRO AGOSTO'!$A$1:$T$889,19,FALSE)</f>
        <v>Certificado de Antecedentes Financieros correspondiente al año 2020, aprobados por el Subdepartamento de Supervisión Financiera Nacional.</v>
      </c>
      <c r="T17" s="183">
        <f>VLOOKUP(A17,'BASE REGISTRO AGOSTO'!$A$1:$T$889,20,FALSE)</f>
        <v>37970</v>
      </c>
      <c r="U17" s="177">
        <v>400</v>
      </c>
      <c r="V17" s="179">
        <v>33166760</v>
      </c>
      <c r="W17" s="179">
        <v>220745661</v>
      </c>
      <c r="X17" s="180">
        <v>44469</v>
      </c>
      <c r="Y17" s="176" t="s">
        <v>6489</v>
      </c>
      <c r="Z17" s="176" t="s">
        <v>6490</v>
      </c>
      <c r="AA17" s="181" t="s">
        <v>6498</v>
      </c>
    </row>
    <row r="18" spans="1:27" ht="15.75" customHeight="1" x14ac:dyDescent="0.2">
      <c r="A18" s="177">
        <v>1050</v>
      </c>
      <c r="B18" s="178" t="str">
        <f>VLOOKUP(A18,'BASE REGISTRO AGOSTO'!$A$1:$T$889,2,FALSE)</f>
        <v xml:space="preserve">Congregación del Buen Pastor </v>
      </c>
      <c r="C18" s="178">
        <f>VLOOKUP(A18,'BASE REGISTRO AGOSTO'!$A$1:$T$889,3,FALSE)</f>
        <v>700006700</v>
      </c>
      <c r="D18" s="178" t="str">
        <f>VLOOKUP(A18,'BASE REGISTRO AGOSTO'!$A$1:$T$889,4,FALSE)</f>
        <v>Organización Religiosa</v>
      </c>
      <c r="E18" s="178" t="str">
        <f>VLOOKUP(A18,'BASE REGISTRO AGOSTO'!$A$1:$T$889,5,FALSE)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8" s="178" t="str">
        <f>VLOOKUP(A18,'BASE REGISTRO AGOSTO'!$A$1:$T$889,6,FALSE)</f>
        <v>Indefinida.Certificado C/967/2021, de 07 de julio de 2021, emitido por doña Constanza Reyes Mauret, Vicecanciller del Arzobispado de Santiago.</v>
      </c>
      <c r="G18" s="178" t="str">
        <f>VLOOKUP(A18,'BASE REGISTRO AGOSTO'!$A$1:$T$889,7,FALSE)</f>
        <v>Actividades Religiosas.</v>
      </c>
      <c r="H18" s="178" t="str">
        <f>VLOOKUP(A18,'BASE REGISTRO AGOSTO'!$A$1:$T$889,8,FALSE)</f>
        <v>no tiene</v>
      </c>
      <c r="I18" s="178">
        <f>VLOOKUP(A18,'BASE REGISTRO AGOSTO'!$A$1:$T$889,9,FALSE)</f>
        <v>0</v>
      </c>
      <c r="J18" s="178">
        <f>VLOOKUP(A18,'BASE REGISTRO AGOSTO'!$A$1:$T$889,10,FALSE)</f>
        <v>0</v>
      </c>
      <c r="K18" s="178" t="str">
        <f>VLOOKUP(A18,'BASE REGISTRO AGOSTO'!$A$1:$T$889,11,FALSE)</f>
        <v>Sandra Bertha Suárez Cordero</v>
      </c>
      <c r="L18" s="178" t="str">
        <f>VLOOKUP(A18,'BASE REGISTRO AGOSTO'!$A$1:$T$889,12,FALSE)</f>
        <v xml:space="preserve">Mac – Iver Nº702, Santiago. 
</v>
      </c>
      <c r="M18" s="178" t="str">
        <f>VLOOKUP(A18,'BASE REGISTRO AGOSTO'!$A$1:$T$889,13,FALSE)</f>
        <v>XIII</v>
      </c>
      <c r="N18" s="178" t="str">
        <f>VLOOKUP(A18,'BASE REGISTRO AGOSTO'!$A$1:$T$889,14,FALSE)</f>
        <v>SANTIAGO</v>
      </c>
      <c r="O18" s="178" t="str">
        <f>VLOOKUP(A18,'BASE REGISTRO AGOSTO'!$A$1:$T$889,15,FALSE)</f>
        <v>Fono 6325682, fax 6385213.</v>
      </c>
      <c r="P18" s="178" t="str">
        <f>VLOOKUP(A18,'BASE REGISTRO AGOSTO'!$A$1:$T$889,16,FALSE)</f>
        <v>Mail: adelarey@gmail.com</v>
      </c>
      <c r="Q18" s="178" t="str">
        <f>VLOOKUP(A18,'BASE REGISTRO AGOSTO'!$A$1:$T$889,17,FALSE)</f>
        <v xml:space="preserve">Casilla 51.918 </v>
      </c>
      <c r="R18" s="178" t="str">
        <f>VLOOKUP(A18,'BASE REGISTRO AGOSTO'!$A$1:$T$889,18,FALSE)</f>
        <v>93910: Organizaciones  Religiosas.</v>
      </c>
      <c r="S18" s="178" t="str">
        <f>VLOOKUP(A18,'BASE REGISTRO AGOSTO'!$A$1:$T$889,19,FALSE)</f>
        <v>Se remite Certificado de Antecedentes Financieros correspondientes al año 2020, aprobados por el al Subdepartamento de Supervisión Financiera Nacional</v>
      </c>
      <c r="T18" s="183">
        <f>VLOOKUP(A18,'BASE REGISTRO AGOSTO'!$A$1:$T$889,20,FALSE)</f>
        <v>37970</v>
      </c>
      <c r="U18" s="177">
        <v>1050</v>
      </c>
      <c r="V18" s="179">
        <v>46034981</v>
      </c>
      <c r="W18" s="179">
        <v>344401900</v>
      </c>
      <c r="X18" s="180">
        <v>44469</v>
      </c>
      <c r="Y18" s="176" t="s">
        <v>6489</v>
      </c>
      <c r="Z18" s="176" t="s">
        <v>6490</v>
      </c>
      <c r="AA18" s="181" t="s">
        <v>148</v>
      </c>
    </row>
    <row r="19" spans="1:27" ht="15.75" customHeight="1" x14ac:dyDescent="0.2">
      <c r="A19" s="177">
        <v>1050</v>
      </c>
      <c r="B19" s="178" t="str">
        <f>VLOOKUP(A19,'BASE REGISTRO AGOSTO'!$A$1:$T$889,2,FALSE)</f>
        <v xml:space="preserve">Congregación del Buen Pastor </v>
      </c>
      <c r="C19" s="178">
        <f>VLOOKUP(A19,'BASE REGISTRO AGOSTO'!$A$1:$T$889,3,FALSE)</f>
        <v>700006700</v>
      </c>
      <c r="D19" s="178" t="str">
        <f>VLOOKUP(A19,'BASE REGISTRO AGOSTO'!$A$1:$T$889,4,FALSE)</f>
        <v>Organización Religiosa</v>
      </c>
      <c r="E19" s="178" t="str">
        <f>VLOOKUP(A19,'BASE REGISTRO AGOSTO'!$A$1:$T$889,5,FALSE)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178" t="str">
        <f>VLOOKUP(A19,'BASE REGISTRO AGOSTO'!$A$1:$T$889,6,FALSE)</f>
        <v>Indefinida.Certificado C/967/2021, de 07 de julio de 2021, emitido por doña Constanza Reyes Mauret, Vicecanciller del Arzobispado de Santiago.</v>
      </c>
      <c r="G19" s="178" t="str">
        <f>VLOOKUP(A19,'BASE REGISTRO AGOSTO'!$A$1:$T$889,7,FALSE)</f>
        <v>Actividades Religiosas.</v>
      </c>
      <c r="H19" s="178" t="str">
        <f>VLOOKUP(A19,'BASE REGISTRO AGOSTO'!$A$1:$T$889,8,FALSE)</f>
        <v>no tiene</v>
      </c>
      <c r="I19" s="178">
        <f>VLOOKUP(A19,'BASE REGISTRO AGOSTO'!$A$1:$T$889,9,FALSE)</f>
        <v>0</v>
      </c>
      <c r="J19" s="178">
        <f>VLOOKUP(A19,'BASE REGISTRO AGOSTO'!$A$1:$T$889,10,FALSE)</f>
        <v>0</v>
      </c>
      <c r="K19" s="178" t="str">
        <f>VLOOKUP(A19,'BASE REGISTRO AGOSTO'!$A$1:$T$889,11,FALSE)</f>
        <v>Sandra Bertha Suárez Cordero</v>
      </c>
      <c r="L19" s="178" t="str">
        <f>VLOOKUP(A19,'BASE REGISTRO AGOSTO'!$A$1:$T$889,12,FALSE)</f>
        <v xml:space="preserve">Mac – Iver Nº702, Santiago. 
</v>
      </c>
      <c r="M19" s="178" t="str">
        <f>VLOOKUP(A19,'BASE REGISTRO AGOSTO'!$A$1:$T$889,13,FALSE)</f>
        <v>XIII</v>
      </c>
      <c r="N19" s="178" t="str">
        <f>VLOOKUP(A19,'BASE REGISTRO AGOSTO'!$A$1:$T$889,14,FALSE)</f>
        <v>SANTIAGO</v>
      </c>
      <c r="O19" s="178" t="str">
        <f>VLOOKUP(A19,'BASE REGISTRO AGOSTO'!$A$1:$T$889,15,FALSE)</f>
        <v>Fono 6325682, fax 6385213.</v>
      </c>
      <c r="P19" s="178" t="str">
        <f>VLOOKUP(A19,'BASE REGISTRO AGOSTO'!$A$1:$T$889,16,FALSE)</f>
        <v>Mail: adelarey@gmail.com</v>
      </c>
      <c r="Q19" s="178" t="str">
        <f>VLOOKUP(A19,'BASE REGISTRO AGOSTO'!$A$1:$T$889,17,FALSE)</f>
        <v xml:space="preserve">Casilla 51.918 </v>
      </c>
      <c r="R19" s="178" t="str">
        <f>VLOOKUP(A19,'BASE REGISTRO AGOSTO'!$A$1:$T$889,18,FALSE)</f>
        <v>93910: Organizaciones  Religiosas.</v>
      </c>
      <c r="S19" s="178" t="str">
        <f>VLOOKUP(A19,'BASE REGISTRO AGOSTO'!$A$1:$T$889,19,FALSE)</f>
        <v>Se remite Certificado de Antecedentes Financieros correspondientes al año 2020, aprobados por el al Subdepartamento de Supervisión Financiera Nacional</v>
      </c>
      <c r="T19" s="183">
        <f>VLOOKUP(A19,'BASE REGISTRO AGOSTO'!$A$1:$T$889,20,FALSE)</f>
        <v>37970</v>
      </c>
      <c r="U19" s="177">
        <v>1050</v>
      </c>
      <c r="V19" s="179">
        <v>28699428</v>
      </c>
      <c r="W19" s="179">
        <v>187267776</v>
      </c>
      <c r="X19" s="180">
        <v>44469</v>
      </c>
      <c r="Y19" s="176" t="s">
        <v>6489</v>
      </c>
      <c r="Z19" s="176" t="s">
        <v>6490</v>
      </c>
      <c r="AA19" s="181" t="s">
        <v>6500</v>
      </c>
    </row>
    <row r="20" spans="1:27" ht="15.75" customHeight="1" x14ac:dyDescent="0.2">
      <c r="A20" s="177">
        <v>1150</v>
      </c>
      <c r="B20" s="178" t="str">
        <f>VLOOKUP(A20,'BASE REGISTRO AGOSTO'!$A$1:$T$889,2,FALSE)</f>
        <v xml:space="preserve">
Congregación Hermanas Franciscanas Misioneras de Jesús
</v>
      </c>
      <c r="C20" s="178">
        <f>VLOOKUP(A20,'BASE REGISTRO AGOSTO'!$A$1:$T$889,3,FALSE)</f>
        <v>706724001</v>
      </c>
      <c r="D20" s="178" t="str">
        <f>VLOOKUP(A20,'BASE REGISTRO AGOSTO'!$A$1:$T$889,4,FALSE)</f>
        <v>Organización Religiosa.</v>
      </c>
      <c r="E20" s="178" t="str">
        <f>VLOOKUP(A20,'BASE REGISTRO AGOSTO'!$A$1:$T$889,5,FALSE)</f>
        <v>Decreto Eclesiástico de la Arquidiócesis de la Serena  de 25 de noviembre de 2003.</v>
      </c>
      <c r="F20" s="178" t="str">
        <f>VLOOKUP(A20,'BASE REGISTRO AGOSTO'!$A$1:$T$889,6,FALSE)</f>
        <v>Indefinida.</v>
      </c>
      <c r="G20" s="178" t="str">
        <f>VLOOKUP(A20,'BASE REGISTRO AGOSTO'!$A$1:$T$889,7,FALSE)</f>
        <v>Actividades Religiosas.</v>
      </c>
      <c r="H20" s="178" t="str">
        <f>VLOOKUP(A20,'BASE REGISTRO AGOSTO'!$A$1:$T$889,8,FALSE)</f>
        <v>no tiene</v>
      </c>
      <c r="I20" s="178">
        <f>VLOOKUP(A20,'BASE REGISTRO AGOSTO'!$A$1:$T$889,9,FALSE)</f>
        <v>0</v>
      </c>
      <c r="J20" s="178">
        <f>VLOOKUP(A20,'BASE REGISTRO AGOSTO'!$A$1:$T$889,10,FALSE)</f>
        <v>0</v>
      </c>
      <c r="K20" s="178" t="str">
        <f>VLOOKUP(A20,'BASE REGISTRO AGOSTO'!$A$1:$T$889,11,FALSE)</f>
        <v xml:space="preserve">Superiora General Hna. Verónica del Carmen Collao Aguirre, </v>
      </c>
      <c r="L20" s="178" t="str">
        <f>VLOOKUP(A20,'BASE REGISTRO AGOSTO'!$A$1:$T$889,12,FALSE)</f>
        <v xml:space="preserve">Calle Padre Hurtado Nº 911, Parte Alta, Comuna de Coquimbo, Cuarta Región.
</v>
      </c>
      <c r="M20" s="178" t="str">
        <f>VLOOKUP(A20,'BASE REGISTRO AGOSTO'!$A$1:$T$889,13,FALSE)</f>
        <v>IV</v>
      </c>
      <c r="N20" s="178" t="str">
        <f>VLOOKUP(A20,'BASE REGISTRO AGOSTO'!$A$1:$T$889,14,FALSE)</f>
        <v>coquimbo</v>
      </c>
      <c r="O20" s="178" t="str">
        <f>VLOOKUP(A20,'BASE REGISTRO AGOSTO'!$A$1:$T$889,15,FALSE)</f>
        <v>51 - 2 315199
+56 940326716</v>
      </c>
      <c r="P20" s="178" t="str">
        <f>VLOOKUP(A20,'BASE REGISTRO AGOSTO'!$A$1:$T$889,16,FALSE)</f>
        <v>hnaveronicafranciscana@gmail.com
hogar.redes.direccion@gmail.com</v>
      </c>
      <c r="Q20" s="178">
        <f>VLOOKUP(A20,'BASE REGISTRO AGOSTO'!$A$1:$T$889,17,FALSE)</f>
        <v>0</v>
      </c>
      <c r="R20" s="178">
        <f>VLOOKUP(A20,'BASE REGISTRO AGOSTO'!$A$1:$T$889,18,FALSE)</f>
        <v>93910</v>
      </c>
      <c r="S20" s="178" t="str">
        <f>VLOOKUP(A20,'BASE REGISTRO AGOSTO'!$A$1:$T$889,19,FALSE)</f>
        <v>Se acompaña Certificado de Antecedentes Financieros correspondiente al año 2020, aprobados por el  Subdepartamento de Supervisión Financiera Nacional.</v>
      </c>
      <c r="T20" s="183">
        <f>VLOOKUP(A20,'BASE REGISTRO AGOSTO'!$A$1:$T$889,20,FALSE)</f>
        <v>37970</v>
      </c>
      <c r="U20" s="177">
        <v>1150</v>
      </c>
      <c r="V20" s="179">
        <v>34786564</v>
      </c>
      <c r="W20" s="179">
        <v>239338609</v>
      </c>
      <c r="X20" s="180">
        <v>44469</v>
      </c>
      <c r="Y20" s="176" t="s">
        <v>6489</v>
      </c>
      <c r="Z20" s="176" t="s">
        <v>6490</v>
      </c>
      <c r="AA20" s="181" t="s">
        <v>6501</v>
      </c>
    </row>
    <row r="21" spans="1:27" ht="15.75" customHeight="1" x14ac:dyDescent="0.2">
      <c r="A21" s="177">
        <v>1200</v>
      </c>
      <c r="B21" s="178" t="str">
        <f>VLOOKUP(A21,'BASE REGISTRO AGOSTO'!$A$1:$T$889,2,FALSE)</f>
        <v>Compañía de las Hijas de la Caridad de San Vicente de Paul</v>
      </c>
      <c r="C21" s="178">
        <f>VLOOKUP(A21,'BASE REGISTRO AGOSTO'!$A$1:$T$889,3,FALSE)</f>
        <v>702002001</v>
      </c>
      <c r="D21" s="178" t="str">
        <f>VLOOKUP(A21,'BASE REGISTRO AGOSTO'!$A$1:$T$889,4,FALSE)</f>
        <v>Organización Religiosa.</v>
      </c>
      <c r="E21" s="178" t="str">
        <f>VLOOKUP(A21,'BASE REGISTRO AGOSTO'!$A$1:$T$889,5,FALSE)</f>
        <v>Erigida de acuerdo al Derecho Canónico, en la Arquidiócesis de Santiago.</v>
      </c>
      <c r="F21" s="178" t="str">
        <f>VLOOKUP(A21,'BASE REGISTRO AGOSTO'!$A$1:$T$889,6,FALSE)</f>
        <v>Indefinida.</v>
      </c>
      <c r="G21" s="178" t="str">
        <f>VLOOKUP(A21,'BASE REGISTRO AGOSTO'!$A$1:$T$889,7,FALSE)</f>
        <v>Actividades Religiosas.</v>
      </c>
      <c r="H21" s="178" t="str">
        <f>VLOOKUP(A21,'BASE REGISTRO AGOSTO'!$A$1:$T$889,8,FALSE)</f>
        <v>no tiene</v>
      </c>
      <c r="I21" s="178" t="str">
        <f>VLOOKUP(A21,'BASE REGISTRO AGOSTO'!$A$1:$T$889,9,FALSE)</f>
        <v>no tiene</v>
      </c>
      <c r="J21" s="178" t="str">
        <f>VLOOKUP(A21,'BASE REGISTRO AGOSTO'!$A$1:$T$889,10,FALSE)</f>
        <v>no tiene</v>
      </c>
      <c r="K21" s="178" t="str">
        <f>VLOOKUP(A21,'BASE REGISTRO AGOSTO'!$A$1:$T$889,11,FALSE)</f>
        <v>Hna. Rosana Cortés Castillo, (Ecónoma Provincial)</v>
      </c>
      <c r="L21" s="178" t="str">
        <f>VLOOKUP(A21,'BASE REGISTRO AGOSTO'!$A$1:$T$889,12,FALSE)</f>
        <v xml:space="preserve">Venecia Nº1640 C, comuna Independencia.
</v>
      </c>
      <c r="M21" s="178" t="str">
        <f>VLOOKUP(A21,'BASE REGISTRO AGOSTO'!$A$1:$T$889,13,FALSE)</f>
        <v>XIII</v>
      </c>
      <c r="N21" s="178" t="str">
        <f>VLOOKUP(A21,'BASE REGISTRO AGOSTO'!$A$1:$T$889,14,FALSE)</f>
        <v>INDEPENDENCIA</v>
      </c>
      <c r="O21" s="178" t="str">
        <f>VLOOKUP(A21,'BASE REGISTRO AGOSTO'!$A$1:$T$889,15,FALSE)</f>
        <v>Teléfonos: 2-27370395 – 27376415</v>
      </c>
      <c r="P21" s="178" t="str">
        <f>VLOOKUP(A21,'BASE REGISTRO AGOSTO'!$A$1:$T$889,16,FALSE)</f>
        <v>Correo: enlacechile@hijasdelacaridad.net</v>
      </c>
      <c r="Q21" s="178">
        <f>VLOOKUP(A21,'BASE REGISTRO AGOSTO'!$A$1:$T$889,17,FALSE)</f>
        <v>0</v>
      </c>
      <c r="R21" s="178" t="str">
        <f>VLOOKUP(A21,'BASE REGISTRO AGOSTO'!$A$1:$T$889,18,FALSE)</f>
        <v>93910: Organizaciones Religiosas</v>
      </c>
      <c r="S21" s="178" t="str">
        <f>VLOOKUP(A21,'BASE REGISTRO AGOSTO'!$A$1:$T$889,19,FALSE)</f>
        <v xml:space="preserve">Certificado de antecedentes financieros correspondientes al año 2020 aprobados por el Subdepartamento de Supervisión Financiera Nacional </v>
      </c>
      <c r="T21" s="183">
        <f>VLOOKUP(A21,'BASE REGISTRO AGOSTO'!$A$1:$T$889,20,FALSE)</f>
        <v>37956</v>
      </c>
      <c r="U21" s="177">
        <v>1200</v>
      </c>
      <c r="V21" s="179">
        <v>27117598</v>
      </c>
      <c r="W21" s="179">
        <v>221299610</v>
      </c>
      <c r="X21" s="180">
        <v>44469</v>
      </c>
      <c r="Y21" s="176" t="s">
        <v>6489</v>
      </c>
      <c r="Z21" s="176" t="s">
        <v>6490</v>
      </c>
      <c r="AA21" s="181" t="s">
        <v>6502</v>
      </c>
    </row>
    <row r="22" spans="1:27" ht="15.75" customHeight="1" x14ac:dyDescent="0.2">
      <c r="A22" s="177">
        <v>1250</v>
      </c>
      <c r="B22" s="178" t="str">
        <f>VLOOKUP(A22,'BASE REGISTRO AGOSTO'!$A$1:$T$889,2,FALSE)</f>
        <v>Congregación Hijas de San José Protectoras de la Infancia</v>
      </c>
      <c r="C22" s="178">
        <f>VLOOKUP(A22,'BASE REGISTRO AGOSTO'!$A$1:$T$889,3,FALSE)</f>
        <v>826902000</v>
      </c>
      <c r="D22" s="178" t="str">
        <f>VLOOKUP(A22,'BASE REGISTRO AGOSTO'!$A$1:$T$889,4,FALSE)</f>
        <v>Organización Religiosa.</v>
      </c>
      <c r="E22" s="178" t="str">
        <f>VLOOKUP(A22,'BASE REGISTRO AGOSTO'!$A$1:$T$889,5,FALSE)</f>
        <v xml:space="preserve">Erigida de acuerdo al derecho Canónico, en la Arquidiócesis de Santiago.  </v>
      </c>
      <c r="F22" s="178" t="str">
        <f>VLOOKUP(A22,'BASE REGISTRO AGOSTO'!$A$1:$T$889,6,FALSE)</f>
        <v>Indefinida.</v>
      </c>
      <c r="G22" s="178" t="str">
        <f>VLOOKUP(A22,'BASE REGISTRO AGOSTO'!$A$1:$T$889,7,FALSE)</f>
        <v>Actividades Religiosas.</v>
      </c>
      <c r="H22" s="178" t="str">
        <f>VLOOKUP(A22,'BASE REGISTRO AGOSTO'!$A$1:$T$889,8,FALSE)</f>
        <v>no tiene</v>
      </c>
      <c r="I22" s="178">
        <f>VLOOKUP(A22,'BASE REGISTRO AGOSTO'!$A$1:$T$889,9,FALSE)</f>
        <v>0</v>
      </c>
      <c r="J22" s="178">
        <f>VLOOKUP(A22,'BASE REGISTRO AGOSTO'!$A$1:$T$889,10,FALSE)</f>
        <v>0</v>
      </c>
      <c r="K22" s="178" t="str">
        <f>VLOOKUP(A22,'BASE REGISTRO AGOSTO'!$A$1:$T$889,11,FALSE)</f>
        <v xml:space="preserve">Hna. Rosa Elena Bahamonde Rosas, </v>
      </c>
      <c r="L22" s="178" t="str">
        <f>VLOOKUP(A22,'BASE REGISTRO AGOSTO'!$A$1:$T$889,12,FALSE)</f>
        <v xml:space="preserve">Agustinas Nº2874, Santiago.
</v>
      </c>
      <c r="M22" s="178" t="str">
        <f>VLOOKUP(A22,'BASE REGISTRO AGOSTO'!$A$1:$T$889,13,FALSE)</f>
        <v>XIII</v>
      </c>
      <c r="N22" s="178" t="str">
        <f>VLOOKUP(A22,'BASE REGISTRO AGOSTO'!$A$1:$T$889,14,FALSE)</f>
        <v>santiago</v>
      </c>
      <c r="O22" s="178" t="str">
        <f>VLOOKUP(A22,'BASE REGISTRO AGOSTO'!$A$1:$T$889,15,FALSE)</f>
        <v>Fono 226815658/984450893</v>
      </c>
      <c r="P22" s="178" t="str">
        <f>VLOOKUP(A22,'BASE REGISTRO AGOSTO'!$A$1:$T$889,16,FALSE)</f>
        <v xml:space="preserve"> conghsj@gmail.com
  rosabahamonde@gmail.com</v>
      </c>
      <c r="Q22" s="178">
        <f>VLOOKUP(A22,'BASE REGISTRO AGOSTO'!$A$1:$T$889,17,FALSE)</f>
        <v>0</v>
      </c>
      <c r="R22" s="178">
        <f>VLOOKUP(A22,'BASE REGISTRO AGOSTO'!$A$1:$T$889,18,FALSE)</f>
        <v>93910</v>
      </c>
      <c r="S22" s="178" t="str">
        <f>VLOOKUP(A22,'BASE REGISTRO AGOSTO'!$A$1:$T$889,19,FALSE)</f>
        <v>Antecedentes Financiero correspondientes al año 2020, aprobados por el Subdepartamento de Supervisión Financiera Nacional.</v>
      </c>
      <c r="T22" s="183">
        <f>VLOOKUP(A22,'BASE REGISTRO AGOSTO'!$A$1:$T$889,20,FALSE)</f>
        <v>37970</v>
      </c>
      <c r="U22" s="177">
        <v>1250</v>
      </c>
      <c r="V22" s="179">
        <v>38324353</v>
      </c>
      <c r="W22" s="179">
        <v>301673043</v>
      </c>
      <c r="X22" s="180">
        <v>44469</v>
      </c>
      <c r="Y22" s="176" t="s">
        <v>6489</v>
      </c>
      <c r="Z22" s="176" t="s">
        <v>6490</v>
      </c>
      <c r="AA22" s="181" t="s">
        <v>6503</v>
      </c>
    </row>
    <row r="23" spans="1:27" ht="15.75" customHeight="1" x14ac:dyDescent="0.2">
      <c r="A23" s="177">
        <v>1450</v>
      </c>
      <c r="B23" s="178" t="str">
        <f>VLOOKUP(A23,'BASE REGISTRO AGOSTO'!$A$1:$T$889,2,FALSE)</f>
        <v xml:space="preserve">Congregación Pequeñas Hermanas Misioneras de la Caridad-Don Orione </v>
      </c>
      <c r="C23" s="178">
        <f>VLOOKUP(A23,'BASE REGISTRO AGOSTO'!$A$1:$T$889,3,FALSE)</f>
        <v>700813002</v>
      </c>
      <c r="D23" s="178" t="str">
        <f>VLOOKUP(A23,'BASE REGISTRO AGOSTO'!$A$1:$T$889,4,FALSE)</f>
        <v>Organización Religiosa.</v>
      </c>
      <c r="E23" s="178" t="str">
        <f>VLOOKUP(A23,'BASE REGISTRO AGOSTO'!$A$1:$T$889,5,FALSE)</f>
        <v xml:space="preserve">Erigida de acuerdo al Derecho Canónico.  </v>
      </c>
      <c r="F23" s="178" t="str">
        <f>VLOOKUP(A23,'BASE REGISTRO AGOSTO'!$A$1:$T$889,6,FALSE)</f>
        <v>Indefinida.Consta en el Certificado C/1324/2020, emitido por doña Marcela Arriaza Morales, Notaria del Arzobispado de Santiago, con fecha 13 de noviembre de 2020</v>
      </c>
      <c r="G23" s="178" t="str">
        <f>VLOOKUP(A23,'BASE REGISTRO AGOSTO'!$A$1:$T$889,7,FALSE)</f>
        <v>Actividades Religiosas.</v>
      </c>
      <c r="H23" s="178" t="str">
        <f>VLOOKUP(A23,'BASE REGISTRO AGOSTO'!$A$1:$T$889,8,FALSE)</f>
        <v>no tiene</v>
      </c>
      <c r="I23" s="178">
        <f>VLOOKUP(A23,'BASE REGISTRO AGOSTO'!$A$1:$T$889,9,FALSE)</f>
        <v>0</v>
      </c>
      <c r="J23" s="178">
        <f>VLOOKUP(A23,'BASE REGISTRO AGOSTO'!$A$1:$T$889,10,FALSE)</f>
        <v>0</v>
      </c>
      <c r="K23" s="178" t="str">
        <f>VLOOKUP(A23,'BASE REGISTRO AGOSTO'!$A$1:$T$889,11,FALSE)</f>
        <v>Hna. María Eugenia Linco Linco,
Superiora Provincial: Mónica Aurora Izquierdo Yáñez</v>
      </c>
      <c r="L23" s="178" t="str">
        <f>VLOOKUP(A23,'BASE REGISTRO AGOSTO'!$A$1:$T$889,12,FALSE)</f>
        <v xml:space="preserve">El Almendro Nº533, comuna de Cerrillos. 
</v>
      </c>
      <c r="M23" s="178" t="str">
        <f>VLOOKUP(A23,'BASE REGISTRO AGOSTO'!$A$1:$T$889,13,FALSE)</f>
        <v>XIII</v>
      </c>
      <c r="N23" s="178" t="str">
        <f>VLOOKUP(A23,'BASE REGISTRO AGOSTO'!$A$1:$T$889,14,FALSE)</f>
        <v>cerrillos</v>
      </c>
      <c r="O23" s="178" t="str">
        <f>VLOOKUP(A23,'BASE REGISTRO AGOSTO'!$A$1:$T$889,15,FALSE)</f>
        <v>Fono 5571330.</v>
      </c>
      <c r="P23" s="178">
        <f>VLOOKUP(A23,'BASE REGISTRO AGOSTO'!$A$1:$T$889,16,FALSE)</f>
        <v>0</v>
      </c>
      <c r="Q23" s="178">
        <f>VLOOKUP(A23,'BASE REGISTRO AGOSTO'!$A$1:$T$889,17,FALSE)</f>
        <v>0</v>
      </c>
      <c r="R23" s="178" t="str">
        <f>VLOOKUP(A23,'BASE REGISTRO AGOSTO'!$A$1:$T$889,18,FALSE)</f>
        <v>93910: Organizaciones Religiosas</v>
      </c>
      <c r="S23" s="178" t="str">
        <f>VLOOKUP(A23,'BASE REGISTRO AGOSTO'!$A$1:$T$889,19,FALSE)</f>
        <v>Se acompaña Certificado de Antecedentes Financieros correspondiente al año 2020, aprobados por el Subdepartamento de Supervisión Financiera Nacional.</v>
      </c>
      <c r="T23" s="183">
        <f>VLOOKUP(A23,'BASE REGISTRO AGOSTO'!$A$1:$T$889,20,FALSE)</f>
        <v>37970</v>
      </c>
      <c r="U23" s="177">
        <v>1450</v>
      </c>
      <c r="V23" s="179">
        <v>53308512</v>
      </c>
      <c r="W23" s="179">
        <v>216390661</v>
      </c>
      <c r="X23" s="180">
        <v>44469</v>
      </c>
      <c r="Y23" s="176" t="s">
        <v>6489</v>
      </c>
      <c r="Z23" s="176" t="s">
        <v>6490</v>
      </c>
      <c r="AA23" s="181" t="s">
        <v>6504</v>
      </c>
    </row>
    <row r="24" spans="1:27" ht="15.75" customHeight="1" x14ac:dyDescent="0.2">
      <c r="A24" s="177">
        <v>1500</v>
      </c>
      <c r="B24" s="178" t="str">
        <f>VLOOKUP(A24,'BASE REGISTRO AGOSTO'!$A$1:$T$889,2,FALSE)</f>
        <v>Congregación Pequeña Obra de la Divina Providencia</v>
      </c>
      <c r="C24" s="178">
        <f>VLOOKUP(A24,'BASE REGISTRO AGOSTO'!$A$1:$T$889,3,FALSE)</f>
        <v>821567009</v>
      </c>
      <c r="D24" s="178" t="str">
        <f>VLOOKUP(A24,'BASE REGISTRO AGOSTO'!$A$1:$T$889,4,FALSE)</f>
        <v>Organización Religiosa</v>
      </c>
      <c r="E24" s="178" t="str">
        <f>VLOOKUP(A24,'BASE REGISTRO AGOSTO'!$A$1:$T$889,5,FALSE)</f>
        <v>Erigida de acuerdo al Derecho Canónico, en la Arquidiócesis de Santiago.</v>
      </c>
      <c r="F24" s="178" t="str">
        <f>VLOOKUP(A24,'BASE REGISTRO AGOSTO'!$A$1:$T$889,6,FALSE)</f>
        <v xml:space="preserve">Indefinida. 
Consta en el Certificado C/922/2021, de 23 de junio de 2021, emitido por doña Constanza Reyes Mauret, Vicecanciller del Arzobispado de Santiago. 
</v>
      </c>
      <c r="G24" s="178" t="str">
        <f>VLOOKUP(A24,'BASE REGISTRO AGOSTO'!$A$1:$T$889,7,FALSE)</f>
        <v>Actividades Religiosas.</v>
      </c>
      <c r="H24" s="178" t="str">
        <f>VLOOKUP(A24,'BASE REGISTRO AGOSTO'!$A$1:$T$889,8,FALSE)</f>
        <v xml:space="preserve">Consejo:
Superior en Chile
R.P. Teófilo Calvo Pérez, Pasaporte N° PAH449311, R.P. 
Vicario
Gustavo Valencia Aguilera, RUN N° 8.074.724-1
Consejero:
R.P. Giacomo Valenza, RUN N° 14.652.396-K
Ecónomo
R.P. Hno. Juan Alberto Daza jara, RUN: 8.627.490-6
</v>
      </c>
      <c r="I24" s="178">
        <f>VLOOKUP(A24,'BASE REGISTRO AGOSTO'!$A$1:$T$889,9,FALSE)</f>
        <v>0</v>
      </c>
      <c r="J24" s="178">
        <f>VLOOKUP(A24,'BASE REGISTRO AGOSTO'!$A$1:$T$889,10,FALSE)</f>
        <v>0</v>
      </c>
      <c r="K24" s="178" t="str">
        <f>VLOOKUP(A24,'BASE REGISTRO AGOSTO'!$A$1:$T$889,11,FALSE)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4" s="178" t="str">
        <f>VLOOKUP(A24,'BASE REGISTRO AGOSTO'!$A$1:$T$889,12,FALSE)</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M24" s="178" t="str">
        <f>VLOOKUP(A24,'BASE REGISTRO AGOSTO'!$A$1:$T$889,13,FALSE)</f>
        <v>XIII (sede central)</v>
      </c>
      <c r="N24" s="178" t="str">
        <f>VLOOKUP(A24,'BASE REGISTRO AGOSTO'!$A$1:$T$889,14,FALSE)</f>
        <v>cerrillos (sede central)</v>
      </c>
      <c r="O24" s="178" t="str">
        <f>VLOOKUP(A24,'BASE REGISTRO AGOSTO'!$A$1:$T$889,15,FALSE)</f>
        <v xml:space="preserve">5570495
Delegación Central: 225570495
Cottolengo Santiago: 225574783
Cottolengo Quintero: 32-29330568
(Cottolengo Rancagua: 72-2230761
</v>
      </c>
      <c r="P24" s="178" t="str">
        <f>VLOOKUP(A24,'BASE REGISTRO AGOSTO'!$A$1:$T$889,16,FALSE)</f>
        <v xml:space="preserve">Delegación Central: teocalper@hotmail.com
Cottolengo Santiago: pfelipefdp@gmail.com
Cottolengo Quintero: pfelipefdp@gmail.com
(Cottolengo Rancagua: aolivares.fdp@gmail.com
</v>
      </c>
      <c r="Q24" s="178">
        <f>VLOOKUP(A24,'BASE REGISTRO AGOSTO'!$A$1:$T$889,17,FALSE)</f>
        <v>0</v>
      </c>
      <c r="R24" s="178" t="str">
        <f>VLOOKUP(A24,'BASE REGISTRO AGOSTO'!$A$1:$T$889,18,FALSE)</f>
        <v>93910: Organizaciones Religiosas</v>
      </c>
      <c r="S24" s="178" t="str">
        <f>VLOOKUP(A24,'BASE REGISTRO AGOSTO'!$A$1:$T$889,19,FALSE)</f>
        <v>Se acompaña Certificado de Antecedentes Financieros, correspondiente al año 2020, aprobado por el Subdepartamento de Supervisión Financiera.</v>
      </c>
      <c r="T24" s="183" t="str">
        <f>VLOOKUP(A24,'BASE REGISTRO AGOSTO'!$A$1:$T$889,20,FALSE)</f>
        <v>15 de diciembre de 2003.</v>
      </c>
      <c r="U24" s="177">
        <v>1500</v>
      </c>
      <c r="V24" s="179">
        <v>23289516</v>
      </c>
      <c r="W24" s="179">
        <v>285409604</v>
      </c>
      <c r="X24" s="180">
        <v>44469</v>
      </c>
      <c r="Y24" s="176" t="s">
        <v>6489</v>
      </c>
      <c r="Z24" s="176" t="s">
        <v>6490</v>
      </c>
      <c r="AA24" s="181" t="s">
        <v>6505</v>
      </c>
    </row>
    <row r="25" spans="1:27" ht="15.75" customHeight="1" x14ac:dyDescent="0.2">
      <c r="A25" s="177">
        <v>1500</v>
      </c>
      <c r="B25" s="178" t="str">
        <f>VLOOKUP(A25,'BASE REGISTRO AGOSTO'!$A$1:$T$889,2,FALSE)</f>
        <v>Congregación Pequeña Obra de la Divina Providencia</v>
      </c>
      <c r="C25" s="178">
        <f>VLOOKUP(A25,'BASE REGISTRO AGOSTO'!$A$1:$T$889,3,FALSE)</f>
        <v>821567009</v>
      </c>
      <c r="D25" s="178" t="str">
        <f>VLOOKUP(A25,'BASE REGISTRO AGOSTO'!$A$1:$T$889,4,FALSE)</f>
        <v>Organización Religiosa</v>
      </c>
      <c r="E25" s="178" t="str">
        <f>VLOOKUP(A25,'BASE REGISTRO AGOSTO'!$A$1:$T$889,5,FALSE)</f>
        <v>Erigida de acuerdo al Derecho Canónico, en la Arquidiócesis de Santiago.</v>
      </c>
      <c r="F25" s="178" t="str">
        <f>VLOOKUP(A25,'BASE REGISTRO AGOSTO'!$A$1:$T$889,6,FALSE)</f>
        <v xml:space="preserve">Indefinida. 
Consta en el Certificado C/922/2021, de 23 de junio de 2021, emitido por doña Constanza Reyes Mauret, Vicecanciller del Arzobispado de Santiago. 
</v>
      </c>
      <c r="G25" s="178" t="str">
        <f>VLOOKUP(A25,'BASE REGISTRO AGOSTO'!$A$1:$T$889,7,FALSE)</f>
        <v>Actividades Religiosas.</v>
      </c>
      <c r="H25" s="178" t="str">
        <f>VLOOKUP(A25,'BASE REGISTRO AGOSTO'!$A$1:$T$889,8,FALSE)</f>
        <v xml:space="preserve">Consejo:
Superior en Chile
R.P. Teófilo Calvo Pérez, Pasaporte N° PAH449311, R.P. 
Vicario
Gustavo Valencia Aguilera, RUN N° 8.074.724-1
Consejero:
R.P. Giacomo Valenza, RUN N° 14.652.396-K
Ecónomo
R.P. Hno. Juan Alberto Daza jara, RUN: 8.627.490-6
</v>
      </c>
      <c r="I25" s="178">
        <f>VLOOKUP(A25,'BASE REGISTRO AGOSTO'!$A$1:$T$889,9,FALSE)</f>
        <v>0</v>
      </c>
      <c r="J25" s="178">
        <f>VLOOKUP(A25,'BASE REGISTRO AGOSTO'!$A$1:$T$889,10,FALSE)</f>
        <v>0</v>
      </c>
      <c r="K25" s="178" t="str">
        <f>VLOOKUP(A25,'BASE REGISTRO AGOSTO'!$A$1:$T$889,11,FALSE)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5" s="178" t="str">
        <f>VLOOKUP(A25,'BASE REGISTRO AGOSTO'!$A$1:$T$889,12,FALSE)</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M25" s="178" t="str">
        <f>VLOOKUP(A25,'BASE REGISTRO AGOSTO'!$A$1:$T$889,13,FALSE)</f>
        <v>XIII (sede central)</v>
      </c>
      <c r="N25" s="178" t="str">
        <f>VLOOKUP(A25,'BASE REGISTRO AGOSTO'!$A$1:$T$889,14,FALSE)</f>
        <v>cerrillos (sede central)</v>
      </c>
      <c r="O25" s="178" t="str">
        <f>VLOOKUP(A25,'BASE REGISTRO AGOSTO'!$A$1:$T$889,15,FALSE)</f>
        <v xml:space="preserve">5570495
Delegación Central: 225570495
Cottolengo Santiago: 225574783
Cottolengo Quintero: 32-29330568
(Cottolengo Rancagua: 72-2230761
</v>
      </c>
      <c r="P25" s="178" t="str">
        <f>VLOOKUP(A25,'BASE REGISTRO AGOSTO'!$A$1:$T$889,16,FALSE)</f>
        <v xml:space="preserve">Delegación Central: teocalper@hotmail.com
Cottolengo Santiago: pfelipefdp@gmail.com
Cottolengo Quintero: pfelipefdp@gmail.com
(Cottolengo Rancagua: aolivares.fdp@gmail.com
</v>
      </c>
      <c r="Q25" s="178">
        <f>VLOOKUP(A25,'BASE REGISTRO AGOSTO'!$A$1:$T$889,17,FALSE)</f>
        <v>0</v>
      </c>
      <c r="R25" s="178" t="str">
        <f>VLOOKUP(A25,'BASE REGISTRO AGOSTO'!$A$1:$T$889,18,FALSE)</f>
        <v>93910: Organizaciones Religiosas</v>
      </c>
      <c r="S25" s="178" t="str">
        <f>VLOOKUP(A25,'BASE REGISTRO AGOSTO'!$A$1:$T$889,19,FALSE)</f>
        <v>Se acompaña Certificado de Antecedentes Financieros, correspondiente al año 2020, aprobado por el Subdepartamento de Supervisión Financiera.</v>
      </c>
      <c r="T25" s="183" t="str">
        <f>VLOOKUP(A25,'BASE REGISTRO AGOSTO'!$A$1:$T$889,20,FALSE)</f>
        <v>15 de diciembre de 2003.</v>
      </c>
      <c r="U25" s="177">
        <v>1500</v>
      </c>
      <c r="V25" s="179">
        <v>42181477</v>
      </c>
      <c r="W25" s="179">
        <v>286747643</v>
      </c>
      <c r="X25" s="180">
        <v>44469</v>
      </c>
      <c r="Y25" s="176" t="s">
        <v>6489</v>
      </c>
      <c r="Z25" s="176" t="s">
        <v>6490</v>
      </c>
      <c r="AA25" s="181" t="s">
        <v>6507</v>
      </c>
    </row>
    <row r="26" spans="1:27" ht="15.75" customHeight="1" x14ac:dyDescent="0.2">
      <c r="A26" s="177">
        <v>1550</v>
      </c>
      <c r="B26" s="178" t="str">
        <f>VLOOKUP(A26,'BASE REGISTRO AGOSTO'!$A$1:$T$889,2,FALSE)</f>
        <v xml:space="preserve">Congregación de Religiosas Adoratrices Esclavas del Santísimo Sacramento y de la Caridad. </v>
      </c>
      <c r="C26" s="178">
        <f>VLOOKUP(A26,'BASE REGISTRO AGOSTO'!$A$1:$T$889,3,FALSE)</f>
        <v>700230201</v>
      </c>
      <c r="D26" s="178" t="str">
        <f>VLOOKUP(A26,'BASE REGISTRO AGOSTO'!$A$1:$T$889,4,FALSE)</f>
        <v>Organización Religiosa.</v>
      </c>
      <c r="E26" s="178" t="str">
        <f>VLOOKUP(A26,'BASE REGISTRO AGOSTO'!$A$1:$T$889,5,FALSE)</f>
        <v xml:space="preserve">Erigida de acuerdo al Derecho Canónico, del Arzobispado de Santiago. 
Asimismo, se otorgó personalidad jurídica por Decreto Supremo Nº419, del  11 de abril de 1922, del Ministerio de Justicia.  
</v>
      </c>
      <c r="F26" s="178" t="str">
        <f>VLOOKUP(A26,'BASE REGISTRO AGOSTO'!$A$1:$T$889,6,FALSE)</f>
        <v>Indefinida.Certificado C/987/2021, de 12 de julio de 2021, autorizado por doña Constanza Reyes Mauret, Vicecanciller del Arzobispado de Santiago.</v>
      </c>
      <c r="G26" s="178" t="str">
        <f>VLOOKUP(A26,'BASE REGISTRO AGOSTO'!$A$1:$T$889,7,FALSE)</f>
        <v>Actividades Religiosas.</v>
      </c>
      <c r="H26" s="178" t="str">
        <f>VLOOKUP(A26,'BASE REGISTRO AGOSTO'!$A$1:$T$889,8,FALSE)</f>
        <v>no tiene</v>
      </c>
      <c r="I26" s="178">
        <f>VLOOKUP(A26,'BASE REGISTRO AGOSTO'!$A$1:$T$889,9,FALSE)</f>
        <v>0</v>
      </c>
      <c r="J26" s="178">
        <f>VLOOKUP(A26,'BASE REGISTRO AGOSTO'!$A$1:$T$889,10,FALSE)</f>
        <v>0</v>
      </c>
      <c r="K26" s="178" t="str">
        <f>VLOOKUP(A26,'BASE REGISTRO AGOSTO'!$A$1:$T$889,11,FALSE)</f>
        <v xml:space="preserve">Margarita Fabiola Sais Monserrat, 
</v>
      </c>
      <c r="L26" s="178" t="str">
        <f>VLOOKUP(A26,'BASE REGISTRO AGOSTO'!$A$1:$T$889,12,FALSE)</f>
        <v xml:space="preserve">Obispo Manuel Umaña Nº1356, comuna de Estación Central.
</v>
      </c>
      <c r="M26" s="178" t="str">
        <f>VLOOKUP(A26,'BASE REGISTRO AGOSTO'!$A$1:$T$889,13,FALSE)</f>
        <v>XIII</v>
      </c>
      <c r="N26" s="178" t="str">
        <f>VLOOKUP(A26,'BASE REGISTRO AGOSTO'!$A$1:$T$889,14,FALSE)</f>
        <v>estacion central</v>
      </c>
      <c r="O26" s="178" t="str">
        <f>VLOOKUP(A26,'BASE REGISTRO AGOSTO'!$A$1:$T$889,15,FALSE)</f>
        <v>226834204 
71 - 2215375</v>
      </c>
      <c r="P26" s="178" t="str">
        <f>VLOOKUP(A26,'BASE REGISTRO AGOSTO'!$A$1:$T$889,16,FALSE)</f>
        <v>ppfmicaeliano@gmail.com</v>
      </c>
      <c r="Q26" s="178">
        <f>VLOOKUP(A26,'BASE REGISTRO AGOSTO'!$A$1:$T$889,17,FALSE)</f>
        <v>0</v>
      </c>
      <c r="R26" s="178" t="str">
        <f>VLOOKUP(A26,'BASE REGISTRO AGOSTO'!$A$1:$T$889,18,FALSE)</f>
        <v>93910: Organización Religiosa.</v>
      </c>
      <c r="S26" s="178" t="str">
        <f>VLOOKUP(A26,'BASE REGISTRO AGOSTO'!$A$1:$T$889,19,FALSE)</f>
        <v>Certificado de Antecedentes Financieros correspondientes al año 2020, aprobados por el Subdepartamento de Supervisión Financiera Nacional.</v>
      </c>
      <c r="T26" s="183">
        <f>VLOOKUP(A26,'BASE REGISTRO AGOSTO'!$A$1:$T$889,20,FALSE)</f>
        <v>37970</v>
      </c>
      <c r="U26" s="177">
        <v>1550</v>
      </c>
      <c r="V26" s="179">
        <v>17377920</v>
      </c>
      <c r="W26" s="179">
        <v>94379040</v>
      </c>
      <c r="X26" s="180">
        <v>44469</v>
      </c>
      <c r="Y26" s="176" t="s">
        <v>6489</v>
      </c>
      <c r="Z26" s="176" t="s">
        <v>6490</v>
      </c>
      <c r="AA26" s="181" t="s">
        <v>6508</v>
      </c>
    </row>
    <row r="27" spans="1:27" ht="15.75" customHeight="1" x14ac:dyDescent="0.2">
      <c r="A27" s="177">
        <v>1700</v>
      </c>
      <c r="B27" s="178" t="str">
        <f>VLOOKUP(A27,'BASE REGISTRO AGOSTO'!$A$1:$T$889,2,FALSE)</f>
        <v>Fundación de Beneficencia de los Sagrados Corazones  SSCC</v>
      </c>
      <c r="C27" s="178">
        <f>VLOOKUP(A27,'BASE REGISTRO AGOSTO'!$A$1:$T$889,3,FALSE)</f>
        <v>711524002</v>
      </c>
      <c r="D27" s="178" t="str">
        <f>VLOOKUP(A27,'BASE REGISTRO AGOSTO'!$A$1:$T$889,4,FALSE)</f>
        <v>Fundación de Derecho Privado.</v>
      </c>
      <c r="E27" s="178" t="str">
        <f>VLOOKUP(A27,'BASE REGISTRO AGOSTO'!$A$1:$T$889,5,FALSE)</f>
        <v xml:space="preserve">Decreto Supremo Nº 444, de 04 de mayo de 1983, del Ministerio de Justicia. </v>
      </c>
      <c r="F27" s="178" t="str">
        <f>VLOOKUP(A27,'BASE REGISTRO AGOSTO'!$A$1:$T$889,6,FALSE)</f>
        <v xml:space="preserve">Certificado de Vigencia Folio Nº 500406636126, emitido por el Servicio de Registro Civil e Identificación, con fecha 01 de septiembre de 2021. </v>
      </c>
      <c r="G27" s="178" t="str">
        <f>VLOOKUP(A27,'BASE REGISTRO AGOSTO'!$A$1:$T$889,7,FALSE)</f>
        <v xml:space="preserve">Protección y asistencia de personas de escasos recursos, cualquiera sea su edad, sexo o religión.
</v>
      </c>
      <c r="H27" s="178" t="str">
        <f>VLOOKUP(A27,'BASE REGISTRO AGOSTO'!$A$1:$T$889,8,FALSE)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v>
      </c>
      <c r="I27" s="178" t="str">
        <f>VLOOKUP(A27,'BASE REGISTRO AGOSTO'!$A$1:$T$889,9,FALSE)</f>
        <v>3 años en sus cargos.</v>
      </c>
      <c r="J27" s="178" t="str">
        <f>VLOOKUP(A27,'BASE REGISTRO AGOSTO'!$A$1:$T$889,10,FALSE)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27" s="178" t="str">
        <f>VLOOKUP(A27,'BASE REGISTRO AGOSTO'!$A$1:$T$889,11,FALSE)</f>
        <v xml:space="preserve">Presidenta: Irene del Carmen Arias Vielma, 
</v>
      </c>
      <c r="L27" s="178" t="str">
        <f>VLOOKUP(A27,'BASE REGISTRO AGOSTO'!$A$1:$T$889,12,FALSE)</f>
        <v xml:space="preserve">Amanda Labarca N° 4631, Población Jaime Eyzaguirre. Comuna de Macul, Región Metropolitana.
</v>
      </c>
      <c r="M27" s="178" t="str">
        <f>VLOOKUP(A27,'BASE REGISTRO AGOSTO'!$A$1:$T$889,13,FALSE)</f>
        <v>XIII</v>
      </c>
      <c r="N27" s="178" t="str">
        <f>VLOOKUP(A27,'BASE REGISTRO AGOSTO'!$A$1:$T$889,14,FALSE)</f>
        <v>Macul</v>
      </c>
      <c r="O27" s="178" t="str">
        <f>VLOOKUP(A27,'BASE REGISTRO AGOSTO'!$A$1:$T$889,15,FALSE)</f>
        <v xml:space="preserve">Fono: 2715736, </v>
      </c>
      <c r="P27" s="178">
        <f>VLOOKUP(A27,'BASE REGISTRO AGOSTO'!$A$1:$T$889,16,FALSE)</f>
        <v>0</v>
      </c>
      <c r="Q27" s="178">
        <f>VLOOKUP(A27,'BASE REGISTRO AGOSTO'!$A$1:$T$889,17,FALSE)</f>
        <v>0</v>
      </c>
      <c r="R27" s="178">
        <f>VLOOKUP(A27,'BASE REGISTRO AGOSTO'!$A$1:$T$889,18,FALSE)</f>
        <v>93401</v>
      </c>
      <c r="S27" s="178" t="str">
        <f>VLOOKUP(A27,'BASE REGISTRO AGOSTO'!$A$1:$T$889,19,FALSE)</f>
        <v>Se acompaña certificado de antecedentes financieros correspondientes al año 2020, remitido a USUFI.</v>
      </c>
      <c r="T27" s="183">
        <f>VLOOKUP(A27,'BASE REGISTRO AGOSTO'!$A$1:$T$889,20,FALSE)</f>
        <v>37970</v>
      </c>
      <c r="U27" s="177">
        <v>1700</v>
      </c>
      <c r="V27" s="179">
        <v>0</v>
      </c>
      <c r="W27" s="179">
        <v>130971788</v>
      </c>
      <c r="X27" s="180">
        <v>44469</v>
      </c>
      <c r="Y27" s="176" t="s">
        <v>6489</v>
      </c>
      <c r="Z27" s="176" t="s">
        <v>6490</v>
      </c>
      <c r="AA27" s="181" t="s">
        <v>6534</v>
      </c>
    </row>
    <row r="28" spans="1:27" ht="15.75" customHeight="1" x14ac:dyDescent="0.2">
      <c r="A28" s="177">
        <v>1750</v>
      </c>
      <c r="B28" s="178" t="str">
        <f>VLOOKUP(A28,'BASE REGISTRO AGOSTO'!$A$1:$T$889,2,FALSE)</f>
        <v>Congregación Religiosos Terciarios Capuchinos de Nuestra Señora de los Dolores</v>
      </c>
      <c r="C28" s="178">
        <f>VLOOKUP(A28,'BASE REGISTRO AGOSTO'!$A$1:$T$889,3,FALSE)</f>
        <v>817951724</v>
      </c>
      <c r="D28" s="178" t="str">
        <f>VLOOKUP(A28,'BASE REGISTRO AGOSTO'!$A$1:$T$889,4,FALSE)</f>
        <v>Organización Religiosa.</v>
      </c>
      <c r="E28" s="178" t="str">
        <f>VLOOKUP(A28,'BASE REGISTRO AGOSTO'!$A$1:$T$889,5,FALSE)</f>
        <v>Erigida de acuerdo al Derecho Canónico, según consta en Certificado Nº722/2003, emitido por doña Sara Rodríguez Silva, Notario Eclesiástico del Obispado de Valparaíso, con fecha 17 de noviembre del 2003.</v>
      </c>
      <c r="F28" s="178" t="str">
        <f>VLOOKUP(A28,'BASE REGISTRO AGOSTO'!$A$1:$T$889,6,FALSE)</f>
        <v>Indefinida.</v>
      </c>
      <c r="G28" s="178" t="str">
        <f>VLOOKUP(A28,'BASE REGISTRO AGOSTO'!$A$1:$T$889,7,FALSE)</f>
        <v>Actividades Religiosas.</v>
      </c>
      <c r="H28" s="178" t="str">
        <f>VLOOKUP(A28,'BASE REGISTRO AGOSTO'!$A$1:$T$889,8,FALSE)</f>
        <v>no tiene</v>
      </c>
      <c r="I28" s="178">
        <f>VLOOKUP(A28,'BASE REGISTRO AGOSTO'!$A$1:$T$889,9,FALSE)</f>
        <v>0</v>
      </c>
      <c r="J28" s="178">
        <f>VLOOKUP(A28,'BASE REGISTRO AGOSTO'!$A$1:$T$889,10,FALSE)</f>
        <v>0</v>
      </c>
      <c r="K28" s="178" t="str">
        <f>VLOOKUP(A28,'BASE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28" s="178" t="str">
        <f>VLOOKUP(A28,'BASE REGISTRO AGOSTO'!$A$1:$T$889,12,FALSE)</f>
        <v xml:space="preserve">Barros Arana N° 162, Oficina 101, Concepción, Región del Biobío. 
</v>
      </c>
      <c r="M28" s="178" t="str">
        <f>VLOOKUP(A28,'BASE REGISTRO AGOSTO'!$A$1:$T$889,13,FALSE)</f>
        <v>VIII</v>
      </c>
      <c r="N28" s="178" t="str">
        <f>VLOOKUP(A28,'BASE REGISTRO AGOSTO'!$A$1:$T$889,14,FALSE)</f>
        <v>Concepción</v>
      </c>
      <c r="O28" s="178" t="str">
        <f>VLOOKUP(A28,'BASE REGISTRO AGOSTO'!$A$1:$T$889,15,FALSE)</f>
        <v>Teléfonos: 412767056
Celular: +56974305923      Celular Esteban de Jesús González Yepes: +56963411072</v>
      </c>
      <c r="P28" s="178" t="str">
        <f>VLOOKUP(A28,'BASE REGISTRO AGOSTO'!$A$1:$T$889,16,FALSE)</f>
        <v xml:space="preserve">Correos electrónicos: eduardo.gut@gmail.com
                                        paula.quilodran@programasamigo.cl                        admin.centralizada@programasamigo.cl
estebangy1987@amigonianosj.org
</v>
      </c>
      <c r="Q28" s="178">
        <f>VLOOKUP(A28,'BASE REGISTRO AGOSTO'!$A$1:$T$889,17,FALSE)</f>
        <v>0</v>
      </c>
      <c r="R28" s="178" t="str">
        <f>VLOOKUP(A28,'BASE REGISTRO AGOSTO'!$A$1:$T$889,18,FALSE)</f>
        <v>93910: Organizaciones Religiosas.</v>
      </c>
      <c r="S28" s="178" t="str">
        <f>VLOOKUP(A28,'BASE REGISTRO AGOSTO'!$A$1:$T$889,19,FALSE)</f>
        <v xml:space="preserve">Certificado de antecedentes financieros, correspondientes al año 2020, aprobados por el Subdepartamento de Supervisión Financiera Nacional. </v>
      </c>
      <c r="T28" s="183">
        <f>VLOOKUP(A28,'BASE REGISTRO AGOSTO'!$A$1:$T$889,20,FALSE)</f>
        <v>37970</v>
      </c>
      <c r="U28" s="177">
        <v>1750</v>
      </c>
      <c r="V28" s="179">
        <v>17051464</v>
      </c>
      <c r="W28" s="179">
        <v>143208220</v>
      </c>
      <c r="X28" s="180">
        <v>44469</v>
      </c>
      <c r="Y28" s="176" t="s">
        <v>6489</v>
      </c>
      <c r="Z28" s="176" t="s">
        <v>6490</v>
      </c>
      <c r="AA28" s="181" t="s">
        <v>6509</v>
      </c>
    </row>
    <row r="29" spans="1:27" ht="15.75" customHeight="1" x14ac:dyDescent="0.2">
      <c r="A29" s="177">
        <v>1750</v>
      </c>
      <c r="B29" s="178" t="str">
        <f>VLOOKUP(A29,'BASE REGISTRO AGOSTO'!$A$1:$T$889,2,FALSE)</f>
        <v>Congregación Religiosos Terciarios Capuchinos de Nuestra Señora de los Dolores</v>
      </c>
      <c r="C29" s="178">
        <f>VLOOKUP(A29,'BASE REGISTRO AGOSTO'!$A$1:$T$889,3,FALSE)</f>
        <v>817951724</v>
      </c>
      <c r="D29" s="178" t="str">
        <f>VLOOKUP(A29,'BASE REGISTRO AGOSTO'!$A$1:$T$889,4,FALSE)</f>
        <v>Organización Religiosa.</v>
      </c>
      <c r="E29" s="178" t="str">
        <f>VLOOKUP(A29,'BASE REGISTRO AGOSTO'!$A$1:$T$889,5,FALSE)</f>
        <v>Erigida de acuerdo al Derecho Canónico, según consta en Certificado Nº722/2003, emitido por doña Sara Rodríguez Silva, Notario Eclesiástico del Obispado de Valparaíso, con fecha 17 de noviembre del 2003.</v>
      </c>
      <c r="F29" s="178" t="str">
        <f>VLOOKUP(A29,'BASE REGISTRO AGOSTO'!$A$1:$T$889,6,FALSE)</f>
        <v>Indefinida.</v>
      </c>
      <c r="G29" s="178" t="str">
        <f>VLOOKUP(A29,'BASE REGISTRO AGOSTO'!$A$1:$T$889,7,FALSE)</f>
        <v>Actividades Religiosas.</v>
      </c>
      <c r="H29" s="178" t="str">
        <f>VLOOKUP(A29,'BASE REGISTRO AGOSTO'!$A$1:$T$889,8,FALSE)</f>
        <v>no tiene</v>
      </c>
      <c r="I29" s="178">
        <f>VLOOKUP(A29,'BASE REGISTRO AGOSTO'!$A$1:$T$889,9,FALSE)</f>
        <v>0</v>
      </c>
      <c r="J29" s="178">
        <f>VLOOKUP(A29,'BASE REGISTRO AGOSTO'!$A$1:$T$889,10,FALSE)</f>
        <v>0</v>
      </c>
      <c r="K29" s="178" t="str">
        <f>VLOOKUP(A29,'BASE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29" s="178" t="str">
        <f>VLOOKUP(A29,'BASE REGISTRO AGOSTO'!$A$1:$T$889,12,FALSE)</f>
        <v xml:space="preserve">Barros Arana N° 162, Oficina 101, Concepción, Región del Biobío. 
</v>
      </c>
      <c r="M29" s="178" t="str">
        <f>VLOOKUP(A29,'BASE REGISTRO AGOSTO'!$A$1:$T$889,13,FALSE)</f>
        <v>VIII</v>
      </c>
      <c r="N29" s="178" t="str">
        <f>VLOOKUP(A29,'BASE REGISTRO AGOSTO'!$A$1:$T$889,14,FALSE)</f>
        <v>Concepción</v>
      </c>
      <c r="O29" s="178" t="str">
        <f>VLOOKUP(A29,'BASE REGISTRO AGOSTO'!$A$1:$T$889,15,FALSE)</f>
        <v>Teléfonos: 412767056
Celular: +56974305923      Celular Esteban de Jesús González Yepes: +56963411072</v>
      </c>
      <c r="P29" s="178" t="str">
        <f>VLOOKUP(A29,'BASE REGISTRO AGOSTO'!$A$1:$T$889,16,FALSE)</f>
        <v xml:space="preserve">Correos electrónicos: eduardo.gut@gmail.com
                                        paula.quilodran@programasamigo.cl                        admin.centralizada@programasamigo.cl
estebangy1987@amigonianosj.org
</v>
      </c>
      <c r="Q29" s="178">
        <f>VLOOKUP(A29,'BASE REGISTRO AGOSTO'!$A$1:$T$889,17,FALSE)</f>
        <v>0</v>
      </c>
      <c r="R29" s="178" t="str">
        <f>VLOOKUP(A29,'BASE REGISTRO AGOSTO'!$A$1:$T$889,18,FALSE)</f>
        <v>93910: Organizaciones Religiosas.</v>
      </c>
      <c r="S29" s="178" t="str">
        <f>VLOOKUP(A29,'BASE REGISTRO AGOSTO'!$A$1:$T$889,19,FALSE)</f>
        <v xml:space="preserve">Certificado de antecedentes financieros, correspondientes al año 2020, aprobados por el Subdepartamento de Supervisión Financiera Nacional. </v>
      </c>
      <c r="T29" s="183">
        <f>VLOOKUP(A29,'BASE REGISTRO AGOSTO'!$A$1:$T$889,20,FALSE)</f>
        <v>37970</v>
      </c>
      <c r="U29" s="177">
        <v>1750</v>
      </c>
      <c r="V29" s="179">
        <v>3251885</v>
      </c>
      <c r="W29" s="179">
        <v>29626630</v>
      </c>
      <c r="X29" s="180">
        <v>44469</v>
      </c>
      <c r="Y29" s="176" t="s">
        <v>6489</v>
      </c>
      <c r="Z29" s="176" t="s">
        <v>6490</v>
      </c>
      <c r="AA29" s="181" t="s">
        <v>148</v>
      </c>
    </row>
    <row r="30" spans="1:27" ht="15.75" customHeight="1" x14ac:dyDescent="0.2">
      <c r="A30" s="177">
        <v>1750</v>
      </c>
      <c r="B30" s="178" t="str">
        <f>VLOOKUP(A30,'BASE REGISTRO AGOSTO'!$A$1:$T$889,2,FALSE)</f>
        <v>Congregación Religiosos Terciarios Capuchinos de Nuestra Señora de los Dolores</v>
      </c>
      <c r="C30" s="178">
        <f>VLOOKUP(A30,'BASE REGISTRO AGOSTO'!$A$1:$T$889,3,FALSE)</f>
        <v>817951724</v>
      </c>
      <c r="D30" s="178" t="str">
        <f>VLOOKUP(A30,'BASE REGISTRO AGOSTO'!$A$1:$T$889,4,FALSE)</f>
        <v>Organización Religiosa.</v>
      </c>
      <c r="E30" s="178" t="str">
        <f>VLOOKUP(A30,'BASE REGISTRO AGOSTO'!$A$1:$T$889,5,FALSE)</f>
        <v>Erigida de acuerdo al Derecho Canónico, según consta en Certificado Nº722/2003, emitido por doña Sara Rodríguez Silva, Notario Eclesiástico del Obispado de Valparaíso, con fecha 17 de noviembre del 2003.</v>
      </c>
      <c r="F30" s="178" t="str">
        <f>VLOOKUP(A30,'BASE REGISTRO AGOSTO'!$A$1:$T$889,6,FALSE)</f>
        <v>Indefinida.</v>
      </c>
      <c r="G30" s="178" t="str">
        <f>VLOOKUP(A30,'BASE REGISTRO AGOSTO'!$A$1:$T$889,7,FALSE)</f>
        <v>Actividades Religiosas.</v>
      </c>
      <c r="H30" s="178" t="str">
        <f>VLOOKUP(A30,'BASE REGISTRO AGOSTO'!$A$1:$T$889,8,FALSE)</f>
        <v>no tiene</v>
      </c>
      <c r="I30" s="178">
        <f>VLOOKUP(A30,'BASE REGISTRO AGOSTO'!$A$1:$T$889,9,FALSE)</f>
        <v>0</v>
      </c>
      <c r="J30" s="178">
        <f>VLOOKUP(A30,'BASE REGISTRO AGOSTO'!$A$1:$T$889,10,FALSE)</f>
        <v>0</v>
      </c>
      <c r="K30" s="178" t="str">
        <f>VLOOKUP(A30,'BASE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0" s="178" t="str">
        <f>VLOOKUP(A30,'BASE REGISTRO AGOSTO'!$A$1:$T$889,12,FALSE)</f>
        <v xml:space="preserve">Barros Arana N° 162, Oficina 101, Concepción, Región del Biobío. 
</v>
      </c>
      <c r="M30" s="178" t="str">
        <f>VLOOKUP(A30,'BASE REGISTRO AGOSTO'!$A$1:$T$889,13,FALSE)</f>
        <v>VIII</v>
      </c>
      <c r="N30" s="178" t="str">
        <f>VLOOKUP(A30,'BASE REGISTRO AGOSTO'!$A$1:$T$889,14,FALSE)</f>
        <v>Concepción</v>
      </c>
      <c r="O30" s="178" t="str">
        <f>VLOOKUP(A30,'BASE REGISTRO AGOSTO'!$A$1:$T$889,15,FALSE)</f>
        <v>Teléfonos: 412767056
Celular: +56974305923      Celular Esteban de Jesús González Yepes: +56963411072</v>
      </c>
      <c r="P30" s="178" t="str">
        <f>VLOOKUP(A30,'BASE REGISTRO AGOSTO'!$A$1:$T$889,16,FALSE)</f>
        <v xml:space="preserve">Correos electrónicos: eduardo.gut@gmail.com
                                        paula.quilodran@programasamigo.cl                        admin.centralizada@programasamigo.cl
estebangy1987@amigonianosj.org
</v>
      </c>
      <c r="Q30" s="178">
        <f>VLOOKUP(A30,'BASE REGISTRO AGOSTO'!$A$1:$T$889,17,FALSE)</f>
        <v>0</v>
      </c>
      <c r="R30" s="178" t="str">
        <f>VLOOKUP(A30,'BASE REGISTRO AGOSTO'!$A$1:$T$889,18,FALSE)</f>
        <v>93910: Organizaciones Religiosas.</v>
      </c>
      <c r="S30" s="178" t="str">
        <f>VLOOKUP(A30,'BASE REGISTRO AGOSTO'!$A$1:$T$889,19,FALSE)</f>
        <v xml:space="preserve">Certificado de antecedentes financieros, correspondientes al año 2020, aprobados por el Subdepartamento de Supervisión Financiera Nacional. </v>
      </c>
      <c r="T30" s="183">
        <f>VLOOKUP(A30,'BASE REGISTRO AGOSTO'!$A$1:$T$889,20,FALSE)</f>
        <v>37970</v>
      </c>
      <c r="U30" s="177">
        <v>1750</v>
      </c>
      <c r="V30" s="179">
        <v>12356219</v>
      </c>
      <c r="W30" s="179">
        <v>125989441</v>
      </c>
      <c r="X30" s="180">
        <v>44469</v>
      </c>
      <c r="Y30" s="176" t="s">
        <v>6489</v>
      </c>
      <c r="Z30" s="176" t="s">
        <v>6490</v>
      </c>
      <c r="AA30" s="181" t="s">
        <v>7199</v>
      </c>
    </row>
    <row r="31" spans="1:27" ht="15.75" customHeight="1" x14ac:dyDescent="0.2">
      <c r="A31" s="177">
        <v>1750</v>
      </c>
      <c r="B31" s="178" t="str">
        <f>VLOOKUP(A31,'BASE REGISTRO AGOSTO'!$A$1:$T$889,2,FALSE)</f>
        <v>Congregación Religiosos Terciarios Capuchinos de Nuestra Señora de los Dolores</v>
      </c>
      <c r="C31" s="178">
        <f>VLOOKUP(A31,'BASE REGISTRO AGOSTO'!$A$1:$T$889,3,FALSE)</f>
        <v>817951724</v>
      </c>
      <c r="D31" s="178" t="str">
        <f>VLOOKUP(A31,'BASE REGISTRO AGOSTO'!$A$1:$T$889,4,FALSE)</f>
        <v>Organización Religiosa.</v>
      </c>
      <c r="E31" s="178" t="str">
        <f>VLOOKUP(A31,'BASE REGISTRO AGOSTO'!$A$1:$T$889,5,FALSE)</f>
        <v>Erigida de acuerdo al Derecho Canónico, según consta en Certificado Nº722/2003, emitido por doña Sara Rodríguez Silva, Notario Eclesiástico del Obispado de Valparaíso, con fecha 17 de noviembre del 2003.</v>
      </c>
      <c r="F31" s="178" t="str">
        <f>VLOOKUP(A31,'BASE REGISTRO AGOSTO'!$A$1:$T$889,6,FALSE)</f>
        <v>Indefinida.</v>
      </c>
      <c r="G31" s="178" t="str">
        <f>VLOOKUP(A31,'BASE REGISTRO AGOSTO'!$A$1:$T$889,7,FALSE)</f>
        <v>Actividades Religiosas.</v>
      </c>
      <c r="H31" s="178" t="str">
        <f>VLOOKUP(A31,'BASE REGISTRO AGOSTO'!$A$1:$T$889,8,FALSE)</f>
        <v>no tiene</v>
      </c>
      <c r="I31" s="178">
        <f>VLOOKUP(A31,'BASE REGISTRO AGOSTO'!$A$1:$T$889,9,FALSE)</f>
        <v>0</v>
      </c>
      <c r="J31" s="178">
        <f>VLOOKUP(A31,'BASE REGISTRO AGOSTO'!$A$1:$T$889,10,FALSE)</f>
        <v>0</v>
      </c>
      <c r="K31" s="178" t="str">
        <f>VLOOKUP(A31,'BASE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1" s="178" t="str">
        <f>VLOOKUP(A31,'BASE REGISTRO AGOSTO'!$A$1:$T$889,12,FALSE)</f>
        <v xml:space="preserve">Barros Arana N° 162, Oficina 101, Concepción, Región del Biobío. 
</v>
      </c>
      <c r="M31" s="178" t="str">
        <f>VLOOKUP(A31,'BASE REGISTRO AGOSTO'!$A$1:$T$889,13,FALSE)</f>
        <v>VIII</v>
      </c>
      <c r="N31" s="178" t="str">
        <f>VLOOKUP(A31,'BASE REGISTRO AGOSTO'!$A$1:$T$889,14,FALSE)</f>
        <v>Concepción</v>
      </c>
      <c r="O31" s="178" t="str">
        <f>VLOOKUP(A31,'BASE REGISTRO AGOSTO'!$A$1:$T$889,15,FALSE)</f>
        <v>Teléfonos: 412767056
Celular: +56974305923      Celular Esteban de Jesús González Yepes: +56963411072</v>
      </c>
      <c r="P31" s="178" t="str">
        <f>VLOOKUP(A31,'BASE REGISTRO AGOSTO'!$A$1:$T$889,16,FALSE)</f>
        <v xml:space="preserve">Correos electrónicos: eduardo.gut@gmail.com
                                        paula.quilodran@programasamigo.cl                        admin.centralizada@programasamigo.cl
estebangy1987@amigonianosj.org
</v>
      </c>
      <c r="Q31" s="178">
        <f>VLOOKUP(A31,'BASE REGISTRO AGOSTO'!$A$1:$T$889,17,FALSE)</f>
        <v>0</v>
      </c>
      <c r="R31" s="178" t="str">
        <f>VLOOKUP(A31,'BASE REGISTRO AGOSTO'!$A$1:$T$889,18,FALSE)</f>
        <v>93910: Organizaciones Religiosas.</v>
      </c>
      <c r="S31" s="178" t="str">
        <f>VLOOKUP(A31,'BASE REGISTRO AGOSTO'!$A$1:$T$889,19,FALSE)</f>
        <v xml:space="preserve">Certificado de antecedentes financieros, correspondientes al año 2020, aprobados por el Subdepartamento de Supervisión Financiera Nacional. </v>
      </c>
      <c r="T31" s="183">
        <f>VLOOKUP(A31,'BASE REGISTRO AGOSTO'!$A$1:$T$889,20,FALSE)</f>
        <v>37970</v>
      </c>
      <c r="U31" s="177">
        <v>1750</v>
      </c>
      <c r="V31" s="179">
        <v>20512462</v>
      </c>
      <c r="W31" s="179">
        <v>182615337</v>
      </c>
      <c r="X31" s="180">
        <v>44469</v>
      </c>
      <c r="Y31" s="176" t="s">
        <v>6489</v>
      </c>
      <c r="Z31" s="176" t="s">
        <v>6490</v>
      </c>
      <c r="AA31" s="181" t="s">
        <v>6511</v>
      </c>
    </row>
    <row r="32" spans="1:27" ht="15.75" customHeight="1" x14ac:dyDescent="0.2">
      <c r="A32" s="177">
        <v>1750</v>
      </c>
      <c r="B32" s="178" t="str">
        <f>VLOOKUP(A32,'BASE REGISTRO AGOSTO'!$A$1:$T$889,2,FALSE)</f>
        <v>Congregación Religiosos Terciarios Capuchinos de Nuestra Señora de los Dolores</v>
      </c>
      <c r="C32" s="178">
        <f>VLOOKUP(A32,'BASE REGISTRO AGOSTO'!$A$1:$T$889,3,FALSE)</f>
        <v>817951724</v>
      </c>
      <c r="D32" s="178" t="str">
        <f>VLOOKUP(A32,'BASE REGISTRO AGOSTO'!$A$1:$T$889,4,FALSE)</f>
        <v>Organización Religiosa.</v>
      </c>
      <c r="E32" s="178" t="str">
        <f>VLOOKUP(A32,'BASE REGISTRO AGOSTO'!$A$1:$T$889,5,FALSE)</f>
        <v>Erigida de acuerdo al Derecho Canónico, según consta en Certificado Nº722/2003, emitido por doña Sara Rodríguez Silva, Notario Eclesiástico del Obispado de Valparaíso, con fecha 17 de noviembre del 2003.</v>
      </c>
      <c r="F32" s="178" t="str">
        <f>VLOOKUP(A32,'BASE REGISTRO AGOSTO'!$A$1:$T$889,6,FALSE)</f>
        <v>Indefinida.</v>
      </c>
      <c r="G32" s="178" t="str">
        <f>VLOOKUP(A32,'BASE REGISTRO AGOSTO'!$A$1:$T$889,7,FALSE)</f>
        <v>Actividades Religiosas.</v>
      </c>
      <c r="H32" s="178" t="str">
        <f>VLOOKUP(A32,'BASE REGISTRO AGOSTO'!$A$1:$T$889,8,FALSE)</f>
        <v>no tiene</v>
      </c>
      <c r="I32" s="178">
        <f>VLOOKUP(A32,'BASE REGISTRO AGOSTO'!$A$1:$T$889,9,FALSE)</f>
        <v>0</v>
      </c>
      <c r="J32" s="178">
        <f>VLOOKUP(A32,'BASE REGISTRO AGOSTO'!$A$1:$T$889,10,FALSE)</f>
        <v>0</v>
      </c>
      <c r="K32" s="178" t="str">
        <f>VLOOKUP(A32,'BASE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2" s="178" t="str">
        <f>VLOOKUP(A32,'BASE REGISTRO AGOSTO'!$A$1:$T$889,12,FALSE)</f>
        <v xml:space="preserve">Barros Arana N° 162, Oficina 101, Concepción, Región del Biobío. 
</v>
      </c>
      <c r="M32" s="178" t="str">
        <f>VLOOKUP(A32,'BASE REGISTRO AGOSTO'!$A$1:$T$889,13,FALSE)</f>
        <v>VIII</v>
      </c>
      <c r="N32" s="178" t="str">
        <f>VLOOKUP(A32,'BASE REGISTRO AGOSTO'!$A$1:$T$889,14,FALSE)</f>
        <v>Concepción</v>
      </c>
      <c r="O32" s="178" t="str">
        <f>VLOOKUP(A32,'BASE REGISTRO AGOSTO'!$A$1:$T$889,15,FALSE)</f>
        <v>Teléfonos: 412767056
Celular: +56974305923      Celular Esteban de Jesús González Yepes: +56963411072</v>
      </c>
      <c r="P32" s="178" t="str">
        <f>VLOOKUP(A32,'BASE REGISTRO AGOSTO'!$A$1:$T$889,16,FALSE)</f>
        <v xml:space="preserve">Correos electrónicos: eduardo.gut@gmail.com
                                        paula.quilodran@programasamigo.cl                        admin.centralizada@programasamigo.cl
estebangy1987@amigonianosj.org
</v>
      </c>
      <c r="Q32" s="178">
        <f>VLOOKUP(A32,'BASE REGISTRO AGOSTO'!$A$1:$T$889,17,FALSE)</f>
        <v>0</v>
      </c>
      <c r="R32" s="178" t="str">
        <f>VLOOKUP(A32,'BASE REGISTRO AGOSTO'!$A$1:$T$889,18,FALSE)</f>
        <v>93910: Organizaciones Religiosas.</v>
      </c>
      <c r="S32" s="178" t="str">
        <f>VLOOKUP(A32,'BASE REGISTRO AGOSTO'!$A$1:$T$889,19,FALSE)</f>
        <v xml:space="preserve">Certificado de antecedentes financieros, correspondientes al año 2020, aprobados por el Subdepartamento de Supervisión Financiera Nacional. </v>
      </c>
      <c r="T32" s="183">
        <f>VLOOKUP(A32,'BASE REGISTRO AGOSTO'!$A$1:$T$889,20,FALSE)</f>
        <v>37970</v>
      </c>
      <c r="U32" s="177">
        <v>1750</v>
      </c>
      <c r="V32" s="179">
        <v>2873149</v>
      </c>
      <c r="W32" s="179">
        <v>21959068</v>
      </c>
      <c r="X32" s="180">
        <v>44469</v>
      </c>
      <c r="Y32" s="176" t="s">
        <v>6489</v>
      </c>
      <c r="Z32" s="176" t="s">
        <v>6490</v>
      </c>
      <c r="AA32" s="181" t="s">
        <v>171</v>
      </c>
    </row>
    <row r="33" spans="1:27" ht="15.75" customHeight="1" x14ac:dyDescent="0.2">
      <c r="A33" s="177">
        <v>1750</v>
      </c>
      <c r="B33" s="178" t="str">
        <f>VLOOKUP(A33,'BASE REGISTRO AGOSTO'!$A$1:$T$889,2,FALSE)</f>
        <v>Congregación Religiosos Terciarios Capuchinos de Nuestra Señora de los Dolores</v>
      </c>
      <c r="C33" s="178">
        <f>VLOOKUP(A33,'BASE REGISTRO AGOSTO'!$A$1:$T$889,3,FALSE)</f>
        <v>817951724</v>
      </c>
      <c r="D33" s="178" t="str">
        <f>VLOOKUP(A33,'BASE REGISTRO AGOSTO'!$A$1:$T$889,4,FALSE)</f>
        <v>Organización Religiosa.</v>
      </c>
      <c r="E33" s="178" t="str">
        <f>VLOOKUP(A33,'BASE REGISTRO AGOSTO'!$A$1:$T$889,5,FALSE)</f>
        <v>Erigida de acuerdo al Derecho Canónico, según consta en Certificado Nº722/2003, emitido por doña Sara Rodríguez Silva, Notario Eclesiástico del Obispado de Valparaíso, con fecha 17 de noviembre del 2003.</v>
      </c>
      <c r="F33" s="178" t="str">
        <f>VLOOKUP(A33,'BASE REGISTRO AGOSTO'!$A$1:$T$889,6,FALSE)</f>
        <v>Indefinida.</v>
      </c>
      <c r="G33" s="178" t="str">
        <f>VLOOKUP(A33,'BASE REGISTRO AGOSTO'!$A$1:$T$889,7,FALSE)</f>
        <v>Actividades Religiosas.</v>
      </c>
      <c r="H33" s="178" t="str">
        <f>VLOOKUP(A33,'BASE REGISTRO AGOSTO'!$A$1:$T$889,8,FALSE)</f>
        <v>no tiene</v>
      </c>
      <c r="I33" s="178">
        <f>VLOOKUP(A33,'BASE REGISTRO AGOSTO'!$A$1:$T$889,9,FALSE)</f>
        <v>0</v>
      </c>
      <c r="J33" s="178">
        <f>VLOOKUP(A33,'BASE REGISTRO AGOSTO'!$A$1:$T$889,10,FALSE)</f>
        <v>0</v>
      </c>
      <c r="K33" s="178" t="str">
        <f>VLOOKUP(A33,'BASE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3" s="178" t="str">
        <f>VLOOKUP(A33,'BASE REGISTRO AGOSTO'!$A$1:$T$889,12,FALSE)</f>
        <v xml:space="preserve">Barros Arana N° 162, Oficina 101, Concepción, Región del Biobío. 
</v>
      </c>
      <c r="M33" s="178" t="str">
        <f>VLOOKUP(A33,'BASE REGISTRO AGOSTO'!$A$1:$T$889,13,FALSE)</f>
        <v>VIII</v>
      </c>
      <c r="N33" s="178" t="str">
        <f>VLOOKUP(A33,'BASE REGISTRO AGOSTO'!$A$1:$T$889,14,FALSE)</f>
        <v>Concepción</v>
      </c>
      <c r="O33" s="178" t="str">
        <f>VLOOKUP(A33,'BASE REGISTRO AGOSTO'!$A$1:$T$889,15,FALSE)</f>
        <v>Teléfonos: 412767056
Celular: +56974305923      Celular Esteban de Jesús González Yepes: +56963411072</v>
      </c>
      <c r="P33" s="178" t="str">
        <f>VLOOKUP(A33,'BASE REGISTRO AGOSTO'!$A$1:$T$889,16,FALSE)</f>
        <v xml:space="preserve">Correos electrónicos: eduardo.gut@gmail.com
                                        paula.quilodran@programasamigo.cl                        admin.centralizada@programasamigo.cl
estebangy1987@amigonianosj.org
</v>
      </c>
      <c r="Q33" s="178">
        <f>VLOOKUP(A33,'BASE REGISTRO AGOSTO'!$A$1:$T$889,17,FALSE)</f>
        <v>0</v>
      </c>
      <c r="R33" s="178" t="str">
        <f>VLOOKUP(A33,'BASE REGISTRO AGOSTO'!$A$1:$T$889,18,FALSE)</f>
        <v>93910: Organizaciones Religiosas.</v>
      </c>
      <c r="S33" s="178" t="str">
        <f>VLOOKUP(A33,'BASE REGISTRO AGOSTO'!$A$1:$T$889,19,FALSE)</f>
        <v xml:space="preserve">Certificado de antecedentes financieros, correspondientes al año 2020, aprobados por el Subdepartamento de Supervisión Financiera Nacional. </v>
      </c>
      <c r="T33" s="183">
        <f>VLOOKUP(A33,'BASE REGISTRO AGOSTO'!$A$1:$T$889,20,FALSE)</f>
        <v>37970</v>
      </c>
      <c r="U33" s="177">
        <v>1750</v>
      </c>
      <c r="V33" s="179">
        <v>53173332</v>
      </c>
      <c r="W33" s="179">
        <v>227720574</v>
      </c>
      <c r="X33" s="180">
        <v>44469</v>
      </c>
      <c r="Y33" s="176" t="s">
        <v>6489</v>
      </c>
      <c r="Z33" s="176" t="s">
        <v>6490</v>
      </c>
      <c r="AA33" s="181" t="s">
        <v>6512</v>
      </c>
    </row>
    <row r="34" spans="1:27" ht="15.75" customHeight="1" x14ac:dyDescent="0.2">
      <c r="A34" s="177">
        <v>1750</v>
      </c>
      <c r="B34" s="178" t="str">
        <f>VLOOKUP(A34,'BASE REGISTRO AGOSTO'!$A$1:$T$889,2,FALSE)</f>
        <v>Congregación Religiosos Terciarios Capuchinos de Nuestra Señora de los Dolores</v>
      </c>
      <c r="C34" s="178">
        <f>VLOOKUP(A34,'BASE REGISTRO AGOSTO'!$A$1:$T$889,3,FALSE)</f>
        <v>817951724</v>
      </c>
      <c r="D34" s="178" t="str">
        <f>VLOOKUP(A34,'BASE REGISTRO AGOSTO'!$A$1:$T$889,4,FALSE)</f>
        <v>Organización Religiosa.</v>
      </c>
      <c r="E34" s="178" t="str">
        <f>VLOOKUP(A34,'BASE REGISTRO AGOSTO'!$A$1:$T$889,5,FALSE)</f>
        <v>Erigida de acuerdo al Derecho Canónico, según consta en Certificado Nº722/2003, emitido por doña Sara Rodríguez Silva, Notario Eclesiástico del Obispado de Valparaíso, con fecha 17 de noviembre del 2003.</v>
      </c>
      <c r="F34" s="178" t="str">
        <f>VLOOKUP(A34,'BASE REGISTRO AGOSTO'!$A$1:$T$889,6,FALSE)</f>
        <v>Indefinida.</v>
      </c>
      <c r="G34" s="178" t="str">
        <f>VLOOKUP(A34,'BASE REGISTRO AGOSTO'!$A$1:$T$889,7,FALSE)</f>
        <v>Actividades Religiosas.</v>
      </c>
      <c r="H34" s="178" t="str">
        <f>VLOOKUP(A34,'BASE REGISTRO AGOSTO'!$A$1:$T$889,8,FALSE)</f>
        <v>no tiene</v>
      </c>
      <c r="I34" s="178">
        <f>VLOOKUP(A34,'BASE REGISTRO AGOSTO'!$A$1:$T$889,9,FALSE)</f>
        <v>0</v>
      </c>
      <c r="J34" s="178">
        <f>VLOOKUP(A34,'BASE REGISTRO AGOSTO'!$A$1:$T$889,10,FALSE)</f>
        <v>0</v>
      </c>
      <c r="K34" s="178" t="str">
        <f>VLOOKUP(A34,'BASE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4" s="178" t="str">
        <f>VLOOKUP(A34,'BASE REGISTRO AGOSTO'!$A$1:$T$889,12,FALSE)</f>
        <v xml:space="preserve">Barros Arana N° 162, Oficina 101, Concepción, Región del Biobío. 
</v>
      </c>
      <c r="M34" s="178" t="str">
        <f>VLOOKUP(A34,'BASE REGISTRO AGOSTO'!$A$1:$T$889,13,FALSE)</f>
        <v>VIII</v>
      </c>
      <c r="N34" s="178" t="str">
        <f>VLOOKUP(A34,'BASE REGISTRO AGOSTO'!$A$1:$T$889,14,FALSE)</f>
        <v>Concepción</v>
      </c>
      <c r="O34" s="178" t="str">
        <f>VLOOKUP(A34,'BASE REGISTRO AGOSTO'!$A$1:$T$889,15,FALSE)</f>
        <v>Teléfonos: 412767056
Celular: +56974305923      Celular Esteban de Jesús González Yepes: +56963411072</v>
      </c>
      <c r="P34" s="178" t="str">
        <f>VLOOKUP(A34,'BASE REGISTRO AGOSTO'!$A$1:$T$889,16,FALSE)</f>
        <v xml:space="preserve">Correos electrónicos: eduardo.gut@gmail.com
                                        paula.quilodran@programasamigo.cl                        admin.centralizada@programasamigo.cl
estebangy1987@amigonianosj.org
</v>
      </c>
      <c r="Q34" s="178">
        <f>VLOOKUP(A34,'BASE REGISTRO AGOSTO'!$A$1:$T$889,17,FALSE)</f>
        <v>0</v>
      </c>
      <c r="R34" s="178" t="str">
        <f>VLOOKUP(A34,'BASE REGISTRO AGOSTO'!$A$1:$T$889,18,FALSE)</f>
        <v>93910: Organizaciones Religiosas.</v>
      </c>
      <c r="S34" s="178" t="str">
        <f>VLOOKUP(A34,'BASE REGISTRO AGOSTO'!$A$1:$T$889,19,FALSE)</f>
        <v xml:space="preserve">Certificado de antecedentes financieros, correspondientes al año 2020, aprobados por el Subdepartamento de Supervisión Financiera Nacional. </v>
      </c>
      <c r="T34" s="183">
        <f>VLOOKUP(A34,'BASE REGISTRO AGOSTO'!$A$1:$T$889,20,FALSE)</f>
        <v>37970</v>
      </c>
      <c r="U34" s="177">
        <v>1750</v>
      </c>
      <c r="V34" s="179">
        <v>7348377</v>
      </c>
      <c r="W34" s="179">
        <v>62957692</v>
      </c>
      <c r="X34" s="180">
        <v>44469</v>
      </c>
      <c r="Y34" s="176" t="s">
        <v>6489</v>
      </c>
      <c r="Z34" s="176" t="s">
        <v>6490</v>
      </c>
      <c r="AA34" s="181" t="s">
        <v>6513</v>
      </c>
    </row>
    <row r="35" spans="1:27" ht="15.75" customHeight="1" x14ac:dyDescent="0.2">
      <c r="A35" s="177">
        <v>1750</v>
      </c>
      <c r="B35" s="178" t="str">
        <f>VLOOKUP(A35,'BASE REGISTRO AGOSTO'!$A$1:$T$889,2,FALSE)</f>
        <v>Congregación Religiosos Terciarios Capuchinos de Nuestra Señora de los Dolores</v>
      </c>
      <c r="C35" s="178">
        <f>VLOOKUP(A35,'BASE REGISTRO AGOSTO'!$A$1:$T$889,3,FALSE)</f>
        <v>817951724</v>
      </c>
      <c r="D35" s="178" t="str">
        <f>VLOOKUP(A35,'BASE REGISTRO AGOSTO'!$A$1:$T$889,4,FALSE)</f>
        <v>Organización Religiosa.</v>
      </c>
      <c r="E35" s="178" t="str">
        <f>VLOOKUP(A35,'BASE REGISTRO AGOSTO'!$A$1:$T$889,5,FALSE)</f>
        <v>Erigida de acuerdo al Derecho Canónico, según consta en Certificado Nº722/2003, emitido por doña Sara Rodríguez Silva, Notario Eclesiástico del Obispado de Valparaíso, con fecha 17 de noviembre del 2003.</v>
      </c>
      <c r="F35" s="178" t="str">
        <f>VLOOKUP(A35,'BASE REGISTRO AGOSTO'!$A$1:$T$889,6,FALSE)</f>
        <v>Indefinida.</v>
      </c>
      <c r="G35" s="178" t="str">
        <f>VLOOKUP(A35,'BASE REGISTRO AGOSTO'!$A$1:$T$889,7,FALSE)</f>
        <v>Actividades Religiosas.</v>
      </c>
      <c r="H35" s="178" t="str">
        <f>VLOOKUP(A35,'BASE REGISTRO AGOSTO'!$A$1:$T$889,8,FALSE)</f>
        <v>no tiene</v>
      </c>
      <c r="I35" s="178">
        <f>VLOOKUP(A35,'BASE REGISTRO AGOSTO'!$A$1:$T$889,9,FALSE)</f>
        <v>0</v>
      </c>
      <c r="J35" s="178">
        <f>VLOOKUP(A35,'BASE REGISTRO AGOSTO'!$A$1:$T$889,10,FALSE)</f>
        <v>0</v>
      </c>
      <c r="K35" s="178" t="str">
        <f>VLOOKUP(A35,'BASE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5" s="178" t="str">
        <f>VLOOKUP(A35,'BASE REGISTRO AGOSTO'!$A$1:$T$889,12,FALSE)</f>
        <v xml:space="preserve">Barros Arana N° 162, Oficina 101, Concepción, Región del Biobío. 
</v>
      </c>
      <c r="M35" s="178" t="str">
        <f>VLOOKUP(A35,'BASE REGISTRO AGOSTO'!$A$1:$T$889,13,FALSE)</f>
        <v>VIII</v>
      </c>
      <c r="N35" s="178" t="str">
        <f>VLOOKUP(A35,'BASE REGISTRO AGOSTO'!$A$1:$T$889,14,FALSE)</f>
        <v>Concepción</v>
      </c>
      <c r="O35" s="178" t="str">
        <f>VLOOKUP(A35,'BASE REGISTRO AGOSTO'!$A$1:$T$889,15,FALSE)</f>
        <v>Teléfonos: 412767056
Celular: +56974305923      Celular Esteban de Jesús González Yepes: +56963411072</v>
      </c>
      <c r="P35" s="178" t="str">
        <f>VLOOKUP(A35,'BASE REGISTRO AGOSTO'!$A$1:$T$889,16,FALSE)</f>
        <v xml:space="preserve">Correos electrónicos: eduardo.gut@gmail.com
                                        paula.quilodran@programasamigo.cl                        admin.centralizada@programasamigo.cl
estebangy1987@amigonianosj.org
</v>
      </c>
      <c r="Q35" s="178">
        <f>VLOOKUP(A35,'BASE REGISTRO AGOSTO'!$A$1:$T$889,17,FALSE)</f>
        <v>0</v>
      </c>
      <c r="R35" s="178" t="str">
        <f>VLOOKUP(A35,'BASE REGISTRO AGOSTO'!$A$1:$T$889,18,FALSE)</f>
        <v>93910: Organizaciones Religiosas.</v>
      </c>
      <c r="S35" s="178" t="str">
        <f>VLOOKUP(A35,'BASE REGISTRO AGOSTO'!$A$1:$T$889,19,FALSE)</f>
        <v xml:space="preserve">Certificado de antecedentes financieros, correspondientes al año 2020, aprobados por el Subdepartamento de Supervisión Financiera Nacional. </v>
      </c>
      <c r="T35" s="183">
        <f>VLOOKUP(A35,'BASE REGISTRO AGOSTO'!$A$1:$T$889,20,FALSE)</f>
        <v>37970</v>
      </c>
      <c r="U35" s="177">
        <v>1750</v>
      </c>
      <c r="V35" s="179">
        <v>53173332</v>
      </c>
      <c r="W35" s="179">
        <v>218188400</v>
      </c>
      <c r="X35" s="180">
        <v>44469</v>
      </c>
      <c r="Y35" s="176" t="s">
        <v>6489</v>
      </c>
      <c r="Z35" s="176" t="s">
        <v>6490</v>
      </c>
      <c r="AA35" s="181" t="s">
        <v>6495</v>
      </c>
    </row>
    <row r="36" spans="1:27" ht="15.75" customHeight="1" x14ac:dyDescent="0.2">
      <c r="A36" s="177">
        <v>1750</v>
      </c>
      <c r="B36" s="178" t="str">
        <f>VLOOKUP(A36,'BASE REGISTRO AGOSTO'!$A$1:$T$889,2,FALSE)</f>
        <v>Congregación Religiosos Terciarios Capuchinos de Nuestra Señora de los Dolores</v>
      </c>
      <c r="C36" s="178">
        <f>VLOOKUP(A36,'BASE REGISTRO AGOSTO'!$A$1:$T$889,3,FALSE)</f>
        <v>817951724</v>
      </c>
      <c r="D36" s="178" t="str">
        <f>VLOOKUP(A36,'BASE REGISTRO AGOSTO'!$A$1:$T$889,4,FALSE)</f>
        <v>Organización Religiosa.</v>
      </c>
      <c r="E36" s="178" t="str">
        <f>VLOOKUP(A36,'BASE REGISTRO AGOSTO'!$A$1:$T$889,5,FALSE)</f>
        <v>Erigida de acuerdo al Derecho Canónico, según consta en Certificado Nº722/2003, emitido por doña Sara Rodríguez Silva, Notario Eclesiástico del Obispado de Valparaíso, con fecha 17 de noviembre del 2003.</v>
      </c>
      <c r="F36" s="178" t="str">
        <f>VLOOKUP(A36,'BASE REGISTRO AGOSTO'!$A$1:$T$889,6,FALSE)</f>
        <v>Indefinida.</v>
      </c>
      <c r="G36" s="178" t="str">
        <f>VLOOKUP(A36,'BASE REGISTRO AGOSTO'!$A$1:$T$889,7,FALSE)</f>
        <v>Actividades Religiosas.</v>
      </c>
      <c r="H36" s="178" t="str">
        <f>VLOOKUP(A36,'BASE REGISTRO AGOSTO'!$A$1:$T$889,8,FALSE)</f>
        <v>no tiene</v>
      </c>
      <c r="I36" s="178">
        <f>VLOOKUP(A36,'BASE REGISTRO AGOSTO'!$A$1:$T$889,9,FALSE)</f>
        <v>0</v>
      </c>
      <c r="J36" s="178">
        <f>VLOOKUP(A36,'BASE REGISTRO AGOSTO'!$A$1:$T$889,10,FALSE)</f>
        <v>0</v>
      </c>
      <c r="K36" s="178" t="str">
        <f>VLOOKUP(A36,'BASE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6" s="178" t="str">
        <f>VLOOKUP(A36,'BASE REGISTRO AGOSTO'!$A$1:$T$889,12,FALSE)</f>
        <v xml:space="preserve">Barros Arana N° 162, Oficina 101, Concepción, Región del Biobío. 
</v>
      </c>
      <c r="M36" s="178" t="str">
        <f>VLOOKUP(A36,'BASE REGISTRO AGOSTO'!$A$1:$T$889,13,FALSE)</f>
        <v>VIII</v>
      </c>
      <c r="N36" s="178" t="str">
        <f>VLOOKUP(A36,'BASE REGISTRO AGOSTO'!$A$1:$T$889,14,FALSE)</f>
        <v>Concepción</v>
      </c>
      <c r="O36" s="178" t="str">
        <f>VLOOKUP(A36,'BASE REGISTRO AGOSTO'!$A$1:$T$889,15,FALSE)</f>
        <v>Teléfonos: 412767056
Celular: +56974305923      Celular Esteban de Jesús González Yepes: +56963411072</v>
      </c>
      <c r="P36" s="178" t="str">
        <f>VLOOKUP(A36,'BASE REGISTRO AGOSTO'!$A$1:$T$889,16,FALSE)</f>
        <v xml:space="preserve">Correos electrónicos: eduardo.gut@gmail.com
                                        paula.quilodran@programasamigo.cl                        admin.centralizada@programasamigo.cl
estebangy1987@amigonianosj.org
</v>
      </c>
      <c r="Q36" s="178">
        <f>VLOOKUP(A36,'BASE REGISTRO AGOSTO'!$A$1:$T$889,17,FALSE)</f>
        <v>0</v>
      </c>
      <c r="R36" s="178" t="str">
        <f>VLOOKUP(A36,'BASE REGISTRO AGOSTO'!$A$1:$T$889,18,FALSE)</f>
        <v>93910: Organizaciones Religiosas.</v>
      </c>
      <c r="S36" s="178" t="str">
        <f>VLOOKUP(A36,'BASE REGISTRO AGOSTO'!$A$1:$T$889,19,FALSE)</f>
        <v xml:space="preserve">Certificado de antecedentes financieros, correspondientes al año 2020, aprobados por el Subdepartamento de Supervisión Financiera Nacional. </v>
      </c>
      <c r="T36" s="183">
        <f>VLOOKUP(A36,'BASE REGISTRO AGOSTO'!$A$1:$T$889,20,FALSE)</f>
        <v>37970</v>
      </c>
      <c r="U36" s="177">
        <v>1750</v>
      </c>
      <c r="V36" s="179">
        <v>33499665</v>
      </c>
      <c r="W36" s="179">
        <v>231280431</v>
      </c>
      <c r="X36" s="180">
        <v>44469</v>
      </c>
      <c r="Y36" s="176" t="s">
        <v>6489</v>
      </c>
      <c r="Z36" s="176" t="s">
        <v>6490</v>
      </c>
      <c r="AA36" s="181" t="s">
        <v>6514</v>
      </c>
    </row>
    <row r="37" spans="1:27" ht="15.75" customHeight="1" x14ac:dyDescent="0.2">
      <c r="A37" s="177">
        <v>1750</v>
      </c>
      <c r="B37" s="178" t="str">
        <f>VLOOKUP(A37,'BASE REGISTRO AGOSTO'!$A$1:$T$889,2,FALSE)</f>
        <v>Congregación Religiosos Terciarios Capuchinos de Nuestra Señora de los Dolores</v>
      </c>
      <c r="C37" s="178">
        <f>VLOOKUP(A37,'BASE REGISTRO AGOSTO'!$A$1:$T$889,3,FALSE)</f>
        <v>817951724</v>
      </c>
      <c r="D37" s="178" t="str">
        <f>VLOOKUP(A37,'BASE REGISTRO AGOSTO'!$A$1:$T$889,4,FALSE)</f>
        <v>Organización Religiosa.</v>
      </c>
      <c r="E37" s="178" t="str">
        <f>VLOOKUP(A37,'BASE REGISTRO AGOSTO'!$A$1:$T$889,5,FALSE)</f>
        <v>Erigida de acuerdo al Derecho Canónico, según consta en Certificado Nº722/2003, emitido por doña Sara Rodríguez Silva, Notario Eclesiástico del Obispado de Valparaíso, con fecha 17 de noviembre del 2003.</v>
      </c>
      <c r="F37" s="178" t="str">
        <f>VLOOKUP(A37,'BASE REGISTRO AGOSTO'!$A$1:$T$889,6,FALSE)</f>
        <v>Indefinida.</v>
      </c>
      <c r="G37" s="178" t="str">
        <f>VLOOKUP(A37,'BASE REGISTRO AGOSTO'!$A$1:$T$889,7,FALSE)</f>
        <v>Actividades Religiosas.</v>
      </c>
      <c r="H37" s="178" t="str">
        <f>VLOOKUP(A37,'BASE REGISTRO AGOSTO'!$A$1:$T$889,8,FALSE)</f>
        <v>no tiene</v>
      </c>
      <c r="I37" s="178">
        <f>VLOOKUP(A37,'BASE REGISTRO AGOSTO'!$A$1:$T$889,9,FALSE)</f>
        <v>0</v>
      </c>
      <c r="J37" s="178">
        <f>VLOOKUP(A37,'BASE REGISTRO AGOSTO'!$A$1:$T$889,10,FALSE)</f>
        <v>0</v>
      </c>
      <c r="K37" s="178" t="str">
        <f>VLOOKUP(A37,'BASE REGISTRO AGOSTO'!$A$1:$T$889,11,FALSE)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7" s="178" t="str">
        <f>VLOOKUP(A37,'BASE REGISTRO AGOSTO'!$A$1:$T$889,12,FALSE)</f>
        <v xml:space="preserve">Barros Arana N° 162, Oficina 101, Concepción, Región del Biobío. 
</v>
      </c>
      <c r="M37" s="178" t="str">
        <f>VLOOKUP(A37,'BASE REGISTRO AGOSTO'!$A$1:$T$889,13,FALSE)</f>
        <v>VIII</v>
      </c>
      <c r="N37" s="178" t="str">
        <f>VLOOKUP(A37,'BASE REGISTRO AGOSTO'!$A$1:$T$889,14,FALSE)</f>
        <v>Concepción</v>
      </c>
      <c r="O37" s="178" t="str">
        <f>VLOOKUP(A37,'BASE REGISTRO AGOSTO'!$A$1:$T$889,15,FALSE)</f>
        <v>Teléfonos: 412767056
Celular: +56974305923      Celular Esteban de Jesús González Yepes: +56963411072</v>
      </c>
      <c r="P37" s="178" t="str">
        <f>VLOOKUP(A37,'BASE REGISTRO AGOSTO'!$A$1:$T$889,16,FALSE)</f>
        <v xml:space="preserve">Correos electrónicos: eduardo.gut@gmail.com
                                        paula.quilodran@programasamigo.cl                        admin.centralizada@programasamigo.cl
estebangy1987@amigonianosj.org
</v>
      </c>
      <c r="Q37" s="178">
        <f>VLOOKUP(A37,'BASE REGISTRO AGOSTO'!$A$1:$T$889,17,FALSE)</f>
        <v>0</v>
      </c>
      <c r="R37" s="178" t="str">
        <f>VLOOKUP(A37,'BASE REGISTRO AGOSTO'!$A$1:$T$889,18,FALSE)</f>
        <v>93910: Organizaciones Religiosas.</v>
      </c>
      <c r="S37" s="178" t="str">
        <f>VLOOKUP(A37,'BASE REGISTRO AGOSTO'!$A$1:$T$889,19,FALSE)</f>
        <v xml:space="preserve">Certificado de antecedentes financieros, correspondientes al año 2020, aprobados por el Subdepartamento de Supervisión Financiera Nacional. </v>
      </c>
      <c r="T37" s="183">
        <f>VLOOKUP(A37,'BASE REGISTRO AGOSTO'!$A$1:$T$889,20,FALSE)</f>
        <v>37970</v>
      </c>
      <c r="U37" s="177">
        <v>1750</v>
      </c>
      <c r="V37" s="179">
        <v>45893095</v>
      </c>
      <c r="W37" s="179">
        <v>184270776</v>
      </c>
      <c r="X37" s="180">
        <v>44469</v>
      </c>
      <c r="Y37" s="176" t="s">
        <v>6489</v>
      </c>
      <c r="Z37" s="176" t="s">
        <v>6490</v>
      </c>
      <c r="AA37" s="181" t="s">
        <v>7478</v>
      </c>
    </row>
    <row r="38" spans="1:27" ht="15.75" customHeight="1" x14ac:dyDescent="0.2">
      <c r="A38" s="177">
        <v>1800</v>
      </c>
      <c r="B38" s="178" t="str">
        <f>VLOOKUP(A38,'BASE REGISTRO AGOSTO'!$A$1:$T$889,2,FALSE)</f>
        <v>Fundación Ciudad del Niño</v>
      </c>
      <c r="C38" s="178">
        <f>VLOOKUP(A38,'BASE REGISTRO AGOSTO'!$A$1:$T$889,3,FALSE)</f>
        <v>700376001</v>
      </c>
      <c r="D38" s="178" t="str">
        <f>VLOOKUP(A38,'BASE REGISTRO AGOSTO'!$A$1:$T$889,4,FALSE)</f>
        <v>Fundación de Derecho Privado</v>
      </c>
      <c r="E38" s="178" t="str">
        <f>VLOOKUP(A38,'BASE REGISTRO AGOSTO'!$A$1:$T$889,5,FALSE)</f>
        <v>Otorgada por Decreto Supremo N° 629, de fecha 14 de febrero de 1938, del Ministerio de Justicia.</v>
      </c>
      <c r="F38" s="178" t="str">
        <f>VLOOKUP(A38,'BASE REGISTRO AGOSTO'!$A$1:$T$889,6,FALSE)</f>
        <v xml:space="preserve">Certificado de Vigencia de persona jurídica sin fines de lucro Folio N° 500395371500, emitido con fecha 24 de junio de 2021, del Servicio de Registro Civil e Identificación. </v>
      </c>
      <c r="G38" s="178" t="str">
        <f>VLOOKUP(A38,'BASE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178" t="str">
        <f>VLOOKUP(A38,'BASE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8" s="178" t="str">
        <f>VLOOKUP(A38,'BASE REGISTRO AGOSTO'!$A$1:$T$889,9,FALSE)</f>
        <v>: 3 años.</v>
      </c>
      <c r="J38" s="178" t="str">
        <f>VLOOKUP(A38,'BASE REGISTRO AGOSTO'!$A$1:$T$889,10,FALSE)</f>
        <v xml:space="preserve">16-12-2020 hasta el 16-12-2023.
</v>
      </c>
      <c r="K38" s="178" t="str">
        <f>VLOOKUP(A38,'BASE REGISTRO AGOSTO'!$A$1:$T$889,11,FALSE)</f>
        <v>Presidente: José Pedro Silva Prado
Director Ejecutivo: Edmundo Crespo Pisano
Gerente/Director Administración y Finanzas: Julio Gutiérrez Campos,</v>
      </c>
      <c r="L38" s="178" t="str">
        <f>VLOOKUP(A38,'BASE REGISTRO AGOSTO'!$A$1:$T$889,12,FALSE)</f>
        <v xml:space="preserve">Paseo Pdte. Errázuriz Echaurren N° 2631, 5° piso, comuna de Providencia, Santiago, Región Metropolitana.
</v>
      </c>
      <c r="M38" s="178" t="str">
        <f>VLOOKUP(A38,'BASE REGISTRO AGOSTO'!$A$1:$T$889,13,FALSE)</f>
        <v>XIII</v>
      </c>
      <c r="N38" s="178" t="str">
        <f>VLOOKUP(A38,'BASE REGISTRO AGOSTO'!$A$1:$T$889,14,FALSE)</f>
        <v>Providencia</v>
      </c>
      <c r="O38" s="178" t="str">
        <f>VLOOKUP(A38,'BASE REGISTRO AGOSTO'!$A$1:$T$889,15,FALSE)</f>
        <v>228737900 - 228737980</v>
      </c>
      <c r="P38" s="178" t="str">
        <f>VLOOKUP(A38,'BASE REGISTRO AGOSTO'!$A$1:$T$889,16,FALSE)</f>
        <v>http://www.ciudaddelnino.cl</v>
      </c>
      <c r="Q38" s="178">
        <f>VLOOKUP(A38,'BASE REGISTRO AGOSTO'!$A$1:$T$889,17,FALSE)</f>
        <v>0</v>
      </c>
      <c r="R38" s="178" t="str">
        <f>VLOOKUP(A38,'BASE REGISTRO AGOSTO'!$A$1:$T$889,18,FALSE)</f>
        <v>93401: Instituciones de Asistencia Social</v>
      </c>
      <c r="S38" s="178" t="str">
        <f>VLOOKUP(A38,'BASE REGISTRO AGOSTO'!$A$1:$T$889,19,FALSE)</f>
        <v xml:space="preserve">Se acompaña certificado de antecedentes financieros, correspondientes al año 2020 aprobador por el Subdepartamento de Supervisión Financiera Nacional.  </v>
      </c>
      <c r="T38" s="183">
        <f>VLOOKUP(A38,'BASE REGISTRO AGOSTO'!$A$1:$T$889,20,FALSE)</f>
        <v>37970</v>
      </c>
      <c r="U38" s="177">
        <v>1800</v>
      </c>
      <c r="V38" s="179">
        <v>17854572</v>
      </c>
      <c r="W38" s="179">
        <v>152384392</v>
      </c>
      <c r="X38" s="180">
        <v>44469</v>
      </c>
      <c r="Y38" s="176" t="s">
        <v>6489</v>
      </c>
      <c r="Z38" s="176" t="s">
        <v>6490</v>
      </c>
      <c r="AA38" s="181" t="s">
        <v>6515</v>
      </c>
    </row>
    <row r="39" spans="1:27" ht="15.75" customHeight="1" x14ac:dyDescent="0.2">
      <c r="A39" s="177">
        <v>1800</v>
      </c>
      <c r="B39" s="178" t="str">
        <f>VLOOKUP(A39,'BASE REGISTRO AGOSTO'!$A$1:$T$889,2,FALSE)</f>
        <v>Fundación Ciudad del Niño</v>
      </c>
      <c r="C39" s="178">
        <f>VLOOKUP(A39,'BASE REGISTRO AGOSTO'!$A$1:$T$889,3,FALSE)</f>
        <v>700376001</v>
      </c>
      <c r="D39" s="178" t="str">
        <f>VLOOKUP(A39,'BASE REGISTRO AGOSTO'!$A$1:$T$889,4,FALSE)</f>
        <v>Fundación de Derecho Privado</v>
      </c>
      <c r="E39" s="178" t="str">
        <f>VLOOKUP(A39,'BASE REGISTRO AGOSTO'!$A$1:$T$889,5,FALSE)</f>
        <v>Otorgada por Decreto Supremo N° 629, de fecha 14 de febrero de 1938, del Ministerio de Justicia.</v>
      </c>
      <c r="F39" s="178" t="str">
        <f>VLOOKUP(A39,'BASE REGISTRO AGOSTO'!$A$1:$T$889,6,FALSE)</f>
        <v xml:space="preserve">Certificado de Vigencia de persona jurídica sin fines de lucro Folio N° 500395371500, emitido con fecha 24 de junio de 2021, del Servicio de Registro Civil e Identificación. </v>
      </c>
      <c r="G39" s="178" t="str">
        <f>VLOOKUP(A39,'BASE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178" t="str">
        <f>VLOOKUP(A39,'BASE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9" s="178" t="str">
        <f>VLOOKUP(A39,'BASE REGISTRO AGOSTO'!$A$1:$T$889,9,FALSE)</f>
        <v>: 3 años.</v>
      </c>
      <c r="J39" s="178" t="str">
        <f>VLOOKUP(A39,'BASE REGISTRO AGOSTO'!$A$1:$T$889,10,FALSE)</f>
        <v xml:space="preserve">16-12-2020 hasta el 16-12-2023.
</v>
      </c>
      <c r="K39" s="178" t="str">
        <f>VLOOKUP(A39,'BASE REGISTRO AGOSTO'!$A$1:$T$889,11,FALSE)</f>
        <v>Presidente: José Pedro Silva Prado
Director Ejecutivo: Edmundo Crespo Pisano
Gerente/Director Administración y Finanzas: Julio Gutiérrez Campos,</v>
      </c>
      <c r="L39" s="178" t="str">
        <f>VLOOKUP(A39,'BASE REGISTRO AGOSTO'!$A$1:$T$889,12,FALSE)</f>
        <v xml:space="preserve">Paseo Pdte. Errázuriz Echaurren N° 2631, 5° piso, comuna de Providencia, Santiago, Región Metropolitana.
</v>
      </c>
      <c r="M39" s="178" t="str">
        <f>VLOOKUP(A39,'BASE REGISTRO AGOSTO'!$A$1:$T$889,13,FALSE)</f>
        <v>XIII</v>
      </c>
      <c r="N39" s="178" t="str">
        <f>VLOOKUP(A39,'BASE REGISTRO AGOSTO'!$A$1:$T$889,14,FALSE)</f>
        <v>Providencia</v>
      </c>
      <c r="O39" s="178" t="str">
        <f>VLOOKUP(A39,'BASE REGISTRO AGOSTO'!$A$1:$T$889,15,FALSE)</f>
        <v>228737900 - 228737980</v>
      </c>
      <c r="P39" s="178" t="str">
        <f>VLOOKUP(A39,'BASE REGISTRO AGOSTO'!$A$1:$T$889,16,FALSE)</f>
        <v>http://www.ciudaddelnino.cl</v>
      </c>
      <c r="Q39" s="178">
        <f>VLOOKUP(A39,'BASE REGISTRO AGOSTO'!$A$1:$T$889,17,FALSE)</f>
        <v>0</v>
      </c>
      <c r="R39" s="178" t="str">
        <f>VLOOKUP(A39,'BASE REGISTRO AGOSTO'!$A$1:$T$889,18,FALSE)</f>
        <v>93401: Instituciones de Asistencia Social</v>
      </c>
      <c r="S39" s="178" t="str">
        <f>VLOOKUP(A39,'BASE REGISTRO AGOSTO'!$A$1:$T$889,19,FALSE)</f>
        <v xml:space="preserve">Se acompaña certificado de antecedentes financieros, correspondientes al año 2020 aprobador por el Subdepartamento de Supervisión Financiera Nacional.  </v>
      </c>
      <c r="T39" s="183">
        <f>VLOOKUP(A39,'BASE REGISTRO AGOSTO'!$A$1:$T$889,20,FALSE)</f>
        <v>37970</v>
      </c>
      <c r="U39" s="177">
        <v>1800</v>
      </c>
      <c r="V39" s="179">
        <v>81691499</v>
      </c>
      <c r="W39" s="179">
        <v>564389316</v>
      </c>
      <c r="X39" s="180">
        <v>44469</v>
      </c>
      <c r="Y39" s="176" t="s">
        <v>6489</v>
      </c>
      <c r="Z39" s="176" t="s">
        <v>6490</v>
      </c>
      <c r="AA39" s="181" t="s">
        <v>211</v>
      </c>
    </row>
    <row r="40" spans="1:27" ht="15.75" customHeight="1" x14ac:dyDescent="0.2">
      <c r="A40" s="177">
        <v>1800</v>
      </c>
      <c r="B40" s="178" t="str">
        <f>VLOOKUP(A40,'BASE REGISTRO AGOSTO'!$A$1:$T$889,2,FALSE)</f>
        <v>Fundación Ciudad del Niño</v>
      </c>
      <c r="C40" s="178">
        <f>VLOOKUP(A40,'BASE REGISTRO AGOSTO'!$A$1:$T$889,3,FALSE)</f>
        <v>700376001</v>
      </c>
      <c r="D40" s="178" t="str">
        <f>VLOOKUP(A40,'BASE REGISTRO AGOSTO'!$A$1:$T$889,4,FALSE)</f>
        <v>Fundación de Derecho Privado</v>
      </c>
      <c r="E40" s="178" t="str">
        <f>VLOOKUP(A40,'BASE REGISTRO AGOSTO'!$A$1:$T$889,5,FALSE)</f>
        <v>Otorgada por Decreto Supremo N° 629, de fecha 14 de febrero de 1938, del Ministerio de Justicia.</v>
      </c>
      <c r="F40" s="178" t="str">
        <f>VLOOKUP(A40,'BASE REGISTRO AGOSTO'!$A$1:$T$889,6,FALSE)</f>
        <v xml:space="preserve">Certificado de Vigencia de persona jurídica sin fines de lucro Folio N° 500395371500, emitido con fecha 24 de junio de 2021, del Servicio de Registro Civil e Identificación. </v>
      </c>
      <c r="G40" s="178" t="str">
        <f>VLOOKUP(A40,'BASE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178" t="str">
        <f>VLOOKUP(A40,'BASE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0" s="178" t="str">
        <f>VLOOKUP(A40,'BASE REGISTRO AGOSTO'!$A$1:$T$889,9,FALSE)</f>
        <v>: 3 años.</v>
      </c>
      <c r="J40" s="178" t="str">
        <f>VLOOKUP(A40,'BASE REGISTRO AGOSTO'!$A$1:$T$889,10,FALSE)</f>
        <v xml:space="preserve">16-12-2020 hasta el 16-12-2023.
</v>
      </c>
      <c r="K40" s="178" t="str">
        <f>VLOOKUP(A40,'BASE REGISTRO AGOSTO'!$A$1:$T$889,11,FALSE)</f>
        <v>Presidente: José Pedro Silva Prado
Director Ejecutivo: Edmundo Crespo Pisano
Gerente/Director Administración y Finanzas: Julio Gutiérrez Campos,</v>
      </c>
      <c r="L40" s="178" t="str">
        <f>VLOOKUP(A40,'BASE REGISTRO AGOSTO'!$A$1:$T$889,12,FALSE)</f>
        <v xml:space="preserve">Paseo Pdte. Errázuriz Echaurren N° 2631, 5° piso, comuna de Providencia, Santiago, Región Metropolitana.
</v>
      </c>
      <c r="M40" s="178" t="str">
        <f>VLOOKUP(A40,'BASE REGISTRO AGOSTO'!$A$1:$T$889,13,FALSE)</f>
        <v>XIII</v>
      </c>
      <c r="N40" s="178" t="str">
        <f>VLOOKUP(A40,'BASE REGISTRO AGOSTO'!$A$1:$T$889,14,FALSE)</f>
        <v>Providencia</v>
      </c>
      <c r="O40" s="178" t="str">
        <f>VLOOKUP(A40,'BASE REGISTRO AGOSTO'!$A$1:$T$889,15,FALSE)</f>
        <v>228737900 - 228737980</v>
      </c>
      <c r="P40" s="178" t="str">
        <f>VLOOKUP(A40,'BASE REGISTRO AGOSTO'!$A$1:$T$889,16,FALSE)</f>
        <v>http://www.ciudaddelnino.cl</v>
      </c>
      <c r="Q40" s="178">
        <f>VLOOKUP(A40,'BASE REGISTRO AGOSTO'!$A$1:$T$889,17,FALSE)</f>
        <v>0</v>
      </c>
      <c r="R40" s="178" t="str">
        <f>VLOOKUP(A40,'BASE REGISTRO AGOSTO'!$A$1:$T$889,18,FALSE)</f>
        <v>93401: Instituciones de Asistencia Social</v>
      </c>
      <c r="S40" s="178" t="str">
        <f>VLOOKUP(A40,'BASE REGISTRO AGOSTO'!$A$1:$T$889,19,FALSE)</f>
        <v xml:space="preserve">Se acompaña certificado de antecedentes financieros, correspondientes al año 2020 aprobador por el Subdepartamento de Supervisión Financiera Nacional.  </v>
      </c>
      <c r="T40" s="183">
        <f>VLOOKUP(A40,'BASE REGISTRO AGOSTO'!$A$1:$T$889,20,FALSE)</f>
        <v>37970</v>
      </c>
      <c r="U40" s="177">
        <v>1800</v>
      </c>
      <c r="V40" s="179">
        <v>15802322</v>
      </c>
      <c r="W40" s="179">
        <v>226757854</v>
      </c>
      <c r="X40" s="180">
        <v>44469</v>
      </c>
      <c r="Y40" s="176" t="s">
        <v>6489</v>
      </c>
      <c r="Z40" s="176" t="s">
        <v>6490</v>
      </c>
      <c r="AA40" s="181" t="s">
        <v>6493</v>
      </c>
    </row>
    <row r="41" spans="1:27" ht="15.75" customHeight="1" x14ac:dyDescent="0.2">
      <c r="A41" s="177">
        <v>1800</v>
      </c>
      <c r="B41" s="178" t="str">
        <f>VLOOKUP(A41,'BASE REGISTRO AGOSTO'!$A$1:$T$889,2,FALSE)</f>
        <v>Fundación Ciudad del Niño</v>
      </c>
      <c r="C41" s="178">
        <f>VLOOKUP(A41,'BASE REGISTRO AGOSTO'!$A$1:$T$889,3,FALSE)</f>
        <v>700376001</v>
      </c>
      <c r="D41" s="178" t="str">
        <f>VLOOKUP(A41,'BASE REGISTRO AGOSTO'!$A$1:$T$889,4,FALSE)</f>
        <v>Fundación de Derecho Privado</v>
      </c>
      <c r="E41" s="178" t="str">
        <f>VLOOKUP(A41,'BASE REGISTRO AGOSTO'!$A$1:$T$889,5,FALSE)</f>
        <v>Otorgada por Decreto Supremo N° 629, de fecha 14 de febrero de 1938, del Ministerio de Justicia.</v>
      </c>
      <c r="F41" s="178" t="str">
        <f>VLOOKUP(A41,'BASE REGISTRO AGOSTO'!$A$1:$T$889,6,FALSE)</f>
        <v xml:space="preserve">Certificado de Vigencia de persona jurídica sin fines de lucro Folio N° 500395371500, emitido con fecha 24 de junio de 2021, del Servicio de Registro Civil e Identificación. </v>
      </c>
      <c r="G41" s="178" t="str">
        <f>VLOOKUP(A41,'BASE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178" t="str">
        <f>VLOOKUP(A41,'BASE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1" s="178" t="str">
        <f>VLOOKUP(A41,'BASE REGISTRO AGOSTO'!$A$1:$T$889,9,FALSE)</f>
        <v>: 3 años.</v>
      </c>
      <c r="J41" s="178" t="str">
        <f>VLOOKUP(A41,'BASE REGISTRO AGOSTO'!$A$1:$T$889,10,FALSE)</f>
        <v xml:space="preserve">16-12-2020 hasta el 16-12-2023.
</v>
      </c>
      <c r="K41" s="178" t="str">
        <f>VLOOKUP(A41,'BASE REGISTRO AGOSTO'!$A$1:$T$889,11,FALSE)</f>
        <v>Presidente: José Pedro Silva Prado
Director Ejecutivo: Edmundo Crespo Pisano
Gerente/Director Administración y Finanzas: Julio Gutiérrez Campos,</v>
      </c>
      <c r="L41" s="178" t="str">
        <f>VLOOKUP(A41,'BASE REGISTRO AGOSTO'!$A$1:$T$889,12,FALSE)</f>
        <v xml:space="preserve">Paseo Pdte. Errázuriz Echaurren N° 2631, 5° piso, comuna de Providencia, Santiago, Región Metropolitana.
</v>
      </c>
      <c r="M41" s="178" t="str">
        <f>VLOOKUP(A41,'BASE REGISTRO AGOSTO'!$A$1:$T$889,13,FALSE)</f>
        <v>XIII</v>
      </c>
      <c r="N41" s="178" t="str">
        <f>VLOOKUP(A41,'BASE REGISTRO AGOSTO'!$A$1:$T$889,14,FALSE)</f>
        <v>Providencia</v>
      </c>
      <c r="O41" s="178" t="str">
        <f>VLOOKUP(A41,'BASE REGISTRO AGOSTO'!$A$1:$T$889,15,FALSE)</f>
        <v>228737900 - 228737980</v>
      </c>
      <c r="P41" s="178" t="str">
        <f>VLOOKUP(A41,'BASE REGISTRO AGOSTO'!$A$1:$T$889,16,FALSE)</f>
        <v>http://www.ciudaddelnino.cl</v>
      </c>
      <c r="Q41" s="178">
        <f>VLOOKUP(A41,'BASE REGISTRO AGOSTO'!$A$1:$T$889,17,FALSE)</f>
        <v>0</v>
      </c>
      <c r="R41" s="178" t="str">
        <f>VLOOKUP(A41,'BASE REGISTRO AGOSTO'!$A$1:$T$889,18,FALSE)</f>
        <v>93401: Instituciones de Asistencia Social</v>
      </c>
      <c r="S41" s="178" t="str">
        <f>VLOOKUP(A41,'BASE REGISTRO AGOSTO'!$A$1:$T$889,19,FALSE)</f>
        <v xml:space="preserve">Se acompaña certificado de antecedentes financieros, correspondientes al año 2020 aprobador por el Subdepartamento de Supervisión Financiera Nacional.  </v>
      </c>
      <c r="T41" s="183">
        <f>VLOOKUP(A41,'BASE REGISTRO AGOSTO'!$A$1:$T$889,20,FALSE)</f>
        <v>37970</v>
      </c>
      <c r="U41" s="177">
        <v>1800</v>
      </c>
      <c r="V41" s="179">
        <v>67944909</v>
      </c>
      <c r="W41" s="179">
        <v>484841184</v>
      </c>
      <c r="X41" s="180">
        <v>44469</v>
      </c>
      <c r="Y41" s="176" t="s">
        <v>6489</v>
      </c>
      <c r="Z41" s="176" t="s">
        <v>6490</v>
      </c>
      <c r="AA41" s="181" t="s">
        <v>6516</v>
      </c>
    </row>
    <row r="42" spans="1:27" ht="15.75" customHeight="1" x14ac:dyDescent="0.2">
      <c r="A42" s="177">
        <v>1800</v>
      </c>
      <c r="B42" s="178" t="str">
        <f>VLOOKUP(A42,'BASE REGISTRO AGOSTO'!$A$1:$T$889,2,FALSE)</f>
        <v>Fundación Ciudad del Niño</v>
      </c>
      <c r="C42" s="178">
        <f>VLOOKUP(A42,'BASE REGISTRO AGOSTO'!$A$1:$T$889,3,FALSE)</f>
        <v>700376001</v>
      </c>
      <c r="D42" s="178" t="str">
        <f>VLOOKUP(A42,'BASE REGISTRO AGOSTO'!$A$1:$T$889,4,FALSE)</f>
        <v>Fundación de Derecho Privado</v>
      </c>
      <c r="E42" s="178" t="str">
        <f>VLOOKUP(A42,'BASE REGISTRO AGOSTO'!$A$1:$T$889,5,FALSE)</f>
        <v>Otorgada por Decreto Supremo N° 629, de fecha 14 de febrero de 1938, del Ministerio de Justicia.</v>
      </c>
      <c r="F42" s="178" t="str">
        <f>VLOOKUP(A42,'BASE REGISTRO AGOSTO'!$A$1:$T$889,6,FALSE)</f>
        <v xml:space="preserve">Certificado de Vigencia de persona jurídica sin fines de lucro Folio N° 500395371500, emitido con fecha 24 de junio de 2021, del Servicio de Registro Civil e Identificación. </v>
      </c>
      <c r="G42" s="178" t="str">
        <f>VLOOKUP(A42,'BASE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178" t="str">
        <f>VLOOKUP(A42,'BASE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2" s="178" t="str">
        <f>VLOOKUP(A42,'BASE REGISTRO AGOSTO'!$A$1:$T$889,9,FALSE)</f>
        <v>: 3 años.</v>
      </c>
      <c r="J42" s="178" t="str">
        <f>VLOOKUP(A42,'BASE REGISTRO AGOSTO'!$A$1:$T$889,10,FALSE)</f>
        <v xml:space="preserve">16-12-2020 hasta el 16-12-2023.
</v>
      </c>
      <c r="K42" s="178" t="str">
        <f>VLOOKUP(A42,'BASE REGISTRO AGOSTO'!$A$1:$T$889,11,FALSE)</f>
        <v>Presidente: José Pedro Silva Prado
Director Ejecutivo: Edmundo Crespo Pisano
Gerente/Director Administración y Finanzas: Julio Gutiérrez Campos,</v>
      </c>
      <c r="L42" s="178" t="str">
        <f>VLOOKUP(A42,'BASE REGISTRO AGOSTO'!$A$1:$T$889,12,FALSE)</f>
        <v xml:space="preserve">Paseo Pdte. Errázuriz Echaurren N° 2631, 5° piso, comuna de Providencia, Santiago, Región Metropolitana.
</v>
      </c>
      <c r="M42" s="178" t="str">
        <f>VLOOKUP(A42,'BASE REGISTRO AGOSTO'!$A$1:$T$889,13,FALSE)</f>
        <v>XIII</v>
      </c>
      <c r="N42" s="178" t="str">
        <f>VLOOKUP(A42,'BASE REGISTRO AGOSTO'!$A$1:$T$889,14,FALSE)</f>
        <v>Providencia</v>
      </c>
      <c r="O42" s="178" t="str">
        <f>VLOOKUP(A42,'BASE REGISTRO AGOSTO'!$A$1:$T$889,15,FALSE)</f>
        <v>228737900 - 228737980</v>
      </c>
      <c r="P42" s="178" t="str">
        <f>VLOOKUP(A42,'BASE REGISTRO AGOSTO'!$A$1:$T$889,16,FALSE)</f>
        <v>http://www.ciudaddelnino.cl</v>
      </c>
      <c r="Q42" s="178">
        <f>VLOOKUP(A42,'BASE REGISTRO AGOSTO'!$A$1:$T$889,17,FALSE)</f>
        <v>0</v>
      </c>
      <c r="R42" s="178" t="str">
        <f>VLOOKUP(A42,'BASE REGISTRO AGOSTO'!$A$1:$T$889,18,FALSE)</f>
        <v>93401: Instituciones de Asistencia Social</v>
      </c>
      <c r="S42" s="178" t="str">
        <f>VLOOKUP(A42,'BASE REGISTRO AGOSTO'!$A$1:$T$889,19,FALSE)</f>
        <v xml:space="preserve">Se acompaña certificado de antecedentes financieros, correspondientes al año 2020 aprobador por el Subdepartamento de Supervisión Financiera Nacional.  </v>
      </c>
      <c r="T42" s="183">
        <f>VLOOKUP(A42,'BASE REGISTRO AGOSTO'!$A$1:$T$889,20,FALSE)</f>
        <v>37970</v>
      </c>
      <c r="U42" s="177">
        <v>1800</v>
      </c>
      <c r="V42" s="179">
        <v>128138140</v>
      </c>
      <c r="W42" s="179">
        <v>476709220</v>
      </c>
      <c r="X42" s="180">
        <v>44469</v>
      </c>
      <c r="Y42" s="176" t="s">
        <v>6489</v>
      </c>
      <c r="Z42" s="176" t="s">
        <v>6490</v>
      </c>
      <c r="AA42" s="181" t="s">
        <v>6517</v>
      </c>
    </row>
    <row r="43" spans="1:27" ht="15.75" customHeight="1" x14ac:dyDescent="0.2">
      <c r="A43" s="177">
        <v>1800</v>
      </c>
      <c r="B43" s="178" t="str">
        <f>VLOOKUP(A43,'BASE REGISTRO AGOSTO'!$A$1:$T$889,2,FALSE)</f>
        <v>Fundación Ciudad del Niño</v>
      </c>
      <c r="C43" s="178">
        <f>VLOOKUP(A43,'BASE REGISTRO AGOSTO'!$A$1:$T$889,3,FALSE)</f>
        <v>700376001</v>
      </c>
      <c r="D43" s="178" t="str">
        <f>VLOOKUP(A43,'BASE REGISTRO AGOSTO'!$A$1:$T$889,4,FALSE)</f>
        <v>Fundación de Derecho Privado</v>
      </c>
      <c r="E43" s="178" t="str">
        <f>VLOOKUP(A43,'BASE REGISTRO AGOSTO'!$A$1:$T$889,5,FALSE)</f>
        <v>Otorgada por Decreto Supremo N° 629, de fecha 14 de febrero de 1938, del Ministerio de Justicia.</v>
      </c>
      <c r="F43" s="178" t="str">
        <f>VLOOKUP(A43,'BASE REGISTRO AGOSTO'!$A$1:$T$889,6,FALSE)</f>
        <v xml:space="preserve">Certificado de Vigencia de persona jurídica sin fines de lucro Folio N° 500395371500, emitido con fecha 24 de junio de 2021, del Servicio de Registro Civil e Identificación. </v>
      </c>
      <c r="G43" s="178" t="str">
        <f>VLOOKUP(A43,'BASE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178" t="str">
        <f>VLOOKUP(A43,'BASE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3" s="178" t="str">
        <f>VLOOKUP(A43,'BASE REGISTRO AGOSTO'!$A$1:$T$889,9,FALSE)</f>
        <v>: 3 años.</v>
      </c>
      <c r="J43" s="178" t="str">
        <f>VLOOKUP(A43,'BASE REGISTRO AGOSTO'!$A$1:$T$889,10,FALSE)</f>
        <v xml:space="preserve">16-12-2020 hasta el 16-12-2023.
</v>
      </c>
      <c r="K43" s="178" t="str">
        <f>VLOOKUP(A43,'BASE REGISTRO AGOSTO'!$A$1:$T$889,11,FALSE)</f>
        <v>Presidente: José Pedro Silva Prado
Director Ejecutivo: Edmundo Crespo Pisano
Gerente/Director Administración y Finanzas: Julio Gutiérrez Campos,</v>
      </c>
      <c r="L43" s="178" t="str">
        <f>VLOOKUP(A43,'BASE REGISTRO AGOSTO'!$A$1:$T$889,12,FALSE)</f>
        <v xml:space="preserve">Paseo Pdte. Errázuriz Echaurren N° 2631, 5° piso, comuna de Providencia, Santiago, Región Metropolitana.
</v>
      </c>
      <c r="M43" s="178" t="str">
        <f>VLOOKUP(A43,'BASE REGISTRO AGOSTO'!$A$1:$T$889,13,FALSE)</f>
        <v>XIII</v>
      </c>
      <c r="N43" s="178" t="str">
        <f>VLOOKUP(A43,'BASE REGISTRO AGOSTO'!$A$1:$T$889,14,FALSE)</f>
        <v>Providencia</v>
      </c>
      <c r="O43" s="178" t="str">
        <f>VLOOKUP(A43,'BASE REGISTRO AGOSTO'!$A$1:$T$889,15,FALSE)</f>
        <v>228737900 - 228737980</v>
      </c>
      <c r="P43" s="178" t="str">
        <f>VLOOKUP(A43,'BASE REGISTRO AGOSTO'!$A$1:$T$889,16,FALSE)</f>
        <v>http://www.ciudaddelnino.cl</v>
      </c>
      <c r="Q43" s="178">
        <f>VLOOKUP(A43,'BASE REGISTRO AGOSTO'!$A$1:$T$889,17,FALSE)</f>
        <v>0</v>
      </c>
      <c r="R43" s="178" t="str">
        <f>VLOOKUP(A43,'BASE REGISTRO AGOSTO'!$A$1:$T$889,18,FALSE)</f>
        <v>93401: Instituciones de Asistencia Social</v>
      </c>
      <c r="S43" s="178" t="str">
        <f>VLOOKUP(A43,'BASE REGISTRO AGOSTO'!$A$1:$T$889,19,FALSE)</f>
        <v xml:space="preserve">Se acompaña certificado de antecedentes financieros, correspondientes al año 2020 aprobador por el Subdepartamento de Supervisión Financiera Nacional.  </v>
      </c>
      <c r="T43" s="183">
        <f>VLOOKUP(A43,'BASE REGISTRO AGOSTO'!$A$1:$T$889,20,FALSE)</f>
        <v>37970</v>
      </c>
      <c r="U43" s="177">
        <v>1800</v>
      </c>
      <c r="V43" s="179">
        <v>27782330</v>
      </c>
      <c r="W43" s="179">
        <v>179305642</v>
      </c>
      <c r="X43" s="180">
        <v>44469</v>
      </c>
      <c r="Y43" s="176" t="s">
        <v>6489</v>
      </c>
      <c r="Z43" s="176" t="s">
        <v>6490</v>
      </c>
      <c r="AA43" s="181" t="s">
        <v>6518</v>
      </c>
    </row>
    <row r="44" spans="1:27" ht="15.75" customHeight="1" x14ac:dyDescent="0.2">
      <c r="A44" s="177">
        <v>1800</v>
      </c>
      <c r="B44" s="178" t="str">
        <f>VLOOKUP(A44,'BASE REGISTRO AGOSTO'!$A$1:$T$889,2,FALSE)</f>
        <v>Fundación Ciudad del Niño</v>
      </c>
      <c r="C44" s="178">
        <f>VLOOKUP(A44,'BASE REGISTRO AGOSTO'!$A$1:$T$889,3,FALSE)</f>
        <v>700376001</v>
      </c>
      <c r="D44" s="178" t="str">
        <f>VLOOKUP(A44,'BASE REGISTRO AGOSTO'!$A$1:$T$889,4,FALSE)</f>
        <v>Fundación de Derecho Privado</v>
      </c>
      <c r="E44" s="178" t="str">
        <f>VLOOKUP(A44,'BASE REGISTRO AGOSTO'!$A$1:$T$889,5,FALSE)</f>
        <v>Otorgada por Decreto Supremo N° 629, de fecha 14 de febrero de 1938, del Ministerio de Justicia.</v>
      </c>
      <c r="F44" s="178" t="str">
        <f>VLOOKUP(A44,'BASE REGISTRO AGOSTO'!$A$1:$T$889,6,FALSE)</f>
        <v xml:space="preserve">Certificado de Vigencia de persona jurídica sin fines de lucro Folio N° 500395371500, emitido con fecha 24 de junio de 2021, del Servicio de Registro Civil e Identificación. </v>
      </c>
      <c r="G44" s="178" t="str">
        <f>VLOOKUP(A44,'BASE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178" t="str">
        <f>VLOOKUP(A44,'BASE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4" s="178" t="str">
        <f>VLOOKUP(A44,'BASE REGISTRO AGOSTO'!$A$1:$T$889,9,FALSE)</f>
        <v>: 3 años.</v>
      </c>
      <c r="J44" s="178" t="str">
        <f>VLOOKUP(A44,'BASE REGISTRO AGOSTO'!$A$1:$T$889,10,FALSE)</f>
        <v xml:space="preserve">16-12-2020 hasta el 16-12-2023.
</v>
      </c>
      <c r="K44" s="178" t="str">
        <f>VLOOKUP(A44,'BASE REGISTRO AGOSTO'!$A$1:$T$889,11,FALSE)</f>
        <v>Presidente: José Pedro Silva Prado
Director Ejecutivo: Edmundo Crespo Pisano
Gerente/Director Administración y Finanzas: Julio Gutiérrez Campos,</v>
      </c>
      <c r="L44" s="178" t="str">
        <f>VLOOKUP(A44,'BASE REGISTRO AGOSTO'!$A$1:$T$889,12,FALSE)</f>
        <v xml:space="preserve">Paseo Pdte. Errázuriz Echaurren N° 2631, 5° piso, comuna de Providencia, Santiago, Región Metropolitana.
</v>
      </c>
      <c r="M44" s="178" t="str">
        <f>VLOOKUP(A44,'BASE REGISTRO AGOSTO'!$A$1:$T$889,13,FALSE)</f>
        <v>XIII</v>
      </c>
      <c r="N44" s="178" t="str">
        <f>VLOOKUP(A44,'BASE REGISTRO AGOSTO'!$A$1:$T$889,14,FALSE)</f>
        <v>Providencia</v>
      </c>
      <c r="O44" s="178" t="str">
        <f>VLOOKUP(A44,'BASE REGISTRO AGOSTO'!$A$1:$T$889,15,FALSE)</f>
        <v>228737900 - 228737980</v>
      </c>
      <c r="P44" s="178" t="str">
        <f>VLOOKUP(A44,'BASE REGISTRO AGOSTO'!$A$1:$T$889,16,FALSE)</f>
        <v>http://www.ciudaddelnino.cl</v>
      </c>
      <c r="Q44" s="178">
        <f>VLOOKUP(A44,'BASE REGISTRO AGOSTO'!$A$1:$T$889,17,FALSE)</f>
        <v>0</v>
      </c>
      <c r="R44" s="178" t="str">
        <f>VLOOKUP(A44,'BASE REGISTRO AGOSTO'!$A$1:$T$889,18,FALSE)</f>
        <v>93401: Instituciones de Asistencia Social</v>
      </c>
      <c r="S44" s="178" t="str">
        <f>VLOOKUP(A44,'BASE REGISTRO AGOSTO'!$A$1:$T$889,19,FALSE)</f>
        <v xml:space="preserve">Se acompaña certificado de antecedentes financieros, correspondientes al año 2020 aprobador por el Subdepartamento de Supervisión Financiera Nacional.  </v>
      </c>
      <c r="T44" s="183">
        <f>VLOOKUP(A44,'BASE REGISTRO AGOSTO'!$A$1:$T$889,20,FALSE)</f>
        <v>37970</v>
      </c>
      <c r="U44" s="177">
        <v>1800</v>
      </c>
      <c r="V44" s="179">
        <v>133711351</v>
      </c>
      <c r="W44" s="179">
        <v>412699246</v>
      </c>
      <c r="X44" s="180">
        <v>44469</v>
      </c>
      <c r="Y44" s="176" t="s">
        <v>6489</v>
      </c>
      <c r="Z44" s="176" t="s">
        <v>6490</v>
      </c>
      <c r="AA44" s="181" t="s">
        <v>6519</v>
      </c>
    </row>
    <row r="45" spans="1:27" ht="15.75" customHeight="1" x14ac:dyDescent="0.2">
      <c r="A45" s="177">
        <v>1800</v>
      </c>
      <c r="B45" s="178" t="str">
        <f>VLOOKUP(A45,'BASE REGISTRO AGOSTO'!$A$1:$T$889,2,FALSE)</f>
        <v>Fundación Ciudad del Niño</v>
      </c>
      <c r="C45" s="178">
        <f>VLOOKUP(A45,'BASE REGISTRO AGOSTO'!$A$1:$T$889,3,FALSE)</f>
        <v>700376001</v>
      </c>
      <c r="D45" s="178" t="str">
        <f>VLOOKUP(A45,'BASE REGISTRO AGOSTO'!$A$1:$T$889,4,FALSE)</f>
        <v>Fundación de Derecho Privado</v>
      </c>
      <c r="E45" s="178" t="str">
        <f>VLOOKUP(A45,'BASE REGISTRO AGOSTO'!$A$1:$T$889,5,FALSE)</f>
        <v>Otorgada por Decreto Supremo N° 629, de fecha 14 de febrero de 1938, del Ministerio de Justicia.</v>
      </c>
      <c r="F45" s="178" t="str">
        <f>VLOOKUP(A45,'BASE REGISTRO AGOSTO'!$A$1:$T$889,6,FALSE)</f>
        <v xml:space="preserve">Certificado de Vigencia de persona jurídica sin fines de lucro Folio N° 500395371500, emitido con fecha 24 de junio de 2021, del Servicio de Registro Civil e Identificación. </v>
      </c>
      <c r="G45" s="178" t="str">
        <f>VLOOKUP(A45,'BASE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178" t="str">
        <f>VLOOKUP(A45,'BASE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5" s="178" t="str">
        <f>VLOOKUP(A45,'BASE REGISTRO AGOSTO'!$A$1:$T$889,9,FALSE)</f>
        <v>: 3 años.</v>
      </c>
      <c r="J45" s="178" t="str">
        <f>VLOOKUP(A45,'BASE REGISTRO AGOSTO'!$A$1:$T$889,10,FALSE)</f>
        <v xml:space="preserve">16-12-2020 hasta el 16-12-2023.
</v>
      </c>
      <c r="K45" s="178" t="str">
        <f>VLOOKUP(A45,'BASE REGISTRO AGOSTO'!$A$1:$T$889,11,FALSE)</f>
        <v>Presidente: José Pedro Silva Prado
Director Ejecutivo: Edmundo Crespo Pisano
Gerente/Director Administración y Finanzas: Julio Gutiérrez Campos,</v>
      </c>
      <c r="L45" s="178" t="str">
        <f>VLOOKUP(A45,'BASE REGISTRO AGOSTO'!$A$1:$T$889,12,FALSE)</f>
        <v xml:space="preserve">Paseo Pdte. Errázuriz Echaurren N° 2631, 5° piso, comuna de Providencia, Santiago, Región Metropolitana.
</v>
      </c>
      <c r="M45" s="178" t="str">
        <f>VLOOKUP(A45,'BASE REGISTRO AGOSTO'!$A$1:$T$889,13,FALSE)</f>
        <v>XIII</v>
      </c>
      <c r="N45" s="178" t="str">
        <f>VLOOKUP(A45,'BASE REGISTRO AGOSTO'!$A$1:$T$889,14,FALSE)</f>
        <v>Providencia</v>
      </c>
      <c r="O45" s="178" t="str">
        <f>VLOOKUP(A45,'BASE REGISTRO AGOSTO'!$A$1:$T$889,15,FALSE)</f>
        <v>228737900 - 228737980</v>
      </c>
      <c r="P45" s="178" t="str">
        <f>VLOOKUP(A45,'BASE REGISTRO AGOSTO'!$A$1:$T$889,16,FALSE)</f>
        <v>http://www.ciudaddelnino.cl</v>
      </c>
      <c r="Q45" s="178">
        <f>VLOOKUP(A45,'BASE REGISTRO AGOSTO'!$A$1:$T$889,17,FALSE)</f>
        <v>0</v>
      </c>
      <c r="R45" s="178" t="str">
        <f>VLOOKUP(A45,'BASE REGISTRO AGOSTO'!$A$1:$T$889,18,FALSE)</f>
        <v>93401: Instituciones de Asistencia Social</v>
      </c>
      <c r="S45" s="178" t="str">
        <f>VLOOKUP(A45,'BASE REGISTRO AGOSTO'!$A$1:$T$889,19,FALSE)</f>
        <v xml:space="preserve">Se acompaña certificado de antecedentes financieros, correspondientes al año 2020 aprobador por el Subdepartamento de Supervisión Financiera Nacional.  </v>
      </c>
      <c r="T45" s="183">
        <f>VLOOKUP(A45,'BASE REGISTRO AGOSTO'!$A$1:$T$889,20,FALSE)</f>
        <v>37970</v>
      </c>
      <c r="U45" s="177">
        <v>1800</v>
      </c>
      <c r="V45" s="179">
        <v>8688960</v>
      </c>
      <c r="W45" s="179">
        <v>64779300</v>
      </c>
      <c r="X45" s="180">
        <v>44469</v>
      </c>
      <c r="Y45" s="176" t="s">
        <v>6489</v>
      </c>
      <c r="Z45" s="176" t="s">
        <v>6490</v>
      </c>
      <c r="AA45" s="181" t="s">
        <v>6520</v>
      </c>
    </row>
    <row r="46" spans="1:27" ht="15.75" customHeight="1" x14ac:dyDescent="0.2">
      <c r="A46" s="177">
        <v>1800</v>
      </c>
      <c r="B46" s="178" t="str">
        <f>VLOOKUP(A46,'BASE REGISTRO AGOSTO'!$A$1:$T$889,2,FALSE)</f>
        <v>Fundación Ciudad del Niño</v>
      </c>
      <c r="C46" s="178">
        <f>VLOOKUP(A46,'BASE REGISTRO AGOSTO'!$A$1:$T$889,3,FALSE)</f>
        <v>700376001</v>
      </c>
      <c r="D46" s="178" t="str">
        <f>VLOOKUP(A46,'BASE REGISTRO AGOSTO'!$A$1:$T$889,4,FALSE)</f>
        <v>Fundación de Derecho Privado</v>
      </c>
      <c r="E46" s="178" t="str">
        <f>VLOOKUP(A46,'BASE REGISTRO AGOSTO'!$A$1:$T$889,5,FALSE)</f>
        <v>Otorgada por Decreto Supremo N° 629, de fecha 14 de febrero de 1938, del Ministerio de Justicia.</v>
      </c>
      <c r="F46" s="178" t="str">
        <f>VLOOKUP(A46,'BASE REGISTRO AGOSTO'!$A$1:$T$889,6,FALSE)</f>
        <v xml:space="preserve">Certificado de Vigencia de persona jurídica sin fines de lucro Folio N° 500395371500, emitido con fecha 24 de junio de 2021, del Servicio de Registro Civil e Identificación. </v>
      </c>
      <c r="G46" s="178" t="str">
        <f>VLOOKUP(A46,'BASE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178" t="str">
        <f>VLOOKUP(A46,'BASE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6" s="178" t="str">
        <f>VLOOKUP(A46,'BASE REGISTRO AGOSTO'!$A$1:$T$889,9,FALSE)</f>
        <v>: 3 años.</v>
      </c>
      <c r="J46" s="178" t="str">
        <f>VLOOKUP(A46,'BASE REGISTRO AGOSTO'!$A$1:$T$889,10,FALSE)</f>
        <v xml:space="preserve">16-12-2020 hasta el 16-12-2023.
</v>
      </c>
      <c r="K46" s="178" t="str">
        <f>VLOOKUP(A46,'BASE REGISTRO AGOSTO'!$A$1:$T$889,11,FALSE)</f>
        <v>Presidente: José Pedro Silva Prado
Director Ejecutivo: Edmundo Crespo Pisano
Gerente/Director Administración y Finanzas: Julio Gutiérrez Campos,</v>
      </c>
      <c r="L46" s="178" t="str">
        <f>VLOOKUP(A46,'BASE REGISTRO AGOSTO'!$A$1:$T$889,12,FALSE)</f>
        <v xml:space="preserve">Paseo Pdte. Errázuriz Echaurren N° 2631, 5° piso, comuna de Providencia, Santiago, Región Metropolitana.
</v>
      </c>
      <c r="M46" s="178" t="str">
        <f>VLOOKUP(A46,'BASE REGISTRO AGOSTO'!$A$1:$T$889,13,FALSE)</f>
        <v>XIII</v>
      </c>
      <c r="N46" s="178" t="str">
        <f>VLOOKUP(A46,'BASE REGISTRO AGOSTO'!$A$1:$T$889,14,FALSE)</f>
        <v>Providencia</v>
      </c>
      <c r="O46" s="178" t="str">
        <f>VLOOKUP(A46,'BASE REGISTRO AGOSTO'!$A$1:$T$889,15,FALSE)</f>
        <v>228737900 - 228737980</v>
      </c>
      <c r="P46" s="178" t="str">
        <f>VLOOKUP(A46,'BASE REGISTRO AGOSTO'!$A$1:$T$889,16,FALSE)</f>
        <v>http://www.ciudaddelnino.cl</v>
      </c>
      <c r="Q46" s="178">
        <f>VLOOKUP(A46,'BASE REGISTRO AGOSTO'!$A$1:$T$889,17,FALSE)</f>
        <v>0</v>
      </c>
      <c r="R46" s="178" t="str">
        <f>VLOOKUP(A46,'BASE REGISTRO AGOSTO'!$A$1:$T$889,18,FALSE)</f>
        <v>93401: Instituciones de Asistencia Social</v>
      </c>
      <c r="S46" s="178" t="str">
        <f>VLOOKUP(A46,'BASE REGISTRO AGOSTO'!$A$1:$T$889,19,FALSE)</f>
        <v xml:space="preserve">Se acompaña certificado de antecedentes financieros, correspondientes al año 2020 aprobador por el Subdepartamento de Supervisión Financiera Nacional.  </v>
      </c>
      <c r="T46" s="183">
        <f>VLOOKUP(A46,'BASE REGISTRO AGOSTO'!$A$1:$T$889,20,FALSE)</f>
        <v>37970</v>
      </c>
      <c r="U46" s="177">
        <v>1800</v>
      </c>
      <c r="V46" s="179">
        <v>28330665</v>
      </c>
      <c r="W46" s="179">
        <v>144029420</v>
      </c>
      <c r="X46" s="180">
        <v>44469</v>
      </c>
      <c r="Y46" s="176" t="s">
        <v>6489</v>
      </c>
      <c r="Z46" s="176" t="s">
        <v>6490</v>
      </c>
      <c r="AA46" s="181" t="s">
        <v>148</v>
      </c>
    </row>
    <row r="47" spans="1:27" ht="15.75" customHeight="1" x14ac:dyDescent="0.2">
      <c r="A47" s="177">
        <v>1800</v>
      </c>
      <c r="B47" s="178" t="str">
        <f>VLOOKUP(A47,'BASE REGISTRO AGOSTO'!$A$1:$T$889,2,FALSE)</f>
        <v>Fundación Ciudad del Niño</v>
      </c>
      <c r="C47" s="178">
        <f>VLOOKUP(A47,'BASE REGISTRO AGOSTO'!$A$1:$T$889,3,FALSE)</f>
        <v>700376001</v>
      </c>
      <c r="D47" s="178" t="str">
        <f>VLOOKUP(A47,'BASE REGISTRO AGOSTO'!$A$1:$T$889,4,FALSE)</f>
        <v>Fundación de Derecho Privado</v>
      </c>
      <c r="E47" s="178" t="str">
        <f>VLOOKUP(A47,'BASE REGISTRO AGOSTO'!$A$1:$T$889,5,FALSE)</f>
        <v>Otorgada por Decreto Supremo N° 629, de fecha 14 de febrero de 1938, del Ministerio de Justicia.</v>
      </c>
      <c r="F47" s="178" t="str">
        <f>VLOOKUP(A47,'BASE REGISTRO AGOSTO'!$A$1:$T$889,6,FALSE)</f>
        <v xml:space="preserve">Certificado de Vigencia de persona jurídica sin fines de lucro Folio N° 500395371500, emitido con fecha 24 de junio de 2021, del Servicio de Registro Civil e Identificación. </v>
      </c>
      <c r="G47" s="178" t="str">
        <f>VLOOKUP(A47,'BASE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178" t="str">
        <f>VLOOKUP(A47,'BASE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7" s="178" t="str">
        <f>VLOOKUP(A47,'BASE REGISTRO AGOSTO'!$A$1:$T$889,9,FALSE)</f>
        <v>: 3 años.</v>
      </c>
      <c r="J47" s="178" t="str">
        <f>VLOOKUP(A47,'BASE REGISTRO AGOSTO'!$A$1:$T$889,10,FALSE)</f>
        <v xml:space="preserve">16-12-2020 hasta el 16-12-2023.
</v>
      </c>
      <c r="K47" s="178" t="str">
        <f>VLOOKUP(A47,'BASE REGISTRO AGOSTO'!$A$1:$T$889,11,FALSE)</f>
        <v>Presidente: José Pedro Silva Prado
Director Ejecutivo: Edmundo Crespo Pisano
Gerente/Director Administración y Finanzas: Julio Gutiérrez Campos,</v>
      </c>
      <c r="L47" s="178" t="str">
        <f>VLOOKUP(A47,'BASE REGISTRO AGOSTO'!$A$1:$T$889,12,FALSE)</f>
        <v xml:space="preserve">Paseo Pdte. Errázuriz Echaurren N° 2631, 5° piso, comuna de Providencia, Santiago, Región Metropolitana.
</v>
      </c>
      <c r="M47" s="178" t="str">
        <f>VLOOKUP(A47,'BASE REGISTRO AGOSTO'!$A$1:$T$889,13,FALSE)</f>
        <v>XIII</v>
      </c>
      <c r="N47" s="178" t="str">
        <f>VLOOKUP(A47,'BASE REGISTRO AGOSTO'!$A$1:$T$889,14,FALSE)</f>
        <v>Providencia</v>
      </c>
      <c r="O47" s="178" t="str">
        <f>VLOOKUP(A47,'BASE REGISTRO AGOSTO'!$A$1:$T$889,15,FALSE)</f>
        <v>228737900 - 228737980</v>
      </c>
      <c r="P47" s="178" t="str">
        <f>VLOOKUP(A47,'BASE REGISTRO AGOSTO'!$A$1:$T$889,16,FALSE)</f>
        <v>http://www.ciudaddelnino.cl</v>
      </c>
      <c r="Q47" s="178">
        <f>VLOOKUP(A47,'BASE REGISTRO AGOSTO'!$A$1:$T$889,17,FALSE)</f>
        <v>0</v>
      </c>
      <c r="R47" s="178" t="str">
        <f>VLOOKUP(A47,'BASE REGISTRO AGOSTO'!$A$1:$T$889,18,FALSE)</f>
        <v>93401: Instituciones de Asistencia Social</v>
      </c>
      <c r="S47" s="178" t="str">
        <f>VLOOKUP(A47,'BASE REGISTRO AGOSTO'!$A$1:$T$889,19,FALSE)</f>
        <v xml:space="preserve">Se acompaña certificado de antecedentes financieros, correspondientes al año 2020 aprobador por el Subdepartamento de Supervisión Financiera Nacional.  </v>
      </c>
      <c r="T47" s="183">
        <f>VLOOKUP(A47,'BASE REGISTRO AGOSTO'!$A$1:$T$889,20,FALSE)</f>
        <v>37970</v>
      </c>
      <c r="U47" s="177">
        <v>1800</v>
      </c>
      <c r="V47" s="179">
        <v>27151449</v>
      </c>
      <c r="W47" s="179">
        <v>193597744</v>
      </c>
      <c r="X47" s="180">
        <v>44469</v>
      </c>
      <c r="Y47" s="176" t="s">
        <v>6489</v>
      </c>
      <c r="Z47" s="176" t="s">
        <v>6490</v>
      </c>
      <c r="AA47" s="181" t="s">
        <v>6521</v>
      </c>
    </row>
    <row r="48" spans="1:27" ht="15.75" customHeight="1" x14ac:dyDescent="0.2">
      <c r="A48" s="177">
        <v>1800</v>
      </c>
      <c r="B48" s="178" t="str">
        <f>VLOOKUP(A48,'BASE REGISTRO AGOSTO'!$A$1:$T$889,2,FALSE)</f>
        <v>Fundación Ciudad del Niño</v>
      </c>
      <c r="C48" s="178">
        <f>VLOOKUP(A48,'BASE REGISTRO AGOSTO'!$A$1:$T$889,3,FALSE)</f>
        <v>700376001</v>
      </c>
      <c r="D48" s="178" t="str">
        <f>VLOOKUP(A48,'BASE REGISTRO AGOSTO'!$A$1:$T$889,4,FALSE)</f>
        <v>Fundación de Derecho Privado</v>
      </c>
      <c r="E48" s="178" t="str">
        <f>VLOOKUP(A48,'BASE REGISTRO AGOSTO'!$A$1:$T$889,5,FALSE)</f>
        <v>Otorgada por Decreto Supremo N° 629, de fecha 14 de febrero de 1938, del Ministerio de Justicia.</v>
      </c>
      <c r="F48" s="178" t="str">
        <f>VLOOKUP(A48,'BASE REGISTRO AGOSTO'!$A$1:$T$889,6,FALSE)</f>
        <v xml:space="preserve">Certificado de Vigencia de persona jurídica sin fines de lucro Folio N° 500395371500, emitido con fecha 24 de junio de 2021, del Servicio de Registro Civil e Identificación. </v>
      </c>
      <c r="G48" s="178" t="str">
        <f>VLOOKUP(A48,'BASE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178" t="str">
        <f>VLOOKUP(A48,'BASE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8" s="178" t="str">
        <f>VLOOKUP(A48,'BASE REGISTRO AGOSTO'!$A$1:$T$889,9,FALSE)</f>
        <v>: 3 años.</v>
      </c>
      <c r="J48" s="178" t="str">
        <f>VLOOKUP(A48,'BASE REGISTRO AGOSTO'!$A$1:$T$889,10,FALSE)</f>
        <v xml:space="preserve">16-12-2020 hasta el 16-12-2023.
</v>
      </c>
      <c r="K48" s="178" t="str">
        <f>VLOOKUP(A48,'BASE REGISTRO AGOSTO'!$A$1:$T$889,11,FALSE)</f>
        <v>Presidente: José Pedro Silva Prado
Director Ejecutivo: Edmundo Crespo Pisano
Gerente/Director Administración y Finanzas: Julio Gutiérrez Campos,</v>
      </c>
      <c r="L48" s="178" t="str">
        <f>VLOOKUP(A48,'BASE REGISTRO AGOSTO'!$A$1:$T$889,12,FALSE)</f>
        <v xml:space="preserve">Paseo Pdte. Errázuriz Echaurren N° 2631, 5° piso, comuna de Providencia, Santiago, Región Metropolitana.
</v>
      </c>
      <c r="M48" s="178" t="str">
        <f>VLOOKUP(A48,'BASE REGISTRO AGOSTO'!$A$1:$T$889,13,FALSE)</f>
        <v>XIII</v>
      </c>
      <c r="N48" s="178" t="str">
        <f>VLOOKUP(A48,'BASE REGISTRO AGOSTO'!$A$1:$T$889,14,FALSE)</f>
        <v>Providencia</v>
      </c>
      <c r="O48" s="178" t="str">
        <f>VLOOKUP(A48,'BASE REGISTRO AGOSTO'!$A$1:$T$889,15,FALSE)</f>
        <v>228737900 - 228737980</v>
      </c>
      <c r="P48" s="178" t="str">
        <f>VLOOKUP(A48,'BASE REGISTRO AGOSTO'!$A$1:$T$889,16,FALSE)</f>
        <v>http://www.ciudaddelnino.cl</v>
      </c>
      <c r="Q48" s="178">
        <f>VLOOKUP(A48,'BASE REGISTRO AGOSTO'!$A$1:$T$889,17,FALSE)</f>
        <v>0</v>
      </c>
      <c r="R48" s="178" t="str">
        <f>VLOOKUP(A48,'BASE REGISTRO AGOSTO'!$A$1:$T$889,18,FALSE)</f>
        <v>93401: Instituciones de Asistencia Social</v>
      </c>
      <c r="S48" s="178" t="str">
        <f>VLOOKUP(A48,'BASE REGISTRO AGOSTO'!$A$1:$T$889,19,FALSE)</f>
        <v xml:space="preserve">Se acompaña certificado de antecedentes financieros, correspondientes al año 2020 aprobador por el Subdepartamento de Supervisión Financiera Nacional.  </v>
      </c>
      <c r="T48" s="183">
        <f>VLOOKUP(A48,'BASE REGISTRO AGOSTO'!$A$1:$T$889,20,FALSE)</f>
        <v>37970</v>
      </c>
      <c r="U48" s="177">
        <v>1800</v>
      </c>
      <c r="V48" s="179">
        <v>10085400</v>
      </c>
      <c r="W48" s="179">
        <v>72561306</v>
      </c>
      <c r="X48" s="180">
        <v>44469</v>
      </c>
      <c r="Y48" s="176" t="s">
        <v>6489</v>
      </c>
      <c r="Z48" s="176" t="s">
        <v>6490</v>
      </c>
      <c r="AA48" s="181" t="s">
        <v>6522</v>
      </c>
    </row>
    <row r="49" spans="1:27" ht="15.75" customHeight="1" x14ac:dyDescent="0.2">
      <c r="A49" s="177">
        <v>1800</v>
      </c>
      <c r="B49" s="178" t="str">
        <f>VLOOKUP(A49,'BASE REGISTRO AGOSTO'!$A$1:$T$889,2,FALSE)</f>
        <v>Fundación Ciudad del Niño</v>
      </c>
      <c r="C49" s="178">
        <f>VLOOKUP(A49,'BASE REGISTRO AGOSTO'!$A$1:$T$889,3,FALSE)</f>
        <v>700376001</v>
      </c>
      <c r="D49" s="178" t="str">
        <f>VLOOKUP(A49,'BASE REGISTRO AGOSTO'!$A$1:$T$889,4,FALSE)</f>
        <v>Fundación de Derecho Privado</v>
      </c>
      <c r="E49" s="178" t="str">
        <f>VLOOKUP(A49,'BASE REGISTRO AGOSTO'!$A$1:$T$889,5,FALSE)</f>
        <v>Otorgada por Decreto Supremo N° 629, de fecha 14 de febrero de 1938, del Ministerio de Justicia.</v>
      </c>
      <c r="F49" s="178" t="str">
        <f>VLOOKUP(A49,'BASE REGISTRO AGOSTO'!$A$1:$T$889,6,FALSE)</f>
        <v xml:space="preserve">Certificado de Vigencia de persona jurídica sin fines de lucro Folio N° 500395371500, emitido con fecha 24 de junio de 2021, del Servicio de Registro Civil e Identificación. </v>
      </c>
      <c r="G49" s="178" t="str">
        <f>VLOOKUP(A49,'BASE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178" t="str">
        <f>VLOOKUP(A49,'BASE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9" s="178" t="str">
        <f>VLOOKUP(A49,'BASE REGISTRO AGOSTO'!$A$1:$T$889,9,FALSE)</f>
        <v>: 3 años.</v>
      </c>
      <c r="J49" s="178" t="str">
        <f>VLOOKUP(A49,'BASE REGISTRO AGOSTO'!$A$1:$T$889,10,FALSE)</f>
        <v xml:space="preserve">16-12-2020 hasta el 16-12-2023.
</v>
      </c>
      <c r="K49" s="178" t="str">
        <f>VLOOKUP(A49,'BASE REGISTRO AGOSTO'!$A$1:$T$889,11,FALSE)</f>
        <v>Presidente: José Pedro Silva Prado
Director Ejecutivo: Edmundo Crespo Pisano
Gerente/Director Administración y Finanzas: Julio Gutiérrez Campos,</v>
      </c>
      <c r="L49" s="178" t="str">
        <f>VLOOKUP(A49,'BASE REGISTRO AGOSTO'!$A$1:$T$889,12,FALSE)</f>
        <v xml:space="preserve">Paseo Pdte. Errázuriz Echaurren N° 2631, 5° piso, comuna de Providencia, Santiago, Región Metropolitana.
</v>
      </c>
      <c r="M49" s="178" t="str">
        <f>VLOOKUP(A49,'BASE REGISTRO AGOSTO'!$A$1:$T$889,13,FALSE)</f>
        <v>XIII</v>
      </c>
      <c r="N49" s="178" t="str">
        <f>VLOOKUP(A49,'BASE REGISTRO AGOSTO'!$A$1:$T$889,14,FALSE)</f>
        <v>Providencia</v>
      </c>
      <c r="O49" s="178" t="str">
        <f>VLOOKUP(A49,'BASE REGISTRO AGOSTO'!$A$1:$T$889,15,FALSE)</f>
        <v>228737900 - 228737980</v>
      </c>
      <c r="P49" s="178" t="str">
        <f>VLOOKUP(A49,'BASE REGISTRO AGOSTO'!$A$1:$T$889,16,FALSE)</f>
        <v>http://www.ciudaddelnino.cl</v>
      </c>
      <c r="Q49" s="178">
        <f>VLOOKUP(A49,'BASE REGISTRO AGOSTO'!$A$1:$T$889,17,FALSE)</f>
        <v>0</v>
      </c>
      <c r="R49" s="178" t="str">
        <f>VLOOKUP(A49,'BASE REGISTRO AGOSTO'!$A$1:$T$889,18,FALSE)</f>
        <v>93401: Instituciones de Asistencia Social</v>
      </c>
      <c r="S49" s="178" t="str">
        <f>VLOOKUP(A49,'BASE REGISTRO AGOSTO'!$A$1:$T$889,19,FALSE)</f>
        <v xml:space="preserve">Se acompaña certificado de antecedentes financieros, correspondientes al año 2020 aprobador por el Subdepartamento de Supervisión Financiera Nacional.  </v>
      </c>
      <c r="T49" s="183">
        <f>VLOOKUP(A49,'BASE REGISTRO AGOSTO'!$A$1:$T$889,20,FALSE)</f>
        <v>37970</v>
      </c>
      <c r="U49" s="177">
        <v>1800</v>
      </c>
      <c r="V49" s="179">
        <v>884412</v>
      </c>
      <c r="W49" s="179">
        <v>54685085</v>
      </c>
      <c r="X49" s="180">
        <v>44469</v>
      </c>
      <c r="Y49" s="176" t="s">
        <v>6489</v>
      </c>
      <c r="Z49" s="176" t="s">
        <v>6490</v>
      </c>
      <c r="AA49" s="181" t="s">
        <v>6523</v>
      </c>
    </row>
    <row r="50" spans="1:27" ht="15.75" customHeight="1" x14ac:dyDescent="0.2">
      <c r="A50" s="177">
        <v>1800</v>
      </c>
      <c r="B50" s="178" t="str">
        <f>VLOOKUP(A50,'BASE REGISTRO AGOSTO'!$A$1:$T$889,2,FALSE)</f>
        <v>Fundación Ciudad del Niño</v>
      </c>
      <c r="C50" s="178">
        <f>VLOOKUP(A50,'BASE REGISTRO AGOSTO'!$A$1:$T$889,3,FALSE)</f>
        <v>700376001</v>
      </c>
      <c r="D50" s="178" t="str">
        <f>VLOOKUP(A50,'BASE REGISTRO AGOSTO'!$A$1:$T$889,4,FALSE)</f>
        <v>Fundación de Derecho Privado</v>
      </c>
      <c r="E50" s="178" t="str">
        <f>VLOOKUP(A50,'BASE REGISTRO AGOSTO'!$A$1:$T$889,5,FALSE)</f>
        <v>Otorgada por Decreto Supremo N° 629, de fecha 14 de febrero de 1938, del Ministerio de Justicia.</v>
      </c>
      <c r="F50" s="178" t="str">
        <f>VLOOKUP(A50,'BASE REGISTRO AGOSTO'!$A$1:$T$889,6,FALSE)</f>
        <v xml:space="preserve">Certificado de Vigencia de persona jurídica sin fines de lucro Folio N° 500395371500, emitido con fecha 24 de junio de 2021, del Servicio de Registro Civil e Identificación. </v>
      </c>
      <c r="G50" s="178" t="str">
        <f>VLOOKUP(A50,'BASE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178" t="str">
        <f>VLOOKUP(A50,'BASE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0" s="178" t="str">
        <f>VLOOKUP(A50,'BASE REGISTRO AGOSTO'!$A$1:$T$889,9,FALSE)</f>
        <v>: 3 años.</v>
      </c>
      <c r="J50" s="178" t="str">
        <f>VLOOKUP(A50,'BASE REGISTRO AGOSTO'!$A$1:$T$889,10,FALSE)</f>
        <v xml:space="preserve">16-12-2020 hasta el 16-12-2023.
</v>
      </c>
      <c r="K50" s="178" t="str">
        <f>VLOOKUP(A50,'BASE REGISTRO AGOSTO'!$A$1:$T$889,11,FALSE)</f>
        <v>Presidente: José Pedro Silva Prado
Director Ejecutivo: Edmundo Crespo Pisano
Gerente/Director Administración y Finanzas: Julio Gutiérrez Campos,</v>
      </c>
      <c r="L50" s="178" t="str">
        <f>VLOOKUP(A50,'BASE REGISTRO AGOSTO'!$A$1:$T$889,12,FALSE)</f>
        <v xml:space="preserve">Paseo Pdte. Errázuriz Echaurren N° 2631, 5° piso, comuna de Providencia, Santiago, Región Metropolitana.
</v>
      </c>
      <c r="M50" s="178" t="str">
        <f>VLOOKUP(A50,'BASE REGISTRO AGOSTO'!$A$1:$T$889,13,FALSE)</f>
        <v>XIII</v>
      </c>
      <c r="N50" s="178" t="str">
        <f>VLOOKUP(A50,'BASE REGISTRO AGOSTO'!$A$1:$T$889,14,FALSE)</f>
        <v>Providencia</v>
      </c>
      <c r="O50" s="178" t="str">
        <f>VLOOKUP(A50,'BASE REGISTRO AGOSTO'!$A$1:$T$889,15,FALSE)</f>
        <v>228737900 - 228737980</v>
      </c>
      <c r="P50" s="178" t="str">
        <f>VLOOKUP(A50,'BASE REGISTRO AGOSTO'!$A$1:$T$889,16,FALSE)</f>
        <v>http://www.ciudaddelnino.cl</v>
      </c>
      <c r="Q50" s="178">
        <f>VLOOKUP(A50,'BASE REGISTRO AGOSTO'!$A$1:$T$889,17,FALSE)</f>
        <v>0</v>
      </c>
      <c r="R50" s="178" t="str">
        <f>VLOOKUP(A50,'BASE REGISTRO AGOSTO'!$A$1:$T$889,18,FALSE)</f>
        <v>93401: Instituciones de Asistencia Social</v>
      </c>
      <c r="S50" s="178" t="str">
        <f>VLOOKUP(A50,'BASE REGISTRO AGOSTO'!$A$1:$T$889,19,FALSE)</f>
        <v xml:space="preserve">Se acompaña certificado de antecedentes financieros, correspondientes al año 2020 aprobador por el Subdepartamento de Supervisión Financiera Nacional.  </v>
      </c>
      <c r="T50" s="183">
        <f>VLOOKUP(A50,'BASE REGISTRO AGOSTO'!$A$1:$T$889,20,FALSE)</f>
        <v>37970</v>
      </c>
      <c r="U50" s="177">
        <v>1800</v>
      </c>
      <c r="V50" s="179">
        <v>59719019</v>
      </c>
      <c r="W50" s="179">
        <v>263538295</v>
      </c>
      <c r="X50" s="180">
        <v>44469</v>
      </c>
      <c r="Y50" s="176" t="s">
        <v>6489</v>
      </c>
      <c r="Z50" s="176" t="s">
        <v>6490</v>
      </c>
      <c r="AA50" s="181" t="s">
        <v>6524</v>
      </c>
    </row>
    <row r="51" spans="1:27" ht="15.75" customHeight="1" x14ac:dyDescent="0.2">
      <c r="A51" s="177">
        <v>1800</v>
      </c>
      <c r="B51" s="178" t="str">
        <f>VLOOKUP(A51,'BASE REGISTRO AGOSTO'!$A$1:$T$889,2,FALSE)</f>
        <v>Fundación Ciudad del Niño</v>
      </c>
      <c r="C51" s="178">
        <f>VLOOKUP(A51,'BASE REGISTRO AGOSTO'!$A$1:$T$889,3,FALSE)</f>
        <v>700376001</v>
      </c>
      <c r="D51" s="178" t="str">
        <f>VLOOKUP(A51,'BASE REGISTRO AGOSTO'!$A$1:$T$889,4,FALSE)</f>
        <v>Fundación de Derecho Privado</v>
      </c>
      <c r="E51" s="178" t="str">
        <f>VLOOKUP(A51,'BASE REGISTRO AGOSTO'!$A$1:$T$889,5,FALSE)</f>
        <v>Otorgada por Decreto Supremo N° 629, de fecha 14 de febrero de 1938, del Ministerio de Justicia.</v>
      </c>
      <c r="F51" s="178" t="str">
        <f>VLOOKUP(A51,'BASE REGISTRO AGOSTO'!$A$1:$T$889,6,FALSE)</f>
        <v xml:space="preserve">Certificado de Vigencia de persona jurídica sin fines de lucro Folio N° 500395371500, emitido con fecha 24 de junio de 2021, del Servicio de Registro Civil e Identificación. </v>
      </c>
      <c r="G51" s="178" t="str">
        <f>VLOOKUP(A51,'BASE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178" t="str">
        <f>VLOOKUP(A51,'BASE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1" s="178" t="str">
        <f>VLOOKUP(A51,'BASE REGISTRO AGOSTO'!$A$1:$T$889,9,FALSE)</f>
        <v>: 3 años.</v>
      </c>
      <c r="J51" s="178" t="str">
        <f>VLOOKUP(A51,'BASE REGISTRO AGOSTO'!$A$1:$T$889,10,FALSE)</f>
        <v xml:space="preserve">16-12-2020 hasta el 16-12-2023.
</v>
      </c>
      <c r="K51" s="178" t="str">
        <f>VLOOKUP(A51,'BASE REGISTRO AGOSTO'!$A$1:$T$889,11,FALSE)</f>
        <v>Presidente: José Pedro Silva Prado
Director Ejecutivo: Edmundo Crespo Pisano
Gerente/Director Administración y Finanzas: Julio Gutiérrez Campos,</v>
      </c>
      <c r="L51" s="178" t="str">
        <f>VLOOKUP(A51,'BASE REGISTRO AGOSTO'!$A$1:$T$889,12,FALSE)</f>
        <v xml:space="preserve">Paseo Pdte. Errázuriz Echaurren N° 2631, 5° piso, comuna de Providencia, Santiago, Región Metropolitana.
</v>
      </c>
      <c r="M51" s="178" t="str">
        <f>VLOOKUP(A51,'BASE REGISTRO AGOSTO'!$A$1:$T$889,13,FALSE)</f>
        <v>XIII</v>
      </c>
      <c r="N51" s="178" t="str">
        <f>VLOOKUP(A51,'BASE REGISTRO AGOSTO'!$A$1:$T$889,14,FALSE)</f>
        <v>Providencia</v>
      </c>
      <c r="O51" s="178" t="str">
        <f>VLOOKUP(A51,'BASE REGISTRO AGOSTO'!$A$1:$T$889,15,FALSE)</f>
        <v>228737900 - 228737980</v>
      </c>
      <c r="P51" s="178" t="str">
        <f>VLOOKUP(A51,'BASE REGISTRO AGOSTO'!$A$1:$T$889,16,FALSE)</f>
        <v>http://www.ciudaddelnino.cl</v>
      </c>
      <c r="Q51" s="178">
        <f>VLOOKUP(A51,'BASE REGISTRO AGOSTO'!$A$1:$T$889,17,FALSE)</f>
        <v>0</v>
      </c>
      <c r="R51" s="178" t="str">
        <f>VLOOKUP(A51,'BASE REGISTRO AGOSTO'!$A$1:$T$889,18,FALSE)</f>
        <v>93401: Instituciones de Asistencia Social</v>
      </c>
      <c r="S51" s="178" t="str">
        <f>VLOOKUP(A51,'BASE REGISTRO AGOSTO'!$A$1:$T$889,19,FALSE)</f>
        <v xml:space="preserve">Se acompaña certificado de antecedentes financieros, correspondientes al año 2020 aprobador por el Subdepartamento de Supervisión Financiera Nacional.  </v>
      </c>
      <c r="T51" s="183">
        <f>VLOOKUP(A51,'BASE REGISTRO AGOSTO'!$A$1:$T$889,20,FALSE)</f>
        <v>37970</v>
      </c>
      <c r="U51" s="177">
        <v>1800</v>
      </c>
      <c r="V51" s="179">
        <v>12024900</v>
      </c>
      <c r="W51" s="179">
        <v>158702820</v>
      </c>
      <c r="X51" s="180">
        <v>44469</v>
      </c>
      <c r="Y51" s="176" t="s">
        <v>6489</v>
      </c>
      <c r="Z51" s="176" t="s">
        <v>6490</v>
      </c>
      <c r="AA51" s="181" t="s">
        <v>229</v>
      </c>
    </row>
    <row r="52" spans="1:27" ht="15.75" customHeight="1" x14ac:dyDescent="0.2">
      <c r="A52" s="177">
        <v>1800</v>
      </c>
      <c r="B52" s="178" t="str">
        <f>VLOOKUP(A52,'BASE REGISTRO AGOSTO'!$A$1:$T$889,2,FALSE)</f>
        <v>Fundación Ciudad del Niño</v>
      </c>
      <c r="C52" s="178">
        <f>VLOOKUP(A52,'BASE REGISTRO AGOSTO'!$A$1:$T$889,3,FALSE)</f>
        <v>700376001</v>
      </c>
      <c r="D52" s="178" t="str">
        <f>VLOOKUP(A52,'BASE REGISTRO AGOSTO'!$A$1:$T$889,4,FALSE)</f>
        <v>Fundación de Derecho Privado</v>
      </c>
      <c r="E52" s="178" t="str">
        <f>VLOOKUP(A52,'BASE REGISTRO AGOSTO'!$A$1:$T$889,5,FALSE)</f>
        <v>Otorgada por Decreto Supremo N° 629, de fecha 14 de febrero de 1938, del Ministerio de Justicia.</v>
      </c>
      <c r="F52" s="178" t="str">
        <f>VLOOKUP(A52,'BASE REGISTRO AGOSTO'!$A$1:$T$889,6,FALSE)</f>
        <v xml:space="preserve">Certificado de Vigencia de persona jurídica sin fines de lucro Folio N° 500395371500, emitido con fecha 24 de junio de 2021, del Servicio de Registro Civil e Identificación. </v>
      </c>
      <c r="G52" s="178" t="str">
        <f>VLOOKUP(A52,'BASE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178" t="str">
        <f>VLOOKUP(A52,'BASE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2" s="178" t="str">
        <f>VLOOKUP(A52,'BASE REGISTRO AGOSTO'!$A$1:$T$889,9,FALSE)</f>
        <v>: 3 años.</v>
      </c>
      <c r="J52" s="178" t="str">
        <f>VLOOKUP(A52,'BASE REGISTRO AGOSTO'!$A$1:$T$889,10,FALSE)</f>
        <v xml:space="preserve">16-12-2020 hasta el 16-12-2023.
</v>
      </c>
      <c r="K52" s="178" t="str">
        <f>VLOOKUP(A52,'BASE REGISTRO AGOSTO'!$A$1:$T$889,11,FALSE)</f>
        <v>Presidente: José Pedro Silva Prado
Director Ejecutivo: Edmundo Crespo Pisano
Gerente/Director Administración y Finanzas: Julio Gutiérrez Campos,</v>
      </c>
      <c r="L52" s="178" t="str">
        <f>VLOOKUP(A52,'BASE REGISTRO AGOSTO'!$A$1:$T$889,12,FALSE)</f>
        <v xml:space="preserve">Paseo Pdte. Errázuriz Echaurren N° 2631, 5° piso, comuna de Providencia, Santiago, Región Metropolitana.
</v>
      </c>
      <c r="M52" s="178" t="str">
        <f>VLOOKUP(A52,'BASE REGISTRO AGOSTO'!$A$1:$T$889,13,FALSE)</f>
        <v>XIII</v>
      </c>
      <c r="N52" s="178" t="str">
        <f>VLOOKUP(A52,'BASE REGISTRO AGOSTO'!$A$1:$T$889,14,FALSE)</f>
        <v>Providencia</v>
      </c>
      <c r="O52" s="178" t="str">
        <f>VLOOKUP(A52,'BASE REGISTRO AGOSTO'!$A$1:$T$889,15,FALSE)</f>
        <v>228737900 - 228737980</v>
      </c>
      <c r="P52" s="178" t="str">
        <f>VLOOKUP(A52,'BASE REGISTRO AGOSTO'!$A$1:$T$889,16,FALSE)</f>
        <v>http://www.ciudaddelnino.cl</v>
      </c>
      <c r="Q52" s="178">
        <f>VLOOKUP(A52,'BASE REGISTRO AGOSTO'!$A$1:$T$889,17,FALSE)</f>
        <v>0</v>
      </c>
      <c r="R52" s="178" t="str">
        <f>VLOOKUP(A52,'BASE REGISTRO AGOSTO'!$A$1:$T$889,18,FALSE)</f>
        <v>93401: Instituciones de Asistencia Social</v>
      </c>
      <c r="S52" s="178" t="str">
        <f>VLOOKUP(A52,'BASE REGISTRO AGOSTO'!$A$1:$T$889,19,FALSE)</f>
        <v xml:space="preserve">Se acompaña certificado de antecedentes financieros, correspondientes al año 2020 aprobador por el Subdepartamento de Supervisión Financiera Nacional.  </v>
      </c>
      <c r="T52" s="183">
        <f>VLOOKUP(A52,'BASE REGISTRO AGOSTO'!$A$1:$T$889,20,FALSE)</f>
        <v>37970</v>
      </c>
      <c r="U52" s="177">
        <v>1800</v>
      </c>
      <c r="V52" s="179">
        <v>37196403</v>
      </c>
      <c r="W52" s="179">
        <v>235591664</v>
      </c>
      <c r="X52" s="180">
        <v>44469</v>
      </c>
      <c r="Y52" s="176" t="s">
        <v>6489</v>
      </c>
      <c r="Z52" s="176" t="s">
        <v>6490</v>
      </c>
      <c r="AA52" s="181" t="s">
        <v>6525</v>
      </c>
    </row>
    <row r="53" spans="1:27" ht="15.75" customHeight="1" x14ac:dyDescent="0.2">
      <c r="A53" s="177">
        <v>1800</v>
      </c>
      <c r="B53" s="178" t="str">
        <f>VLOOKUP(A53,'BASE REGISTRO AGOSTO'!$A$1:$T$889,2,FALSE)</f>
        <v>Fundación Ciudad del Niño</v>
      </c>
      <c r="C53" s="178">
        <f>VLOOKUP(A53,'BASE REGISTRO AGOSTO'!$A$1:$T$889,3,FALSE)</f>
        <v>700376001</v>
      </c>
      <c r="D53" s="178" t="str">
        <f>VLOOKUP(A53,'BASE REGISTRO AGOSTO'!$A$1:$T$889,4,FALSE)</f>
        <v>Fundación de Derecho Privado</v>
      </c>
      <c r="E53" s="178" t="str">
        <f>VLOOKUP(A53,'BASE REGISTRO AGOSTO'!$A$1:$T$889,5,FALSE)</f>
        <v>Otorgada por Decreto Supremo N° 629, de fecha 14 de febrero de 1938, del Ministerio de Justicia.</v>
      </c>
      <c r="F53" s="178" t="str">
        <f>VLOOKUP(A53,'BASE REGISTRO AGOSTO'!$A$1:$T$889,6,FALSE)</f>
        <v xml:space="preserve">Certificado de Vigencia de persona jurídica sin fines de lucro Folio N° 500395371500, emitido con fecha 24 de junio de 2021, del Servicio de Registro Civil e Identificación. </v>
      </c>
      <c r="G53" s="178" t="str">
        <f>VLOOKUP(A53,'BASE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178" t="str">
        <f>VLOOKUP(A53,'BASE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3" s="178" t="str">
        <f>VLOOKUP(A53,'BASE REGISTRO AGOSTO'!$A$1:$T$889,9,FALSE)</f>
        <v>: 3 años.</v>
      </c>
      <c r="J53" s="178" t="str">
        <f>VLOOKUP(A53,'BASE REGISTRO AGOSTO'!$A$1:$T$889,10,FALSE)</f>
        <v xml:space="preserve">16-12-2020 hasta el 16-12-2023.
</v>
      </c>
      <c r="K53" s="178" t="str">
        <f>VLOOKUP(A53,'BASE REGISTRO AGOSTO'!$A$1:$T$889,11,FALSE)</f>
        <v>Presidente: José Pedro Silva Prado
Director Ejecutivo: Edmundo Crespo Pisano
Gerente/Director Administración y Finanzas: Julio Gutiérrez Campos,</v>
      </c>
      <c r="L53" s="178" t="str">
        <f>VLOOKUP(A53,'BASE REGISTRO AGOSTO'!$A$1:$T$889,12,FALSE)</f>
        <v xml:space="preserve">Paseo Pdte. Errázuriz Echaurren N° 2631, 5° piso, comuna de Providencia, Santiago, Región Metropolitana.
</v>
      </c>
      <c r="M53" s="178" t="str">
        <f>VLOOKUP(A53,'BASE REGISTRO AGOSTO'!$A$1:$T$889,13,FALSE)</f>
        <v>XIII</v>
      </c>
      <c r="N53" s="178" t="str">
        <f>VLOOKUP(A53,'BASE REGISTRO AGOSTO'!$A$1:$T$889,14,FALSE)</f>
        <v>Providencia</v>
      </c>
      <c r="O53" s="178" t="str">
        <f>VLOOKUP(A53,'BASE REGISTRO AGOSTO'!$A$1:$T$889,15,FALSE)</f>
        <v>228737900 - 228737980</v>
      </c>
      <c r="P53" s="178" t="str">
        <f>VLOOKUP(A53,'BASE REGISTRO AGOSTO'!$A$1:$T$889,16,FALSE)</f>
        <v>http://www.ciudaddelnino.cl</v>
      </c>
      <c r="Q53" s="178">
        <f>VLOOKUP(A53,'BASE REGISTRO AGOSTO'!$A$1:$T$889,17,FALSE)</f>
        <v>0</v>
      </c>
      <c r="R53" s="178" t="str">
        <f>VLOOKUP(A53,'BASE REGISTRO AGOSTO'!$A$1:$T$889,18,FALSE)</f>
        <v>93401: Instituciones de Asistencia Social</v>
      </c>
      <c r="S53" s="178" t="str">
        <f>VLOOKUP(A53,'BASE REGISTRO AGOSTO'!$A$1:$T$889,19,FALSE)</f>
        <v xml:space="preserve">Se acompaña certificado de antecedentes financieros, correspondientes al año 2020 aprobador por el Subdepartamento de Supervisión Financiera Nacional.  </v>
      </c>
      <c r="T53" s="183">
        <f>VLOOKUP(A53,'BASE REGISTRO AGOSTO'!$A$1:$T$889,20,FALSE)</f>
        <v>37970</v>
      </c>
      <c r="U53" s="177">
        <v>1800</v>
      </c>
      <c r="V53" s="179">
        <v>17546734</v>
      </c>
      <c r="W53" s="179">
        <v>164317807</v>
      </c>
      <c r="X53" s="180">
        <v>44469</v>
      </c>
      <c r="Y53" s="176" t="s">
        <v>6489</v>
      </c>
      <c r="Z53" s="176" t="s">
        <v>6490</v>
      </c>
      <c r="AA53" s="181" t="s">
        <v>6526</v>
      </c>
    </row>
    <row r="54" spans="1:27" ht="15.75" customHeight="1" x14ac:dyDescent="0.2">
      <c r="A54" s="177">
        <v>1800</v>
      </c>
      <c r="B54" s="178" t="str">
        <f>VLOOKUP(A54,'BASE REGISTRO AGOSTO'!$A$1:$T$889,2,FALSE)</f>
        <v>Fundación Ciudad del Niño</v>
      </c>
      <c r="C54" s="178">
        <f>VLOOKUP(A54,'BASE REGISTRO AGOSTO'!$A$1:$T$889,3,FALSE)</f>
        <v>700376001</v>
      </c>
      <c r="D54" s="178" t="str">
        <f>VLOOKUP(A54,'BASE REGISTRO AGOSTO'!$A$1:$T$889,4,FALSE)</f>
        <v>Fundación de Derecho Privado</v>
      </c>
      <c r="E54" s="178" t="str">
        <f>VLOOKUP(A54,'BASE REGISTRO AGOSTO'!$A$1:$T$889,5,FALSE)</f>
        <v>Otorgada por Decreto Supremo N° 629, de fecha 14 de febrero de 1938, del Ministerio de Justicia.</v>
      </c>
      <c r="F54" s="178" t="str">
        <f>VLOOKUP(A54,'BASE REGISTRO AGOSTO'!$A$1:$T$889,6,FALSE)</f>
        <v xml:space="preserve">Certificado de Vigencia de persona jurídica sin fines de lucro Folio N° 500395371500, emitido con fecha 24 de junio de 2021, del Servicio de Registro Civil e Identificación. </v>
      </c>
      <c r="G54" s="178" t="str">
        <f>VLOOKUP(A54,'BASE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178" t="str">
        <f>VLOOKUP(A54,'BASE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4" s="178" t="str">
        <f>VLOOKUP(A54,'BASE REGISTRO AGOSTO'!$A$1:$T$889,9,FALSE)</f>
        <v>: 3 años.</v>
      </c>
      <c r="J54" s="178" t="str">
        <f>VLOOKUP(A54,'BASE REGISTRO AGOSTO'!$A$1:$T$889,10,FALSE)</f>
        <v xml:space="preserve">16-12-2020 hasta el 16-12-2023.
</v>
      </c>
      <c r="K54" s="178" t="str">
        <f>VLOOKUP(A54,'BASE REGISTRO AGOSTO'!$A$1:$T$889,11,FALSE)</f>
        <v>Presidente: José Pedro Silva Prado
Director Ejecutivo: Edmundo Crespo Pisano
Gerente/Director Administración y Finanzas: Julio Gutiérrez Campos,</v>
      </c>
      <c r="L54" s="178" t="str">
        <f>VLOOKUP(A54,'BASE REGISTRO AGOSTO'!$A$1:$T$889,12,FALSE)</f>
        <v xml:space="preserve">Paseo Pdte. Errázuriz Echaurren N° 2631, 5° piso, comuna de Providencia, Santiago, Región Metropolitana.
</v>
      </c>
      <c r="M54" s="178" t="str">
        <f>VLOOKUP(A54,'BASE REGISTRO AGOSTO'!$A$1:$T$889,13,FALSE)</f>
        <v>XIII</v>
      </c>
      <c r="N54" s="178" t="str">
        <f>VLOOKUP(A54,'BASE REGISTRO AGOSTO'!$A$1:$T$889,14,FALSE)</f>
        <v>Providencia</v>
      </c>
      <c r="O54" s="178" t="str">
        <f>VLOOKUP(A54,'BASE REGISTRO AGOSTO'!$A$1:$T$889,15,FALSE)</f>
        <v>228737900 - 228737980</v>
      </c>
      <c r="P54" s="178" t="str">
        <f>VLOOKUP(A54,'BASE REGISTRO AGOSTO'!$A$1:$T$889,16,FALSE)</f>
        <v>http://www.ciudaddelnino.cl</v>
      </c>
      <c r="Q54" s="178">
        <f>VLOOKUP(A54,'BASE REGISTRO AGOSTO'!$A$1:$T$889,17,FALSE)</f>
        <v>0</v>
      </c>
      <c r="R54" s="178" t="str">
        <f>VLOOKUP(A54,'BASE REGISTRO AGOSTO'!$A$1:$T$889,18,FALSE)</f>
        <v>93401: Instituciones de Asistencia Social</v>
      </c>
      <c r="S54" s="178" t="str">
        <f>VLOOKUP(A54,'BASE REGISTRO AGOSTO'!$A$1:$T$889,19,FALSE)</f>
        <v xml:space="preserve">Se acompaña certificado de antecedentes financieros, correspondientes al año 2020 aprobador por el Subdepartamento de Supervisión Financiera Nacional.  </v>
      </c>
      <c r="T54" s="183">
        <f>VLOOKUP(A54,'BASE REGISTRO AGOSTO'!$A$1:$T$889,20,FALSE)</f>
        <v>37970</v>
      </c>
      <c r="U54" s="177">
        <v>1800</v>
      </c>
      <c r="V54" s="179">
        <v>20041500</v>
      </c>
      <c r="W54" s="179">
        <v>20041500</v>
      </c>
      <c r="X54" s="180">
        <v>44469</v>
      </c>
      <c r="Y54" s="176" t="s">
        <v>6489</v>
      </c>
      <c r="Z54" s="176" t="s">
        <v>6490</v>
      </c>
      <c r="AA54" s="181" t="s">
        <v>65</v>
      </c>
    </row>
    <row r="55" spans="1:27" ht="15.75" customHeight="1" x14ac:dyDescent="0.2">
      <c r="A55" s="177">
        <v>1800</v>
      </c>
      <c r="B55" s="178" t="str">
        <f>VLOOKUP(A55,'BASE REGISTRO AGOSTO'!$A$1:$T$889,2,FALSE)</f>
        <v>Fundación Ciudad del Niño</v>
      </c>
      <c r="C55" s="178">
        <f>VLOOKUP(A55,'BASE REGISTRO AGOSTO'!$A$1:$T$889,3,FALSE)</f>
        <v>700376001</v>
      </c>
      <c r="D55" s="178" t="str">
        <f>VLOOKUP(A55,'BASE REGISTRO AGOSTO'!$A$1:$T$889,4,FALSE)</f>
        <v>Fundación de Derecho Privado</v>
      </c>
      <c r="E55" s="178" t="str">
        <f>VLOOKUP(A55,'BASE REGISTRO AGOSTO'!$A$1:$T$889,5,FALSE)</f>
        <v>Otorgada por Decreto Supremo N° 629, de fecha 14 de febrero de 1938, del Ministerio de Justicia.</v>
      </c>
      <c r="F55" s="178" t="str">
        <f>VLOOKUP(A55,'BASE REGISTRO AGOSTO'!$A$1:$T$889,6,FALSE)</f>
        <v xml:space="preserve">Certificado de Vigencia de persona jurídica sin fines de lucro Folio N° 500395371500, emitido con fecha 24 de junio de 2021, del Servicio de Registro Civil e Identificación. </v>
      </c>
      <c r="G55" s="178" t="str">
        <f>VLOOKUP(A55,'BASE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178" t="str">
        <f>VLOOKUP(A55,'BASE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5" s="178" t="str">
        <f>VLOOKUP(A55,'BASE REGISTRO AGOSTO'!$A$1:$T$889,9,FALSE)</f>
        <v>: 3 años.</v>
      </c>
      <c r="J55" s="178" t="str">
        <f>VLOOKUP(A55,'BASE REGISTRO AGOSTO'!$A$1:$T$889,10,FALSE)</f>
        <v xml:space="preserve">16-12-2020 hasta el 16-12-2023.
</v>
      </c>
      <c r="K55" s="178" t="str">
        <f>VLOOKUP(A55,'BASE REGISTRO AGOSTO'!$A$1:$T$889,11,FALSE)</f>
        <v>Presidente: José Pedro Silva Prado
Director Ejecutivo: Edmundo Crespo Pisano
Gerente/Director Administración y Finanzas: Julio Gutiérrez Campos,</v>
      </c>
      <c r="L55" s="178" t="str">
        <f>VLOOKUP(A55,'BASE REGISTRO AGOSTO'!$A$1:$T$889,12,FALSE)</f>
        <v xml:space="preserve">Paseo Pdte. Errázuriz Echaurren N° 2631, 5° piso, comuna de Providencia, Santiago, Región Metropolitana.
</v>
      </c>
      <c r="M55" s="178" t="str">
        <f>VLOOKUP(A55,'BASE REGISTRO AGOSTO'!$A$1:$T$889,13,FALSE)</f>
        <v>XIII</v>
      </c>
      <c r="N55" s="178" t="str">
        <f>VLOOKUP(A55,'BASE REGISTRO AGOSTO'!$A$1:$T$889,14,FALSE)</f>
        <v>Providencia</v>
      </c>
      <c r="O55" s="178" t="str">
        <f>VLOOKUP(A55,'BASE REGISTRO AGOSTO'!$A$1:$T$889,15,FALSE)</f>
        <v>228737900 - 228737980</v>
      </c>
      <c r="P55" s="178" t="str">
        <f>VLOOKUP(A55,'BASE REGISTRO AGOSTO'!$A$1:$T$889,16,FALSE)</f>
        <v>http://www.ciudaddelnino.cl</v>
      </c>
      <c r="Q55" s="178">
        <f>VLOOKUP(A55,'BASE REGISTRO AGOSTO'!$A$1:$T$889,17,FALSE)</f>
        <v>0</v>
      </c>
      <c r="R55" s="178" t="str">
        <f>VLOOKUP(A55,'BASE REGISTRO AGOSTO'!$A$1:$T$889,18,FALSE)</f>
        <v>93401: Instituciones de Asistencia Social</v>
      </c>
      <c r="S55" s="178" t="str">
        <f>VLOOKUP(A55,'BASE REGISTRO AGOSTO'!$A$1:$T$889,19,FALSE)</f>
        <v xml:space="preserve">Se acompaña certificado de antecedentes financieros, correspondientes al año 2020 aprobador por el Subdepartamento de Supervisión Financiera Nacional.  </v>
      </c>
      <c r="T55" s="183">
        <f>VLOOKUP(A55,'BASE REGISTRO AGOSTO'!$A$1:$T$889,20,FALSE)</f>
        <v>37970</v>
      </c>
      <c r="U55" s="177">
        <v>1800</v>
      </c>
      <c r="V55" s="179">
        <v>55503397</v>
      </c>
      <c r="W55" s="179">
        <v>475153015</v>
      </c>
      <c r="X55" s="180">
        <v>44469</v>
      </c>
      <c r="Y55" s="176" t="s">
        <v>6489</v>
      </c>
      <c r="Z55" s="176" t="s">
        <v>6490</v>
      </c>
      <c r="AA55" s="181" t="s">
        <v>6502</v>
      </c>
    </row>
    <row r="56" spans="1:27" ht="15.75" customHeight="1" x14ac:dyDescent="0.2">
      <c r="A56" s="177">
        <v>1800</v>
      </c>
      <c r="B56" s="178" t="str">
        <f>VLOOKUP(A56,'BASE REGISTRO AGOSTO'!$A$1:$T$889,2,FALSE)</f>
        <v>Fundación Ciudad del Niño</v>
      </c>
      <c r="C56" s="178">
        <f>VLOOKUP(A56,'BASE REGISTRO AGOSTO'!$A$1:$T$889,3,FALSE)</f>
        <v>700376001</v>
      </c>
      <c r="D56" s="178" t="str">
        <f>VLOOKUP(A56,'BASE REGISTRO AGOSTO'!$A$1:$T$889,4,FALSE)</f>
        <v>Fundación de Derecho Privado</v>
      </c>
      <c r="E56" s="178" t="str">
        <f>VLOOKUP(A56,'BASE REGISTRO AGOSTO'!$A$1:$T$889,5,FALSE)</f>
        <v>Otorgada por Decreto Supremo N° 629, de fecha 14 de febrero de 1938, del Ministerio de Justicia.</v>
      </c>
      <c r="F56" s="178" t="str">
        <f>VLOOKUP(A56,'BASE REGISTRO AGOSTO'!$A$1:$T$889,6,FALSE)</f>
        <v xml:space="preserve">Certificado de Vigencia de persona jurídica sin fines de lucro Folio N° 500395371500, emitido con fecha 24 de junio de 2021, del Servicio de Registro Civil e Identificación. </v>
      </c>
      <c r="G56" s="178" t="str">
        <f>VLOOKUP(A56,'BASE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178" t="str">
        <f>VLOOKUP(A56,'BASE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6" s="178" t="str">
        <f>VLOOKUP(A56,'BASE REGISTRO AGOSTO'!$A$1:$T$889,9,FALSE)</f>
        <v>: 3 años.</v>
      </c>
      <c r="J56" s="178" t="str">
        <f>VLOOKUP(A56,'BASE REGISTRO AGOSTO'!$A$1:$T$889,10,FALSE)</f>
        <v xml:space="preserve">16-12-2020 hasta el 16-12-2023.
</v>
      </c>
      <c r="K56" s="178" t="str">
        <f>VLOOKUP(A56,'BASE REGISTRO AGOSTO'!$A$1:$T$889,11,FALSE)</f>
        <v>Presidente: José Pedro Silva Prado
Director Ejecutivo: Edmundo Crespo Pisano
Gerente/Director Administración y Finanzas: Julio Gutiérrez Campos,</v>
      </c>
      <c r="L56" s="178" t="str">
        <f>VLOOKUP(A56,'BASE REGISTRO AGOSTO'!$A$1:$T$889,12,FALSE)</f>
        <v xml:space="preserve">Paseo Pdte. Errázuriz Echaurren N° 2631, 5° piso, comuna de Providencia, Santiago, Región Metropolitana.
</v>
      </c>
      <c r="M56" s="178" t="str">
        <f>VLOOKUP(A56,'BASE REGISTRO AGOSTO'!$A$1:$T$889,13,FALSE)</f>
        <v>XIII</v>
      </c>
      <c r="N56" s="178" t="str">
        <f>VLOOKUP(A56,'BASE REGISTRO AGOSTO'!$A$1:$T$889,14,FALSE)</f>
        <v>Providencia</v>
      </c>
      <c r="O56" s="178" t="str">
        <f>VLOOKUP(A56,'BASE REGISTRO AGOSTO'!$A$1:$T$889,15,FALSE)</f>
        <v>228737900 - 228737980</v>
      </c>
      <c r="P56" s="178" t="str">
        <f>VLOOKUP(A56,'BASE REGISTRO AGOSTO'!$A$1:$T$889,16,FALSE)</f>
        <v>http://www.ciudaddelnino.cl</v>
      </c>
      <c r="Q56" s="178">
        <f>VLOOKUP(A56,'BASE REGISTRO AGOSTO'!$A$1:$T$889,17,FALSE)</f>
        <v>0</v>
      </c>
      <c r="R56" s="178" t="str">
        <f>VLOOKUP(A56,'BASE REGISTRO AGOSTO'!$A$1:$T$889,18,FALSE)</f>
        <v>93401: Instituciones de Asistencia Social</v>
      </c>
      <c r="S56" s="178" t="str">
        <f>VLOOKUP(A56,'BASE REGISTRO AGOSTO'!$A$1:$T$889,19,FALSE)</f>
        <v xml:space="preserve">Se acompaña certificado de antecedentes financieros, correspondientes al año 2020 aprobador por el Subdepartamento de Supervisión Financiera Nacional.  </v>
      </c>
      <c r="T56" s="183">
        <f>VLOOKUP(A56,'BASE REGISTRO AGOSTO'!$A$1:$T$889,20,FALSE)</f>
        <v>37970</v>
      </c>
      <c r="U56" s="177">
        <v>1800</v>
      </c>
      <c r="V56" s="179">
        <v>15211887</v>
      </c>
      <c r="W56" s="179">
        <v>105421896</v>
      </c>
      <c r="X56" s="180">
        <v>44469</v>
      </c>
      <c r="Y56" s="176" t="s">
        <v>6489</v>
      </c>
      <c r="Z56" s="176" t="s">
        <v>6490</v>
      </c>
      <c r="AA56" s="181" t="s">
        <v>6527</v>
      </c>
    </row>
    <row r="57" spans="1:27" ht="15.75" customHeight="1" x14ac:dyDescent="0.2">
      <c r="A57" s="177">
        <v>1800</v>
      </c>
      <c r="B57" s="178" t="str">
        <f>VLOOKUP(A57,'BASE REGISTRO AGOSTO'!$A$1:$T$889,2,FALSE)</f>
        <v>Fundación Ciudad del Niño</v>
      </c>
      <c r="C57" s="178">
        <f>VLOOKUP(A57,'BASE REGISTRO AGOSTO'!$A$1:$T$889,3,FALSE)</f>
        <v>700376001</v>
      </c>
      <c r="D57" s="178" t="str">
        <f>VLOOKUP(A57,'BASE REGISTRO AGOSTO'!$A$1:$T$889,4,FALSE)</f>
        <v>Fundación de Derecho Privado</v>
      </c>
      <c r="E57" s="178" t="str">
        <f>VLOOKUP(A57,'BASE REGISTRO AGOSTO'!$A$1:$T$889,5,FALSE)</f>
        <v>Otorgada por Decreto Supremo N° 629, de fecha 14 de febrero de 1938, del Ministerio de Justicia.</v>
      </c>
      <c r="F57" s="178" t="str">
        <f>VLOOKUP(A57,'BASE REGISTRO AGOSTO'!$A$1:$T$889,6,FALSE)</f>
        <v xml:space="preserve">Certificado de Vigencia de persona jurídica sin fines de lucro Folio N° 500395371500, emitido con fecha 24 de junio de 2021, del Servicio de Registro Civil e Identificación. </v>
      </c>
      <c r="G57" s="178" t="str">
        <f>VLOOKUP(A57,'BASE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178" t="str">
        <f>VLOOKUP(A57,'BASE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7" s="178" t="str">
        <f>VLOOKUP(A57,'BASE REGISTRO AGOSTO'!$A$1:$T$889,9,FALSE)</f>
        <v>: 3 años.</v>
      </c>
      <c r="J57" s="178" t="str">
        <f>VLOOKUP(A57,'BASE REGISTRO AGOSTO'!$A$1:$T$889,10,FALSE)</f>
        <v xml:space="preserve">16-12-2020 hasta el 16-12-2023.
</v>
      </c>
      <c r="K57" s="178" t="str">
        <f>VLOOKUP(A57,'BASE REGISTRO AGOSTO'!$A$1:$T$889,11,FALSE)</f>
        <v>Presidente: José Pedro Silva Prado
Director Ejecutivo: Edmundo Crespo Pisano
Gerente/Director Administración y Finanzas: Julio Gutiérrez Campos,</v>
      </c>
      <c r="L57" s="178" t="str">
        <f>VLOOKUP(A57,'BASE REGISTRO AGOSTO'!$A$1:$T$889,12,FALSE)</f>
        <v xml:space="preserve">Paseo Pdte. Errázuriz Echaurren N° 2631, 5° piso, comuna de Providencia, Santiago, Región Metropolitana.
</v>
      </c>
      <c r="M57" s="178" t="str">
        <f>VLOOKUP(A57,'BASE REGISTRO AGOSTO'!$A$1:$T$889,13,FALSE)</f>
        <v>XIII</v>
      </c>
      <c r="N57" s="178" t="str">
        <f>VLOOKUP(A57,'BASE REGISTRO AGOSTO'!$A$1:$T$889,14,FALSE)</f>
        <v>Providencia</v>
      </c>
      <c r="O57" s="178" t="str">
        <f>VLOOKUP(A57,'BASE REGISTRO AGOSTO'!$A$1:$T$889,15,FALSE)</f>
        <v>228737900 - 228737980</v>
      </c>
      <c r="P57" s="178" t="str">
        <f>VLOOKUP(A57,'BASE REGISTRO AGOSTO'!$A$1:$T$889,16,FALSE)</f>
        <v>http://www.ciudaddelnino.cl</v>
      </c>
      <c r="Q57" s="178">
        <f>VLOOKUP(A57,'BASE REGISTRO AGOSTO'!$A$1:$T$889,17,FALSE)</f>
        <v>0</v>
      </c>
      <c r="R57" s="178" t="str">
        <f>VLOOKUP(A57,'BASE REGISTRO AGOSTO'!$A$1:$T$889,18,FALSE)</f>
        <v>93401: Instituciones de Asistencia Social</v>
      </c>
      <c r="S57" s="178" t="str">
        <f>VLOOKUP(A57,'BASE REGISTRO AGOSTO'!$A$1:$T$889,19,FALSE)</f>
        <v xml:space="preserve">Se acompaña certificado de antecedentes financieros, correspondientes al año 2020 aprobador por el Subdepartamento de Supervisión Financiera Nacional.  </v>
      </c>
      <c r="T57" s="183">
        <f>VLOOKUP(A57,'BASE REGISTRO AGOSTO'!$A$1:$T$889,20,FALSE)</f>
        <v>37970</v>
      </c>
      <c r="U57" s="177">
        <v>1800</v>
      </c>
      <c r="V57" s="179">
        <v>22442343</v>
      </c>
      <c r="W57" s="179">
        <v>186887043</v>
      </c>
      <c r="X57" s="180">
        <v>44469</v>
      </c>
      <c r="Y57" s="176" t="s">
        <v>6489</v>
      </c>
      <c r="Z57" s="176" t="s">
        <v>6490</v>
      </c>
      <c r="AA57" s="181" t="s">
        <v>6528</v>
      </c>
    </row>
    <row r="58" spans="1:27" ht="15.75" customHeight="1" x14ac:dyDescent="0.2">
      <c r="A58" s="177">
        <v>1800</v>
      </c>
      <c r="B58" s="178" t="str">
        <f>VLOOKUP(A58,'BASE REGISTRO AGOSTO'!$A$1:$T$889,2,FALSE)</f>
        <v>Fundación Ciudad del Niño</v>
      </c>
      <c r="C58" s="178">
        <f>VLOOKUP(A58,'BASE REGISTRO AGOSTO'!$A$1:$T$889,3,FALSE)</f>
        <v>700376001</v>
      </c>
      <c r="D58" s="178" t="str">
        <f>VLOOKUP(A58,'BASE REGISTRO AGOSTO'!$A$1:$T$889,4,FALSE)</f>
        <v>Fundación de Derecho Privado</v>
      </c>
      <c r="E58" s="178" t="str">
        <f>VLOOKUP(A58,'BASE REGISTRO AGOSTO'!$A$1:$T$889,5,FALSE)</f>
        <v>Otorgada por Decreto Supremo N° 629, de fecha 14 de febrero de 1938, del Ministerio de Justicia.</v>
      </c>
      <c r="F58" s="178" t="str">
        <f>VLOOKUP(A58,'BASE REGISTRO AGOSTO'!$A$1:$T$889,6,FALSE)</f>
        <v xml:space="preserve">Certificado de Vigencia de persona jurídica sin fines de lucro Folio N° 500395371500, emitido con fecha 24 de junio de 2021, del Servicio de Registro Civil e Identificación. </v>
      </c>
      <c r="G58" s="178" t="str">
        <f>VLOOKUP(A58,'BASE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178" t="str">
        <f>VLOOKUP(A58,'BASE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8" s="178" t="str">
        <f>VLOOKUP(A58,'BASE REGISTRO AGOSTO'!$A$1:$T$889,9,FALSE)</f>
        <v>: 3 años.</v>
      </c>
      <c r="J58" s="178" t="str">
        <f>VLOOKUP(A58,'BASE REGISTRO AGOSTO'!$A$1:$T$889,10,FALSE)</f>
        <v xml:space="preserve">16-12-2020 hasta el 16-12-2023.
</v>
      </c>
      <c r="K58" s="178" t="str">
        <f>VLOOKUP(A58,'BASE REGISTRO AGOSTO'!$A$1:$T$889,11,FALSE)</f>
        <v>Presidente: José Pedro Silva Prado
Director Ejecutivo: Edmundo Crespo Pisano
Gerente/Director Administración y Finanzas: Julio Gutiérrez Campos,</v>
      </c>
      <c r="L58" s="178" t="str">
        <f>VLOOKUP(A58,'BASE REGISTRO AGOSTO'!$A$1:$T$889,12,FALSE)</f>
        <v xml:space="preserve">Paseo Pdte. Errázuriz Echaurren N° 2631, 5° piso, comuna de Providencia, Santiago, Región Metropolitana.
</v>
      </c>
      <c r="M58" s="178" t="str">
        <f>VLOOKUP(A58,'BASE REGISTRO AGOSTO'!$A$1:$T$889,13,FALSE)</f>
        <v>XIII</v>
      </c>
      <c r="N58" s="178" t="str">
        <f>VLOOKUP(A58,'BASE REGISTRO AGOSTO'!$A$1:$T$889,14,FALSE)</f>
        <v>Providencia</v>
      </c>
      <c r="O58" s="178" t="str">
        <f>VLOOKUP(A58,'BASE REGISTRO AGOSTO'!$A$1:$T$889,15,FALSE)</f>
        <v>228737900 - 228737980</v>
      </c>
      <c r="P58" s="178" t="str">
        <f>VLOOKUP(A58,'BASE REGISTRO AGOSTO'!$A$1:$T$889,16,FALSE)</f>
        <v>http://www.ciudaddelnino.cl</v>
      </c>
      <c r="Q58" s="178">
        <f>VLOOKUP(A58,'BASE REGISTRO AGOSTO'!$A$1:$T$889,17,FALSE)</f>
        <v>0</v>
      </c>
      <c r="R58" s="178" t="str">
        <f>VLOOKUP(A58,'BASE REGISTRO AGOSTO'!$A$1:$T$889,18,FALSE)</f>
        <v>93401: Instituciones de Asistencia Social</v>
      </c>
      <c r="S58" s="178" t="str">
        <f>VLOOKUP(A58,'BASE REGISTRO AGOSTO'!$A$1:$T$889,19,FALSE)</f>
        <v xml:space="preserve">Se acompaña certificado de antecedentes financieros, correspondientes al año 2020 aprobador por el Subdepartamento de Supervisión Financiera Nacional.  </v>
      </c>
      <c r="T58" s="183">
        <f>VLOOKUP(A58,'BASE REGISTRO AGOSTO'!$A$1:$T$889,20,FALSE)</f>
        <v>37970</v>
      </c>
      <c r="U58" s="177">
        <v>1800</v>
      </c>
      <c r="V58" s="179">
        <v>76959360</v>
      </c>
      <c r="W58" s="179">
        <v>493745479</v>
      </c>
      <c r="X58" s="180">
        <v>44469</v>
      </c>
      <c r="Y58" s="176" t="s">
        <v>6489</v>
      </c>
      <c r="Z58" s="176" t="s">
        <v>6490</v>
      </c>
      <c r="AA58" s="181" t="s">
        <v>6529</v>
      </c>
    </row>
    <row r="59" spans="1:27" ht="15.75" customHeight="1" x14ac:dyDescent="0.2">
      <c r="A59" s="177">
        <v>1800</v>
      </c>
      <c r="B59" s="178" t="str">
        <f>VLOOKUP(A59,'BASE REGISTRO AGOSTO'!$A$1:$T$889,2,FALSE)</f>
        <v>Fundación Ciudad del Niño</v>
      </c>
      <c r="C59" s="178">
        <f>VLOOKUP(A59,'BASE REGISTRO AGOSTO'!$A$1:$T$889,3,FALSE)</f>
        <v>700376001</v>
      </c>
      <c r="D59" s="178" t="str">
        <f>VLOOKUP(A59,'BASE REGISTRO AGOSTO'!$A$1:$T$889,4,FALSE)</f>
        <v>Fundación de Derecho Privado</v>
      </c>
      <c r="E59" s="178" t="str">
        <f>VLOOKUP(A59,'BASE REGISTRO AGOSTO'!$A$1:$T$889,5,FALSE)</f>
        <v>Otorgada por Decreto Supremo N° 629, de fecha 14 de febrero de 1938, del Ministerio de Justicia.</v>
      </c>
      <c r="F59" s="178" t="str">
        <f>VLOOKUP(A59,'BASE REGISTRO AGOSTO'!$A$1:$T$889,6,FALSE)</f>
        <v xml:space="preserve">Certificado de Vigencia de persona jurídica sin fines de lucro Folio N° 500395371500, emitido con fecha 24 de junio de 2021, del Servicio de Registro Civil e Identificación. </v>
      </c>
      <c r="G59" s="178" t="str">
        <f>VLOOKUP(A59,'BASE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178" t="str">
        <f>VLOOKUP(A59,'BASE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9" s="178" t="str">
        <f>VLOOKUP(A59,'BASE REGISTRO AGOSTO'!$A$1:$T$889,9,FALSE)</f>
        <v>: 3 años.</v>
      </c>
      <c r="J59" s="178" t="str">
        <f>VLOOKUP(A59,'BASE REGISTRO AGOSTO'!$A$1:$T$889,10,FALSE)</f>
        <v xml:space="preserve">16-12-2020 hasta el 16-12-2023.
</v>
      </c>
      <c r="K59" s="178" t="str">
        <f>VLOOKUP(A59,'BASE REGISTRO AGOSTO'!$A$1:$T$889,11,FALSE)</f>
        <v>Presidente: José Pedro Silva Prado
Director Ejecutivo: Edmundo Crespo Pisano
Gerente/Director Administración y Finanzas: Julio Gutiérrez Campos,</v>
      </c>
      <c r="L59" s="178" t="str">
        <f>VLOOKUP(A59,'BASE REGISTRO AGOSTO'!$A$1:$T$889,12,FALSE)</f>
        <v xml:space="preserve">Paseo Pdte. Errázuriz Echaurren N° 2631, 5° piso, comuna de Providencia, Santiago, Región Metropolitana.
</v>
      </c>
      <c r="M59" s="178" t="str">
        <f>VLOOKUP(A59,'BASE REGISTRO AGOSTO'!$A$1:$T$889,13,FALSE)</f>
        <v>XIII</v>
      </c>
      <c r="N59" s="178" t="str">
        <f>VLOOKUP(A59,'BASE REGISTRO AGOSTO'!$A$1:$T$889,14,FALSE)</f>
        <v>Providencia</v>
      </c>
      <c r="O59" s="178" t="str">
        <f>VLOOKUP(A59,'BASE REGISTRO AGOSTO'!$A$1:$T$889,15,FALSE)</f>
        <v>228737900 - 228737980</v>
      </c>
      <c r="P59" s="178" t="str">
        <f>VLOOKUP(A59,'BASE REGISTRO AGOSTO'!$A$1:$T$889,16,FALSE)</f>
        <v>http://www.ciudaddelnino.cl</v>
      </c>
      <c r="Q59" s="178">
        <f>VLOOKUP(A59,'BASE REGISTRO AGOSTO'!$A$1:$T$889,17,FALSE)</f>
        <v>0</v>
      </c>
      <c r="R59" s="178" t="str">
        <f>VLOOKUP(A59,'BASE REGISTRO AGOSTO'!$A$1:$T$889,18,FALSE)</f>
        <v>93401: Instituciones de Asistencia Social</v>
      </c>
      <c r="S59" s="178" t="str">
        <f>VLOOKUP(A59,'BASE REGISTRO AGOSTO'!$A$1:$T$889,19,FALSE)</f>
        <v xml:space="preserve">Se acompaña certificado de antecedentes financieros, correspondientes al año 2020 aprobador por el Subdepartamento de Supervisión Financiera Nacional.  </v>
      </c>
      <c r="T59" s="183">
        <f>VLOOKUP(A59,'BASE REGISTRO AGOSTO'!$A$1:$T$889,20,FALSE)</f>
        <v>37970</v>
      </c>
      <c r="U59" s="177">
        <v>1800</v>
      </c>
      <c r="V59" s="179">
        <v>12024900</v>
      </c>
      <c r="W59" s="179">
        <v>117719892</v>
      </c>
      <c r="X59" s="180">
        <v>44469</v>
      </c>
      <c r="Y59" s="176" t="s">
        <v>6489</v>
      </c>
      <c r="Z59" s="176" t="s">
        <v>6490</v>
      </c>
      <c r="AA59" s="181" t="s">
        <v>6530</v>
      </c>
    </row>
    <row r="60" spans="1:27" ht="15.75" customHeight="1" x14ac:dyDescent="0.2">
      <c r="A60" s="177">
        <v>1800</v>
      </c>
      <c r="B60" s="178" t="str">
        <f>VLOOKUP(A60,'BASE REGISTRO AGOSTO'!$A$1:$T$889,2,FALSE)</f>
        <v>Fundación Ciudad del Niño</v>
      </c>
      <c r="C60" s="178">
        <f>VLOOKUP(A60,'BASE REGISTRO AGOSTO'!$A$1:$T$889,3,FALSE)</f>
        <v>700376001</v>
      </c>
      <c r="D60" s="178" t="str">
        <f>VLOOKUP(A60,'BASE REGISTRO AGOSTO'!$A$1:$T$889,4,FALSE)</f>
        <v>Fundación de Derecho Privado</v>
      </c>
      <c r="E60" s="178" t="str">
        <f>VLOOKUP(A60,'BASE REGISTRO AGOSTO'!$A$1:$T$889,5,FALSE)</f>
        <v>Otorgada por Decreto Supremo N° 629, de fecha 14 de febrero de 1938, del Ministerio de Justicia.</v>
      </c>
      <c r="F60" s="178" t="str">
        <f>VLOOKUP(A60,'BASE REGISTRO AGOSTO'!$A$1:$T$889,6,FALSE)</f>
        <v xml:space="preserve">Certificado de Vigencia de persona jurídica sin fines de lucro Folio N° 500395371500, emitido con fecha 24 de junio de 2021, del Servicio de Registro Civil e Identificación. </v>
      </c>
      <c r="G60" s="178" t="str">
        <f>VLOOKUP(A60,'BASE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178" t="str">
        <f>VLOOKUP(A60,'BASE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0" s="178" t="str">
        <f>VLOOKUP(A60,'BASE REGISTRO AGOSTO'!$A$1:$T$889,9,FALSE)</f>
        <v>: 3 años.</v>
      </c>
      <c r="J60" s="178" t="str">
        <f>VLOOKUP(A60,'BASE REGISTRO AGOSTO'!$A$1:$T$889,10,FALSE)</f>
        <v xml:space="preserve">16-12-2020 hasta el 16-12-2023.
</v>
      </c>
      <c r="K60" s="178" t="str">
        <f>VLOOKUP(A60,'BASE REGISTRO AGOSTO'!$A$1:$T$889,11,FALSE)</f>
        <v>Presidente: José Pedro Silva Prado
Director Ejecutivo: Edmundo Crespo Pisano
Gerente/Director Administración y Finanzas: Julio Gutiérrez Campos,</v>
      </c>
      <c r="L60" s="178" t="str">
        <f>VLOOKUP(A60,'BASE REGISTRO AGOSTO'!$A$1:$T$889,12,FALSE)</f>
        <v xml:space="preserve">Paseo Pdte. Errázuriz Echaurren N° 2631, 5° piso, comuna de Providencia, Santiago, Región Metropolitana.
</v>
      </c>
      <c r="M60" s="178" t="str">
        <f>VLOOKUP(A60,'BASE REGISTRO AGOSTO'!$A$1:$T$889,13,FALSE)</f>
        <v>XIII</v>
      </c>
      <c r="N60" s="178" t="str">
        <f>VLOOKUP(A60,'BASE REGISTRO AGOSTO'!$A$1:$T$889,14,FALSE)</f>
        <v>Providencia</v>
      </c>
      <c r="O60" s="178" t="str">
        <f>VLOOKUP(A60,'BASE REGISTRO AGOSTO'!$A$1:$T$889,15,FALSE)</f>
        <v>228737900 - 228737980</v>
      </c>
      <c r="P60" s="178" t="str">
        <f>VLOOKUP(A60,'BASE REGISTRO AGOSTO'!$A$1:$T$889,16,FALSE)</f>
        <v>http://www.ciudaddelnino.cl</v>
      </c>
      <c r="Q60" s="178">
        <f>VLOOKUP(A60,'BASE REGISTRO AGOSTO'!$A$1:$T$889,17,FALSE)</f>
        <v>0</v>
      </c>
      <c r="R60" s="178" t="str">
        <f>VLOOKUP(A60,'BASE REGISTRO AGOSTO'!$A$1:$T$889,18,FALSE)</f>
        <v>93401: Instituciones de Asistencia Social</v>
      </c>
      <c r="S60" s="178" t="str">
        <f>VLOOKUP(A60,'BASE REGISTRO AGOSTO'!$A$1:$T$889,19,FALSE)</f>
        <v xml:space="preserve">Se acompaña certificado de antecedentes financieros, correspondientes al año 2020 aprobador por el Subdepartamento de Supervisión Financiera Nacional.  </v>
      </c>
      <c r="T60" s="183">
        <f>VLOOKUP(A60,'BASE REGISTRO AGOSTO'!$A$1:$T$889,20,FALSE)</f>
        <v>37970</v>
      </c>
      <c r="U60" s="177">
        <v>1800</v>
      </c>
      <c r="V60" s="179">
        <v>11818365</v>
      </c>
      <c r="W60" s="179">
        <v>182362319</v>
      </c>
      <c r="X60" s="180">
        <v>44469</v>
      </c>
      <c r="Y60" s="176" t="s">
        <v>6489</v>
      </c>
      <c r="Z60" s="176" t="s">
        <v>6490</v>
      </c>
      <c r="AA60" s="181" t="s">
        <v>6491</v>
      </c>
    </row>
    <row r="61" spans="1:27" ht="15.75" customHeight="1" x14ac:dyDescent="0.2">
      <c r="A61" s="177">
        <v>1800</v>
      </c>
      <c r="B61" s="178" t="str">
        <f>VLOOKUP(A61,'BASE REGISTRO AGOSTO'!$A$1:$T$889,2,FALSE)</f>
        <v>Fundación Ciudad del Niño</v>
      </c>
      <c r="C61" s="178">
        <f>VLOOKUP(A61,'BASE REGISTRO AGOSTO'!$A$1:$T$889,3,FALSE)</f>
        <v>700376001</v>
      </c>
      <c r="D61" s="178" t="str">
        <f>VLOOKUP(A61,'BASE REGISTRO AGOSTO'!$A$1:$T$889,4,FALSE)</f>
        <v>Fundación de Derecho Privado</v>
      </c>
      <c r="E61" s="178" t="str">
        <f>VLOOKUP(A61,'BASE REGISTRO AGOSTO'!$A$1:$T$889,5,FALSE)</f>
        <v>Otorgada por Decreto Supremo N° 629, de fecha 14 de febrero de 1938, del Ministerio de Justicia.</v>
      </c>
      <c r="F61" s="178" t="str">
        <f>VLOOKUP(A61,'BASE REGISTRO AGOSTO'!$A$1:$T$889,6,FALSE)</f>
        <v xml:space="preserve">Certificado de Vigencia de persona jurídica sin fines de lucro Folio N° 500395371500, emitido con fecha 24 de junio de 2021, del Servicio de Registro Civil e Identificación. </v>
      </c>
      <c r="G61" s="178" t="str">
        <f>VLOOKUP(A61,'BASE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178" t="str">
        <f>VLOOKUP(A61,'BASE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1" s="178" t="str">
        <f>VLOOKUP(A61,'BASE REGISTRO AGOSTO'!$A$1:$T$889,9,FALSE)</f>
        <v>: 3 años.</v>
      </c>
      <c r="J61" s="178" t="str">
        <f>VLOOKUP(A61,'BASE REGISTRO AGOSTO'!$A$1:$T$889,10,FALSE)</f>
        <v xml:space="preserve">16-12-2020 hasta el 16-12-2023.
</v>
      </c>
      <c r="K61" s="178" t="str">
        <f>VLOOKUP(A61,'BASE REGISTRO AGOSTO'!$A$1:$T$889,11,FALSE)</f>
        <v>Presidente: José Pedro Silva Prado
Director Ejecutivo: Edmundo Crespo Pisano
Gerente/Director Administración y Finanzas: Julio Gutiérrez Campos,</v>
      </c>
      <c r="L61" s="178" t="str">
        <f>VLOOKUP(A61,'BASE REGISTRO AGOSTO'!$A$1:$T$889,12,FALSE)</f>
        <v xml:space="preserve">Paseo Pdte. Errázuriz Echaurren N° 2631, 5° piso, comuna de Providencia, Santiago, Región Metropolitana.
</v>
      </c>
      <c r="M61" s="178" t="str">
        <f>VLOOKUP(A61,'BASE REGISTRO AGOSTO'!$A$1:$T$889,13,FALSE)</f>
        <v>XIII</v>
      </c>
      <c r="N61" s="178" t="str">
        <f>VLOOKUP(A61,'BASE REGISTRO AGOSTO'!$A$1:$T$889,14,FALSE)</f>
        <v>Providencia</v>
      </c>
      <c r="O61" s="178" t="str">
        <f>VLOOKUP(A61,'BASE REGISTRO AGOSTO'!$A$1:$T$889,15,FALSE)</f>
        <v>228737900 - 228737980</v>
      </c>
      <c r="P61" s="178" t="str">
        <f>VLOOKUP(A61,'BASE REGISTRO AGOSTO'!$A$1:$T$889,16,FALSE)</f>
        <v>http://www.ciudaddelnino.cl</v>
      </c>
      <c r="Q61" s="178">
        <f>VLOOKUP(A61,'BASE REGISTRO AGOSTO'!$A$1:$T$889,17,FALSE)</f>
        <v>0</v>
      </c>
      <c r="R61" s="178" t="str">
        <f>VLOOKUP(A61,'BASE REGISTRO AGOSTO'!$A$1:$T$889,18,FALSE)</f>
        <v>93401: Instituciones de Asistencia Social</v>
      </c>
      <c r="S61" s="178" t="str">
        <f>VLOOKUP(A61,'BASE REGISTRO AGOSTO'!$A$1:$T$889,19,FALSE)</f>
        <v xml:space="preserve">Se acompaña certificado de antecedentes financieros, correspondientes al año 2020 aprobador por el Subdepartamento de Supervisión Financiera Nacional.  </v>
      </c>
      <c r="T61" s="183">
        <f>VLOOKUP(A61,'BASE REGISTRO AGOSTO'!$A$1:$T$889,20,FALSE)</f>
        <v>37970</v>
      </c>
      <c r="U61" s="177">
        <v>1800</v>
      </c>
      <c r="V61" s="179">
        <v>19008971</v>
      </c>
      <c r="W61" s="179">
        <v>136535495</v>
      </c>
      <c r="X61" s="180">
        <v>44469</v>
      </c>
      <c r="Y61" s="176" t="s">
        <v>6489</v>
      </c>
      <c r="Z61" s="176" t="s">
        <v>6490</v>
      </c>
      <c r="AA61" s="181" t="s">
        <v>6531</v>
      </c>
    </row>
    <row r="62" spans="1:27" ht="15.75" customHeight="1" x14ac:dyDescent="0.2">
      <c r="A62" s="177">
        <v>1800</v>
      </c>
      <c r="B62" s="178" t="str">
        <f>VLOOKUP(A62,'BASE REGISTRO AGOSTO'!$A$1:$T$889,2,FALSE)</f>
        <v>Fundación Ciudad del Niño</v>
      </c>
      <c r="C62" s="178">
        <f>VLOOKUP(A62,'BASE REGISTRO AGOSTO'!$A$1:$T$889,3,FALSE)</f>
        <v>700376001</v>
      </c>
      <c r="D62" s="178" t="str">
        <f>VLOOKUP(A62,'BASE REGISTRO AGOSTO'!$A$1:$T$889,4,FALSE)</f>
        <v>Fundación de Derecho Privado</v>
      </c>
      <c r="E62" s="178" t="str">
        <f>VLOOKUP(A62,'BASE REGISTRO AGOSTO'!$A$1:$T$889,5,FALSE)</f>
        <v>Otorgada por Decreto Supremo N° 629, de fecha 14 de febrero de 1938, del Ministerio de Justicia.</v>
      </c>
      <c r="F62" s="178" t="str">
        <f>VLOOKUP(A62,'BASE REGISTRO AGOSTO'!$A$1:$T$889,6,FALSE)</f>
        <v xml:space="preserve">Certificado de Vigencia de persona jurídica sin fines de lucro Folio N° 500395371500, emitido con fecha 24 de junio de 2021, del Servicio de Registro Civil e Identificación. </v>
      </c>
      <c r="G62" s="178" t="str">
        <f>VLOOKUP(A62,'BASE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178" t="str">
        <f>VLOOKUP(A62,'BASE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2" s="178" t="str">
        <f>VLOOKUP(A62,'BASE REGISTRO AGOSTO'!$A$1:$T$889,9,FALSE)</f>
        <v>: 3 años.</v>
      </c>
      <c r="J62" s="178" t="str">
        <f>VLOOKUP(A62,'BASE REGISTRO AGOSTO'!$A$1:$T$889,10,FALSE)</f>
        <v xml:space="preserve">16-12-2020 hasta el 16-12-2023.
</v>
      </c>
      <c r="K62" s="178" t="str">
        <f>VLOOKUP(A62,'BASE REGISTRO AGOSTO'!$A$1:$T$889,11,FALSE)</f>
        <v>Presidente: José Pedro Silva Prado
Director Ejecutivo: Edmundo Crespo Pisano
Gerente/Director Administración y Finanzas: Julio Gutiérrez Campos,</v>
      </c>
      <c r="L62" s="178" t="str">
        <f>VLOOKUP(A62,'BASE REGISTRO AGOSTO'!$A$1:$T$889,12,FALSE)</f>
        <v xml:space="preserve">Paseo Pdte. Errázuriz Echaurren N° 2631, 5° piso, comuna de Providencia, Santiago, Región Metropolitana.
</v>
      </c>
      <c r="M62" s="178" t="str">
        <f>VLOOKUP(A62,'BASE REGISTRO AGOSTO'!$A$1:$T$889,13,FALSE)</f>
        <v>XIII</v>
      </c>
      <c r="N62" s="178" t="str">
        <f>VLOOKUP(A62,'BASE REGISTRO AGOSTO'!$A$1:$T$889,14,FALSE)</f>
        <v>Providencia</v>
      </c>
      <c r="O62" s="178" t="str">
        <f>VLOOKUP(A62,'BASE REGISTRO AGOSTO'!$A$1:$T$889,15,FALSE)</f>
        <v>228737900 - 228737980</v>
      </c>
      <c r="P62" s="178" t="str">
        <f>VLOOKUP(A62,'BASE REGISTRO AGOSTO'!$A$1:$T$889,16,FALSE)</f>
        <v>http://www.ciudaddelnino.cl</v>
      </c>
      <c r="Q62" s="178">
        <f>VLOOKUP(A62,'BASE REGISTRO AGOSTO'!$A$1:$T$889,17,FALSE)</f>
        <v>0</v>
      </c>
      <c r="R62" s="178" t="str">
        <f>VLOOKUP(A62,'BASE REGISTRO AGOSTO'!$A$1:$T$889,18,FALSE)</f>
        <v>93401: Instituciones de Asistencia Social</v>
      </c>
      <c r="S62" s="178" t="str">
        <f>VLOOKUP(A62,'BASE REGISTRO AGOSTO'!$A$1:$T$889,19,FALSE)</f>
        <v xml:space="preserve">Se acompaña certificado de antecedentes financieros, correspondientes al año 2020 aprobador por el Subdepartamento de Supervisión Financiera Nacional.  </v>
      </c>
      <c r="T62" s="183">
        <f>VLOOKUP(A62,'BASE REGISTRO AGOSTO'!$A$1:$T$889,20,FALSE)</f>
        <v>37970</v>
      </c>
      <c r="U62" s="177">
        <v>1800</v>
      </c>
      <c r="V62" s="179">
        <v>13708386</v>
      </c>
      <c r="W62" s="179">
        <v>123375438</v>
      </c>
      <c r="X62" s="180">
        <v>44469</v>
      </c>
      <c r="Y62" s="176" t="s">
        <v>6489</v>
      </c>
      <c r="Z62" s="176" t="s">
        <v>6490</v>
      </c>
      <c r="AA62" s="181" t="s">
        <v>6532</v>
      </c>
    </row>
    <row r="63" spans="1:27" ht="15.75" customHeight="1" x14ac:dyDescent="0.2">
      <c r="A63" s="177">
        <v>1800</v>
      </c>
      <c r="B63" s="178" t="str">
        <f>VLOOKUP(A63,'BASE REGISTRO AGOSTO'!$A$1:$T$889,2,FALSE)</f>
        <v>Fundación Ciudad del Niño</v>
      </c>
      <c r="C63" s="178">
        <f>VLOOKUP(A63,'BASE REGISTRO AGOSTO'!$A$1:$T$889,3,FALSE)</f>
        <v>700376001</v>
      </c>
      <c r="D63" s="178" t="str">
        <f>VLOOKUP(A63,'BASE REGISTRO AGOSTO'!$A$1:$T$889,4,FALSE)</f>
        <v>Fundación de Derecho Privado</v>
      </c>
      <c r="E63" s="178" t="str">
        <f>VLOOKUP(A63,'BASE REGISTRO AGOSTO'!$A$1:$T$889,5,FALSE)</f>
        <v>Otorgada por Decreto Supremo N° 629, de fecha 14 de febrero de 1938, del Ministerio de Justicia.</v>
      </c>
      <c r="F63" s="178" t="str">
        <f>VLOOKUP(A63,'BASE REGISTRO AGOSTO'!$A$1:$T$889,6,FALSE)</f>
        <v xml:space="preserve">Certificado de Vigencia de persona jurídica sin fines de lucro Folio N° 500395371500, emitido con fecha 24 de junio de 2021, del Servicio de Registro Civil e Identificación. </v>
      </c>
      <c r="G63" s="178" t="str">
        <f>VLOOKUP(A63,'BASE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178" t="str">
        <f>VLOOKUP(A63,'BASE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3" s="178" t="str">
        <f>VLOOKUP(A63,'BASE REGISTRO AGOSTO'!$A$1:$T$889,9,FALSE)</f>
        <v>: 3 años.</v>
      </c>
      <c r="J63" s="178" t="str">
        <f>VLOOKUP(A63,'BASE REGISTRO AGOSTO'!$A$1:$T$889,10,FALSE)</f>
        <v xml:space="preserve">16-12-2020 hasta el 16-12-2023.
</v>
      </c>
      <c r="K63" s="178" t="str">
        <f>VLOOKUP(A63,'BASE REGISTRO AGOSTO'!$A$1:$T$889,11,FALSE)</f>
        <v>Presidente: José Pedro Silva Prado
Director Ejecutivo: Edmundo Crespo Pisano
Gerente/Director Administración y Finanzas: Julio Gutiérrez Campos,</v>
      </c>
      <c r="L63" s="178" t="str">
        <f>VLOOKUP(A63,'BASE REGISTRO AGOSTO'!$A$1:$T$889,12,FALSE)</f>
        <v xml:space="preserve">Paseo Pdte. Errázuriz Echaurren N° 2631, 5° piso, comuna de Providencia, Santiago, Región Metropolitana.
</v>
      </c>
      <c r="M63" s="178" t="str">
        <f>VLOOKUP(A63,'BASE REGISTRO AGOSTO'!$A$1:$T$889,13,FALSE)</f>
        <v>XIII</v>
      </c>
      <c r="N63" s="178" t="str">
        <f>VLOOKUP(A63,'BASE REGISTRO AGOSTO'!$A$1:$T$889,14,FALSE)</f>
        <v>Providencia</v>
      </c>
      <c r="O63" s="178" t="str">
        <f>VLOOKUP(A63,'BASE REGISTRO AGOSTO'!$A$1:$T$889,15,FALSE)</f>
        <v>228737900 - 228737980</v>
      </c>
      <c r="P63" s="178" t="str">
        <f>VLOOKUP(A63,'BASE REGISTRO AGOSTO'!$A$1:$T$889,16,FALSE)</f>
        <v>http://www.ciudaddelnino.cl</v>
      </c>
      <c r="Q63" s="178">
        <f>VLOOKUP(A63,'BASE REGISTRO AGOSTO'!$A$1:$T$889,17,FALSE)</f>
        <v>0</v>
      </c>
      <c r="R63" s="178" t="str">
        <f>VLOOKUP(A63,'BASE REGISTRO AGOSTO'!$A$1:$T$889,18,FALSE)</f>
        <v>93401: Instituciones de Asistencia Social</v>
      </c>
      <c r="S63" s="178" t="str">
        <f>VLOOKUP(A63,'BASE REGISTRO AGOSTO'!$A$1:$T$889,19,FALSE)</f>
        <v xml:space="preserve">Se acompaña certificado de antecedentes financieros, correspondientes al año 2020 aprobador por el Subdepartamento de Supervisión Financiera Nacional.  </v>
      </c>
      <c r="T63" s="183">
        <f>VLOOKUP(A63,'BASE REGISTRO AGOSTO'!$A$1:$T$889,20,FALSE)</f>
        <v>37970</v>
      </c>
      <c r="U63" s="177">
        <v>1800</v>
      </c>
      <c r="V63" s="179">
        <v>28877000</v>
      </c>
      <c r="W63" s="179">
        <v>188257352</v>
      </c>
      <c r="X63" s="180">
        <v>44469</v>
      </c>
      <c r="Y63" s="176" t="s">
        <v>6489</v>
      </c>
      <c r="Z63" s="176" t="s">
        <v>6490</v>
      </c>
      <c r="AA63" s="181" t="s">
        <v>6533</v>
      </c>
    </row>
    <row r="64" spans="1:27" ht="15.75" customHeight="1" x14ac:dyDescent="0.2">
      <c r="A64" s="177">
        <v>1800</v>
      </c>
      <c r="B64" s="178" t="str">
        <f>VLOOKUP(A64,'BASE REGISTRO AGOSTO'!$A$1:$T$889,2,FALSE)</f>
        <v>Fundación Ciudad del Niño</v>
      </c>
      <c r="C64" s="178">
        <f>VLOOKUP(A64,'BASE REGISTRO AGOSTO'!$A$1:$T$889,3,FALSE)</f>
        <v>700376001</v>
      </c>
      <c r="D64" s="178" t="str">
        <f>VLOOKUP(A64,'BASE REGISTRO AGOSTO'!$A$1:$T$889,4,FALSE)</f>
        <v>Fundación de Derecho Privado</v>
      </c>
      <c r="E64" s="178" t="str">
        <f>VLOOKUP(A64,'BASE REGISTRO AGOSTO'!$A$1:$T$889,5,FALSE)</f>
        <v>Otorgada por Decreto Supremo N° 629, de fecha 14 de febrero de 1938, del Ministerio de Justicia.</v>
      </c>
      <c r="F64" s="178" t="str">
        <f>VLOOKUP(A64,'BASE REGISTRO AGOSTO'!$A$1:$T$889,6,FALSE)</f>
        <v xml:space="preserve">Certificado de Vigencia de persona jurídica sin fines de lucro Folio N° 500395371500, emitido con fecha 24 de junio de 2021, del Servicio de Registro Civil e Identificación. </v>
      </c>
      <c r="G64" s="178" t="str">
        <f>VLOOKUP(A64,'BASE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178" t="str">
        <f>VLOOKUP(A64,'BASE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4" s="178" t="str">
        <f>VLOOKUP(A64,'BASE REGISTRO AGOSTO'!$A$1:$T$889,9,FALSE)</f>
        <v>: 3 años.</v>
      </c>
      <c r="J64" s="178" t="str">
        <f>VLOOKUP(A64,'BASE REGISTRO AGOSTO'!$A$1:$T$889,10,FALSE)</f>
        <v xml:space="preserve">16-12-2020 hasta el 16-12-2023.
</v>
      </c>
      <c r="K64" s="178" t="str">
        <f>VLOOKUP(A64,'BASE REGISTRO AGOSTO'!$A$1:$T$889,11,FALSE)</f>
        <v>Presidente: José Pedro Silva Prado
Director Ejecutivo: Edmundo Crespo Pisano
Gerente/Director Administración y Finanzas: Julio Gutiérrez Campos,</v>
      </c>
      <c r="L64" s="178" t="str">
        <f>VLOOKUP(A64,'BASE REGISTRO AGOSTO'!$A$1:$T$889,12,FALSE)</f>
        <v xml:space="preserve">Paseo Pdte. Errázuriz Echaurren N° 2631, 5° piso, comuna de Providencia, Santiago, Región Metropolitana.
</v>
      </c>
      <c r="M64" s="178" t="str">
        <f>VLOOKUP(A64,'BASE REGISTRO AGOSTO'!$A$1:$T$889,13,FALSE)</f>
        <v>XIII</v>
      </c>
      <c r="N64" s="178" t="str">
        <f>VLOOKUP(A64,'BASE REGISTRO AGOSTO'!$A$1:$T$889,14,FALSE)</f>
        <v>Providencia</v>
      </c>
      <c r="O64" s="178" t="str">
        <f>VLOOKUP(A64,'BASE REGISTRO AGOSTO'!$A$1:$T$889,15,FALSE)</f>
        <v>228737900 - 228737980</v>
      </c>
      <c r="P64" s="178" t="str">
        <f>VLOOKUP(A64,'BASE REGISTRO AGOSTO'!$A$1:$T$889,16,FALSE)</f>
        <v>http://www.ciudaddelnino.cl</v>
      </c>
      <c r="Q64" s="178">
        <f>VLOOKUP(A64,'BASE REGISTRO AGOSTO'!$A$1:$T$889,17,FALSE)</f>
        <v>0</v>
      </c>
      <c r="R64" s="178" t="str">
        <f>VLOOKUP(A64,'BASE REGISTRO AGOSTO'!$A$1:$T$889,18,FALSE)</f>
        <v>93401: Instituciones de Asistencia Social</v>
      </c>
      <c r="S64" s="178" t="str">
        <f>VLOOKUP(A64,'BASE REGISTRO AGOSTO'!$A$1:$T$889,19,FALSE)</f>
        <v xml:space="preserve">Se acompaña certificado de antecedentes financieros, correspondientes al año 2020 aprobador por el Subdepartamento de Supervisión Financiera Nacional.  </v>
      </c>
      <c r="T64" s="183">
        <f>VLOOKUP(A64,'BASE REGISTRO AGOSTO'!$A$1:$T$889,20,FALSE)</f>
        <v>37970</v>
      </c>
      <c r="U64" s="177">
        <v>1800</v>
      </c>
      <c r="V64" s="179">
        <v>64132800</v>
      </c>
      <c r="W64" s="179">
        <v>338316036</v>
      </c>
      <c r="X64" s="180">
        <v>44469</v>
      </c>
      <c r="Y64" s="176" t="s">
        <v>6489</v>
      </c>
      <c r="Z64" s="176" t="s">
        <v>6490</v>
      </c>
      <c r="AA64" s="181" t="s">
        <v>6534</v>
      </c>
    </row>
    <row r="65" spans="1:27" ht="15.75" customHeight="1" x14ac:dyDescent="0.2">
      <c r="A65" s="177">
        <v>1800</v>
      </c>
      <c r="B65" s="178" t="str">
        <f>VLOOKUP(A65,'BASE REGISTRO AGOSTO'!$A$1:$T$889,2,FALSE)</f>
        <v>Fundación Ciudad del Niño</v>
      </c>
      <c r="C65" s="178">
        <f>VLOOKUP(A65,'BASE REGISTRO AGOSTO'!$A$1:$T$889,3,FALSE)</f>
        <v>700376001</v>
      </c>
      <c r="D65" s="178" t="str">
        <f>VLOOKUP(A65,'BASE REGISTRO AGOSTO'!$A$1:$T$889,4,FALSE)</f>
        <v>Fundación de Derecho Privado</v>
      </c>
      <c r="E65" s="178" t="str">
        <f>VLOOKUP(A65,'BASE REGISTRO AGOSTO'!$A$1:$T$889,5,FALSE)</f>
        <v>Otorgada por Decreto Supremo N° 629, de fecha 14 de febrero de 1938, del Ministerio de Justicia.</v>
      </c>
      <c r="F65" s="178" t="str">
        <f>VLOOKUP(A65,'BASE REGISTRO AGOSTO'!$A$1:$T$889,6,FALSE)</f>
        <v xml:space="preserve">Certificado de Vigencia de persona jurídica sin fines de lucro Folio N° 500395371500, emitido con fecha 24 de junio de 2021, del Servicio de Registro Civil e Identificación. </v>
      </c>
      <c r="G65" s="178" t="str">
        <f>VLOOKUP(A65,'BASE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178" t="str">
        <f>VLOOKUP(A65,'BASE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5" s="178" t="str">
        <f>VLOOKUP(A65,'BASE REGISTRO AGOSTO'!$A$1:$T$889,9,FALSE)</f>
        <v>: 3 años.</v>
      </c>
      <c r="J65" s="178" t="str">
        <f>VLOOKUP(A65,'BASE REGISTRO AGOSTO'!$A$1:$T$889,10,FALSE)</f>
        <v xml:space="preserve">16-12-2020 hasta el 16-12-2023.
</v>
      </c>
      <c r="K65" s="178" t="str">
        <f>VLOOKUP(A65,'BASE REGISTRO AGOSTO'!$A$1:$T$889,11,FALSE)</f>
        <v>Presidente: José Pedro Silva Prado
Director Ejecutivo: Edmundo Crespo Pisano
Gerente/Director Administración y Finanzas: Julio Gutiérrez Campos,</v>
      </c>
      <c r="L65" s="178" t="str">
        <f>VLOOKUP(A65,'BASE REGISTRO AGOSTO'!$A$1:$T$889,12,FALSE)</f>
        <v xml:space="preserve">Paseo Pdte. Errázuriz Echaurren N° 2631, 5° piso, comuna de Providencia, Santiago, Región Metropolitana.
</v>
      </c>
      <c r="M65" s="178" t="str">
        <f>VLOOKUP(A65,'BASE REGISTRO AGOSTO'!$A$1:$T$889,13,FALSE)</f>
        <v>XIII</v>
      </c>
      <c r="N65" s="178" t="str">
        <f>VLOOKUP(A65,'BASE REGISTRO AGOSTO'!$A$1:$T$889,14,FALSE)</f>
        <v>Providencia</v>
      </c>
      <c r="O65" s="178" t="str">
        <f>VLOOKUP(A65,'BASE REGISTRO AGOSTO'!$A$1:$T$889,15,FALSE)</f>
        <v>228737900 - 228737980</v>
      </c>
      <c r="P65" s="178" t="str">
        <f>VLOOKUP(A65,'BASE REGISTRO AGOSTO'!$A$1:$T$889,16,FALSE)</f>
        <v>http://www.ciudaddelnino.cl</v>
      </c>
      <c r="Q65" s="178">
        <f>VLOOKUP(A65,'BASE REGISTRO AGOSTO'!$A$1:$T$889,17,FALSE)</f>
        <v>0</v>
      </c>
      <c r="R65" s="178" t="str">
        <f>VLOOKUP(A65,'BASE REGISTRO AGOSTO'!$A$1:$T$889,18,FALSE)</f>
        <v>93401: Instituciones de Asistencia Social</v>
      </c>
      <c r="S65" s="178" t="str">
        <f>VLOOKUP(A65,'BASE REGISTRO AGOSTO'!$A$1:$T$889,19,FALSE)</f>
        <v xml:space="preserve">Se acompaña certificado de antecedentes financieros, correspondientes al año 2020 aprobador por el Subdepartamento de Supervisión Financiera Nacional.  </v>
      </c>
      <c r="T65" s="183">
        <f>VLOOKUP(A65,'BASE REGISTRO AGOSTO'!$A$1:$T$889,20,FALSE)</f>
        <v>37970</v>
      </c>
      <c r="U65" s="177">
        <v>1800</v>
      </c>
      <c r="V65" s="179">
        <v>157074324</v>
      </c>
      <c r="W65" s="179">
        <v>1130612761</v>
      </c>
      <c r="X65" s="180">
        <v>44469</v>
      </c>
      <c r="Y65" s="176" t="s">
        <v>6489</v>
      </c>
      <c r="Z65" s="176" t="s">
        <v>6490</v>
      </c>
      <c r="AA65" s="181" t="s">
        <v>6535</v>
      </c>
    </row>
    <row r="66" spans="1:27" ht="15.75" customHeight="1" x14ac:dyDescent="0.2">
      <c r="A66" s="177">
        <v>1800</v>
      </c>
      <c r="B66" s="178" t="str">
        <f>VLOOKUP(A66,'BASE REGISTRO AGOSTO'!$A$1:$T$889,2,FALSE)</f>
        <v>Fundación Ciudad del Niño</v>
      </c>
      <c r="C66" s="178">
        <f>VLOOKUP(A66,'BASE REGISTRO AGOSTO'!$A$1:$T$889,3,FALSE)</f>
        <v>700376001</v>
      </c>
      <c r="D66" s="178" t="str">
        <f>VLOOKUP(A66,'BASE REGISTRO AGOSTO'!$A$1:$T$889,4,FALSE)</f>
        <v>Fundación de Derecho Privado</v>
      </c>
      <c r="E66" s="178" t="str">
        <f>VLOOKUP(A66,'BASE REGISTRO AGOSTO'!$A$1:$T$889,5,FALSE)</f>
        <v>Otorgada por Decreto Supremo N° 629, de fecha 14 de febrero de 1938, del Ministerio de Justicia.</v>
      </c>
      <c r="F66" s="178" t="str">
        <f>VLOOKUP(A66,'BASE REGISTRO AGOSTO'!$A$1:$T$889,6,FALSE)</f>
        <v xml:space="preserve">Certificado de Vigencia de persona jurídica sin fines de lucro Folio N° 500395371500, emitido con fecha 24 de junio de 2021, del Servicio de Registro Civil e Identificación. </v>
      </c>
      <c r="G66" s="178" t="str">
        <f>VLOOKUP(A66,'BASE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178" t="str">
        <f>VLOOKUP(A66,'BASE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6" s="178" t="str">
        <f>VLOOKUP(A66,'BASE REGISTRO AGOSTO'!$A$1:$T$889,9,FALSE)</f>
        <v>: 3 años.</v>
      </c>
      <c r="J66" s="178" t="str">
        <f>VLOOKUP(A66,'BASE REGISTRO AGOSTO'!$A$1:$T$889,10,FALSE)</f>
        <v xml:space="preserve">16-12-2020 hasta el 16-12-2023.
</v>
      </c>
      <c r="K66" s="178" t="str">
        <f>VLOOKUP(A66,'BASE REGISTRO AGOSTO'!$A$1:$T$889,11,FALSE)</f>
        <v>Presidente: José Pedro Silva Prado
Director Ejecutivo: Edmundo Crespo Pisano
Gerente/Director Administración y Finanzas: Julio Gutiérrez Campos,</v>
      </c>
      <c r="L66" s="178" t="str">
        <f>VLOOKUP(A66,'BASE REGISTRO AGOSTO'!$A$1:$T$889,12,FALSE)</f>
        <v xml:space="preserve">Paseo Pdte. Errázuriz Echaurren N° 2631, 5° piso, comuna de Providencia, Santiago, Región Metropolitana.
</v>
      </c>
      <c r="M66" s="178" t="str">
        <f>VLOOKUP(A66,'BASE REGISTRO AGOSTO'!$A$1:$T$889,13,FALSE)</f>
        <v>XIII</v>
      </c>
      <c r="N66" s="178" t="str">
        <f>VLOOKUP(A66,'BASE REGISTRO AGOSTO'!$A$1:$T$889,14,FALSE)</f>
        <v>Providencia</v>
      </c>
      <c r="O66" s="178" t="str">
        <f>VLOOKUP(A66,'BASE REGISTRO AGOSTO'!$A$1:$T$889,15,FALSE)</f>
        <v>228737900 - 228737980</v>
      </c>
      <c r="P66" s="178" t="str">
        <f>VLOOKUP(A66,'BASE REGISTRO AGOSTO'!$A$1:$T$889,16,FALSE)</f>
        <v>http://www.ciudaddelnino.cl</v>
      </c>
      <c r="Q66" s="178">
        <f>VLOOKUP(A66,'BASE REGISTRO AGOSTO'!$A$1:$T$889,17,FALSE)</f>
        <v>0</v>
      </c>
      <c r="R66" s="178" t="str">
        <f>VLOOKUP(A66,'BASE REGISTRO AGOSTO'!$A$1:$T$889,18,FALSE)</f>
        <v>93401: Instituciones de Asistencia Social</v>
      </c>
      <c r="S66" s="178" t="str">
        <f>VLOOKUP(A66,'BASE REGISTRO AGOSTO'!$A$1:$T$889,19,FALSE)</f>
        <v xml:space="preserve">Se acompaña certificado de antecedentes financieros, correspondientes al año 2020 aprobador por el Subdepartamento de Supervisión Financiera Nacional.  </v>
      </c>
      <c r="T66" s="183">
        <f>VLOOKUP(A66,'BASE REGISTRO AGOSTO'!$A$1:$T$889,20,FALSE)</f>
        <v>37970</v>
      </c>
      <c r="U66" s="177">
        <v>1800</v>
      </c>
      <c r="V66" s="179">
        <v>29095603</v>
      </c>
      <c r="W66" s="179">
        <v>227278226</v>
      </c>
      <c r="X66" s="180">
        <v>44469</v>
      </c>
      <c r="Y66" s="176" t="s">
        <v>6489</v>
      </c>
      <c r="Z66" s="176" t="s">
        <v>6490</v>
      </c>
      <c r="AA66" s="181" t="s">
        <v>6536</v>
      </c>
    </row>
    <row r="67" spans="1:27" ht="15.75" customHeight="1" x14ac:dyDescent="0.2">
      <c r="A67" s="177">
        <v>1800</v>
      </c>
      <c r="B67" s="178" t="str">
        <f>VLOOKUP(A67,'BASE REGISTRO AGOSTO'!$A$1:$T$889,2,FALSE)</f>
        <v>Fundación Ciudad del Niño</v>
      </c>
      <c r="C67" s="178">
        <f>VLOOKUP(A67,'BASE REGISTRO AGOSTO'!$A$1:$T$889,3,FALSE)</f>
        <v>700376001</v>
      </c>
      <c r="D67" s="178" t="str">
        <f>VLOOKUP(A67,'BASE REGISTRO AGOSTO'!$A$1:$T$889,4,FALSE)</f>
        <v>Fundación de Derecho Privado</v>
      </c>
      <c r="E67" s="178" t="str">
        <f>VLOOKUP(A67,'BASE REGISTRO AGOSTO'!$A$1:$T$889,5,FALSE)</f>
        <v>Otorgada por Decreto Supremo N° 629, de fecha 14 de febrero de 1938, del Ministerio de Justicia.</v>
      </c>
      <c r="F67" s="178" t="str">
        <f>VLOOKUP(A67,'BASE REGISTRO AGOSTO'!$A$1:$T$889,6,FALSE)</f>
        <v xml:space="preserve">Certificado de Vigencia de persona jurídica sin fines de lucro Folio N° 500395371500, emitido con fecha 24 de junio de 2021, del Servicio de Registro Civil e Identificación. </v>
      </c>
      <c r="G67" s="178" t="str">
        <f>VLOOKUP(A67,'BASE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178" t="str">
        <f>VLOOKUP(A67,'BASE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7" s="178" t="str">
        <f>VLOOKUP(A67,'BASE REGISTRO AGOSTO'!$A$1:$T$889,9,FALSE)</f>
        <v>: 3 años.</v>
      </c>
      <c r="J67" s="178" t="str">
        <f>VLOOKUP(A67,'BASE REGISTRO AGOSTO'!$A$1:$T$889,10,FALSE)</f>
        <v xml:space="preserve">16-12-2020 hasta el 16-12-2023.
</v>
      </c>
      <c r="K67" s="178" t="str">
        <f>VLOOKUP(A67,'BASE REGISTRO AGOSTO'!$A$1:$T$889,11,FALSE)</f>
        <v>Presidente: José Pedro Silva Prado
Director Ejecutivo: Edmundo Crespo Pisano
Gerente/Director Administración y Finanzas: Julio Gutiérrez Campos,</v>
      </c>
      <c r="L67" s="178" t="str">
        <f>VLOOKUP(A67,'BASE REGISTRO AGOSTO'!$A$1:$T$889,12,FALSE)</f>
        <v xml:space="preserve">Paseo Pdte. Errázuriz Echaurren N° 2631, 5° piso, comuna de Providencia, Santiago, Región Metropolitana.
</v>
      </c>
      <c r="M67" s="178" t="str">
        <f>VLOOKUP(A67,'BASE REGISTRO AGOSTO'!$A$1:$T$889,13,FALSE)</f>
        <v>XIII</v>
      </c>
      <c r="N67" s="178" t="str">
        <f>VLOOKUP(A67,'BASE REGISTRO AGOSTO'!$A$1:$T$889,14,FALSE)</f>
        <v>Providencia</v>
      </c>
      <c r="O67" s="178" t="str">
        <f>VLOOKUP(A67,'BASE REGISTRO AGOSTO'!$A$1:$T$889,15,FALSE)</f>
        <v>228737900 - 228737980</v>
      </c>
      <c r="P67" s="178" t="str">
        <f>VLOOKUP(A67,'BASE REGISTRO AGOSTO'!$A$1:$T$889,16,FALSE)</f>
        <v>http://www.ciudaddelnino.cl</v>
      </c>
      <c r="Q67" s="178">
        <f>VLOOKUP(A67,'BASE REGISTRO AGOSTO'!$A$1:$T$889,17,FALSE)</f>
        <v>0</v>
      </c>
      <c r="R67" s="178" t="str">
        <f>VLOOKUP(A67,'BASE REGISTRO AGOSTO'!$A$1:$T$889,18,FALSE)</f>
        <v>93401: Instituciones de Asistencia Social</v>
      </c>
      <c r="S67" s="178" t="str">
        <f>VLOOKUP(A67,'BASE REGISTRO AGOSTO'!$A$1:$T$889,19,FALSE)</f>
        <v xml:space="preserve">Se acompaña certificado de antecedentes financieros, correspondientes al año 2020 aprobador por el Subdepartamento de Supervisión Financiera Nacional.  </v>
      </c>
      <c r="T67" s="183">
        <f>VLOOKUP(A67,'BASE REGISTRO AGOSTO'!$A$1:$T$889,20,FALSE)</f>
        <v>37970</v>
      </c>
      <c r="U67" s="177">
        <v>1800</v>
      </c>
      <c r="V67" s="179">
        <v>43832700</v>
      </c>
      <c r="W67" s="179">
        <v>240079068</v>
      </c>
      <c r="X67" s="180">
        <v>44469</v>
      </c>
      <c r="Y67" s="176" t="s">
        <v>6489</v>
      </c>
      <c r="Z67" s="176" t="s">
        <v>6490</v>
      </c>
      <c r="AA67" s="181" t="s">
        <v>6537</v>
      </c>
    </row>
    <row r="68" spans="1:27" ht="15.75" customHeight="1" x14ac:dyDescent="0.2">
      <c r="A68" s="177">
        <v>1800</v>
      </c>
      <c r="B68" s="178" t="str">
        <f>VLOOKUP(A68,'BASE REGISTRO AGOSTO'!$A$1:$T$889,2,FALSE)</f>
        <v>Fundación Ciudad del Niño</v>
      </c>
      <c r="C68" s="178">
        <f>VLOOKUP(A68,'BASE REGISTRO AGOSTO'!$A$1:$T$889,3,FALSE)</f>
        <v>700376001</v>
      </c>
      <c r="D68" s="178" t="str">
        <f>VLOOKUP(A68,'BASE REGISTRO AGOSTO'!$A$1:$T$889,4,FALSE)</f>
        <v>Fundación de Derecho Privado</v>
      </c>
      <c r="E68" s="178" t="str">
        <f>VLOOKUP(A68,'BASE REGISTRO AGOSTO'!$A$1:$T$889,5,FALSE)</f>
        <v>Otorgada por Decreto Supremo N° 629, de fecha 14 de febrero de 1938, del Ministerio de Justicia.</v>
      </c>
      <c r="F68" s="178" t="str">
        <f>VLOOKUP(A68,'BASE REGISTRO AGOSTO'!$A$1:$T$889,6,FALSE)</f>
        <v xml:space="preserve">Certificado de Vigencia de persona jurídica sin fines de lucro Folio N° 500395371500, emitido con fecha 24 de junio de 2021, del Servicio de Registro Civil e Identificación. </v>
      </c>
      <c r="G68" s="178" t="str">
        <f>VLOOKUP(A68,'BASE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178" t="str">
        <f>VLOOKUP(A68,'BASE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8" s="178" t="str">
        <f>VLOOKUP(A68,'BASE REGISTRO AGOSTO'!$A$1:$T$889,9,FALSE)</f>
        <v>: 3 años.</v>
      </c>
      <c r="J68" s="178" t="str">
        <f>VLOOKUP(A68,'BASE REGISTRO AGOSTO'!$A$1:$T$889,10,FALSE)</f>
        <v xml:space="preserve">16-12-2020 hasta el 16-12-2023.
</v>
      </c>
      <c r="K68" s="178" t="str">
        <f>VLOOKUP(A68,'BASE REGISTRO AGOSTO'!$A$1:$T$889,11,FALSE)</f>
        <v>Presidente: José Pedro Silva Prado
Director Ejecutivo: Edmundo Crespo Pisano
Gerente/Director Administración y Finanzas: Julio Gutiérrez Campos,</v>
      </c>
      <c r="L68" s="178" t="str">
        <f>VLOOKUP(A68,'BASE REGISTRO AGOSTO'!$A$1:$T$889,12,FALSE)</f>
        <v xml:space="preserve">Paseo Pdte. Errázuriz Echaurren N° 2631, 5° piso, comuna de Providencia, Santiago, Región Metropolitana.
</v>
      </c>
      <c r="M68" s="178" t="str">
        <f>VLOOKUP(A68,'BASE REGISTRO AGOSTO'!$A$1:$T$889,13,FALSE)</f>
        <v>XIII</v>
      </c>
      <c r="N68" s="178" t="str">
        <f>VLOOKUP(A68,'BASE REGISTRO AGOSTO'!$A$1:$T$889,14,FALSE)</f>
        <v>Providencia</v>
      </c>
      <c r="O68" s="178" t="str">
        <f>VLOOKUP(A68,'BASE REGISTRO AGOSTO'!$A$1:$T$889,15,FALSE)</f>
        <v>228737900 - 228737980</v>
      </c>
      <c r="P68" s="178" t="str">
        <f>VLOOKUP(A68,'BASE REGISTRO AGOSTO'!$A$1:$T$889,16,FALSE)</f>
        <v>http://www.ciudaddelnino.cl</v>
      </c>
      <c r="Q68" s="178">
        <f>VLOOKUP(A68,'BASE REGISTRO AGOSTO'!$A$1:$T$889,17,FALSE)</f>
        <v>0</v>
      </c>
      <c r="R68" s="178" t="str">
        <f>VLOOKUP(A68,'BASE REGISTRO AGOSTO'!$A$1:$T$889,18,FALSE)</f>
        <v>93401: Instituciones de Asistencia Social</v>
      </c>
      <c r="S68" s="178" t="str">
        <f>VLOOKUP(A68,'BASE REGISTRO AGOSTO'!$A$1:$T$889,19,FALSE)</f>
        <v xml:space="preserve">Se acompaña certificado de antecedentes financieros, correspondientes al año 2020 aprobador por el Subdepartamento de Supervisión Financiera Nacional.  </v>
      </c>
      <c r="T68" s="183">
        <f>VLOOKUP(A68,'BASE REGISTRO AGOSTO'!$A$1:$T$889,20,FALSE)</f>
        <v>37970</v>
      </c>
      <c r="U68" s="177">
        <v>1800</v>
      </c>
      <c r="V68" s="179">
        <v>40083000</v>
      </c>
      <c r="W68" s="179">
        <v>196567032</v>
      </c>
      <c r="X68" s="180">
        <v>44469</v>
      </c>
      <c r="Y68" s="176" t="s">
        <v>6489</v>
      </c>
      <c r="Z68" s="176" t="s">
        <v>6490</v>
      </c>
      <c r="AA68" s="181" t="s">
        <v>6538</v>
      </c>
    </row>
    <row r="69" spans="1:27" ht="15.75" customHeight="1" x14ac:dyDescent="0.2">
      <c r="A69" s="177">
        <v>1800</v>
      </c>
      <c r="B69" s="178" t="str">
        <f>VLOOKUP(A69,'BASE REGISTRO AGOSTO'!$A$1:$T$889,2,FALSE)</f>
        <v>Fundación Ciudad del Niño</v>
      </c>
      <c r="C69" s="178">
        <f>VLOOKUP(A69,'BASE REGISTRO AGOSTO'!$A$1:$T$889,3,FALSE)</f>
        <v>700376001</v>
      </c>
      <c r="D69" s="178" t="str">
        <f>VLOOKUP(A69,'BASE REGISTRO AGOSTO'!$A$1:$T$889,4,FALSE)</f>
        <v>Fundación de Derecho Privado</v>
      </c>
      <c r="E69" s="178" t="str">
        <f>VLOOKUP(A69,'BASE REGISTRO AGOSTO'!$A$1:$T$889,5,FALSE)</f>
        <v>Otorgada por Decreto Supremo N° 629, de fecha 14 de febrero de 1938, del Ministerio de Justicia.</v>
      </c>
      <c r="F69" s="178" t="str">
        <f>VLOOKUP(A69,'BASE REGISTRO AGOSTO'!$A$1:$T$889,6,FALSE)</f>
        <v xml:space="preserve">Certificado de Vigencia de persona jurídica sin fines de lucro Folio N° 500395371500, emitido con fecha 24 de junio de 2021, del Servicio de Registro Civil e Identificación. </v>
      </c>
      <c r="G69" s="178" t="str">
        <f>VLOOKUP(A69,'BASE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178" t="str">
        <f>VLOOKUP(A69,'BASE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9" s="178" t="str">
        <f>VLOOKUP(A69,'BASE REGISTRO AGOSTO'!$A$1:$T$889,9,FALSE)</f>
        <v>: 3 años.</v>
      </c>
      <c r="J69" s="178" t="str">
        <f>VLOOKUP(A69,'BASE REGISTRO AGOSTO'!$A$1:$T$889,10,FALSE)</f>
        <v xml:space="preserve">16-12-2020 hasta el 16-12-2023.
</v>
      </c>
      <c r="K69" s="178" t="str">
        <f>VLOOKUP(A69,'BASE REGISTRO AGOSTO'!$A$1:$T$889,11,FALSE)</f>
        <v>Presidente: José Pedro Silva Prado
Director Ejecutivo: Edmundo Crespo Pisano
Gerente/Director Administración y Finanzas: Julio Gutiérrez Campos,</v>
      </c>
      <c r="L69" s="178" t="str">
        <f>VLOOKUP(A69,'BASE REGISTRO AGOSTO'!$A$1:$T$889,12,FALSE)</f>
        <v xml:space="preserve">Paseo Pdte. Errázuriz Echaurren N° 2631, 5° piso, comuna de Providencia, Santiago, Región Metropolitana.
</v>
      </c>
      <c r="M69" s="178" t="str">
        <f>VLOOKUP(A69,'BASE REGISTRO AGOSTO'!$A$1:$T$889,13,FALSE)</f>
        <v>XIII</v>
      </c>
      <c r="N69" s="178" t="str">
        <f>VLOOKUP(A69,'BASE REGISTRO AGOSTO'!$A$1:$T$889,14,FALSE)</f>
        <v>Providencia</v>
      </c>
      <c r="O69" s="178" t="str">
        <f>VLOOKUP(A69,'BASE REGISTRO AGOSTO'!$A$1:$T$889,15,FALSE)</f>
        <v>228737900 - 228737980</v>
      </c>
      <c r="P69" s="178" t="str">
        <f>VLOOKUP(A69,'BASE REGISTRO AGOSTO'!$A$1:$T$889,16,FALSE)</f>
        <v>http://www.ciudaddelnino.cl</v>
      </c>
      <c r="Q69" s="178">
        <f>VLOOKUP(A69,'BASE REGISTRO AGOSTO'!$A$1:$T$889,17,FALSE)</f>
        <v>0</v>
      </c>
      <c r="R69" s="178" t="str">
        <f>VLOOKUP(A69,'BASE REGISTRO AGOSTO'!$A$1:$T$889,18,FALSE)</f>
        <v>93401: Instituciones de Asistencia Social</v>
      </c>
      <c r="S69" s="178" t="str">
        <f>VLOOKUP(A69,'BASE REGISTRO AGOSTO'!$A$1:$T$889,19,FALSE)</f>
        <v xml:space="preserve">Se acompaña certificado de antecedentes financieros, correspondientes al año 2020 aprobador por el Subdepartamento de Supervisión Financiera Nacional.  </v>
      </c>
      <c r="T69" s="183">
        <f>VLOOKUP(A69,'BASE REGISTRO AGOSTO'!$A$1:$T$889,20,FALSE)</f>
        <v>37970</v>
      </c>
      <c r="U69" s="177">
        <v>1800</v>
      </c>
      <c r="V69" s="179">
        <v>13708386</v>
      </c>
      <c r="W69" s="179">
        <v>108056393</v>
      </c>
      <c r="X69" s="180">
        <v>44469</v>
      </c>
      <c r="Y69" s="176" t="s">
        <v>6489</v>
      </c>
      <c r="Z69" s="176" t="s">
        <v>6490</v>
      </c>
      <c r="AA69" s="181" t="s">
        <v>6539</v>
      </c>
    </row>
    <row r="70" spans="1:27" ht="15.75" customHeight="1" x14ac:dyDescent="0.2">
      <c r="A70" s="177">
        <v>1800</v>
      </c>
      <c r="B70" s="178" t="str">
        <f>VLOOKUP(A70,'BASE REGISTRO AGOSTO'!$A$1:$T$889,2,FALSE)</f>
        <v>Fundación Ciudad del Niño</v>
      </c>
      <c r="C70" s="178">
        <f>VLOOKUP(A70,'BASE REGISTRO AGOSTO'!$A$1:$T$889,3,FALSE)</f>
        <v>700376001</v>
      </c>
      <c r="D70" s="178" t="str">
        <f>VLOOKUP(A70,'BASE REGISTRO AGOSTO'!$A$1:$T$889,4,FALSE)</f>
        <v>Fundación de Derecho Privado</v>
      </c>
      <c r="E70" s="178" t="str">
        <f>VLOOKUP(A70,'BASE REGISTRO AGOSTO'!$A$1:$T$889,5,FALSE)</f>
        <v>Otorgada por Decreto Supremo N° 629, de fecha 14 de febrero de 1938, del Ministerio de Justicia.</v>
      </c>
      <c r="F70" s="178" t="str">
        <f>VLOOKUP(A70,'BASE REGISTRO AGOSTO'!$A$1:$T$889,6,FALSE)</f>
        <v xml:space="preserve">Certificado de Vigencia de persona jurídica sin fines de lucro Folio N° 500395371500, emitido con fecha 24 de junio de 2021, del Servicio de Registro Civil e Identificación. </v>
      </c>
      <c r="G70" s="178" t="str">
        <f>VLOOKUP(A70,'BASE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178" t="str">
        <f>VLOOKUP(A70,'BASE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0" s="178" t="str">
        <f>VLOOKUP(A70,'BASE REGISTRO AGOSTO'!$A$1:$T$889,9,FALSE)</f>
        <v>: 3 años.</v>
      </c>
      <c r="J70" s="178" t="str">
        <f>VLOOKUP(A70,'BASE REGISTRO AGOSTO'!$A$1:$T$889,10,FALSE)</f>
        <v xml:space="preserve">16-12-2020 hasta el 16-12-2023.
</v>
      </c>
      <c r="K70" s="178" t="str">
        <f>VLOOKUP(A70,'BASE REGISTRO AGOSTO'!$A$1:$T$889,11,FALSE)</f>
        <v>Presidente: José Pedro Silva Prado
Director Ejecutivo: Edmundo Crespo Pisano
Gerente/Director Administración y Finanzas: Julio Gutiérrez Campos,</v>
      </c>
      <c r="L70" s="178" t="str">
        <f>VLOOKUP(A70,'BASE REGISTRO AGOSTO'!$A$1:$T$889,12,FALSE)</f>
        <v xml:space="preserve">Paseo Pdte. Errázuriz Echaurren N° 2631, 5° piso, comuna de Providencia, Santiago, Región Metropolitana.
</v>
      </c>
      <c r="M70" s="178" t="str">
        <f>VLOOKUP(A70,'BASE REGISTRO AGOSTO'!$A$1:$T$889,13,FALSE)</f>
        <v>XIII</v>
      </c>
      <c r="N70" s="178" t="str">
        <f>VLOOKUP(A70,'BASE REGISTRO AGOSTO'!$A$1:$T$889,14,FALSE)</f>
        <v>Providencia</v>
      </c>
      <c r="O70" s="178" t="str">
        <f>VLOOKUP(A70,'BASE REGISTRO AGOSTO'!$A$1:$T$889,15,FALSE)</f>
        <v>228737900 - 228737980</v>
      </c>
      <c r="P70" s="178" t="str">
        <f>VLOOKUP(A70,'BASE REGISTRO AGOSTO'!$A$1:$T$889,16,FALSE)</f>
        <v>http://www.ciudaddelnino.cl</v>
      </c>
      <c r="Q70" s="178">
        <f>VLOOKUP(A70,'BASE REGISTRO AGOSTO'!$A$1:$T$889,17,FALSE)</f>
        <v>0</v>
      </c>
      <c r="R70" s="178" t="str">
        <f>VLOOKUP(A70,'BASE REGISTRO AGOSTO'!$A$1:$T$889,18,FALSE)</f>
        <v>93401: Instituciones de Asistencia Social</v>
      </c>
      <c r="S70" s="178" t="str">
        <f>VLOOKUP(A70,'BASE REGISTRO AGOSTO'!$A$1:$T$889,19,FALSE)</f>
        <v xml:space="preserve">Se acompaña certificado de antecedentes financieros, correspondientes al año 2020 aprobador por el Subdepartamento de Supervisión Financiera Nacional.  </v>
      </c>
      <c r="T70" s="183">
        <f>VLOOKUP(A70,'BASE REGISTRO AGOSTO'!$A$1:$T$889,20,FALSE)</f>
        <v>37970</v>
      </c>
      <c r="U70" s="177">
        <v>1800</v>
      </c>
      <c r="V70" s="179">
        <v>38184875</v>
      </c>
      <c r="W70" s="179">
        <v>251407287</v>
      </c>
      <c r="X70" s="180">
        <v>44469</v>
      </c>
      <c r="Y70" s="176" t="s">
        <v>6489</v>
      </c>
      <c r="Z70" s="176" t="s">
        <v>6490</v>
      </c>
      <c r="AA70" s="181" t="s">
        <v>6540</v>
      </c>
    </row>
    <row r="71" spans="1:27" ht="15.75" customHeight="1" x14ac:dyDescent="0.2">
      <c r="A71" s="177">
        <v>1800</v>
      </c>
      <c r="B71" s="178" t="str">
        <f>VLOOKUP(A71,'BASE REGISTRO AGOSTO'!$A$1:$T$889,2,FALSE)</f>
        <v>Fundación Ciudad del Niño</v>
      </c>
      <c r="C71" s="178">
        <f>VLOOKUP(A71,'BASE REGISTRO AGOSTO'!$A$1:$T$889,3,FALSE)</f>
        <v>700376001</v>
      </c>
      <c r="D71" s="178" t="str">
        <f>VLOOKUP(A71,'BASE REGISTRO AGOSTO'!$A$1:$T$889,4,FALSE)</f>
        <v>Fundación de Derecho Privado</v>
      </c>
      <c r="E71" s="178" t="str">
        <f>VLOOKUP(A71,'BASE REGISTRO AGOSTO'!$A$1:$T$889,5,FALSE)</f>
        <v>Otorgada por Decreto Supremo N° 629, de fecha 14 de febrero de 1938, del Ministerio de Justicia.</v>
      </c>
      <c r="F71" s="178" t="str">
        <f>VLOOKUP(A71,'BASE REGISTRO AGOSTO'!$A$1:$T$889,6,FALSE)</f>
        <v xml:space="preserve">Certificado de Vigencia de persona jurídica sin fines de lucro Folio N° 500395371500, emitido con fecha 24 de junio de 2021, del Servicio de Registro Civil e Identificación. </v>
      </c>
      <c r="G71" s="178" t="str">
        <f>VLOOKUP(A71,'BASE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178" t="str">
        <f>VLOOKUP(A71,'BASE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1" s="178" t="str">
        <f>VLOOKUP(A71,'BASE REGISTRO AGOSTO'!$A$1:$T$889,9,FALSE)</f>
        <v>: 3 años.</v>
      </c>
      <c r="J71" s="178" t="str">
        <f>VLOOKUP(A71,'BASE REGISTRO AGOSTO'!$A$1:$T$889,10,FALSE)</f>
        <v xml:space="preserve">16-12-2020 hasta el 16-12-2023.
</v>
      </c>
      <c r="K71" s="178" t="str">
        <f>VLOOKUP(A71,'BASE REGISTRO AGOSTO'!$A$1:$T$889,11,FALSE)</f>
        <v>Presidente: José Pedro Silva Prado
Director Ejecutivo: Edmundo Crespo Pisano
Gerente/Director Administración y Finanzas: Julio Gutiérrez Campos,</v>
      </c>
      <c r="L71" s="178" t="str">
        <f>VLOOKUP(A71,'BASE REGISTRO AGOSTO'!$A$1:$T$889,12,FALSE)</f>
        <v xml:space="preserve">Paseo Pdte. Errázuriz Echaurren N° 2631, 5° piso, comuna de Providencia, Santiago, Región Metropolitana.
</v>
      </c>
      <c r="M71" s="178" t="str">
        <f>VLOOKUP(A71,'BASE REGISTRO AGOSTO'!$A$1:$T$889,13,FALSE)</f>
        <v>XIII</v>
      </c>
      <c r="N71" s="178" t="str">
        <f>VLOOKUP(A71,'BASE REGISTRO AGOSTO'!$A$1:$T$889,14,FALSE)</f>
        <v>Providencia</v>
      </c>
      <c r="O71" s="178" t="str">
        <f>VLOOKUP(A71,'BASE REGISTRO AGOSTO'!$A$1:$T$889,15,FALSE)</f>
        <v>228737900 - 228737980</v>
      </c>
      <c r="P71" s="178" t="str">
        <f>VLOOKUP(A71,'BASE REGISTRO AGOSTO'!$A$1:$T$889,16,FALSE)</f>
        <v>http://www.ciudaddelnino.cl</v>
      </c>
      <c r="Q71" s="178">
        <f>VLOOKUP(A71,'BASE REGISTRO AGOSTO'!$A$1:$T$889,17,FALSE)</f>
        <v>0</v>
      </c>
      <c r="R71" s="178" t="str">
        <f>VLOOKUP(A71,'BASE REGISTRO AGOSTO'!$A$1:$T$889,18,FALSE)</f>
        <v>93401: Instituciones de Asistencia Social</v>
      </c>
      <c r="S71" s="178" t="str">
        <f>VLOOKUP(A71,'BASE REGISTRO AGOSTO'!$A$1:$T$889,19,FALSE)</f>
        <v xml:space="preserve">Se acompaña certificado de antecedentes financieros, correspondientes al año 2020 aprobador por el Subdepartamento de Supervisión Financiera Nacional.  </v>
      </c>
      <c r="T71" s="183">
        <f>VLOOKUP(A71,'BASE REGISTRO AGOSTO'!$A$1:$T$889,20,FALSE)</f>
        <v>37970</v>
      </c>
      <c r="U71" s="177">
        <v>1800</v>
      </c>
      <c r="V71" s="179">
        <v>9697500</v>
      </c>
      <c r="W71" s="179">
        <v>71994240</v>
      </c>
      <c r="X71" s="180">
        <v>44469</v>
      </c>
      <c r="Y71" s="176" t="s">
        <v>6489</v>
      </c>
      <c r="Z71" s="176" t="s">
        <v>6490</v>
      </c>
      <c r="AA71" s="181" t="s">
        <v>6541</v>
      </c>
    </row>
    <row r="72" spans="1:27" ht="15.75" customHeight="1" x14ac:dyDescent="0.2">
      <c r="A72" s="177">
        <v>1800</v>
      </c>
      <c r="B72" s="178" t="str">
        <f>VLOOKUP(A72,'BASE REGISTRO AGOSTO'!$A$1:$T$889,2,FALSE)</f>
        <v>Fundación Ciudad del Niño</v>
      </c>
      <c r="C72" s="178">
        <f>VLOOKUP(A72,'BASE REGISTRO AGOSTO'!$A$1:$T$889,3,FALSE)</f>
        <v>700376001</v>
      </c>
      <c r="D72" s="178" t="str">
        <f>VLOOKUP(A72,'BASE REGISTRO AGOSTO'!$A$1:$T$889,4,FALSE)</f>
        <v>Fundación de Derecho Privado</v>
      </c>
      <c r="E72" s="178" t="str">
        <f>VLOOKUP(A72,'BASE REGISTRO AGOSTO'!$A$1:$T$889,5,FALSE)</f>
        <v>Otorgada por Decreto Supremo N° 629, de fecha 14 de febrero de 1938, del Ministerio de Justicia.</v>
      </c>
      <c r="F72" s="178" t="str">
        <f>VLOOKUP(A72,'BASE REGISTRO AGOSTO'!$A$1:$T$889,6,FALSE)</f>
        <v xml:space="preserve">Certificado de Vigencia de persona jurídica sin fines de lucro Folio N° 500395371500, emitido con fecha 24 de junio de 2021, del Servicio de Registro Civil e Identificación. </v>
      </c>
      <c r="G72" s="178" t="str">
        <f>VLOOKUP(A72,'BASE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178" t="str">
        <f>VLOOKUP(A72,'BASE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2" s="178" t="str">
        <f>VLOOKUP(A72,'BASE REGISTRO AGOSTO'!$A$1:$T$889,9,FALSE)</f>
        <v>: 3 años.</v>
      </c>
      <c r="J72" s="178" t="str">
        <f>VLOOKUP(A72,'BASE REGISTRO AGOSTO'!$A$1:$T$889,10,FALSE)</f>
        <v xml:space="preserve">16-12-2020 hasta el 16-12-2023.
</v>
      </c>
      <c r="K72" s="178" t="str">
        <f>VLOOKUP(A72,'BASE REGISTRO AGOSTO'!$A$1:$T$889,11,FALSE)</f>
        <v>Presidente: José Pedro Silva Prado
Director Ejecutivo: Edmundo Crespo Pisano
Gerente/Director Administración y Finanzas: Julio Gutiérrez Campos,</v>
      </c>
      <c r="L72" s="178" t="str">
        <f>VLOOKUP(A72,'BASE REGISTRO AGOSTO'!$A$1:$T$889,12,FALSE)</f>
        <v xml:space="preserve">Paseo Pdte. Errázuriz Echaurren N° 2631, 5° piso, comuna de Providencia, Santiago, Región Metropolitana.
</v>
      </c>
      <c r="M72" s="178" t="str">
        <f>VLOOKUP(A72,'BASE REGISTRO AGOSTO'!$A$1:$T$889,13,FALSE)</f>
        <v>XIII</v>
      </c>
      <c r="N72" s="178" t="str">
        <f>VLOOKUP(A72,'BASE REGISTRO AGOSTO'!$A$1:$T$889,14,FALSE)</f>
        <v>Providencia</v>
      </c>
      <c r="O72" s="178" t="str">
        <f>VLOOKUP(A72,'BASE REGISTRO AGOSTO'!$A$1:$T$889,15,FALSE)</f>
        <v>228737900 - 228737980</v>
      </c>
      <c r="P72" s="178" t="str">
        <f>VLOOKUP(A72,'BASE REGISTRO AGOSTO'!$A$1:$T$889,16,FALSE)</f>
        <v>http://www.ciudaddelnino.cl</v>
      </c>
      <c r="Q72" s="178">
        <f>VLOOKUP(A72,'BASE REGISTRO AGOSTO'!$A$1:$T$889,17,FALSE)</f>
        <v>0</v>
      </c>
      <c r="R72" s="178" t="str">
        <f>VLOOKUP(A72,'BASE REGISTRO AGOSTO'!$A$1:$T$889,18,FALSE)</f>
        <v>93401: Instituciones de Asistencia Social</v>
      </c>
      <c r="S72" s="178" t="str">
        <f>VLOOKUP(A72,'BASE REGISTRO AGOSTO'!$A$1:$T$889,19,FALSE)</f>
        <v xml:space="preserve">Se acompaña certificado de antecedentes financieros, correspondientes al año 2020 aprobador por el Subdepartamento de Supervisión Financiera Nacional.  </v>
      </c>
      <c r="T72" s="183">
        <f>VLOOKUP(A72,'BASE REGISTRO AGOSTO'!$A$1:$T$889,20,FALSE)</f>
        <v>37970</v>
      </c>
      <c r="U72" s="177">
        <v>1800</v>
      </c>
      <c r="V72" s="179">
        <v>29244557</v>
      </c>
      <c r="W72" s="179">
        <v>154996129</v>
      </c>
      <c r="X72" s="180">
        <v>44469</v>
      </c>
      <c r="Y72" s="176" t="s">
        <v>6489</v>
      </c>
      <c r="Z72" s="176" t="s">
        <v>6490</v>
      </c>
      <c r="AA72" s="181" t="s">
        <v>6542</v>
      </c>
    </row>
    <row r="73" spans="1:27" ht="15.75" customHeight="1" x14ac:dyDescent="0.2">
      <c r="A73" s="177">
        <v>1800</v>
      </c>
      <c r="B73" s="178" t="str">
        <f>VLOOKUP(A73,'BASE REGISTRO AGOSTO'!$A$1:$T$889,2,FALSE)</f>
        <v>Fundación Ciudad del Niño</v>
      </c>
      <c r="C73" s="178">
        <f>VLOOKUP(A73,'BASE REGISTRO AGOSTO'!$A$1:$T$889,3,FALSE)</f>
        <v>700376001</v>
      </c>
      <c r="D73" s="178" t="str">
        <f>VLOOKUP(A73,'BASE REGISTRO AGOSTO'!$A$1:$T$889,4,FALSE)</f>
        <v>Fundación de Derecho Privado</v>
      </c>
      <c r="E73" s="178" t="str">
        <f>VLOOKUP(A73,'BASE REGISTRO AGOSTO'!$A$1:$T$889,5,FALSE)</f>
        <v>Otorgada por Decreto Supremo N° 629, de fecha 14 de febrero de 1938, del Ministerio de Justicia.</v>
      </c>
      <c r="F73" s="178" t="str">
        <f>VLOOKUP(A73,'BASE REGISTRO AGOSTO'!$A$1:$T$889,6,FALSE)</f>
        <v xml:space="preserve">Certificado de Vigencia de persona jurídica sin fines de lucro Folio N° 500395371500, emitido con fecha 24 de junio de 2021, del Servicio de Registro Civil e Identificación. </v>
      </c>
      <c r="G73" s="178" t="str">
        <f>VLOOKUP(A73,'BASE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178" t="str">
        <f>VLOOKUP(A73,'BASE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3" s="178" t="str">
        <f>VLOOKUP(A73,'BASE REGISTRO AGOSTO'!$A$1:$T$889,9,FALSE)</f>
        <v>: 3 años.</v>
      </c>
      <c r="J73" s="178" t="str">
        <f>VLOOKUP(A73,'BASE REGISTRO AGOSTO'!$A$1:$T$889,10,FALSE)</f>
        <v xml:space="preserve">16-12-2020 hasta el 16-12-2023.
</v>
      </c>
      <c r="K73" s="178" t="str">
        <f>VLOOKUP(A73,'BASE REGISTRO AGOSTO'!$A$1:$T$889,11,FALSE)</f>
        <v>Presidente: José Pedro Silva Prado
Director Ejecutivo: Edmundo Crespo Pisano
Gerente/Director Administración y Finanzas: Julio Gutiérrez Campos,</v>
      </c>
      <c r="L73" s="178" t="str">
        <f>VLOOKUP(A73,'BASE REGISTRO AGOSTO'!$A$1:$T$889,12,FALSE)</f>
        <v xml:space="preserve">Paseo Pdte. Errázuriz Echaurren N° 2631, 5° piso, comuna de Providencia, Santiago, Región Metropolitana.
</v>
      </c>
      <c r="M73" s="178" t="str">
        <f>VLOOKUP(A73,'BASE REGISTRO AGOSTO'!$A$1:$T$889,13,FALSE)</f>
        <v>XIII</v>
      </c>
      <c r="N73" s="178" t="str">
        <f>VLOOKUP(A73,'BASE REGISTRO AGOSTO'!$A$1:$T$889,14,FALSE)</f>
        <v>Providencia</v>
      </c>
      <c r="O73" s="178" t="str">
        <f>VLOOKUP(A73,'BASE REGISTRO AGOSTO'!$A$1:$T$889,15,FALSE)</f>
        <v>228737900 - 228737980</v>
      </c>
      <c r="P73" s="178" t="str">
        <f>VLOOKUP(A73,'BASE REGISTRO AGOSTO'!$A$1:$T$889,16,FALSE)</f>
        <v>http://www.ciudaddelnino.cl</v>
      </c>
      <c r="Q73" s="178">
        <f>VLOOKUP(A73,'BASE REGISTRO AGOSTO'!$A$1:$T$889,17,FALSE)</f>
        <v>0</v>
      </c>
      <c r="R73" s="178" t="str">
        <f>VLOOKUP(A73,'BASE REGISTRO AGOSTO'!$A$1:$T$889,18,FALSE)</f>
        <v>93401: Instituciones de Asistencia Social</v>
      </c>
      <c r="S73" s="178" t="str">
        <f>VLOOKUP(A73,'BASE REGISTRO AGOSTO'!$A$1:$T$889,19,FALSE)</f>
        <v xml:space="preserve">Se acompaña certificado de antecedentes financieros, correspondientes al año 2020 aprobador por el Subdepartamento de Supervisión Financiera Nacional.  </v>
      </c>
      <c r="T73" s="183">
        <f>VLOOKUP(A73,'BASE REGISTRO AGOSTO'!$A$1:$T$889,20,FALSE)</f>
        <v>37970</v>
      </c>
      <c r="U73" s="177">
        <v>1800</v>
      </c>
      <c r="V73" s="179">
        <v>32226732</v>
      </c>
      <c r="W73" s="179">
        <v>263527404</v>
      </c>
      <c r="X73" s="180">
        <v>44469</v>
      </c>
      <c r="Y73" s="176" t="s">
        <v>6489</v>
      </c>
      <c r="Z73" s="176" t="s">
        <v>6490</v>
      </c>
      <c r="AA73" s="181" t="s">
        <v>6543</v>
      </c>
    </row>
    <row r="74" spans="1:27" ht="15.75" customHeight="1" x14ac:dyDescent="0.2">
      <c r="A74" s="177">
        <v>1800</v>
      </c>
      <c r="B74" s="178" t="str">
        <f>VLOOKUP(A74,'BASE REGISTRO AGOSTO'!$A$1:$T$889,2,FALSE)</f>
        <v>Fundación Ciudad del Niño</v>
      </c>
      <c r="C74" s="178">
        <f>VLOOKUP(A74,'BASE REGISTRO AGOSTO'!$A$1:$T$889,3,FALSE)</f>
        <v>700376001</v>
      </c>
      <c r="D74" s="178" t="str">
        <f>VLOOKUP(A74,'BASE REGISTRO AGOSTO'!$A$1:$T$889,4,FALSE)</f>
        <v>Fundación de Derecho Privado</v>
      </c>
      <c r="E74" s="178" t="str">
        <f>VLOOKUP(A74,'BASE REGISTRO AGOSTO'!$A$1:$T$889,5,FALSE)</f>
        <v>Otorgada por Decreto Supremo N° 629, de fecha 14 de febrero de 1938, del Ministerio de Justicia.</v>
      </c>
      <c r="F74" s="178" t="str">
        <f>VLOOKUP(A74,'BASE REGISTRO AGOSTO'!$A$1:$T$889,6,FALSE)</f>
        <v xml:space="preserve">Certificado de Vigencia de persona jurídica sin fines de lucro Folio N° 500395371500, emitido con fecha 24 de junio de 2021, del Servicio de Registro Civil e Identificación. </v>
      </c>
      <c r="G74" s="178" t="str">
        <f>VLOOKUP(A74,'BASE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178" t="str">
        <f>VLOOKUP(A74,'BASE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4" s="178" t="str">
        <f>VLOOKUP(A74,'BASE REGISTRO AGOSTO'!$A$1:$T$889,9,FALSE)</f>
        <v>: 3 años.</v>
      </c>
      <c r="J74" s="178" t="str">
        <f>VLOOKUP(A74,'BASE REGISTRO AGOSTO'!$A$1:$T$889,10,FALSE)</f>
        <v xml:space="preserve">16-12-2020 hasta el 16-12-2023.
</v>
      </c>
      <c r="K74" s="178" t="str">
        <f>VLOOKUP(A74,'BASE REGISTRO AGOSTO'!$A$1:$T$889,11,FALSE)</f>
        <v>Presidente: José Pedro Silva Prado
Director Ejecutivo: Edmundo Crespo Pisano
Gerente/Director Administración y Finanzas: Julio Gutiérrez Campos,</v>
      </c>
      <c r="L74" s="178" t="str">
        <f>VLOOKUP(A74,'BASE REGISTRO AGOSTO'!$A$1:$T$889,12,FALSE)</f>
        <v xml:space="preserve">Paseo Pdte. Errázuriz Echaurren N° 2631, 5° piso, comuna de Providencia, Santiago, Región Metropolitana.
</v>
      </c>
      <c r="M74" s="178" t="str">
        <f>VLOOKUP(A74,'BASE REGISTRO AGOSTO'!$A$1:$T$889,13,FALSE)</f>
        <v>XIII</v>
      </c>
      <c r="N74" s="178" t="str">
        <f>VLOOKUP(A74,'BASE REGISTRO AGOSTO'!$A$1:$T$889,14,FALSE)</f>
        <v>Providencia</v>
      </c>
      <c r="O74" s="178" t="str">
        <f>VLOOKUP(A74,'BASE REGISTRO AGOSTO'!$A$1:$T$889,15,FALSE)</f>
        <v>228737900 - 228737980</v>
      </c>
      <c r="P74" s="178" t="str">
        <f>VLOOKUP(A74,'BASE REGISTRO AGOSTO'!$A$1:$T$889,16,FALSE)</f>
        <v>http://www.ciudaddelnino.cl</v>
      </c>
      <c r="Q74" s="178">
        <f>VLOOKUP(A74,'BASE REGISTRO AGOSTO'!$A$1:$T$889,17,FALSE)</f>
        <v>0</v>
      </c>
      <c r="R74" s="178" t="str">
        <f>VLOOKUP(A74,'BASE REGISTRO AGOSTO'!$A$1:$T$889,18,FALSE)</f>
        <v>93401: Instituciones de Asistencia Social</v>
      </c>
      <c r="S74" s="178" t="str">
        <f>VLOOKUP(A74,'BASE REGISTRO AGOSTO'!$A$1:$T$889,19,FALSE)</f>
        <v xml:space="preserve">Se acompaña certificado de antecedentes financieros, correspondientes al año 2020 aprobador por el Subdepartamento de Supervisión Financiera Nacional.  </v>
      </c>
      <c r="T74" s="183">
        <f>VLOOKUP(A74,'BASE REGISTRO AGOSTO'!$A$1:$T$889,20,FALSE)</f>
        <v>37970</v>
      </c>
      <c r="U74" s="177">
        <v>1800</v>
      </c>
      <c r="V74" s="179">
        <v>97802520</v>
      </c>
      <c r="W74" s="179">
        <v>452456904</v>
      </c>
      <c r="X74" s="180">
        <v>44469</v>
      </c>
      <c r="Y74" s="176" t="s">
        <v>6489</v>
      </c>
      <c r="Z74" s="176" t="s">
        <v>6490</v>
      </c>
      <c r="AA74" s="181" t="s">
        <v>6544</v>
      </c>
    </row>
    <row r="75" spans="1:27" ht="15.75" customHeight="1" x14ac:dyDescent="0.2">
      <c r="A75" s="177">
        <v>1800</v>
      </c>
      <c r="B75" s="178" t="str">
        <f>VLOOKUP(A75,'BASE REGISTRO AGOSTO'!$A$1:$T$889,2,FALSE)</f>
        <v>Fundación Ciudad del Niño</v>
      </c>
      <c r="C75" s="178">
        <f>VLOOKUP(A75,'BASE REGISTRO AGOSTO'!$A$1:$T$889,3,FALSE)</f>
        <v>700376001</v>
      </c>
      <c r="D75" s="178" t="str">
        <f>VLOOKUP(A75,'BASE REGISTRO AGOSTO'!$A$1:$T$889,4,FALSE)</f>
        <v>Fundación de Derecho Privado</v>
      </c>
      <c r="E75" s="178" t="str">
        <f>VLOOKUP(A75,'BASE REGISTRO AGOSTO'!$A$1:$T$889,5,FALSE)</f>
        <v>Otorgada por Decreto Supremo N° 629, de fecha 14 de febrero de 1938, del Ministerio de Justicia.</v>
      </c>
      <c r="F75" s="178" t="str">
        <f>VLOOKUP(A75,'BASE REGISTRO AGOSTO'!$A$1:$T$889,6,FALSE)</f>
        <v xml:space="preserve">Certificado de Vigencia de persona jurídica sin fines de lucro Folio N° 500395371500, emitido con fecha 24 de junio de 2021, del Servicio de Registro Civil e Identificación. </v>
      </c>
      <c r="G75" s="178" t="str">
        <f>VLOOKUP(A75,'BASE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178" t="str">
        <f>VLOOKUP(A75,'BASE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5" s="178" t="str">
        <f>VLOOKUP(A75,'BASE REGISTRO AGOSTO'!$A$1:$T$889,9,FALSE)</f>
        <v>: 3 años.</v>
      </c>
      <c r="J75" s="178" t="str">
        <f>VLOOKUP(A75,'BASE REGISTRO AGOSTO'!$A$1:$T$889,10,FALSE)</f>
        <v xml:space="preserve">16-12-2020 hasta el 16-12-2023.
</v>
      </c>
      <c r="K75" s="178" t="str">
        <f>VLOOKUP(A75,'BASE REGISTRO AGOSTO'!$A$1:$T$889,11,FALSE)</f>
        <v>Presidente: José Pedro Silva Prado
Director Ejecutivo: Edmundo Crespo Pisano
Gerente/Director Administración y Finanzas: Julio Gutiérrez Campos,</v>
      </c>
      <c r="L75" s="178" t="str">
        <f>VLOOKUP(A75,'BASE REGISTRO AGOSTO'!$A$1:$T$889,12,FALSE)</f>
        <v xml:space="preserve">Paseo Pdte. Errázuriz Echaurren N° 2631, 5° piso, comuna de Providencia, Santiago, Región Metropolitana.
</v>
      </c>
      <c r="M75" s="178" t="str">
        <f>VLOOKUP(A75,'BASE REGISTRO AGOSTO'!$A$1:$T$889,13,FALSE)</f>
        <v>XIII</v>
      </c>
      <c r="N75" s="178" t="str">
        <f>VLOOKUP(A75,'BASE REGISTRO AGOSTO'!$A$1:$T$889,14,FALSE)</f>
        <v>Providencia</v>
      </c>
      <c r="O75" s="178" t="str">
        <f>VLOOKUP(A75,'BASE REGISTRO AGOSTO'!$A$1:$T$889,15,FALSE)</f>
        <v>228737900 - 228737980</v>
      </c>
      <c r="P75" s="178" t="str">
        <f>VLOOKUP(A75,'BASE REGISTRO AGOSTO'!$A$1:$T$889,16,FALSE)</f>
        <v>http://www.ciudaddelnino.cl</v>
      </c>
      <c r="Q75" s="178">
        <f>VLOOKUP(A75,'BASE REGISTRO AGOSTO'!$A$1:$T$889,17,FALSE)</f>
        <v>0</v>
      </c>
      <c r="R75" s="178" t="str">
        <f>VLOOKUP(A75,'BASE REGISTRO AGOSTO'!$A$1:$T$889,18,FALSE)</f>
        <v>93401: Instituciones de Asistencia Social</v>
      </c>
      <c r="S75" s="178" t="str">
        <f>VLOOKUP(A75,'BASE REGISTRO AGOSTO'!$A$1:$T$889,19,FALSE)</f>
        <v xml:space="preserve">Se acompaña certificado de antecedentes financieros, correspondientes al año 2020 aprobador por el Subdepartamento de Supervisión Financiera Nacional.  </v>
      </c>
      <c r="T75" s="183">
        <f>VLOOKUP(A75,'BASE REGISTRO AGOSTO'!$A$1:$T$889,20,FALSE)</f>
        <v>37970</v>
      </c>
      <c r="U75" s="177">
        <v>1800</v>
      </c>
      <c r="V75" s="179">
        <v>33350155</v>
      </c>
      <c r="W75" s="179">
        <v>250989996</v>
      </c>
      <c r="X75" s="180">
        <v>44469</v>
      </c>
      <c r="Y75" s="176" t="s">
        <v>6489</v>
      </c>
      <c r="Z75" s="176" t="s">
        <v>6490</v>
      </c>
      <c r="AA75" s="181" t="s">
        <v>181</v>
      </c>
    </row>
    <row r="76" spans="1:27" ht="15.75" customHeight="1" x14ac:dyDescent="0.2">
      <c r="A76" s="177">
        <v>1800</v>
      </c>
      <c r="B76" s="178" t="str">
        <f>VLOOKUP(A76,'BASE REGISTRO AGOSTO'!$A$1:$T$889,2,FALSE)</f>
        <v>Fundación Ciudad del Niño</v>
      </c>
      <c r="C76" s="178">
        <f>VLOOKUP(A76,'BASE REGISTRO AGOSTO'!$A$1:$T$889,3,FALSE)</f>
        <v>700376001</v>
      </c>
      <c r="D76" s="178" t="str">
        <f>VLOOKUP(A76,'BASE REGISTRO AGOSTO'!$A$1:$T$889,4,FALSE)</f>
        <v>Fundación de Derecho Privado</v>
      </c>
      <c r="E76" s="178" t="str">
        <f>VLOOKUP(A76,'BASE REGISTRO AGOSTO'!$A$1:$T$889,5,FALSE)</f>
        <v>Otorgada por Decreto Supremo N° 629, de fecha 14 de febrero de 1938, del Ministerio de Justicia.</v>
      </c>
      <c r="F76" s="178" t="str">
        <f>VLOOKUP(A76,'BASE REGISTRO AGOSTO'!$A$1:$T$889,6,FALSE)</f>
        <v xml:space="preserve">Certificado de Vigencia de persona jurídica sin fines de lucro Folio N° 500395371500, emitido con fecha 24 de junio de 2021, del Servicio de Registro Civil e Identificación. </v>
      </c>
      <c r="G76" s="178" t="str">
        <f>VLOOKUP(A76,'BASE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178" t="str">
        <f>VLOOKUP(A76,'BASE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6" s="178" t="str">
        <f>VLOOKUP(A76,'BASE REGISTRO AGOSTO'!$A$1:$T$889,9,FALSE)</f>
        <v>: 3 años.</v>
      </c>
      <c r="J76" s="178" t="str">
        <f>VLOOKUP(A76,'BASE REGISTRO AGOSTO'!$A$1:$T$889,10,FALSE)</f>
        <v xml:space="preserve">16-12-2020 hasta el 16-12-2023.
</v>
      </c>
      <c r="K76" s="178" t="str">
        <f>VLOOKUP(A76,'BASE REGISTRO AGOSTO'!$A$1:$T$889,11,FALSE)</f>
        <v>Presidente: José Pedro Silva Prado
Director Ejecutivo: Edmundo Crespo Pisano
Gerente/Director Administración y Finanzas: Julio Gutiérrez Campos,</v>
      </c>
      <c r="L76" s="178" t="str">
        <f>VLOOKUP(A76,'BASE REGISTRO AGOSTO'!$A$1:$T$889,12,FALSE)</f>
        <v xml:space="preserve">Paseo Pdte. Errázuriz Echaurren N° 2631, 5° piso, comuna de Providencia, Santiago, Región Metropolitana.
</v>
      </c>
      <c r="M76" s="178" t="str">
        <f>VLOOKUP(A76,'BASE REGISTRO AGOSTO'!$A$1:$T$889,13,FALSE)</f>
        <v>XIII</v>
      </c>
      <c r="N76" s="178" t="str">
        <f>VLOOKUP(A76,'BASE REGISTRO AGOSTO'!$A$1:$T$889,14,FALSE)</f>
        <v>Providencia</v>
      </c>
      <c r="O76" s="178" t="str">
        <f>VLOOKUP(A76,'BASE REGISTRO AGOSTO'!$A$1:$T$889,15,FALSE)</f>
        <v>228737900 - 228737980</v>
      </c>
      <c r="P76" s="178" t="str">
        <f>VLOOKUP(A76,'BASE REGISTRO AGOSTO'!$A$1:$T$889,16,FALSE)</f>
        <v>http://www.ciudaddelnino.cl</v>
      </c>
      <c r="Q76" s="178">
        <f>VLOOKUP(A76,'BASE REGISTRO AGOSTO'!$A$1:$T$889,17,FALSE)</f>
        <v>0</v>
      </c>
      <c r="R76" s="178" t="str">
        <f>VLOOKUP(A76,'BASE REGISTRO AGOSTO'!$A$1:$T$889,18,FALSE)</f>
        <v>93401: Instituciones de Asistencia Social</v>
      </c>
      <c r="S76" s="178" t="str">
        <f>VLOOKUP(A76,'BASE REGISTRO AGOSTO'!$A$1:$T$889,19,FALSE)</f>
        <v xml:space="preserve">Se acompaña certificado de antecedentes financieros, correspondientes al año 2020 aprobador por el Subdepartamento de Supervisión Financiera Nacional.  </v>
      </c>
      <c r="T76" s="183">
        <f>VLOOKUP(A76,'BASE REGISTRO AGOSTO'!$A$1:$T$889,20,FALSE)</f>
        <v>37970</v>
      </c>
      <c r="U76" s="177">
        <v>1800</v>
      </c>
      <c r="V76" s="179">
        <v>29461859</v>
      </c>
      <c r="W76" s="179">
        <v>301803773</v>
      </c>
      <c r="X76" s="180">
        <v>44469</v>
      </c>
      <c r="Y76" s="176" t="s">
        <v>6489</v>
      </c>
      <c r="Z76" s="176" t="s">
        <v>6490</v>
      </c>
      <c r="AA76" s="181" t="s">
        <v>6545</v>
      </c>
    </row>
    <row r="77" spans="1:27" ht="15.75" customHeight="1" x14ac:dyDescent="0.2">
      <c r="A77" s="177">
        <v>1800</v>
      </c>
      <c r="B77" s="178" t="str">
        <f>VLOOKUP(A77,'BASE REGISTRO AGOSTO'!$A$1:$T$889,2,FALSE)</f>
        <v>Fundación Ciudad del Niño</v>
      </c>
      <c r="C77" s="178">
        <f>VLOOKUP(A77,'BASE REGISTRO AGOSTO'!$A$1:$T$889,3,FALSE)</f>
        <v>700376001</v>
      </c>
      <c r="D77" s="178" t="str">
        <f>VLOOKUP(A77,'BASE REGISTRO AGOSTO'!$A$1:$T$889,4,FALSE)</f>
        <v>Fundación de Derecho Privado</v>
      </c>
      <c r="E77" s="178" t="str">
        <f>VLOOKUP(A77,'BASE REGISTRO AGOSTO'!$A$1:$T$889,5,FALSE)</f>
        <v>Otorgada por Decreto Supremo N° 629, de fecha 14 de febrero de 1938, del Ministerio de Justicia.</v>
      </c>
      <c r="F77" s="178" t="str">
        <f>VLOOKUP(A77,'BASE REGISTRO AGOSTO'!$A$1:$T$889,6,FALSE)</f>
        <v xml:space="preserve">Certificado de Vigencia de persona jurídica sin fines de lucro Folio N° 500395371500, emitido con fecha 24 de junio de 2021, del Servicio de Registro Civil e Identificación. </v>
      </c>
      <c r="G77" s="178" t="str">
        <f>VLOOKUP(A77,'BASE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178" t="str">
        <f>VLOOKUP(A77,'BASE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7" s="178" t="str">
        <f>VLOOKUP(A77,'BASE REGISTRO AGOSTO'!$A$1:$T$889,9,FALSE)</f>
        <v>: 3 años.</v>
      </c>
      <c r="J77" s="178" t="str">
        <f>VLOOKUP(A77,'BASE REGISTRO AGOSTO'!$A$1:$T$889,10,FALSE)</f>
        <v xml:space="preserve">16-12-2020 hasta el 16-12-2023.
</v>
      </c>
      <c r="K77" s="178" t="str">
        <f>VLOOKUP(A77,'BASE REGISTRO AGOSTO'!$A$1:$T$889,11,FALSE)</f>
        <v>Presidente: José Pedro Silva Prado
Director Ejecutivo: Edmundo Crespo Pisano
Gerente/Director Administración y Finanzas: Julio Gutiérrez Campos,</v>
      </c>
      <c r="L77" s="178" t="str">
        <f>VLOOKUP(A77,'BASE REGISTRO AGOSTO'!$A$1:$T$889,12,FALSE)</f>
        <v xml:space="preserve">Paseo Pdte. Errázuriz Echaurren N° 2631, 5° piso, comuna de Providencia, Santiago, Región Metropolitana.
</v>
      </c>
      <c r="M77" s="178" t="str">
        <f>VLOOKUP(A77,'BASE REGISTRO AGOSTO'!$A$1:$T$889,13,FALSE)</f>
        <v>XIII</v>
      </c>
      <c r="N77" s="178" t="str">
        <f>VLOOKUP(A77,'BASE REGISTRO AGOSTO'!$A$1:$T$889,14,FALSE)</f>
        <v>Providencia</v>
      </c>
      <c r="O77" s="178" t="str">
        <f>VLOOKUP(A77,'BASE REGISTRO AGOSTO'!$A$1:$T$889,15,FALSE)</f>
        <v>228737900 - 228737980</v>
      </c>
      <c r="P77" s="178" t="str">
        <f>VLOOKUP(A77,'BASE REGISTRO AGOSTO'!$A$1:$T$889,16,FALSE)</f>
        <v>http://www.ciudaddelnino.cl</v>
      </c>
      <c r="Q77" s="178">
        <f>VLOOKUP(A77,'BASE REGISTRO AGOSTO'!$A$1:$T$889,17,FALSE)</f>
        <v>0</v>
      </c>
      <c r="R77" s="178" t="str">
        <f>VLOOKUP(A77,'BASE REGISTRO AGOSTO'!$A$1:$T$889,18,FALSE)</f>
        <v>93401: Instituciones de Asistencia Social</v>
      </c>
      <c r="S77" s="178" t="str">
        <f>VLOOKUP(A77,'BASE REGISTRO AGOSTO'!$A$1:$T$889,19,FALSE)</f>
        <v xml:space="preserve">Se acompaña certificado de antecedentes financieros, correspondientes al año 2020 aprobador por el Subdepartamento de Supervisión Financiera Nacional.  </v>
      </c>
      <c r="T77" s="183">
        <f>VLOOKUP(A77,'BASE REGISTRO AGOSTO'!$A$1:$T$889,20,FALSE)</f>
        <v>37970</v>
      </c>
      <c r="U77" s="177">
        <v>1800</v>
      </c>
      <c r="V77" s="179">
        <v>40083000</v>
      </c>
      <c r="W77" s="179">
        <v>192398400</v>
      </c>
      <c r="X77" s="180">
        <v>44469</v>
      </c>
      <c r="Y77" s="176" t="s">
        <v>6489</v>
      </c>
      <c r="Z77" s="176" t="s">
        <v>6490</v>
      </c>
      <c r="AA77" s="181" t="s">
        <v>6498</v>
      </c>
    </row>
    <row r="78" spans="1:27" ht="15.75" customHeight="1" x14ac:dyDescent="0.2">
      <c r="A78" s="177">
        <v>1800</v>
      </c>
      <c r="B78" s="178" t="str">
        <f>VLOOKUP(A78,'BASE REGISTRO AGOSTO'!$A$1:$T$889,2,FALSE)</f>
        <v>Fundación Ciudad del Niño</v>
      </c>
      <c r="C78" s="178">
        <f>VLOOKUP(A78,'BASE REGISTRO AGOSTO'!$A$1:$T$889,3,FALSE)</f>
        <v>700376001</v>
      </c>
      <c r="D78" s="178" t="str">
        <f>VLOOKUP(A78,'BASE REGISTRO AGOSTO'!$A$1:$T$889,4,FALSE)</f>
        <v>Fundación de Derecho Privado</v>
      </c>
      <c r="E78" s="178" t="str">
        <f>VLOOKUP(A78,'BASE REGISTRO AGOSTO'!$A$1:$T$889,5,FALSE)</f>
        <v>Otorgada por Decreto Supremo N° 629, de fecha 14 de febrero de 1938, del Ministerio de Justicia.</v>
      </c>
      <c r="F78" s="178" t="str">
        <f>VLOOKUP(A78,'BASE REGISTRO AGOSTO'!$A$1:$T$889,6,FALSE)</f>
        <v xml:space="preserve">Certificado de Vigencia de persona jurídica sin fines de lucro Folio N° 500395371500, emitido con fecha 24 de junio de 2021, del Servicio de Registro Civil e Identificación. </v>
      </c>
      <c r="G78" s="178" t="str">
        <f>VLOOKUP(A78,'BASE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178" t="str">
        <f>VLOOKUP(A78,'BASE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8" s="178" t="str">
        <f>VLOOKUP(A78,'BASE REGISTRO AGOSTO'!$A$1:$T$889,9,FALSE)</f>
        <v>: 3 años.</v>
      </c>
      <c r="J78" s="178" t="str">
        <f>VLOOKUP(A78,'BASE REGISTRO AGOSTO'!$A$1:$T$889,10,FALSE)</f>
        <v xml:space="preserve">16-12-2020 hasta el 16-12-2023.
</v>
      </c>
      <c r="K78" s="178" t="str">
        <f>VLOOKUP(A78,'BASE REGISTRO AGOSTO'!$A$1:$T$889,11,FALSE)</f>
        <v>Presidente: José Pedro Silva Prado
Director Ejecutivo: Edmundo Crespo Pisano
Gerente/Director Administración y Finanzas: Julio Gutiérrez Campos,</v>
      </c>
      <c r="L78" s="178" t="str">
        <f>VLOOKUP(A78,'BASE REGISTRO AGOSTO'!$A$1:$T$889,12,FALSE)</f>
        <v xml:space="preserve">Paseo Pdte. Errázuriz Echaurren N° 2631, 5° piso, comuna de Providencia, Santiago, Región Metropolitana.
</v>
      </c>
      <c r="M78" s="178" t="str">
        <f>VLOOKUP(A78,'BASE REGISTRO AGOSTO'!$A$1:$T$889,13,FALSE)</f>
        <v>XIII</v>
      </c>
      <c r="N78" s="178" t="str">
        <f>VLOOKUP(A78,'BASE REGISTRO AGOSTO'!$A$1:$T$889,14,FALSE)</f>
        <v>Providencia</v>
      </c>
      <c r="O78" s="178" t="str">
        <f>VLOOKUP(A78,'BASE REGISTRO AGOSTO'!$A$1:$T$889,15,FALSE)</f>
        <v>228737900 - 228737980</v>
      </c>
      <c r="P78" s="178" t="str">
        <f>VLOOKUP(A78,'BASE REGISTRO AGOSTO'!$A$1:$T$889,16,FALSE)</f>
        <v>http://www.ciudaddelnino.cl</v>
      </c>
      <c r="Q78" s="178">
        <f>VLOOKUP(A78,'BASE REGISTRO AGOSTO'!$A$1:$T$889,17,FALSE)</f>
        <v>0</v>
      </c>
      <c r="R78" s="178" t="str">
        <f>VLOOKUP(A78,'BASE REGISTRO AGOSTO'!$A$1:$T$889,18,FALSE)</f>
        <v>93401: Instituciones de Asistencia Social</v>
      </c>
      <c r="S78" s="178" t="str">
        <f>VLOOKUP(A78,'BASE REGISTRO AGOSTO'!$A$1:$T$889,19,FALSE)</f>
        <v xml:space="preserve">Se acompaña certificado de antecedentes financieros, correspondientes al año 2020 aprobador por el Subdepartamento de Supervisión Financiera Nacional.  </v>
      </c>
      <c r="T78" s="183">
        <f>VLOOKUP(A78,'BASE REGISTRO AGOSTO'!$A$1:$T$889,20,FALSE)</f>
        <v>37970</v>
      </c>
      <c r="U78" s="177">
        <v>1800</v>
      </c>
      <c r="V78" s="179">
        <v>80326332</v>
      </c>
      <c r="W78" s="179">
        <v>345369077</v>
      </c>
      <c r="X78" s="180">
        <v>44469</v>
      </c>
      <c r="Y78" s="176" t="s">
        <v>6489</v>
      </c>
      <c r="Z78" s="176" t="s">
        <v>6490</v>
      </c>
      <c r="AA78" s="181" t="s">
        <v>6546</v>
      </c>
    </row>
    <row r="79" spans="1:27" ht="15.75" customHeight="1" x14ac:dyDescent="0.2">
      <c r="A79" s="177">
        <v>1800</v>
      </c>
      <c r="B79" s="178" t="str">
        <f>VLOOKUP(A79,'BASE REGISTRO AGOSTO'!$A$1:$T$889,2,FALSE)</f>
        <v>Fundación Ciudad del Niño</v>
      </c>
      <c r="C79" s="178">
        <f>VLOOKUP(A79,'BASE REGISTRO AGOSTO'!$A$1:$T$889,3,FALSE)</f>
        <v>700376001</v>
      </c>
      <c r="D79" s="178" t="str">
        <f>VLOOKUP(A79,'BASE REGISTRO AGOSTO'!$A$1:$T$889,4,FALSE)</f>
        <v>Fundación de Derecho Privado</v>
      </c>
      <c r="E79" s="178" t="str">
        <f>VLOOKUP(A79,'BASE REGISTRO AGOSTO'!$A$1:$T$889,5,FALSE)</f>
        <v>Otorgada por Decreto Supremo N° 629, de fecha 14 de febrero de 1938, del Ministerio de Justicia.</v>
      </c>
      <c r="F79" s="178" t="str">
        <f>VLOOKUP(A79,'BASE REGISTRO AGOSTO'!$A$1:$T$889,6,FALSE)</f>
        <v xml:space="preserve">Certificado de Vigencia de persona jurídica sin fines de lucro Folio N° 500395371500, emitido con fecha 24 de junio de 2021, del Servicio de Registro Civil e Identificación. </v>
      </c>
      <c r="G79" s="178" t="str">
        <f>VLOOKUP(A79,'BASE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9" s="178" t="str">
        <f>VLOOKUP(A79,'BASE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9" s="178" t="str">
        <f>VLOOKUP(A79,'BASE REGISTRO AGOSTO'!$A$1:$T$889,9,FALSE)</f>
        <v>: 3 años.</v>
      </c>
      <c r="J79" s="178" t="str">
        <f>VLOOKUP(A79,'BASE REGISTRO AGOSTO'!$A$1:$T$889,10,FALSE)</f>
        <v xml:space="preserve">16-12-2020 hasta el 16-12-2023.
</v>
      </c>
      <c r="K79" s="178" t="str">
        <f>VLOOKUP(A79,'BASE REGISTRO AGOSTO'!$A$1:$T$889,11,FALSE)</f>
        <v>Presidente: José Pedro Silva Prado
Director Ejecutivo: Edmundo Crespo Pisano
Gerente/Director Administración y Finanzas: Julio Gutiérrez Campos,</v>
      </c>
      <c r="L79" s="178" t="str">
        <f>VLOOKUP(A79,'BASE REGISTRO AGOSTO'!$A$1:$T$889,12,FALSE)</f>
        <v xml:space="preserve">Paseo Pdte. Errázuriz Echaurren N° 2631, 5° piso, comuna de Providencia, Santiago, Región Metropolitana.
</v>
      </c>
      <c r="M79" s="178" t="str">
        <f>VLOOKUP(A79,'BASE REGISTRO AGOSTO'!$A$1:$T$889,13,FALSE)</f>
        <v>XIII</v>
      </c>
      <c r="N79" s="178" t="str">
        <f>VLOOKUP(A79,'BASE REGISTRO AGOSTO'!$A$1:$T$889,14,FALSE)</f>
        <v>Providencia</v>
      </c>
      <c r="O79" s="178" t="str">
        <f>VLOOKUP(A79,'BASE REGISTRO AGOSTO'!$A$1:$T$889,15,FALSE)</f>
        <v>228737900 - 228737980</v>
      </c>
      <c r="P79" s="178" t="str">
        <f>VLOOKUP(A79,'BASE REGISTRO AGOSTO'!$A$1:$T$889,16,FALSE)</f>
        <v>http://www.ciudaddelnino.cl</v>
      </c>
      <c r="Q79" s="178">
        <f>VLOOKUP(A79,'BASE REGISTRO AGOSTO'!$A$1:$T$889,17,FALSE)</f>
        <v>0</v>
      </c>
      <c r="R79" s="178" t="str">
        <f>VLOOKUP(A79,'BASE REGISTRO AGOSTO'!$A$1:$T$889,18,FALSE)</f>
        <v>93401: Instituciones de Asistencia Social</v>
      </c>
      <c r="S79" s="178" t="str">
        <f>VLOOKUP(A79,'BASE REGISTRO AGOSTO'!$A$1:$T$889,19,FALSE)</f>
        <v xml:space="preserve">Se acompaña certificado de antecedentes financieros, correspondientes al año 2020 aprobador por el Subdepartamento de Supervisión Financiera Nacional.  </v>
      </c>
      <c r="T79" s="183">
        <f>VLOOKUP(A79,'BASE REGISTRO AGOSTO'!$A$1:$T$889,20,FALSE)</f>
        <v>37970</v>
      </c>
      <c r="U79" s="177">
        <v>1800</v>
      </c>
      <c r="V79" s="179">
        <v>23578424</v>
      </c>
      <c r="W79" s="179">
        <v>144029403</v>
      </c>
      <c r="X79" s="180">
        <v>44469</v>
      </c>
      <c r="Y79" s="176" t="s">
        <v>6489</v>
      </c>
      <c r="Z79" s="176" t="s">
        <v>6490</v>
      </c>
      <c r="AA79" s="181" t="s">
        <v>6547</v>
      </c>
    </row>
    <row r="80" spans="1:27" ht="15.75" customHeight="1" x14ac:dyDescent="0.2">
      <c r="A80" s="177">
        <v>1800</v>
      </c>
      <c r="B80" s="178" t="str">
        <f>VLOOKUP(A80,'BASE REGISTRO AGOSTO'!$A$1:$T$889,2,FALSE)</f>
        <v>Fundación Ciudad del Niño</v>
      </c>
      <c r="C80" s="178">
        <f>VLOOKUP(A80,'BASE REGISTRO AGOSTO'!$A$1:$T$889,3,FALSE)</f>
        <v>700376001</v>
      </c>
      <c r="D80" s="178" t="str">
        <f>VLOOKUP(A80,'BASE REGISTRO AGOSTO'!$A$1:$T$889,4,FALSE)</f>
        <v>Fundación de Derecho Privado</v>
      </c>
      <c r="E80" s="178" t="str">
        <f>VLOOKUP(A80,'BASE REGISTRO AGOSTO'!$A$1:$T$889,5,FALSE)</f>
        <v>Otorgada por Decreto Supremo N° 629, de fecha 14 de febrero de 1938, del Ministerio de Justicia.</v>
      </c>
      <c r="F80" s="178" t="str">
        <f>VLOOKUP(A80,'BASE REGISTRO AGOSTO'!$A$1:$T$889,6,FALSE)</f>
        <v xml:space="preserve">Certificado de Vigencia de persona jurídica sin fines de lucro Folio N° 500395371500, emitido con fecha 24 de junio de 2021, del Servicio de Registro Civil e Identificación. </v>
      </c>
      <c r="G80" s="178" t="str">
        <f>VLOOKUP(A80,'BASE REGISTRO AGOSTO'!$A$1:$T$889,7,FALSE)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80" s="178" t="str">
        <f>VLOOKUP(A80,'BASE REGISTRO AGOSTO'!$A$1:$T$889,8,FALSE)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80" s="178" t="str">
        <f>VLOOKUP(A80,'BASE REGISTRO AGOSTO'!$A$1:$T$889,9,FALSE)</f>
        <v>: 3 años.</v>
      </c>
      <c r="J80" s="178" t="str">
        <f>VLOOKUP(A80,'BASE REGISTRO AGOSTO'!$A$1:$T$889,10,FALSE)</f>
        <v xml:space="preserve">16-12-2020 hasta el 16-12-2023.
</v>
      </c>
      <c r="K80" s="178" t="str">
        <f>VLOOKUP(A80,'BASE REGISTRO AGOSTO'!$A$1:$T$889,11,FALSE)</f>
        <v>Presidente: José Pedro Silva Prado
Director Ejecutivo: Edmundo Crespo Pisano
Gerente/Director Administración y Finanzas: Julio Gutiérrez Campos,</v>
      </c>
      <c r="L80" s="178" t="str">
        <f>VLOOKUP(A80,'BASE REGISTRO AGOSTO'!$A$1:$T$889,12,FALSE)</f>
        <v xml:space="preserve">Paseo Pdte. Errázuriz Echaurren N° 2631, 5° piso, comuna de Providencia, Santiago, Región Metropolitana.
</v>
      </c>
      <c r="M80" s="178" t="str">
        <f>VLOOKUP(A80,'BASE REGISTRO AGOSTO'!$A$1:$T$889,13,FALSE)</f>
        <v>XIII</v>
      </c>
      <c r="N80" s="178" t="str">
        <f>VLOOKUP(A80,'BASE REGISTRO AGOSTO'!$A$1:$T$889,14,FALSE)</f>
        <v>Providencia</v>
      </c>
      <c r="O80" s="178" t="str">
        <f>VLOOKUP(A80,'BASE REGISTRO AGOSTO'!$A$1:$T$889,15,FALSE)</f>
        <v>228737900 - 228737980</v>
      </c>
      <c r="P80" s="178" t="str">
        <f>VLOOKUP(A80,'BASE REGISTRO AGOSTO'!$A$1:$T$889,16,FALSE)</f>
        <v>http://www.ciudaddelnino.cl</v>
      </c>
      <c r="Q80" s="178">
        <f>VLOOKUP(A80,'BASE REGISTRO AGOSTO'!$A$1:$T$889,17,FALSE)</f>
        <v>0</v>
      </c>
      <c r="R80" s="178" t="str">
        <f>VLOOKUP(A80,'BASE REGISTRO AGOSTO'!$A$1:$T$889,18,FALSE)</f>
        <v>93401: Instituciones de Asistencia Social</v>
      </c>
      <c r="S80" s="178" t="str">
        <f>VLOOKUP(A80,'BASE REGISTRO AGOSTO'!$A$1:$T$889,19,FALSE)</f>
        <v xml:space="preserve">Se acompaña certificado de antecedentes financieros, correspondientes al año 2020 aprobador por el Subdepartamento de Supervisión Financiera Nacional.  </v>
      </c>
      <c r="T80" s="183">
        <f>VLOOKUP(A80,'BASE REGISTRO AGOSTO'!$A$1:$T$889,20,FALSE)</f>
        <v>37970</v>
      </c>
      <c r="U80" s="177">
        <v>1800</v>
      </c>
      <c r="V80" s="179">
        <v>52107900</v>
      </c>
      <c r="W80" s="179">
        <v>310402752</v>
      </c>
      <c r="X80" s="180">
        <v>44469</v>
      </c>
      <c r="Y80" s="176" t="s">
        <v>6489</v>
      </c>
      <c r="Z80" s="176" t="s">
        <v>6490</v>
      </c>
      <c r="AA80" s="181" t="s">
        <v>7479</v>
      </c>
    </row>
    <row r="81" spans="1:27" ht="15.75" customHeight="1" x14ac:dyDescent="0.2">
      <c r="A81" s="177">
        <v>1950</v>
      </c>
      <c r="B81" s="178" t="str">
        <f>VLOOKUP(A81,'BASE REGISTRO AGOSTO'!$A$1:$T$889,2,FALSE)</f>
        <v>Corporación Iglesia Alianza Cristiana y Misionera</v>
      </c>
      <c r="C81" s="178">
        <f>VLOOKUP(A81,'BASE REGISTRO AGOSTO'!$A$1:$T$889,3,FALSE)</f>
        <v>700175006</v>
      </c>
      <c r="D81" s="178" t="str">
        <f>VLOOKUP(A81,'BASE REGISTRO AGOSTO'!$A$1:$T$889,4,FALSE)</f>
        <v>Corporación de Derecho Privado</v>
      </c>
      <c r="E81" s="178" t="str">
        <f>VLOOKUP(A81,'BASE REGISTRO AGOSTO'!$A$1:$T$889,5,FALSE)</f>
        <v>Otorgado por Decreto Supremo Nº 2234, del 11 de noviembre de 1920, por el Ministerio de Justicia.</v>
      </c>
      <c r="F81" s="178" t="str">
        <f>VLOOKUP(A81,'BASE REGISTRO AGOSTO'!$A$1:$T$889,6,FALSE)</f>
        <v xml:space="preserve">Certificado de Vigencia, folio Nº 500341168221, de 18 de agosto de 2020, del Servicio de Registro Civil e Identificación.
</v>
      </c>
      <c r="G81" s="178" t="str">
        <f>VLOOKUP(A81,'BASE REGISTRO AGOSTO'!$A$1:$T$889,7,FALSE)</f>
        <v>Crear y sostener Iglesias, bibliotecas y centro de reunión, escuelas, hogares de ancianos, infantiles y juveniles y, en general, centros que permitan la difusión del Evangelio, a la vez que hacer obra social en beneficio de la Comunidad.</v>
      </c>
      <c r="H81" s="178" t="str">
        <f>VLOOKUP(A81,'BASE REGISTRO AGOSTO'!$A$1:$T$889,8,FALSE)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81" s="178" t="str">
        <f>VLOOKUP(A81,'BASE REGISTRO AGOSTO'!$A$1:$T$889,9,FALSE)</f>
        <v>3 años</v>
      </c>
      <c r="J81" s="178" t="str">
        <f>VLOOKUP(A81,'BASE REGISTRO AGOSTO'!$A$1:$T$889,10,FALSE)</f>
        <v>14 de marzo de 2020 al 14 de marzo de 2023.</v>
      </c>
      <c r="K81" s="178" t="str">
        <f>VLOOKUP(A81,'BASE REGISTRO AGOSTO'!$A$1:$T$889,11,FALSE)</f>
        <v xml:space="preserve">Presidente: Pastor Carlos Iván Flores Hernández </v>
      </c>
      <c r="L81" s="178" t="str">
        <f>VLOOKUP(A81,'BASE REGISTRO AGOSTO'!$A$1:$T$889,12,FALSE)</f>
        <v xml:space="preserve">Dinamarca Nº 711, Temuco, Novena Región. 
Bustamante N° 56, Providencia, RM
</v>
      </c>
      <c r="M81" s="178" t="str">
        <f>VLOOKUP(A81,'BASE REGISTRO AGOSTO'!$A$1:$T$889,13,FALSE)</f>
        <v>XIII</v>
      </c>
      <c r="N81" s="178" t="str">
        <f>VLOOKUP(A81,'BASE REGISTRO AGOSTO'!$A$1:$T$889,14,FALSE)</f>
        <v>Temuco</v>
      </c>
      <c r="O81" s="178" t="str">
        <f>VLOOKUP(A81,'BASE REGISTRO AGOSTO'!$A$1:$T$889,15,FALSE)</f>
        <v xml:space="preserve">(45) 465726
+56977590129
</v>
      </c>
      <c r="P81" s="178" t="str">
        <f>VLOOKUP(A81,'BASE REGISTRO AGOSTO'!$A$1:$T$889,16,FALSE)</f>
        <v>secretaria@acym.cl</v>
      </c>
      <c r="Q81" s="178">
        <f>VLOOKUP(A81,'BASE REGISTRO AGOSTO'!$A$1:$T$889,17,FALSE)</f>
        <v>0</v>
      </c>
      <c r="R81" s="178" t="str">
        <f>VLOOKUP(A81,'BASE REGISTRO AGOSTO'!$A$1:$T$889,18,FALSE)</f>
        <v>93401: Instituciones de Asistencia Social.</v>
      </c>
      <c r="S81" s="178" t="str">
        <f>VLOOKUP(A81,'BASE REGISTRO AGOSTO'!$A$1:$T$889,19,FALSE)</f>
        <v>Se acompañan antecedentes Financieros correspondientes al año 2019, aprobados por el Subdepartamento de  Supervisión Financiera Nacional.</v>
      </c>
      <c r="T81" s="183">
        <f>VLOOKUP(A81,'BASE REGISTRO AGOSTO'!$A$1:$T$889,20,FALSE)</f>
        <v>37970</v>
      </c>
      <c r="U81" s="177">
        <v>1950</v>
      </c>
      <c r="V81" s="179">
        <v>0</v>
      </c>
      <c r="W81" s="179">
        <v>249937243</v>
      </c>
      <c r="X81" s="180">
        <v>44469</v>
      </c>
      <c r="Y81" s="176" t="s">
        <v>6489</v>
      </c>
      <c r="Z81" s="176" t="s">
        <v>6490</v>
      </c>
      <c r="AA81" s="181" t="s">
        <v>6548</v>
      </c>
    </row>
    <row r="82" spans="1:27" ht="15.75" customHeight="1" x14ac:dyDescent="0.2">
      <c r="A82" s="177">
        <v>2150</v>
      </c>
      <c r="B82" s="178" t="str">
        <f>VLOOKUP(A82,'BASE REGISTRO AGOSTO'!$A$1:$T$889,2,FALSE)</f>
        <v>Fundación COANIL</v>
      </c>
      <c r="C82" s="178">
        <f>VLOOKUP(A82,'BASE REGISTRO AGOSTO'!$A$1:$T$889,3,FALSE)</f>
        <v>702670004</v>
      </c>
      <c r="D82" s="178" t="str">
        <f>VLOOKUP(A82,'BASE REGISTRO AGOSTO'!$A$1:$T$889,4,FALSE)</f>
        <v>Fundación de Derecho Privado.</v>
      </c>
      <c r="E82" s="178" t="str">
        <f>VLOOKUP(A82,'BASE REGISTRO AGOSTO'!$A$1:$T$889,5,FALSE)</f>
        <v xml:space="preserve">Decreto Supremo Nº 213, de 17 de febrero de 1975, del Ministerio de Justicia. </v>
      </c>
      <c r="F82" s="178" t="str">
        <f>VLOOKUP(A82,'BASE REGISTRO AGOSTO'!$A$1:$T$889,6,FALSE)</f>
        <v>Certificado de Vigencia de persona jurídica sin fines de lucro Folio Nº 500395386540, de 24 de junio de 2021, emitido por el Servicio de Registro Civil e Identificación.</v>
      </c>
      <c r="G82" s="178" t="str">
        <f>VLOOKUP(A82,'BASE REGISTRO AGOSTO'!$A$1:$T$889,7,FALSE)</f>
        <v xml:space="preserve">Propender al desarrollo integral de los niños intelectualmente limitados hasta su incorporación a la vida del trabajo.
</v>
      </c>
      <c r="H82" s="178" t="str">
        <f>VLOOKUP(A82,'BASE REGISTRO AGOSTO'!$A$1:$T$889,8,FALSE)</f>
        <v>Presidente: 
Presidente: 
Felipe Arteaga Manieu, 
Vicepresidente: 
Edgar Witt Gebert
Secretario: 
Luis Lizama Portal
Tesorero: 
Rodrigo Pablo Roa
Directores:
Álvaro Agustín Morales Adaro
Carolina Beatriz Muñoz Guzmán
Sergio Espejo Yaksic</v>
      </c>
      <c r="I82" s="178" t="str">
        <f>VLOOKUP(A82,'BASE REGISTRO AGOSTO'!$A$1:$T$889,9,FALSE)</f>
        <v>Duran dos años en sus funciones. Renovación parcial anual de tres directores</v>
      </c>
      <c r="J82" s="178" t="str">
        <f>VLOOKUP(A82,'BASE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178" t="str">
        <f>VLOOKUP(A82,'BASE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2" s="178" t="str">
        <f>VLOOKUP(A82,'BASE REGISTRO AGOSTO'!$A$1:$T$889,12,FALSE)</f>
        <v xml:space="preserve">Julio Prado N° 1761, comuna de Ñuñoa, Región Metropolitana
</v>
      </c>
      <c r="M82" s="178" t="str">
        <f>VLOOKUP(A82,'BASE REGISTRO AGOSTO'!$A$1:$T$889,13,FALSE)</f>
        <v>XIII</v>
      </c>
      <c r="N82" s="178" t="str">
        <f>VLOOKUP(A82,'BASE REGISTRO AGOSTO'!$A$1:$T$889,14,FALSE)</f>
        <v>Ñuñoa</v>
      </c>
      <c r="O82" s="178" t="str">
        <f>VLOOKUP(A82,'BASE REGISTRO AGOSTO'!$A$1:$T$889,15,FALSE)</f>
        <v xml:space="preserve">4768500
</v>
      </c>
      <c r="P82" s="178" t="str">
        <f>VLOOKUP(A82,'BASE REGISTRO AGOSTO'!$A$1:$T$889,16,FALSE)</f>
        <v xml:space="preserve">gerenciageneral@coanil.cl
</v>
      </c>
      <c r="Q82" s="178">
        <f>VLOOKUP(A82,'BASE REGISTRO AGOSTO'!$A$1:$T$889,17,FALSE)</f>
        <v>0</v>
      </c>
      <c r="R82" s="178">
        <f>VLOOKUP(A82,'BASE REGISTRO AGOSTO'!$A$1:$T$889,18,FALSE)</f>
        <v>93401</v>
      </c>
      <c r="S82" s="178" t="str">
        <f>VLOOKUP(A82,'BASE REGISTRO AGOSTO'!$A$1:$T$889,19,FALSE)</f>
        <v>Se acompaña Certificado de Antecedentes Financieros de la Institución correspondiente al año 2020, aprobados USUFI</v>
      </c>
      <c r="T82" s="183">
        <f>VLOOKUP(A82,'BASE REGISTRO AGOSTO'!$A$1:$T$889,20,FALSE)</f>
        <v>37970</v>
      </c>
      <c r="U82" s="177">
        <v>2150</v>
      </c>
      <c r="V82" s="179">
        <v>36506045</v>
      </c>
      <c r="W82" s="179">
        <v>277091448</v>
      </c>
      <c r="X82" s="180">
        <v>44469</v>
      </c>
      <c r="Y82" s="176" t="s">
        <v>6489</v>
      </c>
      <c r="Z82" s="176" t="s">
        <v>6490</v>
      </c>
      <c r="AA82" s="181" t="s">
        <v>211</v>
      </c>
    </row>
    <row r="83" spans="1:27" ht="15.75" customHeight="1" x14ac:dyDescent="0.2">
      <c r="A83" s="177">
        <v>2150</v>
      </c>
      <c r="B83" s="178" t="str">
        <f>VLOOKUP(A83,'BASE REGISTRO AGOSTO'!$A$1:$T$889,2,FALSE)</f>
        <v>Fundación COANIL</v>
      </c>
      <c r="C83" s="178">
        <f>VLOOKUP(A83,'BASE REGISTRO AGOSTO'!$A$1:$T$889,3,FALSE)</f>
        <v>702670004</v>
      </c>
      <c r="D83" s="178" t="str">
        <f>VLOOKUP(A83,'BASE REGISTRO AGOSTO'!$A$1:$T$889,4,FALSE)</f>
        <v>Fundación de Derecho Privado.</v>
      </c>
      <c r="E83" s="178" t="str">
        <f>VLOOKUP(A83,'BASE REGISTRO AGOSTO'!$A$1:$T$889,5,FALSE)</f>
        <v xml:space="preserve">Decreto Supremo Nº 213, de 17 de febrero de 1975, del Ministerio de Justicia. </v>
      </c>
      <c r="F83" s="178" t="str">
        <f>VLOOKUP(A83,'BASE REGISTRO AGOSTO'!$A$1:$T$889,6,FALSE)</f>
        <v>Certificado de Vigencia de persona jurídica sin fines de lucro Folio Nº 500395386540, de 24 de junio de 2021, emitido por el Servicio de Registro Civil e Identificación.</v>
      </c>
      <c r="G83" s="178" t="str">
        <f>VLOOKUP(A83,'BASE REGISTRO AGOSTO'!$A$1:$T$889,7,FALSE)</f>
        <v xml:space="preserve">Propender al desarrollo integral de los niños intelectualmente limitados hasta su incorporación a la vida del trabajo.
</v>
      </c>
      <c r="H83" s="178" t="str">
        <f>VLOOKUP(A83,'BASE REGISTRO AGOSTO'!$A$1:$T$889,8,FALSE)</f>
        <v>Presidente: 
Presidente: 
Felipe Arteaga Manieu, 
Vicepresidente: 
Edgar Witt Gebert
Secretario: 
Luis Lizama Portal
Tesorero: 
Rodrigo Pablo Roa
Directores:
Álvaro Agustín Morales Adaro
Carolina Beatriz Muñoz Guzmán
Sergio Espejo Yaksic</v>
      </c>
      <c r="I83" s="178" t="str">
        <f>VLOOKUP(A83,'BASE REGISTRO AGOSTO'!$A$1:$T$889,9,FALSE)</f>
        <v>Duran dos años en sus funciones. Renovación parcial anual de tres directores</v>
      </c>
      <c r="J83" s="178" t="str">
        <f>VLOOKUP(A83,'BASE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178" t="str">
        <f>VLOOKUP(A83,'BASE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3" s="178" t="str">
        <f>VLOOKUP(A83,'BASE REGISTRO AGOSTO'!$A$1:$T$889,12,FALSE)</f>
        <v xml:space="preserve">Julio Prado N° 1761, comuna de Ñuñoa, Región Metropolitana
</v>
      </c>
      <c r="M83" s="178" t="str">
        <f>VLOOKUP(A83,'BASE REGISTRO AGOSTO'!$A$1:$T$889,13,FALSE)</f>
        <v>XIII</v>
      </c>
      <c r="N83" s="178" t="str">
        <f>VLOOKUP(A83,'BASE REGISTRO AGOSTO'!$A$1:$T$889,14,FALSE)</f>
        <v>Ñuñoa</v>
      </c>
      <c r="O83" s="178" t="str">
        <f>VLOOKUP(A83,'BASE REGISTRO AGOSTO'!$A$1:$T$889,15,FALSE)</f>
        <v xml:space="preserve">4768500
</v>
      </c>
      <c r="P83" s="178" t="str">
        <f>VLOOKUP(A83,'BASE REGISTRO AGOSTO'!$A$1:$T$889,16,FALSE)</f>
        <v xml:space="preserve">gerenciageneral@coanil.cl
</v>
      </c>
      <c r="Q83" s="178">
        <f>VLOOKUP(A83,'BASE REGISTRO AGOSTO'!$A$1:$T$889,17,FALSE)</f>
        <v>0</v>
      </c>
      <c r="R83" s="178">
        <f>VLOOKUP(A83,'BASE REGISTRO AGOSTO'!$A$1:$T$889,18,FALSE)</f>
        <v>93401</v>
      </c>
      <c r="S83" s="178" t="str">
        <f>VLOOKUP(A83,'BASE REGISTRO AGOSTO'!$A$1:$T$889,19,FALSE)</f>
        <v>Se acompaña Certificado de Antecedentes Financieros de la Institución correspondiente al año 2020, aprobados USUFI</v>
      </c>
      <c r="T83" s="183">
        <f>VLOOKUP(A83,'BASE REGISTRO AGOSTO'!$A$1:$T$889,20,FALSE)</f>
        <v>37970</v>
      </c>
      <c r="U83" s="177">
        <v>2150</v>
      </c>
      <c r="V83" s="179">
        <v>12757082</v>
      </c>
      <c r="W83" s="179">
        <v>68506066</v>
      </c>
      <c r="X83" s="180">
        <v>44469</v>
      </c>
      <c r="Y83" s="176" t="s">
        <v>6489</v>
      </c>
      <c r="Z83" s="176" t="s">
        <v>6490</v>
      </c>
      <c r="AA83" s="181" t="s">
        <v>6492</v>
      </c>
    </row>
    <row r="84" spans="1:27" ht="15.75" customHeight="1" x14ac:dyDescent="0.2">
      <c r="A84" s="177">
        <v>2150</v>
      </c>
      <c r="B84" s="178" t="str">
        <f>VLOOKUP(A84,'BASE REGISTRO AGOSTO'!$A$1:$T$889,2,FALSE)</f>
        <v>Fundación COANIL</v>
      </c>
      <c r="C84" s="178">
        <f>VLOOKUP(A84,'BASE REGISTRO AGOSTO'!$A$1:$T$889,3,FALSE)</f>
        <v>702670004</v>
      </c>
      <c r="D84" s="178" t="str">
        <f>VLOOKUP(A84,'BASE REGISTRO AGOSTO'!$A$1:$T$889,4,FALSE)</f>
        <v>Fundación de Derecho Privado.</v>
      </c>
      <c r="E84" s="178" t="str">
        <f>VLOOKUP(A84,'BASE REGISTRO AGOSTO'!$A$1:$T$889,5,FALSE)</f>
        <v xml:space="preserve">Decreto Supremo Nº 213, de 17 de febrero de 1975, del Ministerio de Justicia. </v>
      </c>
      <c r="F84" s="178" t="str">
        <f>VLOOKUP(A84,'BASE REGISTRO AGOSTO'!$A$1:$T$889,6,FALSE)</f>
        <v>Certificado de Vigencia de persona jurídica sin fines de lucro Folio Nº 500395386540, de 24 de junio de 2021, emitido por el Servicio de Registro Civil e Identificación.</v>
      </c>
      <c r="G84" s="178" t="str">
        <f>VLOOKUP(A84,'BASE REGISTRO AGOSTO'!$A$1:$T$889,7,FALSE)</f>
        <v xml:space="preserve">Propender al desarrollo integral de los niños intelectualmente limitados hasta su incorporación a la vida del trabajo.
</v>
      </c>
      <c r="H84" s="178" t="str">
        <f>VLOOKUP(A84,'BASE REGISTRO AGOSTO'!$A$1:$T$889,8,FALSE)</f>
        <v>Presidente: 
Presidente: 
Felipe Arteaga Manieu, 
Vicepresidente: 
Edgar Witt Gebert
Secretario: 
Luis Lizama Portal
Tesorero: 
Rodrigo Pablo Roa
Directores:
Álvaro Agustín Morales Adaro
Carolina Beatriz Muñoz Guzmán
Sergio Espejo Yaksic</v>
      </c>
      <c r="I84" s="178" t="str">
        <f>VLOOKUP(A84,'BASE REGISTRO AGOSTO'!$A$1:$T$889,9,FALSE)</f>
        <v>Duran dos años en sus funciones. Renovación parcial anual de tres directores</v>
      </c>
      <c r="J84" s="178" t="str">
        <f>VLOOKUP(A84,'BASE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178" t="str">
        <f>VLOOKUP(A84,'BASE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4" s="178" t="str">
        <f>VLOOKUP(A84,'BASE REGISTRO AGOSTO'!$A$1:$T$889,12,FALSE)</f>
        <v xml:space="preserve">Julio Prado N° 1761, comuna de Ñuñoa, Región Metropolitana
</v>
      </c>
      <c r="M84" s="178" t="str">
        <f>VLOOKUP(A84,'BASE REGISTRO AGOSTO'!$A$1:$T$889,13,FALSE)</f>
        <v>XIII</v>
      </c>
      <c r="N84" s="178" t="str">
        <f>VLOOKUP(A84,'BASE REGISTRO AGOSTO'!$A$1:$T$889,14,FALSE)</f>
        <v>Ñuñoa</v>
      </c>
      <c r="O84" s="178" t="str">
        <f>VLOOKUP(A84,'BASE REGISTRO AGOSTO'!$A$1:$T$889,15,FALSE)</f>
        <v xml:space="preserve">4768500
</v>
      </c>
      <c r="P84" s="178" t="str">
        <f>VLOOKUP(A84,'BASE REGISTRO AGOSTO'!$A$1:$T$889,16,FALSE)</f>
        <v xml:space="preserve">gerenciageneral@coanil.cl
</v>
      </c>
      <c r="Q84" s="178">
        <f>VLOOKUP(A84,'BASE REGISTRO AGOSTO'!$A$1:$T$889,17,FALSE)</f>
        <v>0</v>
      </c>
      <c r="R84" s="178">
        <f>VLOOKUP(A84,'BASE REGISTRO AGOSTO'!$A$1:$T$889,18,FALSE)</f>
        <v>93401</v>
      </c>
      <c r="S84" s="178" t="str">
        <f>VLOOKUP(A84,'BASE REGISTRO AGOSTO'!$A$1:$T$889,19,FALSE)</f>
        <v>Se acompaña Certificado de Antecedentes Financieros de la Institución correspondiente al año 2020, aprobados USUFI</v>
      </c>
      <c r="T84" s="183">
        <f>VLOOKUP(A84,'BASE REGISTRO AGOSTO'!$A$1:$T$889,20,FALSE)</f>
        <v>37970</v>
      </c>
      <c r="U84" s="177">
        <v>2150</v>
      </c>
      <c r="V84" s="179">
        <v>35432336</v>
      </c>
      <c r="W84" s="179">
        <v>270407499</v>
      </c>
      <c r="X84" s="180">
        <v>44469</v>
      </c>
      <c r="Y84" s="176" t="s">
        <v>6489</v>
      </c>
      <c r="Z84" s="176" t="s">
        <v>6490</v>
      </c>
      <c r="AA84" s="181" t="s">
        <v>6519</v>
      </c>
    </row>
    <row r="85" spans="1:27" ht="15.75" customHeight="1" x14ac:dyDescent="0.2">
      <c r="A85" s="177">
        <v>2150</v>
      </c>
      <c r="B85" s="178" t="str">
        <f>VLOOKUP(A85,'BASE REGISTRO AGOSTO'!$A$1:$T$889,2,FALSE)</f>
        <v>Fundación COANIL</v>
      </c>
      <c r="C85" s="178">
        <f>VLOOKUP(A85,'BASE REGISTRO AGOSTO'!$A$1:$T$889,3,FALSE)</f>
        <v>702670004</v>
      </c>
      <c r="D85" s="178" t="str">
        <f>VLOOKUP(A85,'BASE REGISTRO AGOSTO'!$A$1:$T$889,4,FALSE)</f>
        <v>Fundación de Derecho Privado.</v>
      </c>
      <c r="E85" s="178" t="str">
        <f>VLOOKUP(A85,'BASE REGISTRO AGOSTO'!$A$1:$T$889,5,FALSE)</f>
        <v xml:space="preserve">Decreto Supremo Nº 213, de 17 de febrero de 1975, del Ministerio de Justicia. </v>
      </c>
      <c r="F85" s="178" t="str">
        <f>VLOOKUP(A85,'BASE REGISTRO AGOSTO'!$A$1:$T$889,6,FALSE)</f>
        <v>Certificado de Vigencia de persona jurídica sin fines de lucro Folio Nº 500395386540, de 24 de junio de 2021, emitido por el Servicio de Registro Civil e Identificación.</v>
      </c>
      <c r="G85" s="178" t="str">
        <f>VLOOKUP(A85,'BASE REGISTRO AGOSTO'!$A$1:$T$889,7,FALSE)</f>
        <v xml:space="preserve">Propender al desarrollo integral de los niños intelectualmente limitados hasta su incorporación a la vida del trabajo.
</v>
      </c>
      <c r="H85" s="178" t="str">
        <f>VLOOKUP(A85,'BASE REGISTRO AGOSTO'!$A$1:$T$889,8,FALSE)</f>
        <v>Presidente: 
Presidente: 
Felipe Arteaga Manieu, 
Vicepresidente: 
Edgar Witt Gebert
Secretario: 
Luis Lizama Portal
Tesorero: 
Rodrigo Pablo Roa
Directores:
Álvaro Agustín Morales Adaro
Carolina Beatriz Muñoz Guzmán
Sergio Espejo Yaksic</v>
      </c>
      <c r="I85" s="178" t="str">
        <f>VLOOKUP(A85,'BASE REGISTRO AGOSTO'!$A$1:$T$889,9,FALSE)</f>
        <v>Duran dos años en sus funciones. Renovación parcial anual de tres directores</v>
      </c>
      <c r="J85" s="178" t="str">
        <f>VLOOKUP(A85,'BASE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178" t="str">
        <f>VLOOKUP(A85,'BASE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5" s="178" t="str">
        <f>VLOOKUP(A85,'BASE REGISTRO AGOSTO'!$A$1:$T$889,12,FALSE)</f>
        <v xml:space="preserve">Julio Prado N° 1761, comuna de Ñuñoa, Región Metropolitana
</v>
      </c>
      <c r="M85" s="178" t="str">
        <f>VLOOKUP(A85,'BASE REGISTRO AGOSTO'!$A$1:$T$889,13,FALSE)</f>
        <v>XIII</v>
      </c>
      <c r="N85" s="178" t="str">
        <f>VLOOKUP(A85,'BASE REGISTRO AGOSTO'!$A$1:$T$889,14,FALSE)</f>
        <v>Ñuñoa</v>
      </c>
      <c r="O85" s="178" t="str">
        <f>VLOOKUP(A85,'BASE REGISTRO AGOSTO'!$A$1:$T$889,15,FALSE)</f>
        <v xml:space="preserve">4768500
</v>
      </c>
      <c r="P85" s="178" t="str">
        <f>VLOOKUP(A85,'BASE REGISTRO AGOSTO'!$A$1:$T$889,16,FALSE)</f>
        <v xml:space="preserve">gerenciageneral@coanil.cl
</v>
      </c>
      <c r="Q85" s="178">
        <f>VLOOKUP(A85,'BASE REGISTRO AGOSTO'!$A$1:$T$889,17,FALSE)</f>
        <v>0</v>
      </c>
      <c r="R85" s="178">
        <f>VLOOKUP(A85,'BASE REGISTRO AGOSTO'!$A$1:$T$889,18,FALSE)</f>
        <v>93401</v>
      </c>
      <c r="S85" s="178" t="str">
        <f>VLOOKUP(A85,'BASE REGISTRO AGOSTO'!$A$1:$T$889,19,FALSE)</f>
        <v>Se acompaña Certificado de Antecedentes Financieros de la Institución correspondiente al año 2020, aprobados USUFI</v>
      </c>
      <c r="T85" s="183">
        <f>VLOOKUP(A85,'BASE REGISTRO AGOSTO'!$A$1:$T$889,20,FALSE)</f>
        <v>37970</v>
      </c>
      <c r="U85" s="177">
        <v>2150</v>
      </c>
      <c r="V85" s="179">
        <v>15998289</v>
      </c>
      <c r="W85" s="179">
        <v>112442729</v>
      </c>
      <c r="X85" s="180">
        <v>44469</v>
      </c>
      <c r="Y85" s="176" t="s">
        <v>6489</v>
      </c>
      <c r="Z85" s="176" t="s">
        <v>6490</v>
      </c>
      <c r="AA85" s="181" t="s">
        <v>6549</v>
      </c>
    </row>
    <row r="86" spans="1:27" ht="15.75" customHeight="1" x14ac:dyDescent="0.2">
      <c r="A86" s="177">
        <v>2150</v>
      </c>
      <c r="B86" s="178" t="str">
        <f>VLOOKUP(A86,'BASE REGISTRO AGOSTO'!$A$1:$T$889,2,FALSE)</f>
        <v>Fundación COANIL</v>
      </c>
      <c r="C86" s="178">
        <f>VLOOKUP(A86,'BASE REGISTRO AGOSTO'!$A$1:$T$889,3,FALSE)</f>
        <v>702670004</v>
      </c>
      <c r="D86" s="178" t="str">
        <f>VLOOKUP(A86,'BASE REGISTRO AGOSTO'!$A$1:$T$889,4,FALSE)</f>
        <v>Fundación de Derecho Privado.</v>
      </c>
      <c r="E86" s="178" t="str">
        <f>VLOOKUP(A86,'BASE REGISTRO AGOSTO'!$A$1:$T$889,5,FALSE)</f>
        <v xml:space="preserve">Decreto Supremo Nº 213, de 17 de febrero de 1975, del Ministerio de Justicia. </v>
      </c>
      <c r="F86" s="178" t="str">
        <f>VLOOKUP(A86,'BASE REGISTRO AGOSTO'!$A$1:$T$889,6,FALSE)</f>
        <v>Certificado de Vigencia de persona jurídica sin fines de lucro Folio Nº 500395386540, de 24 de junio de 2021, emitido por el Servicio de Registro Civil e Identificación.</v>
      </c>
      <c r="G86" s="178" t="str">
        <f>VLOOKUP(A86,'BASE REGISTRO AGOSTO'!$A$1:$T$889,7,FALSE)</f>
        <v xml:space="preserve">Propender al desarrollo integral de los niños intelectualmente limitados hasta su incorporación a la vida del trabajo.
</v>
      </c>
      <c r="H86" s="178" t="str">
        <f>VLOOKUP(A86,'BASE REGISTRO AGOSTO'!$A$1:$T$889,8,FALSE)</f>
        <v>Presidente: 
Presidente: 
Felipe Arteaga Manieu, 
Vicepresidente: 
Edgar Witt Gebert
Secretario: 
Luis Lizama Portal
Tesorero: 
Rodrigo Pablo Roa
Directores:
Álvaro Agustín Morales Adaro
Carolina Beatriz Muñoz Guzmán
Sergio Espejo Yaksic</v>
      </c>
      <c r="I86" s="178" t="str">
        <f>VLOOKUP(A86,'BASE REGISTRO AGOSTO'!$A$1:$T$889,9,FALSE)</f>
        <v>Duran dos años en sus funciones. Renovación parcial anual de tres directores</v>
      </c>
      <c r="J86" s="178" t="str">
        <f>VLOOKUP(A86,'BASE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178" t="str">
        <f>VLOOKUP(A86,'BASE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6" s="178" t="str">
        <f>VLOOKUP(A86,'BASE REGISTRO AGOSTO'!$A$1:$T$889,12,FALSE)</f>
        <v xml:space="preserve">Julio Prado N° 1761, comuna de Ñuñoa, Región Metropolitana
</v>
      </c>
      <c r="M86" s="178" t="str">
        <f>VLOOKUP(A86,'BASE REGISTRO AGOSTO'!$A$1:$T$889,13,FALSE)</f>
        <v>XIII</v>
      </c>
      <c r="N86" s="178" t="str">
        <f>VLOOKUP(A86,'BASE REGISTRO AGOSTO'!$A$1:$T$889,14,FALSE)</f>
        <v>Ñuñoa</v>
      </c>
      <c r="O86" s="178" t="str">
        <f>VLOOKUP(A86,'BASE REGISTRO AGOSTO'!$A$1:$T$889,15,FALSE)</f>
        <v xml:space="preserve">4768500
</v>
      </c>
      <c r="P86" s="178" t="str">
        <f>VLOOKUP(A86,'BASE REGISTRO AGOSTO'!$A$1:$T$889,16,FALSE)</f>
        <v xml:space="preserve">gerenciageneral@coanil.cl
</v>
      </c>
      <c r="Q86" s="178">
        <f>VLOOKUP(A86,'BASE REGISTRO AGOSTO'!$A$1:$T$889,17,FALSE)</f>
        <v>0</v>
      </c>
      <c r="R86" s="178">
        <f>VLOOKUP(A86,'BASE REGISTRO AGOSTO'!$A$1:$T$889,18,FALSE)</f>
        <v>93401</v>
      </c>
      <c r="S86" s="178" t="str">
        <f>VLOOKUP(A86,'BASE REGISTRO AGOSTO'!$A$1:$T$889,19,FALSE)</f>
        <v>Se acompaña Certificado de Antecedentes Financieros de la Institución correspondiente al año 2020, aprobados USUFI</v>
      </c>
      <c r="T86" s="183">
        <f>VLOOKUP(A86,'BASE REGISTRO AGOSTO'!$A$1:$T$889,20,FALSE)</f>
        <v>37970</v>
      </c>
      <c r="U86" s="177">
        <v>2150</v>
      </c>
      <c r="V86" s="179">
        <v>31799772</v>
      </c>
      <c r="W86" s="179">
        <v>139868684</v>
      </c>
      <c r="X86" s="180">
        <v>44469</v>
      </c>
      <c r="Y86" s="176" t="s">
        <v>6489</v>
      </c>
      <c r="Z86" s="176" t="s">
        <v>6490</v>
      </c>
      <c r="AA86" s="181" t="s">
        <v>6550</v>
      </c>
    </row>
    <row r="87" spans="1:27" ht="15.75" customHeight="1" x14ac:dyDescent="0.2">
      <c r="A87" s="177">
        <v>2150</v>
      </c>
      <c r="B87" s="178" t="str">
        <f>VLOOKUP(A87,'BASE REGISTRO AGOSTO'!$A$1:$T$889,2,FALSE)</f>
        <v>Fundación COANIL</v>
      </c>
      <c r="C87" s="178">
        <f>VLOOKUP(A87,'BASE REGISTRO AGOSTO'!$A$1:$T$889,3,FALSE)</f>
        <v>702670004</v>
      </c>
      <c r="D87" s="178" t="str">
        <f>VLOOKUP(A87,'BASE REGISTRO AGOSTO'!$A$1:$T$889,4,FALSE)</f>
        <v>Fundación de Derecho Privado.</v>
      </c>
      <c r="E87" s="178" t="str">
        <f>VLOOKUP(A87,'BASE REGISTRO AGOSTO'!$A$1:$T$889,5,FALSE)</f>
        <v xml:space="preserve">Decreto Supremo Nº 213, de 17 de febrero de 1975, del Ministerio de Justicia. </v>
      </c>
      <c r="F87" s="178" t="str">
        <f>VLOOKUP(A87,'BASE REGISTRO AGOSTO'!$A$1:$T$889,6,FALSE)</f>
        <v>Certificado de Vigencia de persona jurídica sin fines de lucro Folio Nº 500395386540, de 24 de junio de 2021, emitido por el Servicio de Registro Civil e Identificación.</v>
      </c>
      <c r="G87" s="178" t="str">
        <f>VLOOKUP(A87,'BASE REGISTRO AGOSTO'!$A$1:$T$889,7,FALSE)</f>
        <v xml:space="preserve">Propender al desarrollo integral de los niños intelectualmente limitados hasta su incorporación a la vida del trabajo.
</v>
      </c>
      <c r="H87" s="178" t="str">
        <f>VLOOKUP(A87,'BASE REGISTRO AGOSTO'!$A$1:$T$889,8,FALSE)</f>
        <v>Presidente: 
Presidente: 
Felipe Arteaga Manieu, 
Vicepresidente: 
Edgar Witt Gebert
Secretario: 
Luis Lizama Portal
Tesorero: 
Rodrigo Pablo Roa
Directores:
Álvaro Agustín Morales Adaro
Carolina Beatriz Muñoz Guzmán
Sergio Espejo Yaksic</v>
      </c>
      <c r="I87" s="178" t="str">
        <f>VLOOKUP(A87,'BASE REGISTRO AGOSTO'!$A$1:$T$889,9,FALSE)</f>
        <v>Duran dos años en sus funciones. Renovación parcial anual de tres directores</v>
      </c>
      <c r="J87" s="178" t="str">
        <f>VLOOKUP(A87,'BASE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178" t="str">
        <f>VLOOKUP(A87,'BASE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7" s="178" t="str">
        <f>VLOOKUP(A87,'BASE REGISTRO AGOSTO'!$A$1:$T$889,12,FALSE)</f>
        <v xml:space="preserve">Julio Prado N° 1761, comuna de Ñuñoa, Región Metropolitana
</v>
      </c>
      <c r="M87" s="178" t="str">
        <f>VLOOKUP(A87,'BASE REGISTRO AGOSTO'!$A$1:$T$889,13,FALSE)</f>
        <v>XIII</v>
      </c>
      <c r="N87" s="178" t="str">
        <f>VLOOKUP(A87,'BASE REGISTRO AGOSTO'!$A$1:$T$889,14,FALSE)</f>
        <v>Ñuñoa</v>
      </c>
      <c r="O87" s="178" t="str">
        <f>VLOOKUP(A87,'BASE REGISTRO AGOSTO'!$A$1:$T$889,15,FALSE)</f>
        <v xml:space="preserve">4768500
</v>
      </c>
      <c r="P87" s="178" t="str">
        <f>VLOOKUP(A87,'BASE REGISTRO AGOSTO'!$A$1:$T$889,16,FALSE)</f>
        <v xml:space="preserve">gerenciageneral@coanil.cl
</v>
      </c>
      <c r="Q87" s="178">
        <f>VLOOKUP(A87,'BASE REGISTRO AGOSTO'!$A$1:$T$889,17,FALSE)</f>
        <v>0</v>
      </c>
      <c r="R87" s="178">
        <f>VLOOKUP(A87,'BASE REGISTRO AGOSTO'!$A$1:$T$889,18,FALSE)</f>
        <v>93401</v>
      </c>
      <c r="S87" s="178" t="str">
        <f>VLOOKUP(A87,'BASE REGISTRO AGOSTO'!$A$1:$T$889,19,FALSE)</f>
        <v>Se acompaña Certificado de Antecedentes Financieros de la Institución correspondiente al año 2020, aprobados USUFI</v>
      </c>
      <c r="T87" s="183">
        <f>VLOOKUP(A87,'BASE REGISTRO AGOSTO'!$A$1:$T$889,20,FALSE)</f>
        <v>37970</v>
      </c>
      <c r="U87" s="177">
        <v>2150</v>
      </c>
      <c r="V87" s="179">
        <v>15244901</v>
      </c>
      <c r="W87" s="179">
        <v>47509887</v>
      </c>
      <c r="X87" s="180">
        <v>44469</v>
      </c>
      <c r="Y87" s="176" t="s">
        <v>6489</v>
      </c>
      <c r="Z87" s="176" t="s">
        <v>6490</v>
      </c>
      <c r="AA87" s="181" t="s">
        <v>6551</v>
      </c>
    </row>
    <row r="88" spans="1:27" ht="15.75" customHeight="1" x14ac:dyDescent="0.2">
      <c r="A88" s="177">
        <v>2150</v>
      </c>
      <c r="B88" s="178" t="str">
        <f>VLOOKUP(A88,'BASE REGISTRO AGOSTO'!$A$1:$T$889,2,FALSE)</f>
        <v>Fundación COANIL</v>
      </c>
      <c r="C88" s="178">
        <f>VLOOKUP(A88,'BASE REGISTRO AGOSTO'!$A$1:$T$889,3,FALSE)</f>
        <v>702670004</v>
      </c>
      <c r="D88" s="178" t="str">
        <f>VLOOKUP(A88,'BASE REGISTRO AGOSTO'!$A$1:$T$889,4,FALSE)</f>
        <v>Fundación de Derecho Privado.</v>
      </c>
      <c r="E88" s="178" t="str">
        <f>VLOOKUP(A88,'BASE REGISTRO AGOSTO'!$A$1:$T$889,5,FALSE)</f>
        <v xml:space="preserve">Decreto Supremo Nº 213, de 17 de febrero de 1975, del Ministerio de Justicia. </v>
      </c>
      <c r="F88" s="178" t="str">
        <f>VLOOKUP(A88,'BASE REGISTRO AGOSTO'!$A$1:$T$889,6,FALSE)</f>
        <v>Certificado de Vigencia de persona jurídica sin fines de lucro Folio Nº 500395386540, de 24 de junio de 2021, emitido por el Servicio de Registro Civil e Identificación.</v>
      </c>
      <c r="G88" s="178" t="str">
        <f>VLOOKUP(A88,'BASE REGISTRO AGOSTO'!$A$1:$T$889,7,FALSE)</f>
        <v xml:space="preserve">Propender al desarrollo integral de los niños intelectualmente limitados hasta su incorporación a la vida del trabajo.
</v>
      </c>
      <c r="H88" s="178" t="str">
        <f>VLOOKUP(A88,'BASE REGISTRO AGOSTO'!$A$1:$T$889,8,FALSE)</f>
        <v>Presidente: 
Presidente: 
Felipe Arteaga Manieu, 
Vicepresidente: 
Edgar Witt Gebert
Secretario: 
Luis Lizama Portal
Tesorero: 
Rodrigo Pablo Roa
Directores:
Álvaro Agustín Morales Adaro
Carolina Beatriz Muñoz Guzmán
Sergio Espejo Yaksic</v>
      </c>
      <c r="I88" s="178" t="str">
        <f>VLOOKUP(A88,'BASE REGISTRO AGOSTO'!$A$1:$T$889,9,FALSE)</f>
        <v>Duran dos años en sus funciones. Renovación parcial anual de tres directores</v>
      </c>
      <c r="J88" s="178" t="str">
        <f>VLOOKUP(A88,'BASE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178" t="str">
        <f>VLOOKUP(A88,'BASE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8" s="178" t="str">
        <f>VLOOKUP(A88,'BASE REGISTRO AGOSTO'!$A$1:$T$889,12,FALSE)</f>
        <v xml:space="preserve">Julio Prado N° 1761, comuna de Ñuñoa, Región Metropolitana
</v>
      </c>
      <c r="M88" s="178" t="str">
        <f>VLOOKUP(A88,'BASE REGISTRO AGOSTO'!$A$1:$T$889,13,FALSE)</f>
        <v>XIII</v>
      </c>
      <c r="N88" s="178" t="str">
        <f>VLOOKUP(A88,'BASE REGISTRO AGOSTO'!$A$1:$T$889,14,FALSE)</f>
        <v>Ñuñoa</v>
      </c>
      <c r="O88" s="178" t="str">
        <f>VLOOKUP(A88,'BASE REGISTRO AGOSTO'!$A$1:$T$889,15,FALSE)</f>
        <v xml:space="preserve">4768500
</v>
      </c>
      <c r="P88" s="178" t="str">
        <f>VLOOKUP(A88,'BASE REGISTRO AGOSTO'!$A$1:$T$889,16,FALSE)</f>
        <v xml:space="preserve">gerenciageneral@coanil.cl
</v>
      </c>
      <c r="Q88" s="178">
        <f>VLOOKUP(A88,'BASE REGISTRO AGOSTO'!$A$1:$T$889,17,FALSE)</f>
        <v>0</v>
      </c>
      <c r="R88" s="178">
        <f>VLOOKUP(A88,'BASE REGISTRO AGOSTO'!$A$1:$T$889,18,FALSE)</f>
        <v>93401</v>
      </c>
      <c r="S88" s="178" t="str">
        <f>VLOOKUP(A88,'BASE REGISTRO AGOSTO'!$A$1:$T$889,19,FALSE)</f>
        <v>Se acompaña Certificado de Antecedentes Financieros de la Institución correspondiente al año 2020, aprobados USUFI</v>
      </c>
      <c r="T88" s="183">
        <f>VLOOKUP(A88,'BASE REGISTRO AGOSTO'!$A$1:$T$889,20,FALSE)</f>
        <v>37970</v>
      </c>
      <c r="U88" s="177">
        <v>2150</v>
      </c>
      <c r="V88" s="179">
        <v>3457482</v>
      </c>
      <c r="W88" s="179">
        <v>28048937</v>
      </c>
      <c r="X88" s="180">
        <v>44469</v>
      </c>
      <c r="Y88" s="176" t="s">
        <v>6489</v>
      </c>
      <c r="Z88" s="176" t="s">
        <v>6490</v>
      </c>
      <c r="AA88" s="181" t="s">
        <v>6552</v>
      </c>
    </row>
    <row r="89" spans="1:27" ht="15.75" customHeight="1" x14ac:dyDescent="0.2">
      <c r="A89" s="177">
        <v>2150</v>
      </c>
      <c r="B89" s="178" t="str">
        <f>VLOOKUP(A89,'BASE REGISTRO AGOSTO'!$A$1:$T$889,2,FALSE)</f>
        <v>Fundación COANIL</v>
      </c>
      <c r="C89" s="178">
        <f>VLOOKUP(A89,'BASE REGISTRO AGOSTO'!$A$1:$T$889,3,FALSE)</f>
        <v>702670004</v>
      </c>
      <c r="D89" s="178" t="str">
        <f>VLOOKUP(A89,'BASE REGISTRO AGOSTO'!$A$1:$T$889,4,FALSE)</f>
        <v>Fundación de Derecho Privado.</v>
      </c>
      <c r="E89" s="178" t="str">
        <f>VLOOKUP(A89,'BASE REGISTRO AGOSTO'!$A$1:$T$889,5,FALSE)</f>
        <v xml:space="preserve">Decreto Supremo Nº 213, de 17 de febrero de 1975, del Ministerio de Justicia. </v>
      </c>
      <c r="F89" s="178" t="str">
        <f>VLOOKUP(A89,'BASE REGISTRO AGOSTO'!$A$1:$T$889,6,FALSE)</f>
        <v>Certificado de Vigencia de persona jurídica sin fines de lucro Folio Nº 500395386540, de 24 de junio de 2021, emitido por el Servicio de Registro Civil e Identificación.</v>
      </c>
      <c r="G89" s="178" t="str">
        <f>VLOOKUP(A89,'BASE REGISTRO AGOSTO'!$A$1:$T$889,7,FALSE)</f>
        <v xml:space="preserve">Propender al desarrollo integral de los niños intelectualmente limitados hasta su incorporación a la vida del trabajo.
</v>
      </c>
      <c r="H89" s="178" t="str">
        <f>VLOOKUP(A89,'BASE REGISTRO AGOSTO'!$A$1:$T$889,8,FALSE)</f>
        <v>Presidente: 
Presidente: 
Felipe Arteaga Manieu, 
Vicepresidente: 
Edgar Witt Gebert
Secretario: 
Luis Lizama Portal
Tesorero: 
Rodrigo Pablo Roa
Directores:
Álvaro Agustín Morales Adaro
Carolina Beatriz Muñoz Guzmán
Sergio Espejo Yaksic</v>
      </c>
      <c r="I89" s="178" t="str">
        <f>VLOOKUP(A89,'BASE REGISTRO AGOSTO'!$A$1:$T$889,9,FALSE)</f>
        <v>Duran dos años en sus funciones. Renovación parcial anual de tres directores</v>
      </c>
      <c r="J89" s="178" t="str">
        <f>VLOOKUP(A89,'BASE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9" s="178" t="str">
        <f>VLOOKUP(A89,'BASE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9" s="178" t="str">
        <f>VLOOKUP(A89,'BASE REGISTRO AGOSTO'!$A$1:$T$889,12,FALSE)</f>
        <v xml:space="preserve">Julio Prado N° 1761, comuna de Ñuñoa, Región Metropolitana
</v>
      </c>
      <c r="M89" s="178" t="str">
        <f>VLOOKUP(A89,'BASE REGISTRO AGOSTO'!$A$1:$T$889,13,FALSE)</f>
        <v>XIII</v>
      </c>
      <c r="N89" s="178" t="str">
        <f>VLOOKUP(A89,'BASE REGISTRO AGOSTO'!$A$1:$T$889,14,FALSE)</f>
        <v>Ñuñoa</v>
      </c>
      <c r="O89" s="178" t="str">
        <f>VLOOKUP(A89,'BASE REGISTRO AGOSTO'!$A$1:$T$889,15,FALSE)</f>
        <v xml:space="preserve">4768500
</v>
      </c>
      <c r="P89" s="178" t="str">
        <f>VLOOKUP(A89,'BASE REGISTRO AGOSTO'!$A$1:$T$889,16,FALSE)</f>
        <v xml:space="preserve">gerenciageneral@coanil.cl
</v>
      </c>
      <c r="Q89" s="178">
        <f>VLOOKUP(A89,'BASE REGISTRO AGOSTO'!$A$1:$T$889,17,FALSE)</f>
        <v>0</v>
      </c>
      <c r="R89" s="178">
        <f>VLOOKUP(A89,'BASE REGISTRO AGOSTO'!$A$1:$T$889,18,FALSE)</f>
        <v>93401</v>
      </c>
      <c r="S89" s="178" t="str">
        <f>VLOOKUP(A89,'BASE REGISTRO AGOSTO'!$A$1:$T$889,19,FALSE)</f>
        <v>Se acompaña Certificado de Antecedentes Financieros de la Institución correspondiente al año 2020, aprobados USUFI</v>
      </c>
      <c r="T89" s="183">
        <f>VLOOKUP(A89,'BASE REGISTRO AGOSTO'!$A$1:$T$889,20,FALSE)</f>
        <v>37970</v>
      </c>
      <c r="U89" s="177">
        <v>2150</v>
      </c>
      <c r="V89" s="179">
        <v>10012200</v>
      </c>
      <c r="W89" s="179">
        <v>49150847</v>
      </c>
      <c r="X89" s="180">
        <v>44469</v>
      </c>
      <c r="Y89" s="176" t="s">
        <v>6489</v>
      </c>
      <c r="Z89" s="176" t="s">
        <v>6490</v>
      </c>
      <c r="AA89" s="181" t="s">
        <v>6525</v>
      </c>
    </row>
    <row r="90" spans="1:27" ht="15.75" customHeight="1" x14ac:dyDescent="0.2">
      <c r="A90" s="177">
        <v>2150</v>
      </c>
      <c r="B90" s="178" t="str">
        <f>VLOOKUP(A90,'BASE REGISTRO AGOSTO'!$A$1:$T$889,2,FALSE)</f>
        <v>Fundación COANIL</v>
      </c>
      <c r="C90" s="178">
        <f>VLOOKUP(A90,'BASE REGISTRO AGOSTO'!$A$1:$T$889,3,FALSE)</f>
        <v>702670004</v>
      </c>
      <c r="D90" s="178" t="str">
        <f>VLOOKUP(A90,'BASE REGISTRO AGOSTO'!$A$1:$T$889,4,FALSE)</f>
        <v>Fundación de Derecho Privado.</v>
      </c>
      <c r="E90" s="178" t="str">
        <f>VLOOKUP(A90,'BASE REGISTRO AGOSTO'!$A$1:$T$889,5,FALSE)</f>
        <v xml:space="preserve">Decreto Supremo Nº 213, de 17 de febrero de 1975, del Ministerio de Justicia. </v>
      </c>
      <c r="F90" s="178" t="str">
        <f>VLOOKUP(A90,'BASE REGISTRO AGOSTO'!$A$1:$T$889,6,FALSE)</f>
        <v>Certificado de Vigencia de persona jurídica sin fines de lucro Folio Nº 500395386540, de 24 de junio de 2021, emitido por el Servicio de Registro Civil e Identificación.</v>
      </c>
      <c r="G90" s="178" t="str">
        <f>VLOOKUP(A90,'BASE REGISTRO AGOSTO'!$A$1:$T$889,7,FALSE)</f>
        <v xml:space="preserve">Propender al desarrollo integral de los niños intelectualmente limitados hasta su incorporación a la vida del trabajo.
</v>
      </c>
      <c r="H90" s="178" t="str">
        <f>VLOOKUP(A90,'BASE REGISTRO AGOSTO'!$A$1:$T$889,8,FALSE)</f>
        <v>Presidente: 
Presidente: 
Felipe Arteaga Manieu, 
Vicepresidente: 
Edgar Witt Gebert
Secretario: 
Luis Lizama Portal
Tesorero: 
Rodrigo Pablo Roa
Directores:
Álvaro Agustín Morales Adaro
Carolina Beatriz Muñoz Guzmán
Sergio Espejo Yaksic</v>
      </c>
      <c r="I90" s="178" t="str">
        <f>VLOOKUP(A90,'BASE REGISTRO AGOSTO'!$A$1:$T$889,9,FALSE)</f>
        <v>Duran dos años en sus funciones. Renovación parcial anual de tres directores</v>
      </c>
      <c r="J90" s="178" t="str">
        <f>VLOOKUP(A90,'BASE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0" s="178" t="str">
        <f>VLOOKUP(A90,'BASE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0" s="178" t="str">
        <f>VLOOKUP(A90,'BASE REGISTRO AGOSTO'!$A$1:$T$889,12,FALSE)</f>
        <v xml:space="preserve">Julio Prado N° 1761, comuna de Ñuñoa, Región Metropolitana
</v>
      </c>
      <c r="M90" s="178" t="str">
        <f>VLOOKUP(A90,'BASE REGISTRO AGOSTO'!$A$1:$T$889,13,FALSE)</f>
        <v>XIII</v>
      </c>
      <c r="N90" s="178" t="str">
        <f>VLOOKUP(A90,'BASE REGISTRO AGOSTO'!$A$1:$T$889,14,FALSE)</f>
        <v>Ñuñoa</v>
      </c>
      <c r="O90" s="178" t="str">
        <f>VLOOKUP(A90,'BASE REGISTRO AGOSTO'!$A$1:$T$889,15,FALSE)</f>
        <v xml:space="preserve">4768500
</v>
      </c>
      <c r="P90" s="178" t="str">
        <f>VLOOKUP(A90,'BASE REGISTRO AGOSTO'!$A$1:$T$889,16,FALSE)</f>
        <v xml:space="preserve">gerenciageneral@coanil.cl
</v>
      </c>
      <c r="Q90" s="178">
        <f>VLOOKUP(A90,'BASE REGISTRO AGOSTO'!$A$1:$T$889,17,FALSE)</f>
        <v>0</v>
      </c>
      <c r="R90" s="178">
        <f>VLOOKUP(A90,'BASE REGISTRO AGOSTO'!$A$1:$T$889,18,FALSE)</f>
        <v>93401</v>
      </c>
      <c r="S90" s="178" t="str">
        <f>VLOOKUP(A90,'BASE REGISTRO AGOSTO'!$A$1:$T$889,19,FALSE)</f>
        <v>Se acompaña Certificado de Antecedentes Financieros de la Institución correspondiente al año 2020, aprobados USUFI</v>
      </c>
      <c r="T90" s="183">
        <f>VLOOKUP(A90,'BASE REGISTRO AGOSTO'!$A$1:$T$889,20,FALSE)</f>
        <v>37970</v>
      </c>
      <c r="U90" s="177">
        <v>2150</v>
      </c>
      <c r="V90" s="179">
        <v>38653460</v>
      </c>
      <c r="W90" s="179">
        <v>244128998</v>
      </c>
      <c r="X90" s="180">
        <v>44469</v>
      </c>
      <c r="Y90" s="176" t="s">
        <v>6489</v>
      </c>
      <c r="Z90" s="176" t="s">
        <v>6490</v>
      </c>
      <c r="AA90" s="181" t="s">
        <v>6491</v>
      </c>
    </row>
    <row r="91" spans="1:27" ht="15.75" customHeight="1" x14ac:dyDescent="0.2">
      <c r="A91" s="177">
        <v>2150</v>
      </c>
      <c r="B91" s="178" t="str">
        <f>VLOOKUP(A91,'BASE REGISTRO AGOSTO'!$A$1:$T$889,2,FALSE)</f>
        <v>Fundación COANIL</v>
      </c>
      <c r="C91" s="178">
        <f>VLOOKUP(A91,'BASE REGISTRO AGOSTO'!$A$1:$T$889,3,FALSE)</f>
        <v>702670004</v>
      </c>
      <c r="D91" s="178" t="str">
        <f>VLOOKUP(A91,'BASE REGISTRO AGOSTO'!$A$1:$T$889,4,FALSE)</f>
        <v>Fundación de Derecho Privado.</v>
      </c>
      <c r="E91" s="178" t="str">
        <f>VLOOKUP(A91,'BASE REGISTRO AGOSTO'!$A$1:$T$889,5,FALSE)</f>
        <v xml:space="preserve">Decreto Supremo Nº 213, de 17 de febrero de 1975, del Ministerio de Justicia. </v>
      </c>
      <c r="F91" s="178" t="str">
        <f>VLOOKUP(A91,'BASE REGISTRO AGOSTO'!$A$1:$T$889,6,FALSE)</f>
        <v>Certificado de Vigencia de persona jurídica sin fines de lucro Folio Nº 500395386540, de 24 de junio de 2021, emitido por el Servicio de Registro Civil e Identificación.</v>
      </c>
      <c r="G91" s="178" t="str">
        <f>VLOOKUP(A91,'BASE REGISTRO AGOSTO'!$A$1:$T$889,7,FALSE)</f>
        <v xml:space="preserve">Propender al desarrollo integral de los niños intelectualmente limitados hasta su incorporación a la vida del trabajo.
</v>
      </c>
      <c r="H91" s="178" t="str">
        <f>VLOOKUP(A91,'BASE REGISTRO AGOSTO'!$A$1:$T$889,8,FALSE)</f>
        <v>Presidente: 
Presidente: 
Felipe Arteaga Manieu, 
Vicepresidente: 
Edgar Witt Gebert
Secretario: 
Luis Lizama Portal
Tesorero: 
Rodrigo Pablo Roa
Directores:
Álvaro Agustín Morales Adaro
Carolina Beatriz Muñoz Guzmán
Sergio Espejo Yaksic</v>
      </c>
      <c r="I91" s="178" t="str">
        <f>VLOOKUP(A91,'BASE REGISTRO AGOSTO'!$A$1:$T$889,9,FALSE)</f>
        <v>Duran dos años en sus funciones. Renovación parcial anual de tres directores</v>
      </c>
      <c r="J91" s="178" t="str">
        <f>VLOOKUP(A91,'BASE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1" s="178" t="str">
        <f>VLOOKUP(A91,'BASE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1" s="178" t="str">
        <f>VLOOKUP(A91,'BASE REGISTRO AGOSTO'!$A$1:$T$889,12,FALSE)</f>
        <v xml:space="preserve">Julio Prado N° 1761, comuna de Ñuñoa, Región Metropolitana
</v>
      </c>
      <c r="M91" s="178" t="str">
        <f>VLOOKUP(A91,'BASE REGISTRO AGOSTO'!$A$1:$T$889,13,FALSE)</f>
        <v>XIII</v>
      </c>
      <c r="N91" s="178" t="str">
        <f>VLOOKUP(A91,'BASE REGISTRO AGOSTO'!$A$1:$T$889,14,FALSE)</f>
        <v>Ñuñoa</v>
      </c>
      <c r="O91" s="178" t="str">
        <f>VLOOKUP(A91,'BASE REGISTRO AGOSTO'!$A$1:$T$889,15,FALSE)</f>
        <v xml:space="preserve">4768500
</v>
      </c>
      <c r="P91" s="178" t="str">
        <f>VLOOKUP(A91,'BASE REGISTRO AGOSTO'!$A$1:$T$889,16,FALSE)</f>
        <v xml:space="preserve">gerenciageneral@coanil.cl
</v>
      </c>
      <c r="Q91" s="178">
        <f>VLOOKUP(A91,'BASE REGISTRO AGOSTO'!$A$1:$T$889,17,FALSE)</f>
        <v>0</v>
      </c>
      <c r="R91" s="178">
        <f>VLOOKUP(A91,'BASE REGISTRO AGOSTO'!$A$1:$T$889,18,FALSE)</f>
        <v>93401</v>
      </c>
      <c r="S91" s="178" t="str">
        <f>VLOOKUP(A91,'BASE REGISTRO AGOSTO'!$A$1:$T$889,19,FALSE)</f>
        <v>Se acompaña Certificado de Antecedentes Financieros de la Institución correspondiente al año 2020, aprobados USUFI</v>
      </c>
      <c r="T91" s="183">
        <f>VLOOKUP(A91,'BASE REGISTRO AGOSTO'!$A$1:$T$889,20,FALSE)</f>
        <v>37970</v>
      </c>
      <c r="U91" s="177">
        <v>2150</v>
      </c>
      <c r="V91" s="179">
        <v>320664</v>
      </c>
      <c r="W91" s="179">
        <v>11051075</v>
      </c>
      <c r="X91" s="180">
        <v>44469</v>
      </c>
      <c r="Y91" s="176" t="s">
        <v>6489</v>
      </c>
      <c r="Z91" s="176" t="s">
        <v>6490</v>
      </c>
      <c r="AA91" s="181" t="s">
        <v>6554</v>
      </c>
    </row>
    <row r="92" spans="1:27" ht="15.75" customHeight="1" x14ac:dyDescent="0.2">
      <c r="A92" s="177">
        <v>2150</v>
      </c>
      <c r="B92" s="178" t="str">
        <f>VLOOKUP(A92,'BASE REGISTRO AGOSTO'!$A$1:$T$889,2,FALSE)</f>
        <v>Fundación COANIL</v>
      </c>
      <c r="C92" s="178">
        <f>VLOOKUP(A92,'BASE REGISTRO AGOSTO'!$A$1:$T$889,3,FALSE)</f>
        <v>702670004</v>
      </c>
      <c r="D92" s="178" t="str">
        <f>VLOOKUP(A92,'BASE REGISTRO AGOSTO'!$A$1:$T$889,4,FALSE)</f>
        <v>Fundación de Derecho Privado.</v>
      </c>
      <c r="E92" s="178" t="str">
        <f>VLOOKUP(A92,'BASE REGISTRO AGOSTO'!$A$1:$T$889,5,FALSE)</f>
        <v xml:space="preserve">Decreto Supremo Nº 213, de 17 de febrero de 1975, del Ministerio de Justicia. </v>
      </c>
      <c r="F92" s="178" t="str">
        <f>VLOOKUP(A92,'BASE REGISTRO AGOSTO'!$A$1:$T$889,6,FALSE)</f>
        <v>Certificado de Vigencia de persona jurídica sin fines de lucro Folio Nº 500395386540, de 24 de junio de 2021, emitido por el Servicio de Registro Civil e Identificación.</v>
      </c>
      <c r="G92" s="178" t="str">
        <f>VLOOKUP(A92,'BASE REGISTRO AGOSTO'!$A$1:$T$889,7,FALSE)</f>
        <v xml:space="preserve">Propender al desarrollo integral de los niños intelectualmente limitados hasta su incorporación a la vida del trabajo.
</v>
      </c>
      <c r="H92" s="178" t="str">
        <f>VLOOKUP(A92,'BASE REGISTRO AGOSTO'!$A$1:$T$889,8,FALSE)</f>
        <v>Presidente: 
Presidente: 
Felipe Arteaga Manieu, 
Vicepresidente: 
Edgar Witt Gebert
Secretario: 
Luis Lizama Portal
Tesorero: 
Rodrigo Pablo Roa
Directores:
Álvaro Agustín Morales Adaro
Carolina Beatriz Muñoz Guzmán
Sergio Espejo Yaksic</v>
      </c>
      <c r="I92" s="178" t="str">
        <f>VLOOKUP(A92,'BASE REGISTRO AGOSTO'!$A$1:$T$889,9,FALSE)</f>
        <v>Duran dos años en sus funciones. Renovación parcial anual de tres directores</v>
      </c>
      <c r="J92" s="178" t="str">
        <f>VLOOKUP(A92,'BASE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2" s="178" t="str">
        <f>VLOOKUP(A92,'BASE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2" s="178" t="str">
        <f>VLOOKUP(A92,'BASE REGISTRO AGOSTO'!$A$1:$T$889,12,FALSE)</f>
        <v xml:space="preserve">Julio Prado N° 1761, comuna de Ñuñoa, Región Metropolitana
</v>
      </c>
      <c r="M92" s="178" t="str">
        <f>VLOOKUP(A92,'BASE REGISTRO AGOSTO'!$A$1:$T$889,13,FALSE)</f>
        <v>XIII</v>
      </c>
      <c r="N92" s="178" t="str">
        <f>VLOOKUP(A92,'BASE REGISTRO AGOSTO'!$A$1:$T$889,14,FALSE)</f>
        <v>Ñuñoa</v>
      </c>
      <c r="O92" s="178" t="str">
        <f>VLOOKUP(A92,'BASE REGISTRO AGOSTO'!$A$1:$T$889,15,FALSE)</f>
        <v xml:space="preserve">4768500
</v>
      </c>
      <c r="P92" s="178" t="str">
        <f>VLOOKUP(A92,'BASE REGISTRO AGOSTO'!$A$1:$T$889,16,FALSE)</f>
        <v xml:space="preserve">gerenciageneral@coanil.cl
</v>
      </c>
      <c r="Q92" s="178">
        <f>VLOOKUP(A92,'BASE REGISTRO AGOSTO'!$A$1:$T$889,17,FALSE)</f>
        <v>0</v>
      </c>
      <c r="R92" s="178">
        <f>VLOOKUP(A92,'BASE REGISTRO AGOSTO'!$A$1:$T$889,18,FALSE)</f>
        <v>93401</v>
      </c>
      <c r="S92" s="178" t="str">
        <f>VLOOKUP(A92,'BASE REGISTRO AGOSTO'!$A$1:$T$889,19,FALSE)</f>
        <v>Se acompaña Certificado de Antecedentes Financieros de la Institución correspondiente al año 2020, aprobados USUFI</v>
      </c>
      <c r="T92" s="183">
        <f>VLOOKUP(A92,'BASE REGISTRO AGOSTO'!$A$1:$T$889,20,FALSE)</f>
        <v>37970</v>
      </c>
      <c r="U92" s="177">
        <v>2150</v>
      </c>
      <c r="V92" s="179">
        <v>12024900</v>
      </c>
      <c r="W92" s="179">
        <v>86418948</v>
      </c>
      <c r="X92" s="180">
        <v>44469</v>
      </c>
      <c r="Y92" s="176" t="s">
        <v>6489</v>
      </c>
      <c r="Z92" s="176" t="s">
        <v>6490</v>
      </c>
      <c r="AA92" s="181" t="s">
        <v>70</v>
      </c>
    </row>
    <row r="93" spans="1:27" ht="15.75" customHeight="1" x14ac:dyDescent="0.2">
      <c r="A93" s="177">
        <v>2150</v>
      </c>
      <c r="B93" s="178" t="str">
        <f>VLOOKUP(A93,'BASE REGISTRO AGOSTO'!$A$1:$T$889,2,FALSE)</f>
        <v>Fundación COANIL</v>
      </c>
      <c r="C93" s="178">
        <f>VLOOKUP(A93,'BASE REGISTRO AGOSTO'!$A$1:$T$889,3,FALSE)</f>
        <v>702670004</v>
      </c>
      <c r="D93" s="178" t="str">
        <f>VLOOKUP(A93,'BASE REGISTRO AGOSTO'!$A$1:$T$889,4,FALSE)</f>
        <v>Fundación de Derecho Privado.</v>
      </c>
      <c r="E93" s="178" t="str">
        <f>VLOOKUP(A93,'BASE REGISTRO AGOSTO'!$A$1:$T$889,5,FALSE)</f>
        <v xml:space="preserve">Decreto Supremo Nº 213, de 17 de febrero de 1975, del Ministerio de Justicia. </v>
      </c>
      <c r="F93" s="178" t="str">
        <f>VLOOKUP(A93,'BASE REGISTRO AGOSTO'!$A$1:$T$889,6,FALSE)</f>
        <v>Certificado de Vigencia de persona jurídica sin fines de lucro Folio Nº 500395386540, de 24 de junio de 2021, emitido por el Servicio de Registro Civil e Identificación.</v>
      </c>
      <c r="G93" s="178" t="str">
        <f>VLOOKUP(A93,'BASE REGISTRO AGOSTO'!$A$1:$T$889,7,FALSE)</f>
        <v xml:space="preserve">Propender al desarrollo integral de los niños intelectualmente limitados hasta su incorporación a la vida del trabajo.
</v>
      </c>
      <c r="H93" s="178" t="str">
        <f>VLOOKUP(A93,'BASE REGISTRO AGOSTO'!$A$1:$T$889,8,FALSE)</f>
        <v>Presidente: 
Presidente: 
Felipe Arteaga Manieu, 
Vicepresidente: 
Edgar Witt Gebert
Secretario: 
Luis Lizama Portal
Tesorero: 
Rodrigo Pablo Roa
Directores:
Álvaro Agustín Morales Adaro
Carolina Beatriz Muñoz Guzmán
Sergio Espejo Yaksic</v>
      </c>
      <c r="I93" s="178" t="str">
        <f>VLOOKUP(A93,'BASE REGISTRO AGOSTO'!$A$1:$T$889,9,FALSE)</f>
        <v>Duran dos años en sus funciones. Renovación parcial anual de tres directores</v>
      </c>
      <c r="J93" s="178" t="str">
        <f>VLOOKUP(A93,'BASE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3" s="178" t="str">
        <f>VLOOKUP(A93,'BASE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3" s="178" t="str">
        <f>VLOOKUP(A93,'BASE REGISTRO AGOSTO'!$A$1:$T$889,12,FALSE)</f>
        <v xml:space="preserve">Julio Prado N° 1761, comuna de Ñuñoa, Región Metropolitana
</v>
      </c>
      <c r="M93" s="178" t="str">
        <f>VLOOKUP(A93,'BASE REGISTRO AGOSTO'!$A$1:$T$889,13,FALSE)</f>
        <v>XIII</v>
      </c>
      <c r="N93" s="178" t="str">
        <f>VLOOKUP(A93,'BASE REGISTRO AGOSTO'!$A$1:$T$889,14,FALSE)</f>
        <v>Ñuñoa</v>
      </c>
      <c r="O93" s="178" t="str">
        <f>VLOOKUP(A93,'BASE REGISTRO AGOSTO'!$A$1:$T$889,15,FALSE)</f>
        <v xml:space="preserve">4768500
</v>
      </c>
      <c r="P93" s="178" t="str">
        <f>VLOOKUP(A93,'BASE REGISTRO AGOSTO'!$A$1:$T$889,16,FALSE)</f>
        <v xml:space="preserve">gerenciageneral@coanil.cl
</v>
      </c>
      <c r="Q93" s="178">
        <f>VLOOKUP(A93,'BASE REGISTRO AGOSTO'!$A$1:$T$889,17,FALSE)</f>
        <v>0</v>
      </c>
      <c r="R93" s="178">
        <f>VLOOKUP(A93,'BASE REGISTRO AGOSTO'!$A$1:$T$889,18,FALSE)</f>
        <v>93401</v>
      </c>
      <c r="S93" s="178" t="str">
        <f>VLOOKUP(A93,'BASE REGISTRO AGOSTO'!$A$1:$T$889,19,FALSE)</f>
        <v>Se acompaña Certificado de Antecedentes Financieros de la Institución correspondiente al año 2020, aprobados USUFI</v>
      </c>
      <c r="T93" s="183">
        <f>VLOOKUP(A93,'BASE REGISTRO AGOSTO'!$A$1:$T$889,20,FALSE)</f>
        <v>37970</v>
      </c>
      <c r="U93" s="177">
        <v>2150</v>
      </c>
      <c r="V93" s="179">
        <v>18307639</v>
      </c>
      <c r="W93" s="179">
        <v>132087043</v>
      </c>
      <c r="X93" s="180">
        <v>44469</v>
      </c>
      <c r="Y93" s="176" t="s">
        <v>6489</v>
      </c>
      <c r="Z93" s="176" t="s">
        <v>6490</v>
      </c>
      <c r="AA93" s="181" t="s">
        <v>6535</v>
      </c>
    </row>
    <row r="94" spans="1:27" ht="15.75" customHeight="1" x14ac:dyDescent="0.2">
      <c r="A94" s="177">
        <v>2150</v>
      </c>
      <c r="B94" s="178" t="str">
        <f>VLOOKUP(A94,'BASE REGISTRO AGOSTO'!$A$1:$T$889,2,FALSE)</f>
        <v>Fundación COANIL</v>
      </c>
      <c r="C94" s="178">
        <f>VLOOKUP(A94,'BASE REGISTRO AGOSTO'!$A$1:$T$889,3,FALSE)</f>
        <v>702670004</v>
      </c>
      <c r="D94" s="178" t="str">
        <f>VLOOKUP(A94,'BASE REGISTRO AGOSTO'!$A$1:$T$889,4,FALSE)</f>
        <v>Fundación de Derecho Privado.</v>
      </c>
      <c r="E94" s="178" t="str">
        <f>VLOOKUP(A94,'BASE REGISTRO AGOSTO'!$A$1:$T$889,5,FALSE)</f>
        <v xml:space="preserve">Decreto Supremo Nº 213, de 17 de febrero de 1975, del Ministerio de Justicia. </v>
      </c>
      <c r="F94" s="178" t="str">
        <f>VLOOKUP(A94,'BASE REGISTRO AGOSTO'!$A$1:$T$889,6,FALSE)</f>
        <v>Certificado de Vigencia de persona jurídica sin fines de lucro Folio Nº 500395386540, de 24 de junio de 2021, emitido por el Servicio de Registro Civil e Identificación.</v>
      </c>
      <c r="G94" s="178" t="str">
        <f>VLOOKUP(A94,'BASE REGISTRO AGOSTO'!$A$1:$T$889,7,FALSE)</f>
        <v xml:space="preserve">Propender al desarrollo integral de los niños intelectualmente limitados hasta su incorporación a la vida del trabajo.
</v>
      </c>
      <c r="H94" s="178" t="str">
        <f>VLOOKUP(A94,'BASE REGISTRO AGOSTO'!$A$1:$T$889,8,FALSE)</f>
        <v>Presidente: 
Presidente: 
Felipe Arteaga Manieu, 
Vicepresidente: 
Edgar Witt Gebert
Secretario: 
Luis Lizama Portal
Tesorero: 
Rodrigo Pablo Roa
Directores:
Álvaro Agustín Morales Adaro
Carolina Beatriz Muñoz Guzmán
Sergio Espejo Yaksic</v>
      </c>
      <c r="I94" s="178" t="str">
        <f>VLOOKUP(A94,'BASE REGISTRO AGOSTO'!$A$1:$T$889,9,FALSE)</f>
        <v>Duran dos años en sus funciones. Renovación parcial anual de tres directores</v>
      </c>
      <c r="J94" s="178" t="str">
        <f>VLOOKUP(A94,'BASE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4" s="178" t="str">
        <f>VLOOKUP(A94,'BASE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4" s="178" t="str">
        <f>VLOOKUP(A94,'BASE REGISTRO AGOSTO'!$A$1:$T$889,12,FALSE)</f>
        <v xml:space="preserve">Julio Prado N° 1761, comuna de Ñuñoa, Región Metropolitana
</v>
      </c>
      <c r="M94" s="178" t="str">
        <f>VLOOKUP(A94,'BASE REGISTRO AGOSTO'!$A$1:$T$889,13,FALSE)</f>
        <v>XIII</v>
      </c>
      <c r="N94" s="178" t="str">
        <f>VLOOKUP(A94,'BASE REGISTRO AGOSTO'!$A$1:$T$889,14,FALSE)</f>
        <v>Ñuñoa</v>
      </c>
      <c r="O94" s="178" t="str">
        <f>VLOOKUP(A94,'BASE REGISTRO AGOSTO'!$A$1:$T$889,15,FALSE)</f>
        <v xml:space="preserve">4768500
</v>
      </c>
      <c r="P94" s="178" t="str">
        <f>VLOOKUP(A94,'BASE REGISTRO AGOSTO'!$A$1:$T$889,16,FALSE)</f>
        <v xml:space="preserve">gerenciageneral@coanil.cl
</v>
      </c>
      <c r="Q94" s="178">
        <f>VLOOKUP(A94,'BASE REGISTRO AGOSTO'!$A$1:$T$889,17,FALSE)</f>
        <v>0</v>
      </c>
      <c r="R94" s="178">
        <f>VLOOKUP(A94,'BASE REGISTRO AGOSTO'!$A$1:$T$889,18,FALSE)</f>
        <v>93401</v>
      </c>
      <c r="S94" s="178" t="str">
        <f>VLOOKUP(A94,'BASE REGISTRO AGOSTO'!$A$1:$T$889,19,FALSE)</f>
        <v>Se acompaña Certificado de Antecedentes Financieros de la Institución correspondiente al año 2020, aprobados USUFI</v>
      </c>
      <c r="T94" s="183">
        <f>VLOOKUP(A94,'BASE REGISTRO AGOSTO'!$A$1:$T$889,20,FALSE)</f>
        <v>37970</v>
      </c>
      <c r="U94" s="177">
        <v>2150</v>
      </c>
      <c r="V94" s="179">
        <v>16120477</v>
      </c>
      <c r="W94" s="179">
        <v>156871570</v>
      </c>
      <c r="X94" s="180">
        <v>44469</v>
      </c>
      <c r="Y94" s="176" t="s">
        <v>6489</v>
      </c>
      <c r="Z94" s="176" t="s">
        <v>6490</v>
      </c>
      <c r="AA94" s="181" t="s">
        <v>6555</v>
      </c>
    </row>
    <row r="95" spans="1:27" ht="15.75" customHeight="1" x14ac:dyDescent="0.2">
      <c r="A95" s="177">
        <v>2150</v>
      </c>
      <c r="B95" s="178" t="str">
        <f>VLOOKUP(A95,'BASE REGISTRO AGOSTO'!$A$1:$T$889,2,FALSE)</f>
        <v>Fundación COANIL</v>
      </c>
      <c r="C95" s="178">
        <f>VLOOKUP(A95,'BASE REGISTRO AGOSTO'!$A$1:$T$889,3,FALSE)</f>
        <v>702670004</v>
      </c>
      <c r="D95" s="178" t="str">
        <f>VLOOKUP(A95,'BASE REGISTRO AGOSTO'!$A$1:$T$889,4,FALSE)</f>
        <v>Fundación de Derecho Privado.</v>
      </c>
      <c r="E95" s="178" t="str">
        <f>VLOOKUP(A95,'BASE REGISTRO AGOSTO'!$A$1:$T$889,5,FALSE)</f>
        <v xml:space="preserve">Decreto Supremo Nº 213, de 17 de febrero de 1975, del Ministerio de Justicia. </v>
      </c>
      <c r="F95" s="178" t="str">
        <f>VLOOKUP(A95,'BASE REGISTRO AGOSTO'!$A$1:$T$889,6,FALSE)</f>
        <v>Certificado de Vigencia de persona jurídica sin fines de lucro Folio Nº 500395386540, de 24 de junio de 2021, emitido por el Servicio de Registro Civil e Identificación.</v>
      </c>
      <c r="G95" s="178" t="str">
        <f>VLOOKUP(A95,'BASE REGISTRO AGOSTO'!$A$1:$T$889,7,FALSE)</f>
        <v xml:space="preserve">Propender al desarrollo integral de los niños intelectualmente limitados hasta su incorporación a la vida del trabajo.
</v>
      </c>
      <c r="H95" s="178" t="str">
        <f>VLOOKUP(A95,'BASE REGISTRO AGOSTO'!$A$1:$T$889,8,FALSE)</f>
        <v>Presidente: 
Presidente: 
Felipe Arteaga Manieu, 
Vicepresidente: 
Edgar Witt Gebert
Secretario: 
Luis Lizama Portal
Tesorero: 
Rodrigo Pablo Roa
Directores:
Álvaro Agustín Morales Adaro
Carolina Beatriz Muñoz Guzmán
Sergio Espejo Yaksic</v>
      </c>
      <c r="I95" s="178" t="str">
        <f>VLOOKUP(A95,'BASE REGISTRO AGOSTO'!$A$1:$T$889,9,FALSE)</f>
        <v>Duran dos años en sus funciones. Renovación parcial anual de tres directores</v>
      </c>
      <c r="J95" s="178" t="str">
        <f>VLOOKUP(A95,'BASE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5" s="178" t="str">
        <f>VLOOKUP(A95,'BASE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5" s="178" t="str">
        <f>VLOOKUP(A95,'BASE REGISTRO AGOSTO'!$A$1:$T$889,12,FALSE)</f>
        <v xml:space="preserve">Julio Prado N° 1761, comuna de Ñuñoa, Región Metropolitana
</v>
      </c>
      <c r="M95" s="178" t="str">
        <f>VLOOKUP(A95,'BASE REGISTRO AGOSTO'!$A$1:$T$889,13,FALSE)</f>
        <v>XIII</v>
      </c>
      <c r="N95" s="178" t="str">
        <f>VLOOKUP(A95,'BASE REGISTRO AGOSTO'!$A$1:$T$889,14,FALSE)</f>
        <v>Ñuñoa</v>
      </c>
      <c r="O95" s="178" t="str">
        <f>VLOOKUP(A95,'BASE REGISTRO AGOSTO'!$A$1:$T$889,15,FALSE)</f>
        <v xml:space="preserve">4768500
</v>
      </c>
      <c r="P95" s="178" t="str">
        <f>VLOOKUP(A95,'BASE REGISTRO AGOSTO'!$A$1:$T$889,16,FALSE)</f>
        <v xml:space="preserve">gerenciageneral@coanil.cl
</v>
      </c>
      <c r="Q95" s="178">
        <f>VLOOKUP(A95,'BASE REGISTRO AGOSTO'!$A$1:$T$889,17,FALSE)</f>
        <v>0</v>
      </c>
      <c r="R95" s="178">
        <f>VLOOKUP(A95,'BASE REGISTRO AGOSTO'!$A$1:$T$889,18,FALSE)</f>
        <v>93401</v>
      </c>
      <c r="S95" s="178" t="str">
        <f>VLOOKUP(A95,'BASE REGISTRO AGOSTO'!$A$1:$T$889,19,FALSE)</f>
        <v>Se acompaña Certificado de Antecedentes Financieros de la Institución correspondiente al año 2020, aprobados USUFI</v>
      </c>
      <c r="T95" s="183">
        <f>VLOOKUP(A95,'BASE REGISTRO AGOSTO'!$A$1:$T$889,20,FALSE)</f>
        <v>37970</v>
      </c>
      <c r="U95" s="177">
        <v>2150</v>
      </c>
      <c r="V95" s="179">
        <v>9595871</v>
      </c>
      <c r="W95" s="179">
        <v>47845190</v>
      </c>
      <c r="X95" s="180">
        <v>44469</v>
      </c>
      <c r="Y95" s="176" t="s">
        <v>6489</v>
      </c>
      <c r="Z95" s="176" t="s">
        <v>6490</v>
      </c>
      <c r="AA95" s="181" t="s">
        <v>6508</v>
      </c>
    </row>
    <row r="96" spans="1:27" ht="15.75" customHeight="1" x14ac:dyDescent="0.2">
      <c r="A96" s="177">
        <v>2150</v>
      </c>
      <c r="B96" s="178" t="str">
        <f>VLOOKUP(A96,'BASE REGISTRO AGOSTO'!$A$1:$T$889,2,FALSE)</f>
        <v>Fundación COANIL</v>
      </c>
      <c r="C96" s="178">
        <f>VLOOKUP(A96,'BASE REGISTRO AGOSTO'!$A$1:$T$889,3,FALSE)</f>
        <v>702670004</v>
      </c>
      <c r="D96" s="178" t="str">
        <f>VLOOKUP(A96,'BASE REGISTRO AGOSTO'!$A$1:$T$889,4,FALSE)</f>
        <v>Fundación de Derecho Privado.</v>
      </c>
      <c r="E96" s="178" t="str">
        <f>VLOOKUP(A96,'BASE REGISTRO AGOSTO'!$A$1:$T$889,5,FALSE)</f>
        <v xml:space="preserve">Decreto Supremo Nº 213, de 17 de febrero de 1975, del Ministerio de Justicia. </v>
      </c>
      <c r="F96" s="178" t="str">
        <f>VLOOKUP(A96,'BASE REGISTRO AGOSTO'!$A$1:$T$889,6,FALSE)</f>
        <v>Certificado de Vigencia de persona jurídica sin fines de lucro Folio Nº 500395386540, de 24 de junio de 2021, emitido por el Servicio de Registro Civil e Identificación.</v>
      </c>
      <c r="G96" s="178" t="str">
        <f>VLOOKUP(A96,'BASE REGISTRO AGOSTO'!$A$1:$T$889,7,FALSE)</f>
        <v xml:space="preserve">Propender al desarrollo integral de los niños intelectualmente limitados hasta su incorporación a la vida del trabajo.
</v>
      </c>
      <c r="H96" s="178" t="str">
        <f>VLOOKUP(A96,'BASE REGISTRO AGOSTO'!$A$1:$T$889,8,FALSE)</f>
        <v>Presidente: 
Presidente: 
Felipe Arteaga Manieu, 
Vicepresidente: 
Edgar Witt Gebert
Secretario: 
Luis Lizama Portal
Tesorero: 
Rodrigo Pablo Roa
Directores:
Álvaro Agustín Morales Adaro
Carolina Beatriz Muñoz Guzmán
Sergio Espejo Yaksic</v>
      </c>
      <c r="I96" s="178" t="str">
        <f>VLOOKUP(A96,'BASE REGISTRO AGOSTO'!$A$1:$T$889,9,FALSE)</f>
        <v>Duran dos años en sus funciones. Renovación parcial anual de tres directores</v>
      </c>
      <c r="J96" s="178" t="str">
        <f>VLOOKUP(A96,'BASE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6" s="178" t="str">
        <f>VLOOKUP(A96,'BASE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6" s="178" t="str">
        <f>VLOOKUP(A96,'BASE REGISTRO AGOSTO'!$A$1:$T$889,12,FALSE)</f>
        <v xml:space="preserve">Julio Prado N° 1761, comuna de Ñuñoa, Región Metropolitana
</v>
      </c>
      <c r="M96" s="178" t="str">
        <f>VLOOKUP(A96,'BASE REGISTRO AGOSTO'!$A$1:$T$889,13,FALSE)</f>
        <v>XIII</v>
      </c>
      <c r="N96" s="178" t="str">
        <f>VLOOKUP(A96,'BASE REGISTRO AGOSTO'!$A$1:$T$889,14,FALSE)</f>
        <v>Ñuñoa</v>
      </c>
      <c r="O96" s="178" t="str">
        <f>VLOOKUP(A96,'BASE REGISTRO AGOSTO'!$A$1:$T$889,15,FALSE)</f>
        <v xml:space="preserve">4768500
</v>
      </c>
      <c r="P96" s="178" t="str">
        <f>VLOOKUP(A96,'BASE REGISTRO AGOSTO'!$A$1:$T$889,16,FALSE)</f>
        <v xml:space="preserve">gerenciageneral@coanil.cl
</v>
      </c>
      <c r="Q96" s="178">
        <f>VLOOKUP(A96,'BASE REGISTRO AGOSTO'!$A$1:$T$889,17,FALSE)</f>
        <v>0</v>
      </c>
      <c r="R96" s="178">
        <f>VLOOKUP(A96,'BASE REGISTRO AGOSTO'!$A$1:$T$889,18,FALSE)</f>
        <v>93401</v>
      </c>
      <c r="S96" s="178" t="str">
        <f>VLOOKUP(A96,'BASE REGISTRO AGOSTO'!$A$1:$T$889,19,FALSE)</f>
        <v>Se acompaña Certificado de Antecedentes Financieros de la Institución correspondiente al año 2020, aprobados USUFI</v>
      </c>
      <c r="T96" s="183">
        <f>VLOOKUP(A96,'BASE REGISTRO AGOSTO'!$A$1:$T$889,20,FALSE)</f>
        <v>37970</v>
      </c>
      <c r="U96" s="177">
        <v>2150</v>
      </c>
      <c r="V96" s="179">
        <v>5557642</v>
      </c>
      <c r="W96" s="179">
        <v>49467314</v>
      </c>
      <c r="X96" s="180">
        <v>44469</v>
      </c>
      <c r="Y96" s="176" t="s">
        <v>6489</v>
      </c>
      <c r="Z96" s="176" t="s">
        <v>6490</v>
      </c>
      <c r="AA96" s="181" t="s">
        <v>181</v>
      </c>
    </row>
    <row r="97" spans="1:27" ht="15.75" customHeight="1" x14ac:dyDescent="0.2">
      <c r="A97" s="177">
        <v>2150</v>
      </c>
      <c r="B97" s="178" t="str">
        <f>VLOOKUP(A97,'BASE REGISTRO AGOSTO'!$A$1:$T$889,2,FALSE)</f>
        <v>Fundación COANIL</v>
      </c>
      <c r="C97" s="178">
        <f>VLOOKUP(A97,'BASE REGISTRO AGOSTO'!$A$1:$T$889,3,FALSE)</f>
        <v>702670004</v>
      </c>
      <c r="D97" s="178" t="str">
        <f>VLOOKUP(A97,'BASE REGISTRO AGOSTO'!$A$1:$T$889,4,FALSE)</f>
        <v>Fundación de Derecho Privado.</v>
      </c>
      <c r="E97" s="178" t="str">
        <f>VLOOKUP(A97,'BASE REGISTRO AGOSTO'!$A$1:$T$889,5,FALSE)</f>
        <v xml:space="preserve">Decreto Supremo Nº 213, de 17 de febrero de 1975, del Ministerio de Justicia. </v>
      </c>
      <c r="F97" s="178" t="str">
        <f>VLOOKUP(A97,'BASE REGISTRO AGOSTO'!$A$1:$T$889,6,FALSE)</f>
        <v>Certificado de Vigencia de persona jurídica sin fines de lucro Folio Nº 500395386540, de 24 de junio de 2021, emitido por el Servicio de Registro Civil e Identificación.</v>
      </c>
      <c r="G97" s="178" t="str">
        <f>VLOOKUP(A97,'BASE REGISTRO AGOSTO'!$A$1:$T$889,7,FALSE)</f>
        <v xml:space="preserve">Propender al desarrollo integral de los niños intelectualmente limitados hasta su incorporación a la vida del trabajo.
</v>
      </c>
      <c r="H97" s="178" t="str">
        <f>VLOOKUP(A97,'BASE REGISTRO AGOSTO'!$A$1:$T$889,8,FALSE)</f>
        <v>Presidente: 
Presidente: 
Felipe Arteaga Manieu, 
Vicepresidente: 
Edgar Witt Gebert
Secretario: 
Luis Lizama Portal
Tesorero: 
Rodrigo Pablo Roa
Directores:
Álvaro Agustín Morales Adaro
Carolina Beatriz Muñoz Guzmán
Sergio Espejo Yaksic</v>
      </c>
      <c r="I97" s="178" t="str">
        <f>VLOOKUP(A97,'BASE REGISTRO AGOSTO'!$A$1:$T$889,9,FALSE)</f>
        <v>Duran dos años en sus funciones. Renovación parcial anual de tres directores</v>
      </c>
      <c r="J97" s="178" t="str">
        <f>VLOOKUP(A97,'BASE REGISTRO AGOSTO'!$A$1:$T$889,10,FALSE)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7" s="178" t="str">
        <f>VLOOKUP(A97,'BASE REGISTRO AGOSTO'!$A$1:$T$889,11,FALSE)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7" s="178" t="str">
        <f>VLOOKUP(A97,'BASE REGISTRO AGOSTO'!$A$1:$T$889,12,FALSE)</f>
        <v xml:space="preserve">Julio Prado N° 1761, comuna de Ñuñoa, Región Metropolitana
</v>
      </c>
      <c r="M97" s="178" t="str">
        <f>VLOOKUP(A97,'BASE REGISTRO AGOSTO'!$A$1:$T$889,13,FALSE)</f>
        <v>XIII</v>
      </c>
      <c r="N97" s="178" t="str">
        <f>VLOOKUP(A97,'BASE REGISTRO AGOSTO'!$A$1:$T$889,14,FALSE)</f>
        <v>Ñuñoa</v>
      </c>
      <c r="O97" s="178" t="str">
        <f>VLOOKUP(A97,'BASE REGISTRO AGOSTO'!$A$1:$T$889,15,FALSE)</f>
        <v xml:space="preserve">4768500
</v>
      </c>
      <c r="P97" s="178" t="str">
        <f>VLOOKUP(A97,'BASE REGISTRO AGOSTO'!$A$1:$T$889,16,FALSE)</f>
        <v xml:space="preserve">gerenciageneral@coanil.cl
</v>
      </c>
      <c r="Q97" s="178">
        <f>VLOOKUP(A97,'BASE REGISTRO AGOSTO'!$A$1:$T$889,17,FALSE)</f>
        <v>0</v>
      </c>
      <c r="R97" s="178">
        <f>VLOOKUP(A97,'BASE REGISTRO AGOSTO'!$A$1:$T$889,18,FALSE)</f>
        <v>93401</v>
      </c>
      <c r="S97" s="178" t="str">
        <f>VLOOKUP(A97,'BASE REGISTRO AGOSTO'!$A$1:$T$889,19,FALSE)</f>
        <v>Se acompaña Certificado de Antecedentes Financieros de la Institución correspondiente al año 2020, aprobados USUFI</v>
      </c>
      <c r="T97" s="183">
        <f>VLOOKUP(A97,'BASE REGISTRO AGOSTO'!$A$1:$T$889,20,FALSE)</f>
        <v>37970</v>
      </c>
      <c r="U97" s="177">
        <v>2150</v>
      </c>
      <c r="V97" s="179">
        <v>6533529</v>
      </c>
      <c r="W97" s="179">
        <v>61465797</v>
      </c>
      <c r="X97" s="180">
        <v>44469</v>
      </c>
      <c r="Y97" s="176" t="s">
        <v>6489</v>
      </c>
      <c r="Z97" s="176" t="s">
        <v>6490</v>
      </c>
      <c r="AA97" s="181" t="s">
        <v>7476</v>
      </c>
    </row>
    <row r="98" spans="1:27" ht="15.75" customHeight="1" x14ac:dyDescent="0.2">
      <c r="A98" s="177">
        <v>2260</v>
      </c>
      <c r="B98" s="178" t="str">
        <f>VLOOKUP(A98,'BASE REGISTRO AGOSTO'!$A$1:$T$889,2,FALSE)</f>
        <v xml:space="preserve">
Corporación Educacional y Asistencial Hellen Keller
</v>
      </c>
      <c r="C98" s="178">
        <f>VLOOKUP(A98,'BASE REGISTRO AGOSTO'!$A$1:$T$889,3,FALSE)</f>
        <v>711620001</v>
      </c>
      <c r="D98" s="178" t="str">
        <f>VLOOKUP(A98,'BASE REGISTRO AGOSTO'!$A$1:$T$889,4,FALSE)</f>
        <v>Corporación de Derecho Privado.</v>
      </c>
      <c r="E98" s="178" t="str">
        <f>VLOOKUP(A98,'BASE REGISTRO AGOSTO'!$A$1:$T$889,5,FALSE)</f>
        <v>Otorgado por Decreto Supremo Nº 500, de 18 de mayo de 2003, del Ministerio de Justicia.</v>
      </c>
      <c r="F98" s="178" t="str">
        <f>VLOOKUP(A98,'BASE REGISTRO AGOSTO'!$A$1:$T$889,6,FALSE)</f>
        <v>Certificado de vigencia de persona jurídica sin fines de lucro, folio Nº 500395373600, de fecha 24 DE JUNIO DE 2021, del Servicio de Registro Civil e Identificación.</v>
      </c>
      <c r="G98" s="178" t="str">
        <f>VLOOKUP(A98,'BASE REGISTRO AGOSTO'!$A$1:$T$889,7,FALSE)</f>
        <v>Su objeto será brindar una atención asistencial al menor sordo en situación irregular; y desarrollar iniciativas para impartir educación diferencial.</v>
      </c>
      <c r="H98" s="178" t="str">
        <f>VLOOKUP(A98,'BASE REGISTRO AGOSTO'!$A$1:$T$889,8,FALSE)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98" s="178" t="str">
        <f>VLOOKUP(A98,'BASE REGISTRO AGOSTO'!$A$1:$T$889,9,FALSE)</f>
        <v xml:space="preserve">3 años. </v>
      </c>
      <c r="J98" s="178" t="str">
        <f>VLOOKUP(A98,'BASE REGISTRO AGOSTO'!$A$1:$T$889,10,FALSE)</f>
        <v>14 de enero de 2019 al 14 de enero de 2022.</v>
      </c>
      <c r="K98" s="178" t="str">
        <f>VLOOKUP(A98,'BASE REGISTRO AGOSTO'!$A$1:$T$889,11,FALSE)</f>
        <v xml:space="preserve">Alicia Cristina Véliz Ilabaca 
</v>
      </c>
      <c r="L98" s="178" t="str">
        <f>VLOOKUP(A98,'BASE REGISTRO AGOSTO'!$A$1:$T$889,12,FALSE)</f>
        <v xml:space="preserve">Willy Brandt N° 107, comuna La Florida, Región Metropolitana,
</v>
      </c>
      <c r="M98" s="178" t="str">
        <f>VLOOKUP(A98,'BASE REGISTRO AGOSTO'!$A$1:$T$889,13,FALSE)</f>
        <v>XIII</v>
      </c>
      <c r="N98" s="178" t="str">
        <f>VLOOKUP(A98,'BASE REGISTRO AGOSTO'!$A$1:$T$889,14,FALSE)</f>
        <v>La Florida</v>
      </c>
      <c r="O98" s="178">
        <f>VLOOKUP(A98,'BASE REGISTRO AGOSTO'!$A$1:$T$889,15,FALSE)</f>
        <v>225589874</v>
      </c>
      <c r="P98" s="178" t="str">
        <f>VLOOKUP(A98,'BASE REGISTRO AGOSTO'!$A$1:$T$889,16,FALSE)</f>
        <v xml:space="preserve">centralhellenkeller@gmail.com </v>
      </c>
      <c r="Q98" s="178">
        <f>VLOOKUP(A98,'BASE REGISTRO AGOSTO'!$A$1:$T$889,17,FALSE)</f>
        <v>0</v>
      </c>
      <c r="R98" s="178">
        <f>VLOOKUP(A98,'BASE REGISTRO AGOSTO'!$A$1:$T$889,18,FALSE)</f>
        <v>93401</v>
      </c>
      <c r="S98" s="178" t="str">
        <f>VLOOKUP(A98,'BASE REGISTRO AGOSTO'!$A$1:$T$889,19,FALSE)</f>
        <v>Se acompaña balance general del año 2020, aprobados por el Sub Departamento de Supervisión Financiera Nacional</v>
      </c>
      <c r="T98" s="183">
        <f>VLOOKUP(A98,'BASE REGISTRO AGOSTO'!$A$1:$T$889,20,FALSE)</f>
        <v>37970</v>
      </c>
      <c r="U98" s="177">
        <v>2260</v>
      </c>
      <c r="V98" s="179">
        <v>0</v>
      </c>
      <c r="W98" s="179">
        <v>29652800</v>
      </c>
      <c r="X98" s="180">
        <v>44469</v>
      </c>
      <c r="Y98" s="176" t="s">
        <v>6489</v>
      </c>
      <c r="Z98" s="176" t="s">
        <v>6490</v>
      </c>
      <c r="AA98" s="181" t="s">
        <v>6549</v>
      </c>
    </row>
    <row r="99" spans="1:27" ht="15.75" customHeight="1" x14ac:dyDescent="0.2">
      <c r="A99" s="177">
        <v>2260</v>
      </c>
      <c r="B99" s="178" t="str">
        <f>VLOOKUP(A99,'BASE REGISTRO AGOSTO'!$A$1:$T$889,2,FALSE)</f>
        <v xml:space="preserve">
Corporación Educacional y Asistencial Hellen Keller
</v>
      </c>
      <c r="C99" s="178">
        <f>VLOOKUP(A99,'BASE REGISTRO AGOSTO'!$A$1:$T$889,3,FALSE)</f>
        <v>711620001</v>
      </c>
      <c r="D99" s="178" t="str">
        <f>VLOOKUP(A99,'BASE REGISTRO AGOSTO'!$A$1:$T$889,4,FALSE)</f>
        <v>Corporación de Derecho Privado.</v>
      </c>
      <c r="E99" s="178" t="str">
        <f>VLOOKUP(A99,'BASE REGISTRO AGOSTO'!$A$1:$T$889,5,FALSE)</f>
        <v>Otorgado por Decreto Supremo Nº 500, de 18 de mayo de 2003, del Ministerio de Justicia.</v>
      </c>
      <c r="F99" s="178" t="str">
        <f>VLOOKUP(A99,'BASE REGISTRO AGOSTO'!$A$1:$T$889,6,FALSE)</f>
        <v>Certificado de vigencia de persona jurídica sin fines de lucro, folio Nº 500395373600, de fecha 24 DE JUNIO DE 2021, del Servicio de Registro Civil e Identificación.</v>
      </c>
      <c r="G99" s="178" t="str">
        <f>VLOOKUP(A99,'BASE REGISTRO AGOSTO'!$A$1:$T$889,7,FALSE)</f>
        <v>Su objeto será brindar una atención asistencial al menor sordo en situación irregular; y desarrollar iniciativas para impartir educación diferencial.</v>
      </c>
      <c r="H99" s="178" t="str">
        <f>VLOOKUP(A99,'BASE REGISTRO AGOSTO'!$A$1:$T$889,8,FALSE)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99" s="178" t="str">
        <f>VLOOKUP(A99,'BASE REGISTRO AGOSTO'!$A$1:$T$889,9,FALSE)</f>
        <v xml:space="preserve">3 años. </v>
      </c>
      <c r="J99" s="178" t="str">
        <f>VLOOKUP(A99,'BASE REGISTRO AGOSTO'!$A$1:$T$889,10,FALSE)</f>
        <v>14 de enero de 2019 al 14 de enero de 2022.</v>
      </c>
      <c r="K99" s="178" t="str">
        <f>VLOOKUP(A99,'BASE REGISTRO AGOSTO'!$A$1:$T$889,11,FALSE)</f>
        <v xml:space="preserve">Alicia Cristina Véliz Ilabaca 
</v>
      </c>
      <c r="L99" s="178" t="str">
        <f>VLOOKUP(A99,'BASE REGISTRO AGOSTO'!$A$1:$T$889,12,FALSE)</f>
        <v xml:space="preserve">Willy Brandt N° 107, comuna La Florida, Región Metropolitana,
</v>
      </c>
      <c r="M99" s="178" t="str">
        <f>VLOOKUP(A99,'BASE REGISTRO AGOSTO'!$A$1:$T$889,13,FALSE)</f>
        <v>XIII</v>
      </c>
      <c r="N99" s="178" t="str">
        <f>VLOOKUP(A99,'BASE REGISTRO AGOSTO'!$A$1:$T$889,14,FALSE)</f>
        <v>La Florida</v>
      </c>
      <c r="O99" s="178">
        <f>VLOOKUP(A99,'BASE REGISTRO AGOSTO'!$A$1:$T$889,15,FALSE)</f>
        <v>225589874</v>
      </c>
      <c r="P99" s="178" t="str">
        <f>VLOOKUP(A99,'BASE REGISTRO AGOSTO'!$A$1:$T$889,16,FALSE)</f>
        <v xml:space="preserve">centralhellenkeller@gmail.com </v>
      </c>
      <c r="Q99" s="178">
        <f>VLOOKUP(A99,'BASE REGISTRO AGOSTO'!$A$1:$T$889,17,FALSE)</f>
        <v>0</v>
      </c>
      <c r="R99" s="178">
        <f>VLOOKUP(A99,'BASE REGISTRO AGOSTO'!$A$1:$T$889,18,FALSE)</f>
        <v>93401</v>
      </c>
      <c r="S99" s="178" t="str">
        <f>VLOOKUP(A99,'BASE REGISTRO AGOSTO'!$A$1:$T$889,19,FALSE)</f>
        <v>Se acompaña balance general del año 2020, aprobados por el Sub Departamento de Supervisión Financiera Nacional</v>
      </c>
      <c r="T99" s="183">
        <f>VLOOKUP(A99,'BASE REGISTRO AGOSTO'!$A$1:$T$889,20,FALSE)</f>
        <v>37970</v>
      </c>
      <c r="U99" s="177">
        <v>2260</v>
      </c>
      <c r="V99" s="179">
        <v>57797100</v>
      </c>
      <c r="W99" s="179">
        <v>462762114</v>
      </c>
      <c r="X99" s="180">
        <v>44469</v>
      </c>
      <c r="Y99" s="176" t="s">
        <v>6489</v>
      </c>
      <c r="Z99" s="176" t="s">
        <v>6490</v>
      </c>
      <c r="AA99" s="181" t="s">
        <v>6556</v>
      </c>
    </row>
    <row r="100" spans="1:27" ht="15.75" customHeight="1" x14ac:dyDescent="0.2">
      <c r="A100" s="177">
        <v>2260</v>
      </c>
      <c r="B100" s="178" t="str">
        <f>VLOOKUP(A100,'BASE REGISTRO AGOSTO'!$A$1:$T$889,2,FALSE)</f>
        <v xml:space="preserve">
Corporación Educacional y Asistencial Hellen Keller
</v>
      </c>
      <c r="C100" s="178">
        <f>VLOOKUP(A100,'BASE REGISTRO AGOSTO'!$A$1:$T$889,3,FALSE)</f>
        <v>711620001</v>
      </c>
      <c r="D100" s="178" t="str">
        <f>VLOOKUP(A100,'BASE REGISTRO AGOSTO'!$A$1:$T$889,4,FALSE)</f>
        <v>Corporación de Derecho Privado.</v>
      </c>
      <c r="E100" s="178" t="str">
        <f>VLOOKUP(A100,'BASE REGISTRO AGOSTO'!$A$1:$T$889,5,FALSE)</f>
        <v>Otorgado por Decreto Supremo Nº 500, de 18 de mayo de 2003, del Ministerio de Justicia.</v>
      </c>
      <c r="F100" s="178" t="str">
        <f>VLOOKUP(A100,'BASE REGISTRO AGOSTO'!$A$1:$T$889,6,FALSE)</f>
        <v>Certificado de vigencia de persona jurídica sin fines de lucro, folio Nº 500395373600, de fecha 24 DE JUNIO DE 2021, del Servicio de Registro Civil e Identificación.</v>
      </c>
      <c r="G100" s="178" t="str">
        <f>VLOOKUP(A100,'BASE REGISTRO AGOSTO'!$A$1:$T$889,7,FALSE)</f>
        <v>Su objeto será brindar una atención asistencial al menor sordo en situación irregular; y desarrollar iniciativas para impartir educación diferencial.</v>
      </c>
      <c r="H100" s="178" t="str">
        <f>VLOOKUP(A100,'BASE REGISTRO AGOSTO'!$A$1:$T$889,8,FALSE)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100" s="178" t="str">
        <f>VLOOKUP(A100,'BASE REGISTRO AGOSTO'!$A$1:$T$889,9,FALSE)</f>
        <v xml:space="preserve">3 años. </v>
      </c>
      <c r="J100" s="178" t="str">
        <f>VLOOKUP(A100,'BASE REGISTRO AGOSTO'!$A$1:$T$889,10,FALSE)</f>
        <v>14 de enero de 2019 al 14 de enero de 2022.</v>
      </c>
      <c r="K100" s="178" t="str">
        <f>VLOOKUP(A100,'BASE REGISTRO AGOSTO'!$A$1:$T$889,11,FALSE)</f>
        <v xml:space="preserve">Alicia Cristina Véliz Ilabaca 
</v>
      </c>
      <c r="L100" s="178" t="str">
        <f>VLOOKUP(A100,'BASE REGISTRO AGOSTO'!$A$1:$T$889,12,FALSE)</f>
        <v xml:space="preserve">Willy Brandt N° 107, comuna La Florida, Región Metropolitana,
</v>
      </c>
      <c r="M100" s="178" t="str">
        <f>VLOOKUP(A100,'BASE REGISTRO AGOSTO'!$A$1:$T$889,13,FALSE)</f>
        <v>XIII</v>
      </c>
      <c r="N100" s="178" t="str">
        <f>VLOOKUP(A100,'BASE REGISTRO AGOSTO'!$A$1:$T$889,14,FALSE)</f>
        <v>La Florida</v>
      </c>
      <c r="O100" s="178">
        <f>VLOOKUP(A100,'BASE REGISTRO AGOSTO'!$A$1:$T$889,15,FALSE)</f>
        <v>225589874</v>
      </c>
      <c r="P100" s="178" t="str">
        <f>VLOOKUP(A100,'BASE REGISTRO AGOSTO'!$A$1:$T$889,16,FALSE)</f>
        <v xml:space="preserve">centralhellenkeller@gmail.com </v>
      </c>
      <c r="Q100" s="178">
        <f>VLOOKUP(A100,'BASE REGISTRO AGOSTO'!$A$1:$T$889,17,FALSE)</f>
        <v>0</v>
      </c>
      <c r="R100" s="178">
        <f>VLOOKUP(A100,'BASE REGISTRO AGOSTO'!$A$1:$T$889,18,FALSE)</f>
        <v>93401</v>
      </c>
      <c r="S100" s="178" t="str">
        <f>VLOOKUP(A100,'BASE REGISTRO AGOSTO'!$A$1:$T$889,19,FALSE)</f>
        <v>Se acompaña balance general del año 2020, aprobados por el Sub Departamento de Supervisión Financiera Nacional</v>
      </c>
      <c r="T100" s="183">
        <f>VLOOKUP(A100,'BASE REGISTRO AGOSTO'!$A$1:$T$889,20,FALSE)</f>
        <v>37970</v>
      </c>
      <c r="U100" s="177">
        <v>2260</v>
      </c>
      <c r="V100" s="179">
        <v>0</v>
      </c>
      <c r="W100" s="179">
        <v>59002176</v>
      </c>
      <c r="X100" s="180">
        <v>44469</v>
      </c>
      <c r="Y100" s="176" t="s">
        <v>6489</v>
      </c>
      <c r="Z100" s="176" t="s">
        <v>6490</v>
      </c>
      <c r="AA100" s="181" t="s">
        <v>6557</v>
      </c>
    </row>
    <row r="101" spans="1:27" ht="15.75" customHeight="1" x14ac:dyDescent="0.2">
      <c r="A101" s="177">
        <v>2260</v>
      </c>
      <c r="B101" s="178" t="str">
        <f>VLOOKUP(A101,'BASE REGISTRO AGOSTO'!$A$1:$T$889,2,FALSE)</f>
        <v xml:space="preserve">
Corporación Educacional y Asistencial Hellen Keller
</v>
      </c>
      <c r="C101" s="178">
        <f>VLOOKUP(A101,'BASE REGISTRO AGOSTO'!$A$1:$T$889,3,FALSE)</f>
        <v>711620001</v>
      </c>
      <c r="D101" s="178" t="str">
        <f>VLOOKUP(A101,'BASE REGISTRO AGOSTO'!$A$1:$T$889,4,FALSE)</f>
        <v>Corporación de Derecho Privado.</v>
      </c>
      <c r="E101" s="178" t="str">
        <f>VLOOKUP(A101,'BASE REGISTRO AGOSTO'!$A$1:$T$889,5,FALSE)</f>
        <v>Otorgado por Decreto Supremo Nº 500, de 18 de mayo de 2003, del Ministerio de Justicia.</v>
      </c>
      <c r="F101" s="178" t="str">
        <f>VLOOKUP(A101,'BASE REGISTRO AGOSTO'!$A$1:$T$889,6,FALSE)</f>
        <v>Certificado de vigencia de persona jurídica sin fines de lucro, folio Nº 500395373600, de fecha 24 DE JUNIO DE 2021, del Servicio de Registro Civil e Identificación.</v>
      </c>
      <c r="G101" s="178" t="str">
        <f>VLOOKUP(A101,'BASE REGISTRO AGOSTO'!$A$1:$T$889,7,FALSE)</f>
        <v>Su objeto será brindar una atención asistencial al menor sordo en situación irregular; y desarrollar iniciativas para impartir educación diferencial.</v>
      </c>
      <c r="H101" s="178" t="str">
        <f>VLOOKUP(A101,'BASE REGISTRO AGOSTO'!$A$1:$T$889,8,FALSE)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101" s="178" t="str">
        <f>VLOOKUP(A101,'BASE REGISTRO AGOSTO'!$A$1:$T$889,9,FALSE)</f>
        <v xml:space="preserve">3 años. </v>
      </c>
      <c r="J101" s="178" t="str">
        <f>VLOOKUP(A101,'BASE REGISTRO AGOSTO'!$A$1:$T$889,10,FALSE)</f>
        <v>14 de enero de 2019 al 14 de enero de 2022.</v>
      </c>
      <c r="K101" s="178" t="str">
        <f>VLOOKUP(A101,'BASE REGISTRO AGOSTO'!$A$1:$T$889,11,FALSE)</f>
        <v xml:space="preserve">Alicia Cristina Véliz Ilabaca 
</v>
      </c>
      <c r="L101" s="178" t="str">
        <f>VLOOKUP(A101,'BASE REGISTRO AGOSTO'!$A$1:$T$889,12,FALSE)</f>
        <v xml:space="preserve">Willy Brandt N° 107, comuna La Florida, Región Metropolitana,
</v>
      </c>
      <c r="M101" s="178" t="str">
        <f>VLOOKUP(A101,'BASE REGISTRO AGOSTO'!$A$1:$T$889,13,FALSE)</f>
        <v>XIII</v>
      </c>
      <c r="N101" s="178" t="str">
        <f>VLOOKUP(A101,'BASE REGISTRO AGOSTO'!$A$1:$T$889,14,FALSE)</f>
        <v>La Florida</v>
      </c>
      <c r="O101" s="178">
        <f>VLOOKUP(A101,'BASE REGISTRO AGOSTO'!$A$1:$T$889,15,FALSE)</f>
        <v>225589874</v>
      </c>
      <c r="P101" s="178" t="str">
        <f>VLOOKUP(A101,'BASE REGISTRO AGOSTO'!$A$1:$T$889,16,FALSE)</f>
        <v xml:space="preserve">centralhellenkeller@gmail.com </v>
      </c>
      <c r="Q101" s="178">
        <f>VLOOKUP(A101,'BASE REGISTRO AGOSTO'!$A$1:$T$889,17,FALSE)</f>
        <v>0</v>
      </c>
      <c r="R101" s="178">
        <f>VLOOKUP(A101,'BASE REGISTRO AGOSTO'!$A$1:$T$889,18,FALSE)</f>
        <v>93401</v>
      </c>
      <c r="S101" s="178" t="str">
        <f>VLOOKUP(A101,'BASE REGISTRO AGOSTO'!$A$1:$T$889,19,FALSE)</f>
        <v>Se acompaña balance general del año 2020, aprobados por el Sub Departamento de Supervisión Financiera Nacional</v>
      </c>
      <c r="T101" s="183">
        <f>VLOOKUP(A101,'BASE REGISTRO AGOSTO'!$A$1:$T$889,20,FALSE)</f>
        <v>37970</v>
      </c>
      <c r="U101" s="177">
        <v>2260</v>
      </c>
      <c r="V101" s="179">
        <v>5932284</v>
      </c>
      <c r="W101" s="179">
        <v>61888152</v>
      </c>
      <c r="X101" s="180">
        <v>44469</v>
      </c>
      <c r="Y101" s="176" t="s">
        <v>6489</v>
      </c>
      <c r="Z101" s="176" t="s">
        <v>6490</v>
      </c>
      <c r="AA101" s="181" t="s">
        <v>6558</v>
      </c>
    </row>
    <row r="102" spans="1:27" ht="15.75" customHeight="1" x14ac:dyDescent="0.2">
      <c r="A102" s="177">
        <v>2260</v>
      </c>
      <c r="B102" s="178" t="str">
        <f>VLOOKUP(A102,'BASE REGISTRO AGOSTO'!$A$1:$T$889,2,FALSE)</f>
        <v xml:space="preserve">
Corporación Educacional y Asistencial Hellen Keller
</v>
      </c>
      <c r="C102" s="178">
        <f>VLOOKUP(A102,'BASE REGISTRO AGOSTO'!$A$1:$T$889,3,FALSE)</f>
        <v>711620001</v>
      </c>
      <c r="D102" s="178" t="str">
        <f>VLOOKUP(A102,'BASE REGISTRO AGOSTO'!$A$1:$T$889,4,FALSE)</f>
        <v>Corporación de Derecho Privado.</v>
      </c>
      <c r="E102" s="178" t="str">
        <f>VLOOKUP(A102,'BASE REGISTRO AGOSTO'!$A$1:$T$889,5,FALSE)</f>
        <v>Otorgado por Decreto Supremo Nº 500, de 18 de mayo de 2003, del Ministerio de Justicia.</v>
      </c>
      <c r="F102" s="178" t="str">
        <f>VLOOKUP(A102,'BASE REGISTRO AGOSTO'!$A$1:$T$889,6,FALSE)</f>
        <v>Certificado de vigencia de persona jurídica sin fines de lucro, folio Nº 500395373600, de fecha 24 DE JUNIO DE 2021, del Servicio de Registro Civil e Identificación.</v>
      </c>
      <c r="G102" s="178" t="str">
        <f>VLOOKUP(A102,'BASE REGISTRO AGOSTO'!$A$1:$T$889,7,FALSE)</f>
        <v>Su objeto será brindar una atención asistencial al menor sordo en situación irregular; y desarrollar iniciativas para impartir educación diferencial.</v>
      </c>
      <c r="H102" s="178" t="str">
        <f>VLOOKUP(A102,'BASE REGISTRO AGOSTO'!$A$1:$T$889,8,FALSE)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102" s="178" t="str">
        <f>VLOOKUP(A102,'BASE REGISTRO AGOSTO'!$A$1:$T$889,9,FALSE)</f>
        <v xml:space="preserve">3 años. </v>
      </c>
      <c r="J102" s="178" t="str">
        <f>VLOOKUP(A102,'BASE REGISTRO AGOSTO'!$A$1:$T$889,10,FALSE)</f>
        <v>14 de enero de 2019 al 14 de enero de 2022.</v>
      </c>
      <c r="K102" s="178" t="str">
        <f>VLOOKUP(A102,'BASE REGISTRO AGOSTO'!$A$1:$T$889,11,FALSE)</f>
        <v xml:space="preserve">Alicia Cristina Véliz Ilabaca 
</v>
      </c>
      <c r="L102" s="178" t="str">
        <f>VLOOKUP(A102,'BASE REGISTRO AGOSTO'!$A$1:$T$889,12,FALSE)</f>
        <v xml:space="preserve">Willy Brandt N° 107, comuna La Florida, Región Metropolitana,
</v>
      </c>
      <c r="M102" s="178" t="str">
        <f>VLOOKUP(A102,'BASE REGISTRO AGOSTO'!$A$1:$T$889,13,FALSE)</f>
        <v>XIII</v>
      </c>
      <c r="N102" s="178" t="str">
        <f>VLOOKUP(A102,'BASE REGISTRO AGOSTO'!$A$1:$T$889,14,FALSE)</f>
        <v>La Florida</v>
      </c>
      <c r="O102" s="178">
        <f>VLOOKUP(A102,'BASE REGISTRO AGOSTO'!$A$1:$T$889,15,FALSE)</f>
        <v>225589874</v>
      </c>
      <c r="P102" s="178" t="str">
        <f>VLOOKUP(A102,'BASE REGISTRO AGOSTO'!$A$1:$T$889,16,FALSE)</f>
        <v xml:space="preserve">centralhellenkeller@gmail.com </v>
      </c>
      <c r="Q102" s="178">
        <f>VLOOKUP(A102,'BASE REGISTRO AGOSTO'!$A$1:$T$889,17,FALSE)</f>
        <v>0</v>
      </c>
      <c r="R102" s="178">
        <f>VLOOKUP(A102,'BASE REGISTRO AGOSTO'!$A$1:$T$889,18,FALSE)</f>
        <v>93401</v>
      </c>
      <c r="S102" s="178" t="str">
        <f>VLOOKUP(A102,'BASE REGISTRO AGOSTO'!$A$1:$T$889,19,FALSE)</f>
        <v>Se acompaña balance general del año 2020, aprobados por el Sub Departamento de Supervisión Financiera Nacional</v>
      </c>
      <c r="T102" s="183">
        <f>VLOOKUP(A102,'BASE REGISTRO AGOSTO'!$A$1:$T$889,20,FALSE)</f>
        <v>37970</v>
      </c>
      <c r="U102" s="177">
        <v>2260</v>
      </c>
      <c r="V102" s="179">
        <v>7413200</v>
      </c>
      <c r="W102" s="179">
        <v>110901472</v>
      </c>
      <c r="X102" s="180">
        <v>44469</v>
      </c>
      <c r="Y102" s="176" t="s">
        <v>6489</v>
      </c>
      <c r="Z102" s="176" t="s">
        <v>6490</v>
      </c>
      <c r="AA102" s="181" t="s">
        <v>6544</v>
      </c>
    </row>
    <row r="103" spans="1:27" ht="15.75" customHeight="1" x14ac:dyDescent="0.2">
      <c r="A103" s="177">
        <v>2330</v>
      </c>
      <c r="B103" s="178" t="str">
        <f>VLOOKUP(A103,'BASE REGISTRO AGOSTO'!$A$1:$T$889,2,FALSE)</f>
        <v>Corporación Gabriela Mistral.</v>
      </c>
      <c r="C103" s="178">
        <f>VLOOKUP(A103,'BASE REGISTRO AGOSTO'!$A$1:$T$889,3,FALSE)</f>
        <v>713523003</v>
      </c>
      <c r="D103" s="178" t="str">
        <f>VLOOKUP(A103,'BASE REGISTRO AGOSTO'!$A$1:$T$889,4,FALSE)</f>
        <v>Corporación de Derecho Privado.</v>
      </c>
      <c r="E103" s="178" t="str">
        <f>VLOOKUP(A103,'BASE REGISTRO AGOSTO'!$A$1:$T$889,5,FALSE)</f>
        <v xml:space="preserve">Otorgada por Decreto Supremo Nº 1027, de fecha 07 de noviembre de 1986, del Ministerio de Justicia, publicado en el Diario Oficial el día 22 de noviembre de 1986. </v>
      </c>
      <c r="F103" s="178" t="str">
        <f>VLOOKUP(A103,'BASE REGISTRO AGOSTO'!$A$1:$T$889,6,FALSE)</f>
        <v xml:space="preserve">Certificado de Vigencia Folio Nº 500396162528, de fecha 30 de junio de 2021, otorgado por el Servicio de Registro Civil e Identificación.
</v>
      </c>
      <c r="G103" s="178" t="str">
        <f>VLOOKUP(A103,'BASE REGISTRO AGOSTO'!$A$1:$T$889,7,FALSE)</f>
        <v>El desarrollo de actividades de prevención y tratamiento, que sirvan para mejorar la atención a los menores en situación irregular en la Cuarta Región.</v>
      </c>
      <c r="H103" s="178" t="str">
        <f>VLOOKUP(A103,'BASE REGISTRO AGOSTO'!$A$1:$T$889,8,FALSE)</f>
        <v>Presidente: Francisco León Henríquez Adaros
Vicepresidente: Marcelo Hidalgo Molina
Secretario: Carlos Manuel Calvo Muñoz
Tesorero : Jorge Brusher Mac- Farlane 
Directores:
María Lucrecia Rivera Muñoz
René Corbeaux Cruz</v>
      </c>
      <c r="I103" s="178" t="str">
        <f>VLOOKUP(A103,'BASE REGISTRO AGOSTO'!$A$1:$T$889,9,FALSE)</f>
        <v>Durarán 03 años en sus cargos.</v>
      </c>
      <c r="J103" s="178" t="str">
        <f>VLOOKUP(A103,'BASE REGISTRO AGOSTO'!$A$1:$T$889,10,FALSE)</f>
        <v>De 20 de Mayo de 2020 al 20  de Mayo de 2023.</v>
      </c>
      <c r="K103" s="178" t="str">
        <f>VLOOKUP(A103,'BASE REGISTRO AGOSTO'!$A$1:$T$889,11,FALSE)</f>
        <v xml:space="preserve">Presidente: Francisco León Henríquez Adaros, 
Directora Ejecutiva: María Cristina Meléndez Jiménez,
</v>
      </c>
      <c r="L103" s="178" t="str">
        <f>VLOOKUP(A103,'BASE REGISTRO AGOSTO'!$A$1:$T$889,12,FALSE)</f>
        <v xml:space="preserve">La Pampilla S/N, Casilla 98, Coquimbo.
</v>
      </c>
      <c r="M103" s="178" t="str">
        <f>VLOOKUP(A103,'BASE REGISTRO AGOSTO'!$A$1:$T$889,13,FALSE)</f>
        <v>IV</v>
      </c>
      <c r="N103" s="178" t="str">
        <f>VLOOKUP(A103,'BASE REGISTRO AGOSTO'!$A$1:$T$889,14,FALSE)</f>
        <v>Coquimbo</v>
      </c>
      <c r="O103" s="178" t="str">
        <f>VLOOKUP(A103,'BASE REGISTRO AGOSTO'!$A$1:$T$889,15,FALSE)</f>
        <v>(51) 2321039</v>
      </c>
      <c r="P103" s="178" t="str">
        <f>VLOOKUP(A103,'BASE REGISTRO AGOSTO'!$A$1:$T$889,16,FALSE)</f>
        <v xml:space="preserve">cgmistral07@yahoo.es              ugesco@gmail.com
</v>
      </c>
      <c r="Q103" s="178" t="str">
        <f>VLOOKUP(A103,'BASE REGISTRO AGOSTO'!$A$1:$T$889,17,FALSE)</f>
        <v>Casilla 98</v>
      </c>
      <c r="R103" s="178" t="str">
        <f>VLOOKUP(A103,'BASE REGISTRO AGOSTO'!$A$1:$T$889,18,FALSE)</f>
        <v>93401: Institución de Asistencia Social</v>
      </c>
      <c r="S103" s="178" t="str">
        <f>VLOOKUP(A103,'BASE REGISTRO AGOSTO'!$A$1:$T$889,19,FALSE)</f>
        <v xml:space="preserve">Se acompaña certificado financiero correspondiente al año 2020 aprobada por el  Sub Departamento de Supervisión Financiera Nacional. </v>
      </c>
      <c r="T103" s="183">
        <f>VLOOKUP(A103,'BASE REGISTRO AGOSTO'!$A$1:$T$889,20,FALSE)</f>
        <v>37970</v>
      </c>
      <c r="U103" s="177">
        <v>2330</v>
      </c>
      <c r="V103" s="179">
        <v>13443063</v>
      </c>
      <c r="W103" s="179">
        <v>46808480</v>
      </c>
      <c r="X103" s="180">
        <v>44469</v>
      </c>
      <c r="Y103" s="176" t="s">
        <v>6489</v>
      </c>
      <c r="Z103" s="176" t="s">
        <v>6490</v>
      </c>
      <c r="AA103" s="181" t="s">
        <v>6559</v>
      </c>
    </row>
    <row r="104" spans="1:27" ht="15.75" customHeight="1" x14ac:dyDescent="0.2">
      <c r="A104" s="177">
        <v>2330</v>
      </c>
      <c r="B104" s="178" t="str">
        <f>VLOOKUP(A104,'BASE REGISTRO AGOSTO'!$A$1:$T$889,2,FALSE)</f>
        <v>Corporación Gabriela Mistral.</v>
      </c>
      <c r="C104" s="178">
        <f>VLOOKUP(A104,'BASE REGISTRO AGOSTO'!$A$1:$T$889,3,FALSE)</f>
        <v>713523003</v>
      </c>
      <c r="D104" s="178" t="str">
        <f>VLOOKUP(A104,'BASE REGISTRO AGOSTO'!$A$1:$T$889,4,FALSE)</f>
        <v>Corporación de Derecho Privado.</v>
      </c>
      <c r="E104" s="178" t="str">
        <f>VLOOKUP(A104,'BASE REGISTRO AGOSTO'!$A$1:$T$889,5,FALSE)</f>
        <v xml:space="preserve">Otorgada por Decreto Supremo Nº 1027, de fecha 07 de noviembre de 1986, del Ministerio de Justicia, publicado en el Diario Oficial el día 22 de noviembre de 1986. </v>
      </c>
      <c r="F104" s="178" t="str">
        <f>VLOOKUP(A104,'BASE REGISTRO AGOSTO'!$A$1:$T$889,6,FALSE)</f>
        <v xml:space="preserve">Certificado de Vigencia Folio Nº 500396162528, de fecha 30 de junio de 2021, otorgado por el Servicio de Registro Civil e Identificación.
</v>
      </c>
      <c r="G104" s="178" t="str">
        <f>VLOOKUP(A104,'BASE REGISTRO AGOSTO'!$A$1:$T$889,7,FALSE)</f>
        <v>El desarrollo de actividades de prevención y tratamiento, que sirvan para mejorar la atención a los menores en situación irregular en la Cuarta Región.</v>
      </c>
      <c r="H104" s="178" t="str">
        <f>VLOOKUP(A104,'BASE REGISTRO AGOSTO'!$A$1:$T$889,8,FALSE)</f>
        <v>Presidente: Francisco León Henríquez Adaros
Vicepresidente: Marcelo Hidalgo Molina
Secretario: Carlos Manuel Calvo Muñoz
Tesorero : Jorge Brusher Mac- Farlane 
Directores:
María Lucrecia Rivera Muñoz
René Corbeaux Cruz</v>
      </c>
      <c r="I104" s="178" t="str">
        <f>VLOOKUP(A104,'BASE REGISTRO AGOSTO'!$A$1:$T$889,9,FALSE)</f>
        <v>Durarán 03 años en sus cargos.</v>
      </c>
      <c r="J104" s="178" t="str">
        <f>VLOOKUP(A104,'BASE REGISTRO AGOSTO'!$A$1:$T$889,10,FALSE)</f>
        <v>De 20 de Mayo de 2020 al 20  de Mayo de 2023.</v>
      </c>
      <c r="K104" s="178" t="str">
        <f>VLOOKUP(A104,'BASE REGISTRO AGOSTO'!$A$1:$T$889,11,FALSE)</f>
        <v xml:space="preserve">Presidente: Francisco León Henríquez Adaros, 
Directora Ejecutiva: María Cristina Meléndez Jiménez,
</v>
      </c>
      <c r="L104" s="178" t="str">
        <f>VLOOKUP(A104,'BASE REGISTRO AGOSTO'!$A$1:$T$889,12,FALSE)</f>
        <v xml:space="preserve">La Pampilla S/N, Casilla 98, Coquimbo.
</v>
      </c>
      <c r="M104" s="178" t="str">
        <f>VLOOKUP(A104,'BASE REGISTRO AGOSTO'!$A$1:$T$889,13,FALSE)</f>
        <v>IV</v>
      </c>
      <c r="N104" s="178" t="str">
        <f>VLOOKUP(A104,'BASE REGISTRO AGOSTO'!$A$1:$T$889,14,FALSE)</f>
        <v>Coquimbo</v>
      </c>
      <c r="O104" s="178" t="str">
        <f>VLOOKUP(A104,'BASE REGISTRO AGOSTO'!$A$1:$T$889,15,FALSE)</f>
        <v>(51) 2321039</v>
      </c>
      <c r="P104" s="178" t="str">
        <f>VLOOKUP(A104,'BASE REGISTRO AGOSTO'!$A$1:$T$889,16,FALSE)</f>
        <v xml:space="preserve">cgmistral07@yahoo.es              ugesco@gmail.com
</v>
      </c>
      <c r="Q104" s="178" t="str">
        <f>VLOOKUP(A104,'BASE REGISTRO AGOSTO'!$A$1:$T$889,17,FALSE)</f>
        <v>Casilla 98</v>
      </c>
      <c r="R104" s="178" t="str">
        <f>VLOOKUP(A104,'BASE REGISTRO AGOSTO'!$A$1:$T$889,18,FALSE)</f>
        <v>93401: Institución de Asistencia Social</v>
      </c>
      <c r="S104" s="178" t="str">
        <f>VLOOKUP(A104,'BASE REGISTRO AGOSTO'!$A$1:$T$889,19,FALSE)</f>
        <v xml:space="preserve">Se acompaña certificado financiero correspondiente al año 2020 aprobada por el  Sub Departamento de Supervisión Financiera Nacional. </v>
      </c>
      <c r="T104" s="183">
        <f>VLOOKUP(A104,'BASE REGISTRO AGOSTO'!$A$1:$T$889,20,FALSE)</f>
        <v>37970</v>
      </c>
      <c r="U104" s="177">
        <v>2330</v>
      </c>
      <c r="V104" s="179">
        <v>9993856</v>
      </c>
      <c r="W104" s="179">
        <v>72610205</v>
      </c>
      <c r="X104" s="180">
        <v>44469</v>
      </c>
      <c r="Y104" s="176" t="s">
        <v>6489</v>
      </c>
      <c r="Z104" s="176" t="s">
        <v>6490</v>
      </c>
      <c r="AA104" s="181" t="s">
        <v>6560</v>
      </c>
    </row>
    <row r="105" spans="1:27" ht="15.75" customHeight="1" x14ac:dyDescent="0.2">
      <c r="A105" s="177">
        <v>2330</v>
      </c>
      <c r="B105" s="178" t="str">
        <f>VLOOKUP(A105,'BASE REGISTRO AGOSTO'!$A$1:$T$889,2,FALSE)</f>
        <v>Corporación Gabriela Mistral.</v>
      </c>
      <c r="C105" s="178">
        <f>VLOOKUP(A105,'BASE REGISTRO AGOSTO'!$A$1:$T$889,3,FALSE)</f>
        <v>713523003</v>
      </c>
      <c r="D105" s="178" t="str">
        <f>VLOOKUP(A105,'BASE REGISTRO AGOSTO'!$A$1:$T$889,4,FALSE)</f>
        <v>Corporación de Derecho Privado.</v>
      </c>
      <c r="E105" s="178" t="str">
        <f>VLOOKUP(A105,'BASE REGISTRO AGOSTO'!$A$1:$T$889,5,FALSE)</f>
        <v xml:space="preserve">Otorgada por Decreto Supremo Nº 1027, de fecha 07 de noviembre de 1986, del Ministerio de Justicia, publicado en el Diario Oficial el día 22 de noviembre de 1986. </v>
      </c>
      <c r="F105" s="178" t="str">
        <f>VLOOKUP(A105,'BASE REGISTRO AGOSTO'!$A$1:$T$889,6,FALSE)</f>
        <v xml:space="preserve">Certificado de Vigencia Folio Nº 500396162528, de fecha 30 de junio de 2021, otorgado por el Servicio de Registro Civil e Identificación.
</v>
      </c>
      <c r="G105" s="178" t="str">
        <f>VLOOKUP(A105,'BASE REGISTRO AGOSTO'!$A$1:$T$889,7,FALSE)</f>
        <v>El desarrollo de actividades de prevención y tratamiento, que sirvan para mejorar la atención a los menores en situación irregular en la Cuarta Región.</v>
      </c>
      <c r="H105" s="178" t="str">
        <f>VLOOKUP(A105,'BASE REGISTRO AGOSTO'!$A$1:$T$889,8,FALSE)</f>
        <v>Presidente: Francisco León Henríquez Adaros
Vicepresidente: Marcelo Hidalgo Molina
Secretario: Carlos Manuel Calvo Muñoz
Tesorero : Jorge Brusher Mac- Farlane 
Directores:
María Lucrecia Rivera Muñoz
René Corbeaux Cruz</v>
      </c>
      <c r="I105" s="178" t="str">
        <f>VLOOKUP(A105,'BASE REGISTRO AGOSTO'!$A$1:$T$889,9,FALSE)</f>
        <v>Durarán 03 años en sus cargos.</v>
      </c>
      <c r="J105" s="178" t="str">
        <f>VLOOKUP(A105,'BASE REGISTRO AGOSTO'!$A$1:$T$889,10,FALSE)</f>
        <v>De 20 de Mayo de 2020 al 20  de Mayo de 2023.</v>
      </c>
      <c r="K105" s="178" t="str">
        <f>VLOOKUP(A105,'BASE REGISTRO AGOSTO'!$A$1:$T$889,11,FALSE)</f>
        <v xml:space="preserve">Presidente: Francisco León Henríquez Adaros, 
Directora Ejecutiva: María Cristina Meléndez Jiménez,
</v>
      </c>
      <c r="L105" s="178" t="str">
        <f>VLOOKUP(A105,'BASE REGISTRO AGOSTO'!$A$1:$T$889,12,FALSE)</f>
        <v xml:space="preserve">La Pampilla S/N, Casilla 98, Coquimbo.
</v>
      </c>
      <c r="M105" s="178" t="str">
        <f>VLOOKUP(A105,'BASE REGISTRO AGOSTO'!$A$1:$T$889,13,FALSE)</f>
        <v>IV</v>
      </c>
      <c r="N105" s="178" t="str">
        <f>VLOOKUP(A105,'BASE REGISTRO AGOSTO'!$A$1:$T$889,14,FALSE)</f>
        <v>Coquimbo</v>
      </c>
      <c r="O105" s="178" t="str">
        <f>VLOOKUP(A105,'BASE REGISTRO AGOSTO'!$A$1:$T$889,15,FALSE)</f>
        <v>(51) 2321039</v>
      </c>
      <c r="P105" s="178" t="str">
        <f>VLOOKUP(A105,'BASE REGISTRO AGOSTO'!$A$1:$T$889,16,FALSE)</f>
        <v xml:space="preserve">cgmistral07@yahoo.es              ugesco@gmail.com
</v>
      </c>
      <c r="Q105" s="178" t="str">
        <f>VLOOKUP(A105,'BASE REGISTRO AGOSTO'!$A$1:$T$889,17,FALSE)</f>
        <v>Casilla 98</v>
      </c>
      <c r="R105" s="178" t="str">
        <f>VLOOKUP(A105,'BASE REGISTRO AGOSTO'!$A$1:$T$889,18,FALSE)</f>
        <v>93401: Institución de Asistencia Social</v>
      </c>
      <c r="S105" s="178" t="str">
        <f>VLOOKUP(A105,'BASE REGISTRO AGOSTO'!$A$1:$T$889,19,FALSE)</f>
        <v xml:space="preserve">Se acompaña certificado financiero correspondiente al año 2020 aprobada por el  Sub Departamento de Supervisión Financiera Nacional. </v>
      </c>
      <c r="T105" s="183">
        <f>VLOOKUP(A105,'BASE REGISTRO AGOSTO'!$A$1:$T$889,20,FALSE)</f>
        <v>37970</v>
      </c>
      <c r="U105" s="177">
        <v>2330</v>
      </c>
      <c r="V105" s="179">
        <v>36732382</v>
      </c>
      <c r="W105" s="179">
        <v>189593755</v>
      </c>
      <c r="X105" s="180">
        <v>44469</v>
      </c>
      <c r="Y105" s="176" t="s">
        <v>6489</v>
      </c>
      <c r="Z105" s="176" t="s">
        <v>6490</v>
      </c>
      <c r="AA105" s="181" t="s">
        <v>6561</v>
      </c>
    </row>
    <row r="106" spans="1:27" ht="15.75" customHeight="1" x14ac:dyDescent="0.2">
      <c r="A106" s="177">
        <v>2330</v>
      </c>
      <c r="B106" s="178" t="str">
        <f>VLOOKUP(A106,'BASE REGISTRO AGOSTO'!$A$1:$T$889,2,FALSE)</f>
        <v>Corporación Gabriela Mistral.</v>
      </c>
      <c r="C106" s="178">
        <f>VLOOKUP(A106,'BASE REGISTRO AGOSTO'!$A$1:$T$889,3,FALSE)</f>
        <v>713523003</v>
      </c>
      <c r="D106" s="178" t="str">
        <f>VLOOKUP(A106,'BASE REGISTRO AGOSTO'!$A$1:$T$889,4,FALSE)</f>
        <v>Corporación de Derecho Privado.</v>
      </c>
      <c r="E106" s="178" t="str">
        <f>VLOOKUP(A106,'BASE REGISTRO AGOSTO'!$A$1:$T$889,5,FALSE)</f>
        <v xml:space="preserve">Otorgada por Decreto Supremo Nº 1027, de fecha 07 de noviembre de 1986, del Ministerio de Justicia, publicado en el Diario Oficial el día 22 de noviembre de 1986. </v>
      </c>
      <c r="F106" s="178" t="str">
        <f>VLOOKUP(A106,'BASE REGISTRO AGOSTO'!$A$1:$T$889,6,FALSE)</f>
        <v xml:space="preserve">Certificado de Vigencia Folio Nº 500396162528, de fecha 30 de junio de 2021, otorgado por el Servicio de Registro Civil e Identificación.
</v>
      </c>
      <c r="G106" s="178" t="str">
        <f>VLOOKUP(A106,'BASE REGISTRO AGOSTO'!$A$1:$T$889,7,FALSE)</f>
        <v>El desarrollo de actividades de prevención y tratamiento, que sirvan para mejorar la atención a los menores en situación irregular en la Cuarta Región.</v>
      </c>
      <c r="H106" s="178" t="str">
        <f>VLOOKUP(A106,'BASE REGISTRO AGOSTO'!$A$1:$T$889,8,FALSE)</f>
        <v>Presidente: Francisco León Henríquez Adaros
Vicepresidente: Marcelo Hidalgo Molina
Secretario: Carlos Manuel Calvo Muñoz
Tesorero : Jorge Brusher Mac- Farlane 
Directores:
María Lucrecia Rivera Muñoz
René Corbeaux Cruz</v>
      </c>
      <c r="I106" s="178" t="str">
        <f>VLOOKUP(A106,'BASE REGISTRO AGOSTO'!$A$1:$T$889,9,FALSE)</f>
        <v>Durarán 03 años en sus cargos.</v>
      </c>
      <c r="J106" s="178" t="str">
        <f>VLOOKUP(A106,'BASE REGISTRO AGOSTO'!$A$1:$T$889,10,FALSE)</f>
        <v>De 20 de Mayo de 2020 al 20  de Mayo de 2023.</v>
      </c>
      <c r="K106" s="178" t="str">
        <f>VLOOKUP(A106,'BASE REGISTRO AGOSTO'!$A$1:$T$889,11,FALSE)</f>
        <v xml:space="preserve">Presidente: Francisco León Henríquez Adaros, 
Directora Ejecutiva: María Cristina Meléndez Jiménez,
</v>
      </c>
      <c r="L106" s="178" t="str">
        <f>VLOOKUP(A106,'BASE REGISTRO AGOSTO'!$A$1:$T$889,12,FALSE)</f>
        <v xml:space="preserve">La Pampilla S/N, Casilla 98, Coquimbo.
</v>
      </c>
      <c r="M106" s="178" t="str">
        <f>VLOOKUP(A106,'BASE REGISTRO AGOSTO'!$A$1:$T$889,13,FALSE)</f>
        <v>IV</v>
      </c>
      <c r="N106" s="178" t="str">
        <f>VLOOKUP(A106,'BASE REGISTRO AGOSTO'!$A$1:$T$889,14,FALSE)</f>
        <v>Coquimbo</v>
      </c>
      <c r="O106" s="178" t="str">
        <f>VLOOKUP(A106,'BASE REGISTRO AGOSTO'!$A$1:$T$889,15,FALSE)</f>
        <v>(51) 2321039</v>
      </c>
      <c r="P106" s="178" t="str">
        <f>VLOOKUP(A106,'BASE REGISTRO AGOSTO'!$A$1:$T$889,16,FALSE)</f>
        <v xml:space="preserve">cgmistral07@yahoo.es              ugesco@gmail.com
</v>
      </c>
      <c r="Q106" s="178" t="str">
        <f>VLOOKUP(A106,'BASE REGISTRO AGOSTO'!$A$1:$T$889,17,FALSE)</f>
        <v>Casilla 98</v>
      </c>
      <c r="R106" s="178" t="str">
        <f>VLOOKUP(A106,'BASE REGISTRO AGOSTO'!$A$1:$T$889,18,FALSE)</f>
        <v>93401: Institución de Asistencia Social</v>
      </c>
      <c r="S106" s="178" t="str">
        <f>VLOOKUP(A106,'BASE REGISTRO AGOSTO'!$A$1:$T$889,19,FALSE)</f>
        <v xml:space="preserve">Se acompaña certificado financiero correspondiente al año 2020 aprobada por el  Sub Departamento de Supervisión Financiera Nacional. </v>
      </c>
      <c r="T106" s="183">
        <f>VLOOKUP(A106,'BASE REGISTRO AGOSTO'!$A$1:$T$889,20,FALSE)</f>
        <v>37970</v>
      </c>
      <c r="U106" s="177">
        <v>2330</v>
      </c>
      <c r="V106" s="179">
        <v>18277848</v>
      </c>
      <c r="W106" s="179">
        <v>91389216</v>
      </c>
      <c r="X106" s="180">
        <v>44469</v>
      </c>
      <c r="Y106" s="176" t="s">
        <v>6489</v>
      </c>
      <c r="Z106" s="176" t="s">
        <v>6490</v>
      </c>
      <c r="AA106" s="181" t="s">
        <v>6501</v>
      </c>
    </row>
    <row r="107" spans="1:27" ht="15.75" customHeight="1" x14ac:dyDescent="0.2">
      <c r="A107" s="177">
        <v>2330</v>
      </c>
      <c r="B107" s="178" t="str">
        <f>VLOOKUP(A107,'BASE REGISTRO AGOSTO'!$A$1:$T$889,2,FALSE)</f>
        <v>Corporación Gabriela Mistral.</v>
      </c>
      <c r="C107" s="178">
        <f>VLOOKUP(A107,'BASE REGISTRO AGOSTO'!$A$1:$T$889,3,FALSE)</f>
        <v>713523003</v>
      </c>
      <c r="D107" s="178" t="str">
        <f>VLOOKUP(A107,'BASE REGISTRO AGOSTO'!$A$1:$T$889,4,FALSE)</f>
        <v>Corporación de Derecho Privado.</v>
      </c>
      <c r="E107" s="178" t="str">
        <f>VLOOKUP(A107,'BASE REGISTRO AGOSTO'!$A$1:$T$889,5,FALSE)</f>
        <v xml:space="preserve">Otorgada por Decreto Supremo Nº 1027, de fecha 07 de noviembre de 1986, del Ministerio de Justicia, publicado en el Diario Oficial el día 22 de noviembre de 1986. </v>
      </c>
      <c r="F107" s="178" t="str">
        <f>VLOOKUP(A107,'BASE REGISTRO AGOSTO'!$A$1:$T$889,6,FALSE)</f>
        <v xml:space="preserve">Certificado de Vigencia Folio Nº 500396162528, de fecha 30 de junio de 2021, otorgado por el Servicio de Registro Civil e Identificación.
</v>
      </c>
      <c r="G107" s="178" t="str">
        <f>VLOOKUP(A107,'BASE REGISTRO AGOSTO'!$A$1:$T$889,7,FALSE)</f>
        <v>El desarrollo de actividades de prevención y tratamiento, que sirvan para mejorar la atención a los menores en situación irregular en la Cuarta Región.</v>
      </c>
      <c r="H107" s="178" t="str">
        <f>VLOOKUP(A107,'BASE REGISTRO AGOSTO'!$A$1:$T$889,8,FALSE)</f>
        <v>Presidente: Francisco León Henríquez Adaros
Vicepresidente: Marcelo Hidalgo Molina
Secretario: Carlos Manuel Calvo Muñoz
Tesorero : Jorge Brusher Mac- Farlane 
Directores:
María Lucrecia Rivera Muñoz
René Corbeaux Cruz</v>
      </c>
      <c r="I107" s="178" t="str">
        <f>VLOOKUP(A107,'BASE REGISTRO AGOSTO'!$A$1:$T$889,9,FALSE)</f>
        <v>Durarán 03 años en sus cargos.</v>
      </c>
      <c r="J107" s="178" t="str">
        <f>VLOOKUP(A107,'BASE REGISTRO AGOSTO'!$A$1:$T$889,10,FALSE)</f>
        <v>De 20 de Mayo de 2020 al 20  de Mayo de 2023.</v>
      </c>
      <c r="K107" s="178" t="str">
        <f>VLOOKUP(A107,'BASE REGISTRO AGOSTO'!$A$1:$T$889,11,FALSE)</f>
        <v xml:space="preserve">Presidente: Francisco León Henríquez Adaros, 
Directora Ejecutiva: María Cristina Meléndez Jiménez,
</v>
      </c>
      <c r="L107" s="178" t="str">
        <f>VLOOKUP(A107,'BASE REGISTRO AGOSTO'!$A$1:$T$889,12,FALSE)</f>
        <v xml:space="preserve">La Pampilla S/N, Casilla 98, Coquimbo.
</v>
      </c>
      <c r="M107" s="178" t="str">
        <f>VLOOKUP(A107,'BASE REGISTRO AGOSTO'!$A$1:$T$889,13,FALSE)</f>
        <v>IV</v>
      </c>
      <c r="N107" s="178" t="str">
        <f>VLOOKUP(A107,'BASE REGISTRO AGOSTO'!$A$1:$T$889,14,FALSE)</f>
        <v>Coquimbo</v>
      </c>
      <c r="O107" s="178" t="str">
        <f>VLOOKUP(A107,'BASE REGISTRO AGOSTO'!$A$1:$T$889,15,FALSE)</f>
        <v>(51) 2321039</v>
      </c>
      <c r="P107" s="178" t="str">
        <f>VLOOKUP(A107,'BASE REGISTRO AGOSTO'!$A$1:$T$889,16,FALSE)</f>
        <v xml:space="preserve">cgmistral07@yahoo.es              ugesco@gmail.com
</v>
      </c>
      <c r="Q107" s="178" t="str">
        <f>VLOOKUP(A107,'BASE REGISTRO AGOSTO'!$A$1:$T$889,17,FALSE)</f>
        <v>Casilla 98</v>
      </c>
      <c r="R107" s="178" t="str">
        <f>VLOOKUP(A107,'BASE REGISTRO AGOSTO'!$A$1:$T$889,18,FALSE)</f>
        <v>93401: Institución de Asistencia Social</v>
      </c>
      <c r="S107" s="178" t="str">
        <f>VLOOKUP(A107,'BASE REGISTRO AGOSTO'!$A$1:$T$889,19,FALSE)</f>
        <v xml:space="preserve">Se acompaña certificado financiero correspondiente al año 2020 aprobada por el  Sub Departamento de Supervisión Financiera Nacional. </v>
      </c>
      <c r="T107" s="183">
        <f>VLOOKUP(A107,'BASE REGISTRO AGOSTO'!$A$1:$T$889,20,FALSE)</f>
        <v>37970</v>
      </c>
      <c r="U107" s="177">
        <v>2330</v>
      </c>
      <c r="V107" s="179">
        <v>8401914</v>
      </c>
      <c r="W107" s="179">
        <v>70399175</v>
      </c>
      <c r="X107" s="180">
        <v>44469</v>
      </c>
      <c r="Y107" s="176" t="s">
        <v>6489</v>
      </c>
      <c r="Z107" s="176" t="s">
        <v>6490</v>
      </c>
      <c r="AA107" s="181" t="s">
        <v>6562</v>
      </c>
    </row>
    <row r="108" spans="1:27" ht="15.75" customHeight="1" x14ac:dyDescent="0.2">
      <c r="A108" s="177">
        <v>2330</v>
      </c>
      <c r="B108" s="178" t="str">
        <f>VLOOKUP(A108,'BASE REGISTRO AGOSTO'!$A$1:$T$889,2,FALSE)</f>
        <v>Corporación Gabriela Mistral.</v>
      </c>
      <c r="C108" s="178">
        <f>VLOOKUP(A108,'BASE REGISTRO AGOSTO'!$A$1:$T$889,3,FALSE)</f>
        <v>713523003</v>
      </c>
      <c r="D108" s="178" t="str">
        <f>VLOOKUP(A108,'BASE REGISTRO AGOSTO'!$A$1:$T$889,4,FALSE)</f>
        <v>Corporación de Derecho Privado.</v>
      </c>
      <c r="E108" s="178" t="str">
        <f>VLOOKUP(A108,'BASE REGISTRO AGOSTO'!$A$1:$T$889,5,FALSE)</f>
        <v xml:space="preserve">Otorgada por Decreto Supremo Nº 1027, de fecha 07 de noviembre de 1986, del Ministerio de Justicia, publicado en el Diario Oficial el día 22 de noviembre de 1986. </v>
      </c>
      <c r="F108" s="178" t="str">
        <f>VLOOKUP(A108,'BASE REGISTRO AGOSTO'!$A$1:$T$889,6,FALSE)</f>
        <v xml:space="preserve">Certificado de Vigencia Folio Nº 500396162528, de fecha 30 de junio de 2021, otorgado por el Servicio de Registro Civil e Identificación.
</v>
      </c>
      <c r="G108" s="178" t="str">
        <f>VLOOKUP(A108,'BASE REGISTRO AGOSTO'!$A$1:$T$889,7,FALSE)</f>
        <v>El desarrollo de actividades de prevención y tratamiento, que sirvan para mejorar la atención a los menores en situación irregular en la Cuarta Región.</v>
      </c>
      <c r="H108" s="178" t="str">
        <f>VLOOKUP(A108,'BASE REGISTRO AGOSTO'!$A$1:$T$889,8,FALSE)</f>
        <v>Presidente: Francisco León Henríquez Adaros
Vicepresidente: Marcelo Hidalgo Molina
Secretario: Carlos Manuel Calvo Muñoz
Tesorero : Jorge Brusher Mac- Farlane 
Directores:
María Lucrecia Rivera Muñoz
René Corbeaux Cruz</v>
      </c>
      <c r="I108" s="178" t="str">
        <f>VLOOKUP(A108,'BASE REGISTRO AGOSTO'!$A$1:$T$889,9,FALSE)</f>
        <v>Durarán 03 años en sus cargos.</v>
      </c>
      <c r="J108" s="178" t="str">
        <f>VLOOKUP(A108,'BASE REGISTRO AGOSTO'!$A$1:$T$889,10,FALSE)</f>
        <v>De 20 de Mayo de 2020 al 20  de Mayo de 2023.</v>
      </c>
      <c r="K108" s="178" t="str">
        <f>VLOOKUP(A108,'BASE REGISTRO AGOSTO'!$A$1:$T$889,11,FALSE)</f>
        <v xml:space="preserve">Presidente: Francisco León Henríquez Adaros, 
Directora Ejecutiva: María Cristina Meléndez Jiménez,
</v>
      </c>
      <c r="L108" s="178" t="str">
        <f>VLOOKUP(A108,'BASE REGISTRO AGOSTO'!$A$1:$T$889,12,FALSE)</f>
        <v xml:space="preserve">La Pampilla S/N, Casilla 98, Coquimbo.
</v>
      </c>
      <c r="M108" s="178" t="str">
        <f>VLOOKUP(A108,'BASE REGISTRO AGOSTO'!$A$1:$T$889,13,FALSE)</f>
        <v>IV</v>
      </c>
      <c r="N108" s="178" t="str">
        <f>VLOOKUP(A108,'BASE REGISTRO AGOSTO'!$A$1:$T$889,14,FALSE)</f>
        <v>Coquimbo</v>
      </c>
      <c r="O108" s="178" t="str">
        <f>VLOOKUP(A108,'BASE REGISTRO AGOSTO'!$A$1:$T$889,15,FALSE)</f>
        <v>(51) 2321039</v>
      </c>
      <c r="P108" s="178" t="str">
        <f>VLOOKUP(A108,'BASE REGISTRO AGOSTO'!$A$1:$T$889,16,FALSE)</f>
        <v xml:space="preserve">cgmistral07@yahoo.es              ugesco@gmail.com
</v>
      </c>
      <c r="Q108" s="178" t="str">
        <f>VLOOKUP(A108,'BASE REGISTRO AGOSTO'!$A$1:$T$889,17,FALSE)</f>
        <v>Casilla 98</v>
      </c>
      <c r="R108" s="178" t="str">
        <f>VLOOKUP(A108,'BASE REGISTRO AGOSTO'!$A$1:$T$889,18,FALSE)</f>
        <v>93401: Institución de Asistencia Social</v>
      </c>
      <c r="S108" s="178" t="str">
        <f>VLOOKUP(A108,'BASE REGISTRO AGOSTO'!$A$1:$T$889,19,FALSE)</f>
        <v xml:space="preserve">Se acompaña certificado financiero correspondiente al año 2020 aprobada por el  Sub Departamento de Supervisión Financiera Nacional. </v>
      </c>
      <c r="T108" s="183">
        <f>VLOOKUP(A108,'BASE REGISTRO AGOSTO'!$A$1:$T$889,20,FALSE)</f>
        <v>37970</v>
      </c>
      <c r="U108" s="177">
        <v>2330</v>
      </c>
      <c r="V108" s="179">
        <v>0</v>
      </c>
      <c r="W108" s="179">
        <v>38915506</v>
      </c>
      <c r="X108" s="180">
        <v>44469</v>
      </c>
      <c r="Y108" s="176" t="s">
        <v>6489</v>
      </c>
      <c r="Z108" s="176" t="s">
        <v>6490</v>
      </c>
      <c r="AA108" s="181" t="s">
        <v>6524</v>
      </c>
    </row>
    <row r="109" spans="1:27" ht="15.75" customHeight="1" x14ac:dyDescent="0.2">
      <c r="A109" s="177">
        <v>2330</v>
      </c>
      <c r="B109" s="178" t="str">
        <f>VLOOKUP(A109,'BASE REGISTRO AGOSTO'!$A$1:$T$889,2,FALSE)</f>
        <v>Corporación Gabriela Mistral.</v>
      </c>
      <c r="C109" s="178">
        <f>VLOOKUP(A109,'BASE REGISTRO AGOSTO'!$A$1:$T$889,3,FALSE)</f>
        <v>713523003</v>
      </c>
      <c r="D109" s="178" t="str">
        <f>VLOOKUP(A109,'BASE REGISTRO AGOSTO'!$A$1:$T$889,4,FALSE)</f>
        <v>Corporación de Derecho Privado.</v>
      </c>
      <c r="E109" s="178" t="str">
        <f>VLOOKUP(A109,'BASE REGISTRO AGOSTO'!$A$1:$T$889,5,FALSE)</f>
        <v xml:space="preserve">Otorgada por Decreto Supremo Nº 1027, de fecha 07 de noviembre de 1986, del Ministerio de Justicia, publicado en el Diario Oficial el día 22 de noviembre de 1986. </v>
      </c>
      <c r="F109" s="178" t="str">
        <f>VLOOKUP(A109,'BASE REGISTRO AGOSTO'!$A$1:$T$889,6,FALSE)</f>
        <v xml:space="preserve">Certificado de Vigencia Folio Nº 500396162528, de fecha 30 de junio de 2021, otorgado por el Servicio de Registro Civil e Identificación.
</v>
      </c>
      <c r="G109" s="178" t="str">
        <f>VLOOKUP(A109,'BASE REGISTRO AGOSTO'!$A$1:$T$889,7,FALSE)</f>
        <v>El desarrollo de actividades de prevención y tratamiento, que sirvan para mejorar la atención a los menores en situación irregular en la Cuarta Región.</v>
      </c>
      <c r="H109" s="178" t="str">
        <f>VLOOKUP(A109,'BASE REGISTRO AGOSTO'!$A$1:$T$889,8,FALSE)</f>
        <v>Presidente: Francisco León Henríquez Adaros
Vicepresidente: Marcelo Hidalgo Molina
Secretario: Carlos Manuel Calvo Muñoz
Tesorero : Jorge Brusher Mac- Farlane 
Directores:
María Lucrecia Rivera Muñoz
René Corbeaux Cruz</v>
      </c>
      <c r="I109" s="178" t="str">
        <f>VLOOKUP(A109,'BASE REGISTRO AGOSTO'!$A$1:$T$889,9,FALSE)</f>
        <v>Durarán 03 años en sus cargos.</v>
      </c>
      <c r="J109" s="178" t="str">
        <f>VLOOKUP(A109,'BASE REGISTRO AGOSTO'!$A$1:$T$889,10,FALSE)</f>
        <v>De 20 de Mayo de 2020 al 20  de Mayo de 2023.</v>
      </c>
      <c r="K109" s="178" t="str">
        <f>VLOOKUP(A109,'BASE REGISTRO AGOSTO'!$A$1:$T$889,11,FALSE)</f>
        <v xml:space="preserve">Presidente: Francisco León Henríquez Adaros, 
Directora Ejecutiva: María Cristina Meléndez Jiménez,
</v>
      </c>
      <c r="L109" s="178" t="str">
        <f>VLOOKUP(A109,'BASE REGISTRO AGOSTO'!$A$1:$T$889,12,FALSE)</f>
        <v xml:space="preserve">La Pampilla S/N, Casilla 98, Coquimbo.
</v>
      </c>
      <c r="M109" s="178" t="str">
        <f>VLOOKUP(A109,'BASE REGISTRO AGOSTO'!$A$1:$T$889,13,FALSE)</f>
        <v>IV</v>
      </c>
      <c r="N109" s="178" t="str">
        <f>VLOOKUP(A109,'BASE REGISTRO AGOSTO'!$A$1:$T$889,14,FALSE)</f>
        <v>Coquimbo</v>
      </c>
      <c r="O109" s="178" t="str">
        <f>VLOOKUP(A109,'BASE REGISTRO AGOSTO'!$A$1:$T$889,15,FALSE)</f>
        <v>(51) 2321039</v>
      </c>
      <c r="P109" s="178" t="str">
        <f>VLOOKUP(A109,'BASE REGISTRO AGOSTO'!$A$1:$T$889,16,FALSE)</f>
        <v xml:space="preserve">cgmistral07@yahoo.es              ugesco@gmail.com
</v>
      </c>
      <c r="Q109" s="178" t="str">
        <f>VLOOKUP(A109,'BASE REGISTRO AGOSTO'!$A$1:$T$889,17,FALSE)</f>
        <v>Casilla 98</v>
      </c>
      <c r="R109" s="178" t="str">
        <f>VLOOKUP(A109,'BASE REGISTRO AGOSTO'!$A$1:$T$889,18,FALSE)</f>
        <v>93401: Institución de Asistencia Social</v>
      </c>
      <c r="S109" s="178" t="str">
        <f>VLOOKUP(A109,'BASE REGISTRO AGOSTO'!$A$1:$T$889,19,FALSE)</f>
        <v xml:space="preserve">Se acompaña certificado financiero correspondiente al año 2020 aprobada por el  Sub Departamento de Supervisión Financiera Nacional. </v>
      </c>
      <c r="T109" s="183">
        <f>VLOOKUP(A109,'BASE REGISTRO AGOSTO'!$A$1:$T$889,20,FALSE)</f>
        <v>37970</v>
      </c>
      <c r="U109" s="177">
        <v>2330</v>
      </c>
      <c r="V109" s="179">
        <v>57133015</v>
      </c>
      <c r="W109" s="179">
        <v>444223995</v>
      </c>
      <c r="X109" s="180">
        <v>44469</v>
      </c>
      <c r="Y109" s="176" t="s">
        <v>6489</v>
      </c>
      <c r="Z109" s="176" t="s">
        <v>6490</v>
      </c>
      <c r="AA109" s="181" t="s">
        <v>6525</v>
      </c>
    </row>
    <row r="110" spans="1:27" ht="15.75" customHeight="1" x14ac:dyDescent="0.2">
      <c r="A110" s="177">
        <v>2330</v>
      </c>
      <c r="B110" s="178" t="str">
        <f>VLOOKUP(A110,'BASE REGISTRO AGOSTO'!$A$1:$T$889,2,FALSE)</f>
        <v>Corporación Gabriela Mistral.</v>
      </c>
      <c r="C110" s="178">
        <f>VLOOKUP(A110,'BASE REGISTRO AGOSTO'!$A$1:$T$889,3,FALSE)</f>
        <v>713523003</v>
      </c>
      <c r="D110" s="178" t="str">
        <f>VLOOKUP(A110,'BASE REGISTRO AGOSTO'!$A$1:$T$889,4,FALSE)</f>
        <v>Corporación de Derecho Privado.</v>
      </c>
      <c r="E110" s="178" t="str">
        <f>VLOOKUP(A110,'BASE REGISTRO AGOSTO'!$A$1:$T$889,5,FALSE)</f>
        <v xml:space="preserve">Otorgada por Decreto Supremo Nº 1027, de fecha 07 de noviembre de 1986, del Ministerio de Justicia, publicado en el Diario Oficial el día 22 de noviembre de 1986. </v>
      </c>
      <c r="F110" s="178" t="str">
        <f>VLOOKUP(A110,'BASE REGISTRO AGOSTO'!$A$1:$T$889,6,FALSE)</f>
        <v xml:space="preserve">Certificado de Vigencia Folio Nº 500396162528, de fecha 30 de junio de 2021, otorgado por el Servicio de Registro Civil e Identificación.
</v>
      </c>
      <c r="G110" s="178" t="str">
        <f>VLOOKUP(A110,'BASE REGISTRO AGOSTO'!$A$1:$T$889,7,FALSE)</f>
        <v>El desarrollo de actividades de prevención y tratamiento, que sirvan para mejorar la atención a los menores en situación irregular en la Cuarta Región.</v>
      </c>
      <c r="H110" s="178" t="str">
        <f>VLOOKUP(A110,'BASE REGISTRO AGOSTO'!$A$1:$T$889,8,FALSE)</f>
        <v>Presidente: Francisco León Henríquez Adaros
Vicepresidente: Marcelo Hidalgo Molina
Secretario: Carlos Manuel Calvo Muñoz
Tesorero : Jorge Brusher Mac- Farlane 
Directores:
María Lucrecia Rivera Muñoz
René Corbeaux Cruz</v>
      </c>
      <c r="I110" s="178" t="str">
        <f>VLOOKUP(A110,'BASE REGISTRO AGOSTO'!$A$1:$T$889,9,FALSE)</f>
        <v>Durarán 03 años en sus cargos.</v>
      </c>
      <c r="J110" s="178" t="str">
        <f>VLOOKUP(A110,'BASE REGISTRO AGOSTO'!$A$1:$T$889,10,FALSE)</f>
        <v>De 20 de Mayo de 2020 al 20  de Mayo de 2023.</v>
      </c>
      <c r="K110" s="178" t="str">
        <f>VLOOKUP(A110,'BASE REGISTRO AGOSTO'!$A$1:$T$889,11,FALSE)</f>
        <v xml:space="preserve">Presidente: Francisco León Henríquez Adaros, 
Directora Ejecutiva: María Cristina Meléndez Jiménez,
</v>
      </c>
      <c r="L110" s="178" t="str">
        <f>VLOOKUP(A110,'BASE REGISTRO AGOSTO'!$A$1:$T$889,12,FALSE)</f>
        <v xml:space="preserve">La Pampilla S/N, Casilla 98, Coquimbo.
</v>
      </c>
      <c r="M110" s="178" t="str">
        <f>VLOOKUP(A110,'BASE REGISTRO AGOSTO'!$A$1:$T$889,13,FALSE)</f>
        <v>IV</v>
      </c>
      <c r="N110" s="178" t="str">
        <f>VLOOKUP(A110,'BASE REGISTRO AGOSTO'!$A$1:$T$889,14,FALSE)</f>
        <v>Coquimbo</v>
      </c>
      <c r="O110" s="178" t="str">
        <f>VLOOKUP(A110,'BASE REGISTRO AGOSTO'!$A$1:$T$889,15,FALSE)</f>
        <v>(51) 2321039</v>
      </c>
      <c r="P110" s="178" t="str">
        <f>VLOOKUP(A110,'BASE REGISTRO AGOSTO'!$A$1:$T$889,16,FALSE)</f>
        <v xml:space="preserve">cgmistral07@yahoo.es              ugesco@gmail.com
</v>
      </c>
      <c r="Q110" s="178" t="str">
        <f>VLOOKUP(A110,'BASE REGISTRO AGOSTO'!$A$1:$T$889,17,FALSE)</f>
        <v>Casilla 98</v>
      </c>
      <c r="R110" s="178" t="str">
        <f>VLOOKUP(A110,'BASE REGISTRO AGOSTO'!$A$1:$T$889,18,FALSE)</f>
        <v>93401: Institución de Asistencia Social</v>
      </c>
      <c r="S110" s="178" t="str">
        <f>VLOOKUP(A110,'BASE REGISTRO AGOSTO'!$A$1:$T$889,19,FALSE)</f>
        <v xml:space="preserve">Se acompaña certificado financiero correspondiente al año 2020 aprobada por el  Sub Departamento de Supervisión Financiera Nacional. </v>
      </c>
      <c r="T110" s="183">
        <f>VLOOKUP(A110,'BASE REGISTRO AGOSTO'!$A$1:$T$889,20,FALSE)</f>
        <v>37970</v>
      </c>
      <c r="U110" s="177">
        <v>2330</v>
      </c>
      <c r="V110" s="179">
        <v>9353149</v>
      </c>
      <c r="W110" s="179">
        <v>162955675</v>
      </c>
      <c r="X110" s="180">
        <v>44469</v>
      </c>
      <c r="Y110" s="176" t="s">
        <v>6489</v>
      </c>
      <c r="Z110" s="176" t="s">
        <v>6490</v>
      </c>
      <c r="AA110" s="181" t="s">
        <v>6563</v>
      </c>
    </row>
    <row r="111" spans="1:27" ht="15.75" customHeight="1" x14ac:dyDescent="0.2">
      <c r="A111" s="177">
        <v>2330</v>
      </c>
      <c r="B111" s="178" t="str">
        <f>VLOOKUP(A111,'BASE REGISTRO AGOSTO'!$A$1:$T$889,2,FALSE)</f>
        <v>Corporación Gabriela Mistral.</v>
      </c>
      <c r="C111" s="178">
        <f>VLOOKUP(A111,'BASE REGISTRO AGOSTO'!$A$1:$T$889,3,FALSE)</f>
        <v>713523003</v>
      </c>
      <c r="D111" s="178" t="str">
        <f>VLOOKUP(A111,'BASE REGISTRO AGOSTO'!$A$1:$T$889,4,FALSE)</f>
        <v>Corporación de Derecho Privado.</v>
      </c>
      <c r="E111" s="178" t="str">
        <f>VLOOKUP(A111,'BASE REGISTRO AGOSTO'!$A$1:$T$889,5,FALSE)</f>
        <v xml:space="preserve">Otorgada por Decreto Supremo Nº 1027, de fecha 07 de noviembre de 1986, del Ministerio de Justicia, publicado en el Diario Oficial el día 22 de noviembre de 1986. </v>
      </c>
      <c r="F111" s="178" t="str">
        <f>VLOOKUP(A111,'BASE REGISTRO AGOSTO'!$A$1:$T$889,6,FALSE)</f>
        <v xml:space="preserve">Certificado de Vigencia Folio Nº 500396162528, de fecha 30 de junio de 2021, otorgado por el Servicio de Registro Civil e Identificación.
</v>
      </c>
      <c r="G111" s="178" t="str">
        <f>VLOOKUP(A111,'BASE REGISTRO AGOSTO'!$A$1:$T$889,7,FALSE)</f>
        <v>El desarrollo de actividades de prevención y tratamiento, que sirvan para mejorar la atención a los menores en situación irregular en la Cuarta Región.</v>
      </c>
      <c r="H111" s="178" t="str">
        <f>VLOOKUP(A111,'BASE REGISTRO AGOSTO'!$A$1:$T$889,8,FALSE)</f>
        <v>Presidente: Francisco León Henríquez Adaros
Vicepresidente: Marcelo Hidalgo Molina
Secretario: Carlos Manuel Calvo Muñoz
Tesorero : Jorge Brusher Mac- Farlane 
Directores:
María Lucrecia Rivera Muñoz
René Corbeaux Cruz</v>
      </c>
      <c r="I111" s="178" t="str">
        <f>VLOOKUP(A111,'BASE REGISTRO AGOSTO'!$A$1:$T$889,9,FALSE)</f>
        <v>Durarán 03 años en sus cargos.</v>
      </c>
      <c r="J111" s="178" t="str">
        <f>VLOOKUP(A111,'BASE REGISTRO AGOSTO'!$A$1:$T$889,10,FALSE)</f>
        <v>De 20 de Mayo de 2020 al 20  de Mayo de 2023.</v>
      </c>
      <c r="K111" s="178" t="str">
        <f>VLOOKUP(A111,'BASE REGISTRO AGOSTO'!$A$1:$T$889,11,FALSE)</f>
        <v xml:space="preserve">Presidente: Francisco León Henríquez Adaros, 
Directora Ejecutiva: María Cristina Meléndez Jiménez,
</v>
      </c>
      <c r="L111" s="178" t="str">
        <f>VLOOKUP(A111,'BASE REGISTRO AGOSTO'!$A$1:$T$889,12,FALSE)</f>
        <v xml:space="preserve">La Pampilla S/N, Casilla 98, Coquimbo.
</v>
      </c>
      <c r="M111" s="178" t="str">
        <f>VLOOKUP(A111,'BASE REGISTRO AGOSTO'!$A$1:$T$889,13,FALSE)</f>
        <v>IV</v>
      </c>
      <c r="N111" s="178" t="str">
        <f>VLOOKUP(A111,'BASE REGISTRO AGOSTO'!$A$1:$T$889,14,FALSE)</f>
        <v>Coquimbo</v>
      </c>
      <c r="O111" s="178" t="str">
        <f>VLOOKUP(A111,'BASE REGISTRO AGOSTO'!$A$1:$T$889,15,FALSE)</f>
        <v>(51) 2321039</v>
      </c>
      <c r="P111" s="178" t="str">
        <f>VLOOKUP(A111,'BASE REGISTRO AGOSTO'!$A$1:$T$889,16,FALSE)</f>
        <v xml:space="preserve">cgmistral07@yahoo.es              ugesco@gmail.com
</v>
      </c>
      <c r="Q111" s="178" t="str">
        <f>VLOOKUP(A111,'BASE REGISTRO AGOSTO'!$A$1:$T$889,17,FALSE)</f>
        <v>Casilla 98</v>
      </c>
      <c r="R111" s="178" t="str">
        <f>VLOOKUP(A111,'BASE REGISTRO AGOSTO'!$A$1:$T$889,18,FALSE)</f>
        <v>93401: Institución de Asistencia Social</v>
      </c>
      <c r="S111" s="178" t="str">
        <f>VLOOKUP(A111,'BASE REGISTRO AGOSTO'!$A$1:$T$889,19,FALSE)</f>
        <v xml:space="preserve">Se acompaña certificado financiero correspondiente al año 2020 aprobada por el  Sub Departamento de Supervisión Financiera Nacional. </v>
      </c>
      <c r="T111" s="183">
        <f>VLOOKUP(A111,'BASE REGISTRO AGOSTO'!$A$1:$T$889,20,FALSE)</f>
        <v>37970</v>
      </c>
      <c r="U111" s="177">
        <v>2330</v>
      </c>
      <c r="V111" s="179">
        <v>20606799</v>
      </c>
      <c r="W111" s="179">
        <v>158653016</v>
      </c>
      <c r="X111" s="180">
        <v>44469</v>
      </c>
      <c r="Y111" s="176" t="s">
        <v>6489</v>
      </c>
      <c r="Z111" s="176" t="s">
        <v>6490</v>
      </c>
      <c r="AA111" s="181" t="s">
        <v>6514</v>
      </c>
    </row>
    <row r="112" spans="1:27" ht="15.75" customHeight="1" x14ac:dyDescent="0.2">
      <c r="A112" s="177">
        <v>2330</v>
      </c>
      <c r="B112" s="178" t="str">
        <f>VLOOKUP(A112,'BASE REGISTRO AGOSTO'!$A$1:$T$889,2,FALSE)</f>
        <v>Corporación Gabriela Mistral.</v>
      </c>
      <c r="C112" s="178">
        <f>VLOOKUP(A112,'BASE REGISTRO AGOSTO'!$A$1:$T$889,3,FALSE)</f>
        <v>713523003</v>
      </c>
      <c r="D112" s="178" t="str">
        <f>VLOOKUP(A112,'BASE REGISTRO AGOSTO'!$A$1:$T$889,4,FALSE)</f>
        <v>Corporación de Derecho Privado.</v>
      </c>
      <c r="E112" s="178" t="str">
        <f>VLOOKUP(A112,'BASE REGISTRO AGOSTO'!$A$1:$T$889,5,FALSE)</f>
        <v xml:space="preserve">Otorgada por Decreto Supremo Nº 1027, de fecha 07 de noviembre de 1986, del Ministerio de Justicia, publicado en el Diario Oficial el día 22 de noviembre de 1986. </v>
      </c>
      <c r="F112" s="178" t="str">
        <f>VLOOKUP(A112,'BASE REGISTRO AGOSTO'!$A$1:$T$889,6,FALSE)</f>
        <v xml:space="preserve">Certificado de Vigencia Folio Nº 500396162528, de fecha 30 de junio de 2021, otorgado por el Servicio de Registro Civil e Identificación.
</v>
      </c>
      <c r="G112" s="178" t="str">
        <f>VLOOKUP(A112,'BASE REGISTRO AGOSTO'!$A$1:$T$889,7,FALSE)</f>
        <v>El desarrollo de actividades de prevención y tratamiento, que sirvan para mejorar la atención a los menores en situación irregular en la Cuarta Región.</v>
      </c>
      <c r="H112" s="178" t="str">
        <f>VLOOKUP(A112,'BASE REGISTRO AGOSTO'!$A$1:$T$889,8,FALSE)</f>
        <v>Presidente: Francisco León Henríquez Adaros
Vicepresidente: Marcelo Hidalgo Molina
Secretario: Carlos Manuel Calvo Muñoz
Tesorero : Jorge Brusher Mac- Farlane 
Directores:
María Lucrecia Rivera Muñoz
René Corbeaux Cruz</v>
      </c>
      <c r="I112" s="178" t="str">
        <f>VLOOKUP(A112,'BASE REGISTRO AGOSTO'!$A$1:$T$889,9,FALSE)</f>
        <v>Durarán 03 años en sus cargos.</v>
      </c>
      <c r="J112" s="178" t="str">
        <f>VLOOKUP(A112,'BASE REGISTRO AGOSTO'!$A$1:$T$889,10,FALSE)</f>
        <v>De 20 de Mayo de 2020 al 20  de Mayo de 2023.</v>
      </c>
      <c r="K112" s="178" t="str">
        <f>VLOOKUP(A112,'BASE REGISTRO AGOSTO'!$A$1:$T$889,11,FALSE)</f>
        <v xml:space="preserve">Presidente: Francisco León Henríquez Adaros, 
Directora Ejecutiva: María Cristina Meléndez Jiménez,
</v>
      </c>
      <c r="L112" s="178" t="str">
        <f>VLOOKUP(A112,'BASE REGISTRO AGOSTO'!$A$1:$T$889,12,FALSE)</f>
        <v xml:space="preserve">La Pampilla S/N, Casilla 98, Coquimbo.
</v>
      </c>
      <c r="M112" s="178" t="str">
        <f>VLOOKUP(A112,'BASE REGISTRO AGOSTO'!$A$1:$T$889,13,FALSE)</f>
        <v>IV</v>
      </c>
      <c r="N112" s="178" t="str">
        <f>VLOOKUP(A112,'BASE REGISTRO AGOSTO'!$A$1:$T$889,14,FALSE)</f>
        <v>Coquimbo</v>
      </c>
      <c r="O112" s="178" t="str">
        <f>VLOOKUP(A112,'BASE REGISTRO AGOSTO'!$A$1:$T$889,15,FALSE)</f>
        <v>(51) 2321039</v>
      </c>
      <c r="P112" s="178" t="str">
        <f>VLOOKUP(A112,'BASE REGISTRO AGOSTO'!$A$1:$T$889,16,FALSE)</f>
        <v xml:space="preserve">cgmistral07@yahoo.es              ugesco@gmail.com
</v>
      </c>
      <c r="Q112" s="178" t="str">
        <f>VLOOKUP(A112,'BASE REGISTRO AGOSTO'!$A$1:$T$889,17,FALSE)</f>
        <v>Casilla 98</v>
      </c>
      <c r="R112" s="178" t="str">
        <f>VLOOKUP(A112,'BASE REGISTRO AGOSTO'!$A$1:$T$889,18,FALSE)</f>
        <v>93401: Institución de Asistencia Social</v>
      </c>
      <c r="S112" s="178" t="str">
        <f>VLOOKUP(A112,'BASE REGISTRO AGOSTO'!$A$1:$T$889,19,FALSE)</f>
        <v xml:space="preserve">Se acompaña certificado financiero correspondiente al año 2020 aprobada por el  Sub Departamento de Supervisión Financiera Nacional. </v>
      </c>
      <c r="T112" s="183">
        <f>VLOOKUP(A112,'BASE REGISTRO AGOSTO'!$A$1:$T$889,20,FALSE)</f>
        <v>37970</v>
      </c>
      <c r="U112" s="177">
        <v>2330</v>
      </c>
      <c r="V112" s="179">
        <v>12028004</v>
      </c>
      <c r="W112" s="179">
        <v>119926282</v>
      </c>
      <c r="X112" s="180">
        <v>44469</v>
      </c>
      <c r="Y112" s="176" t="s">
        <v>6489</v>
      </c>
      <c r="Z112" s="176" t="s">
        <v>6490</v>
      </c>
      <c r="AA112" s="181" t="s">
        <v>7480</v>
      </c>
    </row>
    <row r="113" spans="1:27" ht="15.75" customHeight="1" x14ac:dyDescent="0.2">
      <c r="A113" s="177">
        <v>2450</v>
      </c>
      <c r="B113" s="178" t="str">
        <f>VLOOKUP(A113,'BASE REGISTRO AGOSTO'!$A$1:$T$889,2,FALSE)</f>
        <v>Corporación Metodista</v>
      </c>
      <c r="C113" s="178">
        <f>VLOOKUP(A113,'BASE REGISTRO AGOSTO'!$A$1:$T$889,3,FALSE)</f>
        <v>700028100</v>
      </c>
      <c r="D113" s="178" t="str">
        <f>VLOOKUP(A113,'BASE REGISTRO AGOSTO'!$A$1:$T$889,4,FALSE)</f>
        <v>Corporación de Derecho Privado</v>
      </c>
      <c r="E113" s="178" t="str">
        <f>VLOOKUP(A113,'BASE REGISTRO AGOSTO'!$A$1:$T$889,5,FALSE)</f>
        <v>Otorgada por Decreto Supremo N° 2929, de 15 de septiembre de 1996, por el Ministerio de Justicia.</v>
      </c>
      <c r="F113" s="178" t="str">
        <f>VLOOKUP(A113,'BASE REGISTRO AGOSTO'!$A$1:$T$889,6,FALSE)</f>
        <v>Certificado de Vigencia Folio N° 500404152599, de 17 de agosto de 2021, del Servicio de Registro Civil e Identificación</v>
      </c>
      <c r="G113" s="178" t="str">
        <f>VLOOKUP(A113,'BASE REGISTRO AGOSTO'!$A$1:$T$889,7,FALSE)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3" s="178" t="str">
        <f>VLOOKUP(A113,'BASE REGISTRO AGOSTO'!$A$1:$T$889,8,FALSE)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
      <c r="I113" s="178" t="str">
        <f>VLOOKUP(A113,'BASE REGISTRO AGOSTO'!$A$1:$T$889,9,FALSE)</f>
        <v>Un año en sus cargos.</v>
      </c>
      <c r="J113" s="178" t="str">
        <f>VLOOKUP(A113,'BASE REGISTRO AGOSTO'!$A$1:$T$889,10,FALSE)</f>
        <v>15 de mayo de 2019 a 15 de mayo de 2020. Se acompaña 
Ley N° 21239, que prorroga mandato de directorios por tiempos de pandemia</v>
      </c>
      <c r="K113" s="178" t="str">
        <f>VLOOKUP(A113,'BASE REGISTRO AGOSTO'!$A$1:$T$889,11,FALSE)</f>
        <v xml:space="preserve">Presidente: Obispo (H) Neftalí Aravena Bravo,
Poder: Superintendente Distrito Concepción: Olga Romero Sanzana, 
</v>
      </c>
      <c r="L113" s="178" t="str">
        <f>VLOOKUP(A113,'BASE REGISTRO AGOSTO'!$A$1:$T$889,12,FALSE)</f>
        <v xml:space="preserve">Sargento Aldea N° 1041, comuna de Santiago, Región Metropolitana
</v>
      </c>
      <c r="M113" s="178" t="str">
        <f>VLOOKUP(A113,'BASE REGISTRO AGOSTO'!$A$1:$T$889,13,FALSE)</f>
        <v>XIII</v>
      </c>
      <c r="N113" s="178" t="str">
        <f>VLOOKUP(A113,'BASE REGISTRO AGOSTO'!$A$1:$T$889,14,FALSE)</f>
        <v>Santiago</v>
      </c>
      <c r="O113" s="178" t="str">
        <f>VLOOKUP(A113,'BASE REGISTRO AGOSTO'!$A$1:$T$889,15,FALSE)</f>
        <v>225569454- 225517112</v>
      </c>
      <c r="P113" s="178" t="str">
        <f>VLOOKUP(A113,'BASE REGISTRO AGOSTO'!$A$1:$T$889,16,FALSE)</f>
        <v>cormetoficinalegal@gmail.com</v>
      </c>
      <c r="Q113" s="178">
        <f>VLOOKUP(A113,'BASE REGISTRO AGOSTO'!$A$1:$T$889,17,FALSE)</f>
        <v>0</v>
      </c>
      <c r="R113" s="178">
        <f>VLOOKUP(A113,'BASE REGISTRO AGOSTO'!$A$1:$T$889,18,FALSE)</f>
        <v>93401</v>
      </c>
      <c r="S113" s="178" t="str">
        <f>VLOOKUP(A113,'BASE REGISTRO AGOSTO'!$A$1:$T$889,19,FALSE)</f>
        <v xml:space="preserve">Se acompaña certificado financiero de la Institución, correspondiente a antecedentes del año 2020, aprobado por el Sub Depto Supervisión Financiera. </v>
      </c>
      <c r="T113" s="183">
        <f>VLOOKUP(A113,'BASE REGISTRO AGOSTO'!$A$1:$T$889,20,FALSE)</f>
        <v>37970</v>
      </c>
      <c r="U113" s="177">
        <v>2450</v>
      </c>
      <c r="V113" s="179">
        <v>24369651</v>
      </c>
      <c r="W113" s="179">
        <v>135412019</v>
      </c>
      <c r="X113" s="180">
        <v>44469</v>
      </c>
      <c r="Y113" s="176" t="s">
        <v>6489</v>
      </c>
      <c r="Z113" s="176" t="s">
        <v>6490</v>
      </c>
      <c r="AA113" s="181" t="s">
        <v>6521</v>
      </c>
    </row>
    <row r="114" spans="1:27" ht="15.75" customHeight="1" x14ac:dyDescent="0.2">
      <c r="A114" s="177">
        <v>2450</v>
      </c>
      <c r="B114" s="178" t="str">
        <f>VLOOKUP(A114,'BASE REGISTRO AGOSTO'!$A$1:$T$889,2,FALSE)</f>
        <v>Corporación Metodista</v>
      </c>
      <c r="C114" s="178">
        <f>VLOOKUP(A114,'BASE REGISTRO AGOSTO'!$A$1:$T$889,3,FALSE)</f>
        <v>700028100</v>
      </c>
      <c r="D114" s="178" t="str">
        <f>VLOOKUP(A114,'BASE REGISTRO AGOSTO'!$A$1:$T$889,4,FALSE)</f>
        <v>Corporación de Derecho Privado</v>
      </c>
      <c r="E114" s="178" t="str">
        <f>VLOOKUP(A114,'BASE REGISTRO AGOSTO'!$A$1:$T$889,5,FALSE)</f>
        <v>Otorgada por Decreto Supremo N° 2929, de 15 de septiembre de 1996, por el Ministerio de Justicia.</v>
      </c>
      <c r="F114" s="178" t="str">
        <f>VLOOKUP(A114,'BASE REGISTRO AGOSTO'!$A$1:$T$889,6,FALSE)</f>
        <v>Certificado de Vigencia Folio N° 500404152599, de 17 de agosto de 2021, del Servicio de Registro Civil e Identificación</v>
      </c>
      <c r="G114" s="178" t="str">
        <f>VLOOKUP(A114,'BASE REGISTRO AGOSTO'!$A$1:$T$889,7,FALSE)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4" s="178" t="str">
        <f>VLOOKUP(A114,'BASE REGISTRO AGOSTO'!$A$1:$T$889,8,FALSE)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
      <c r="I114" s="178" t="str">
        <f>VLOOKUP(A114,'BASE REGISTRO AGOSTO'!$A$1:$T$889,9,FALSE)</f>
        <v>Un año en sus cargos.</v>
      </c>
      <c r="J114" s="178" t="str">
        <f>VLOOKUP(A114,'BASE REGISTRO AGOSTO'!$A$1:$T$889,10,FALSE)</f>
        <v>15 de mayo de 2019 a 15 de mayo de 2020. Se acompaña 
Ley N° 21239, que prorroga mandato de directorios por tiempos de pandemia</v>
      </c>
      <c r="K114" s="178" t="str">
        <f>VLOOKUP(A114,'BASE REGISTRO AGOSTO'!$A$1:$T$889,11,FALSE)</f>
        <v xml:space="preserve">Presidente: Obispo (H) Neftalí Aravena Bravo,
Poder: Superintendente Distrito Concepción: Olga Romero Sanzana, 
</v>
      </c>
      <c r="L114" s="178" t="str">
        <f>VLOOKUP(A114,'BASE REGISTRO AGOSTO'!$A$1:$T$889,12,FALSE)</f>
        <v xml:space="preserve">Sargento Aldea N° 1041, comuna de Santiago, Región Metropolitana
</v>
      </c>
      <c r="M114" s="178" t="str">
        <f>VLOOKUP(A114,'BASE REGISTRO AGOSTO'!$A$1:$T$889,13,FALSE)</f>
        <v>XIII</v>
      </c>
      <c r="N114" s="178" t="str">
        <f>VLOOKUP(A114,'BASE REGISTRO AGOSTO'!$A$1:$T$889,14,FALSE)</f>
        <v>Santiago</v>
      </c>
      <c r="O114" s="178" t="str">
        <f>VLOOKUP(A114,'BASE REGISTRO AGOSTO'!$A$1:$T$889,15,FALSE)</f>
        <v>225569454- 225517112</v>
      </c>
      <c r="P114" s="178" t="str">
        <f>VLOOKUP(A114,'BASE REGISTRO AGOSTO'!$A$1:$T$889,16,FALSE)</f>
        <v>cormetoficinalegal@gmail.com</v>
      </c>
      <c r="Q114" s="178">
        <f>VLOOKUP(A114,'BASE REGISTRO AGOSTO'!$A$1:$T$889,17,FALSE)</f>
        <v>0</v>
      </c>
      <c r="R114" s="178">
        <f>VLOOKUP(A114,'BASE REGISTRO AGOSTO'!$A$1:$T$889,18,FALSE)</f>
        <v>93401</v>
      </c>
      <c r="S114" s="178" t="str">
        <f>VLOOKUP(A114,'BASE REGISTRO AGOSTO'!$A$1:$T$889,19,FALSE)</f>
        <v xml:space="preserve">Se acompaña certificado financiero de la Institución, correspondiente a antecedentes del año 2020, aprobado por el Sub Depto Supervisión Financiera. </v>
      </c>
      <c r="T114" s="183">
        <f>VLOOKUP(A114,'BASE REGISTRO AGOSTO'!$A$1:$T$889,20,FALSE)</f>
        <v>37970</v>
      </c>
      <c r="U114" s="177">
        <v>2450</v>
      </c>
      <c r="V114" s="179">
        <v>9439934</v>
      </c>
      <c r="W114" s="179">
        <v>191849289</v>
      </c>
      <c r="X114" s="180">
        <v>44469</v>
      </c>
      <c r="Y114" s="176" t="s">
        <v>6489</v>
      </c>
      <c r="Z114" s="176" t="s">
        <v>6490</v>
      </c>
      <c r="AA114" s="181" t="s">
        <v>6564</v>
      </c>
    </row>
    <row r="115" spans="1:27" ht="15.75" customHeight="1" x14ac:dyDescent="0.2">
      <c r="A115" s="177">
        <v>2550</v>
      </c>
      <c r="B115" s="178" t="str">
        <f>VLOOKUP(A115,'BASE REGISTRO AGOSTO'!$A$1:$T$889,2,FALSE)</f>
        <v xml:space="preserve">Corporación Municipal de Conchalí  de Educación, Salud y Atención de Menores, CORESAM </v>
      </c>
      <c r="C115" s="178">
        <f>VLOOKUP(A115,'BASE REGISTRO AGOSTO'!$A$1:$T$889,3,FALSE)</f>
        <v>708781002</v>
      </c>
      <c r="D115" s="178" t="str">
        <f>VLOOKUP(A115,'BASE REGISTRO AGOSTO'!$A$1:$T$889,4,FALSE)</f>
        <v>Corporación de Derecho Privado.</v>
      </c>
      <c r="E115" s="178" t="str">
        <f>VLOOKUP(A115,'BASE REGISTRO AGOSTO'!$A$1:$T$889,5,FALSE)</f>
        <v xml:space="preserve">Decreto Supremo Nº 1226, de  7 de septiembre de 1981, del Ministerio de Justicia. </v>
      </c>
      <c r="F115" s="178" t="str">
        <f>VLOOKUP(A115,'BASE REGISTRO AGOSTO'!$A$1:$T$889,6,FALSE)</f>
        <v>Certificado de Vigencia, Folio Nº 500354573727, emitido con fecha 06 de noviembre de 2020, por el Servicio de Registro Civil e Identificación.</v>
      </c>
      <c r="G115" s="178" t="str">
        <f>VLOOKUP(A115,'BASE REGISTRO AGOSTO'!$A$1:$T$889,7,FALSE)</f>
        <v>Administrar y operar servicios en las áreas de educación, salud y atención de menores que haya tomado a su cargo la I. Municipalidad de Conchalí, adoptando las medidas necesarias para su dotación, ampliación y perfeccionamiento.</v>
      </c>
      <c r="H115" s="178" t="str">
        <f>VLOOKUP(A115,'BASE REGISTRO AGOSTO'!$A$1:$T$889,8,FALSE)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5" s="178" t="str">
        <f>VLOOKUP(A115,'BASE REGISTRO AGOSTO'!$A$1:$T$889,9,FALSE)</f>
        <v xml:space="preserve">Dos años en sus cargos.
</v>
      </c>
      <c r="J115" s="178" t="str">
        <f>VLOOKUP(A115,'BASE REGISTRO AGOSTO'!$A$1:$T$889,10,FALSE)</f>
        <v>14-03-2019 según consta en Certificado de persona jurídica sin fines de lucro, Folio Nº 50035457050, emitido con fecha 06 de noviembre de 2020</v>
      </c>
      <c r="K115" s="178" t="str">
        <f>VLOOKUP(A115,'BASE REGISTRO AGOSTO'!$A$1:$T$889,11,FALSE)</f>
        <v xml:space="preserve">Presidente: Rene de La Vega Fuentes, 
Secretaria General: Tania Alejandra Alvarado Sotomayor
</v>
      </c>
      <c r="L115" s="178" t="str">
        <f>VLOOKUP(A115,'BASE REGISTRO AGOSTO'!$A$1:$T$889,12,FALSE)</f>
        <v xml:space="preserve">Avda. Guanaco N° 2531, Recoleta, Región Metropolitana
</v>
      </c>
      <c r="M115" s="178" t="str">
        <f>VLOOKUP(A115,'BASE REGISTRO AGOSTO'!$A$1:$T$889,13,FALSE)</f>
        <v>XIII</v>
      </c>
      <c r="N115" s="178" t="str">
        <f>VLOOKUP(A115,'BASE REGISTRO AGOSTO'!$A$1:$T$889,14,FALSE)</f>
        <v>Recoleta</v>
      </c>
      <c r="O115" s="178" t="str">
        <f>VLOOKUP(A115,'BASE REGISTRO AGOSTO'!$A$1:$T$889,15,FALSE)</f>
        <v>Fono: 7307900-7307902,</v>
      </c>
      <c r="P115" s="178" t="str">
        <f>VLOOKUP(A115,'BASE REGISTRO AGOSTO'!$A$1:$T$889,16,FALSE)</f>
        <v xml:space="preserve"> coresam@gmail.com</v>
      </c>
      <c r="Q115" s="178">
        <f>VLOOKUP(A115,'BASE REGISTRO AGOSTO'!$A$1:$T$889,17,FALSE)</f>
        <v>0</v>
      </c>
      <c r="R115" s="178">
        <f>VLOOKUP(A115,'BASE REGISTRO AGOSTO'!$A$1:$T$889,18,FALSE)</f>
        <v>93101</v>
      </c>
      <c r="S115" s="178" t="str">
        <f>VLOOKUP(A115,'BASE REGISTRO AGOSTO'!$A$1:$T$889,19,FALSE)</f>
        <v>Se acompaña Certificado de Antecedentes Financieros de la Institución, correspondiente  al año 2019 remitidos ara aprobación del Subdepartamento de Supervisión Financiera</v>
      </c>
      <c r="T115" s="183">
        <f>VLOOKUP(A115,'BASE REGISTRO AGOSTO'!$A$1:$T$889,20,FALSE)</f>
        <v>37970</v>
      </c>
      <c r="U115" s="177">
        <v>2550</v>
      </c>
      <c r="V115" s="179">
        <v>0</v>
      </c>
      <c r="W115" s="179">
        <v>145071907</v>
      </c>
      <c r="X115" s="180">
        <v>44469</v>
      </c>
      <c r="Y115" s="176" t="s">
        <v>6489</v>
      </c>
      <c r="Z115" s="176" t="s">
        <v>6490</v>
      </c>
      <c r="AA115" s="181" t="s">
        <v>6565</v>
      </c>
    </row>
    <row r="116" spans="1:27" ht="15.75" customHeight="1" x14ac:dyDescent="0.2">
      <c r="A116" s="177">
        <v>2550</v>
      </c>
      <c r="B116" s="178" t="str">
        <f>VLOOKUP(A116,'BASE REGISTRO AGOSTO'!$A$1:$T$889,2,FALSE)</f>
        <v xml:space="preserve">Corporación Municipal de Conchalí  de Educación, Salud y Atención de Menores, CORESAM </v>
      </c>
      <c r="C116" s="178">
        <f>VLOOKUP(A116,'BASE REGISTRO AGOSTO'!$A$1:$T$889,3,FALSE)</f>
        <v>708781002</v>
      </c>
      <c r="D116" s="178" t="str">
        <f>VLOOKUP(A116,'BASE REGISTRO AGOSTO'!$A$1:$T$889,4,FALSE)</f>
        <v>Corporación de Derecho Privado.</v>
      </c>
      <c r="E116" s="178" t="str">
        <f>VLOOKUP(A116,'BASE REGISTRO AGOSTO'!$A$1:$T$889,5,FALSE)</f>
        <v xml:space="preserve">Decreto Supremo Nº 1226, de  7 de septiembre de 1981, del Ministerio de Justicia. </v>
      </c>
      <c r="F116" s="178" t="str">
        <f>VLOOKUP(A116,'BASE REGISTRO AGOSTO'!$A$1:$T$889,6,FALSE)</f>
        <v>Certificado de Vigencia, Folio Nº 500354573727, emitido con fecha 06 de noviembre de 2020, por el Servicio de Registro Civil e Identificación.</v>
      </c>
      <c r="G116" s="178" t="str">
        <f>VLOOKUP(A116,'BASE REGISTRO AGOSTO'!$A$1:$T$889,7,FALSE)</f>
        <v>Administrar y operar servicios en las áreas de educación, salud y atención de menores que haya tomado a su cargo la I. Municipalidad de Conchalí, adoptando las medidas necesarias para su dotación, ampliación y perfeccionamiento.</v>
      </c>
      <c r="H116" s="178" t="str">
        <f>VLOOKUP(A116,'BASE REGISTRO AGOSTO'!$A$1:$T$889,8,FALSE)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6" s="178" t="str">
        <f>VLOOKUP(A116,'BASE REGISTRO AGOSTO'!$A$1:$T$889,9,FALSE)</f>
        <v xml:space="preserve">Dos años en sus cargos.
</v>
      </c>
      <c r="J116" s="178" t="str">
        <f>VLOOKUP(A116,'BASE REGISTRO AGOSTO'!$A$1:$T$889,10,FALSE)</f>
        <v>14-03-2019 según consta en Certificado de persona jurídica sin fines de lucro, Folio Nº 50035457050, emitido con fecha 06 de noviembre de 2020</v>
      </c>
      <c r="K116" s="178" t="str">
        <f>VLOOKUP(A116,'BASE REGISTRO AGOSTO'!$A$1:$T$889,11,FALSE)</f>
        <v xml:space="preserve">Presidente: Rene de La Vega Fuentes, 
Secretaria General: Tania Alejandra Alvarado Sotomayor
</v>
      </c>
      <c r="L116" s="178" t="str">
        <f>VLOOKUP(A116,'BASE REGISTRO AGOSTO'!$A$1:$T$889,12,FALSE)</f>
        <v xml:space="preserve">Avda. Guanaco N° 2531, Recoleta, Región Metropolitana
</v>
      </c>
      <c r="M116" s="178" t="str">
        <f>VLOOKUP(A116,'BASE REGISTRO AGOSTO'!$A$1:$T$889,13,FALSE)</f>
        <v>XIII</v>
      </c>
      <c r="N116" s="178" t="str">
        <f>VLOOKUP(A116,'BASE REGISTRO AGOSTO'!$A$1:$T$889,14,FALSE)</f>
        <v>Recoleta</v>
      </c>
      <c r="O116" s="178" t="str">
        <f>VLOOKUP(A116,'BASE REGISTRO AGOSTO'!$A$1:$T$889,15,FALSE)</f>
        <v>Fono: 7307900-7307902,</v>
      </c>
      <c r="P116" s="178" t="str">
        <f>VLOOKUP(A116,'BASE REGISTRO AGOSTO'!$A$1:$T$889,16,FALSE)</f>
        <v xml:space="preserve"> coresam@gmail.com</v>
      </c>
      <c r="Q116" s="178">
        <f>VLOOKUP(A116,'BASE REGISTRO AGOSTO'!$A$1:$T$889,17,FALSE)</f>
        <v>0</v>
      </c>
      <c r="R116" s="178">
        <f>VLOOKUP(A116,'BASE REGISTRO AGOSTO'!$A$1:$T$889,18,FALSE)</f>
        <v>93101</v>
      </c>
      <c r="S116" s="178" t="str">
        <f>VLOOKUP(A116,'BASE REGISTRO AGOSTO'!$A$1:$T$889,19,FALSE)</f>
        <v>Se acompaña Certificado de Antecedentes Financieros de la Institución, correspondiente  al año 2019 remitidos ara aprobación del Subdepartamento de Supervisión Financiera</v>
      </c>
      <c r="T116" s="183">
        <f>VLOOKUP(A116,'BASE REGISTRO AGOSTO'!$A$1:$T$889,20,FALSE)</f>
        <v>37970</v>
      </c>
      <c r="U116" s="177">
        <v>2550</v>
      </c>
      <c r="V116" s="179">
        <v>0</v>
      </c>
      <c r="W116" s="179">
        <v>44833143</v>
      </c>
      <c r="X116" s="180">
        <v>44469</v>
      </c>
      <c r="Y116" s="176" t="s">
        <v>6489</v>
      </c>
      <c r="Z116" s="176" t="s">
        <v>6490</v>
      </c>
      <c r="AA116" s="181" t="s">
        <v>229</v>
      </c>
    </row>
    <row r="117" spans="1:27" ht="15.75" customHeight="1" x14ac:dyDescent="0.2">
      <c r="A117" s="177">
        <v>3200</v>
      </c>
      <c r="B117" s="178" t="str">
        <f>VLOOKUP(A117,'BASE REGISTRO AGOSTO'!$A$1:$T$889,2,FALSE)</f>
        <v>Corporación para la Orientación, Protección y Rehabilitación del Menor PROMESI</v>
      </c>
      <c r="C117" s="178">
        <f>VLOOKUP(A117,'BASE REGISTRO AGOSTO'!$A$1:$T$889,3,FALSE)</f>
        <v>709963007</v>
      </c>
      <c r="D117" s="178" t="str">
        <f>VLOOKUP(A117,'BASE REGISTRO AGOSTO'!$A$1:$T$889,4,FALSE)</f>
        <v>70.996.300-7</v>
      </c>
      <c r="E117" s="178" t="str">
        <f>VLOOKUP(A117,'BASE REGISTRO AGOSTO'!$A$1:$T$889,5,FALSE)</f>
        <v>Corporación de Derecho Privado.Decreto Supremo N° 10, de 5 de enero de 1982, del Ministerio de Justicia.</v>
      </c>
      <c r="F117" s="178" t="str">
        <f>VLOOKUP(A117,'BASE REGISTRO AGOSTO'!$A$1:$T$889,6,FALSE)</f>
        <v>Certificado de Vigencia de Persona Jurídica sin Fines de Lucro, folio N° 500397281206, de fecha 07 de julio de 2021, emitido por el Servicio de Registro Civil e Identificación.</v>
      </c>
      <c r="G117" s="178" t="str">
        <f>VLOOKUP(A117,'BASE REGISTRO AGOSTO'!$A$1:$T$889,7,FALSE)</f>
        <v>Asistencia, protección, orientación, capacitación y rehabilitación de menores en situación irregular y/o con desajustes conductuales.</v>
      </c>
      <c r="H117" s="178" t="str">
        <f>VLOOKUP(A117,'BASE REGISTRO AGOSTO'!$A$1:$T$889,8,FALSE)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7" s="178" t="str">
        <f>VLOOKUP(A117,'BASE REGISTRO AGOSTO'!$A$1:$T$889,9,FALSE)</f>
        <v xml:space="preserve">Anual. Reelección indefinida.
</v>
      </c>
      <c r="J117" s="178" t="str">
        <f>VLOOKUP(A117,'BASE REGISTRO AGOSTO'!$A$1:$T$889,10,FALSE)</f>
        <v>Directorio elegido con fecha 12 de julio de 2021.</v>
      </c>
      <c r="K117" s="178" t="str">
        <f>VLOOKUP(A117,'BASE REGISTRO AGOSTO'!$A$1:$T$889,11,FALSE)</f>
        <v xml:space="preserve">Presidenta: Josefina Andrea Riveaux García Huidobro, 
Directora Ejecutiva: Bernardita García – Huidobro Catalan, 
Sub Directora Ejecutiva: Karina Rojas Arancibia
</v>
      </c>
      <c r="L117" s="178" t="str">
        <f>VLOOKUP(A117,'BASE REGISTRO AGOSTO'!$A$1:$T$889,12,FALSE)</f>
        <v xml:space="preserve">Los Cerezos N° 91, comuna de Ñuñoa, Región Metropolitana.
</v>
      </c>
      <c r="M117" s="178" t="str">
        <f>VLOOKUP(A117,'BASE REGISTRO AGOSTO'!$A$1:$T$889,13,FALSE)</f>
        <v>XIII</v>
      </c>
      <c r="N117" s="178" t="str">
        <f>VLOOKUP(A117,'BASE REGISTRO AGOSTO'!$A$1:$T$889,14,FALSE)</f>
        <v xml:space="preserve"> Ñuñoa</v>
      </c>
      <c r="O117" s="178">
        <f>VLOOKUP(A117,'BASE REGISTRO AGOSTO'!$A$1:$T$889,15,FALSE)</f>
        <v>0</v>
      </c>
      <c r="P117" s="178" t="str">
        <f>VLOOKUP(A117,'BASE REGISTRO AGOSTO'!$A$1:$T$889,16,FALSE)</f>
        <v xml:space="preserve">promesidireccion@gmail.com
dierccion@promesi.cl
</v>
      </c>
      <c r="Q117" s="178">
        <f>VLOOKUP(A117,'BASE REGISTRO AGOSTO'!$A$1:$T$889,17,FALSE)</f>
        <v>0</v>
      </c>
      <c r="R117" s="178" t="str">
        <f>VLOOKUP(A117,'BASE REGISTRO AGOSTO'!$A$1:$T$889,18,FALSE)</f>
        <v>93401: Instituciones de Asistencia Social</v>
      </c>
      <c r="S117" s="178" t="str">
        <f>VLOOKUP(A117,'BASE REGISTRO AGOSTO'!$A$1:$T$889,19,FALSE)</f>
        <v>Se acompaña Certificado financiero correspondiente al año 2020, aprobado por el Subdepartamento de Supervisión Financiera de la Dirección Nacional.</v>
      </c>
      <c r="T117" s="183">
        <f>VLOOKUP(A117,'BASE REGISTRO AGOSTO'!$A$1:$T$889,20,FALSE)</f>
        <v>37970</v>
      </c>
      <c r="U117" s="177">
        <v>3200</v>
      </c>
      <c r="V117" s="179">
        <v>10052299</v>
      </c>
      <c r="W117" s="179">
        <v>89452844</v>
      </c>
      <c r="X117" s="180">
        <v>44469</v>
      </c>
      <c r="Y117" s="176" t="s">
        <v>6489</v>
      </c>
      <c r="Z117" s="176" t="s">
        <v>6490</v>
      </c>
      <c r="AA117" s="181" t="s">
        <v>6566</v>
      </c>
    </row>
    <row r="118" spans="1:27" ht="15.75" customHeight="1" x14ac:dyDescent="0.2">
      <c r="A118" s="177">
        <v>3200</v>
      </c>
      <c r="B118" s="178" t="str">
        <f>VLOOKUP(A118,'BASE REGISTRO AGOSTO'!$A$1:$T$889,2,FALSE)</f>
        <v>Corporación para la Orientación, Protección y Rehabilitación del Menor PROMESI</v>
      </c>
      <c r="C118" s="178">
        <f>VLOOKUP(A118,'BASE REGISTRO AGOSTO'!$A$1:$T$889,3,FALSE)</f>
        <v>709963007</v>
      </c>
      <c r="D118" s="178" t="str">
        <f>VLOOKUP(A118,'BASE REGISTRO AGOSTO'!$A$1:$T$889,4,FALSE)</f>
        <v>70.996.300-7</v>
      </c>
      <c r="E118" s="178" t="str">
        <f>VLOOKUP(A118,'BASE REGISTRO AGOSTO'!$A$1:$T$889,5,FALSE)</f>
        <v>Corporación de Derecho Privado.Decreto Supremo N° 10, de 5 de enero de 1982, del Ministerio de Justicia.</v>
      </c>
      <c r="F118" s="178" t="str">
        <f>VLOOKUP(A118,'BASE REGISTRO AGOSTO'!$A$1:$T$889,6,FALSE)</f>
        <v>Certificado de Vigencia de Persona Jurídica sin Fines de Lucro, folio N° 500397281206, de fecha 07 de julio de 2021, emitido por el Servicio de Registro Civil e Identificación.</v>
      </c>
      <c r="G118" s="178" t="str">
        <f>VLOOKUP(A118,'BASE REGISTRO AGOSTO'!$A$1:$T$889,7,FALSE)</f>
        <v>Asistencia, protección, orientación, capacitación y rehabilitación de menores en situación irregular y/o con desajustes conductuales.</v>
      </c>
      <c r="H118" s="178" t="str">
        <f>VLOOKUP(A118,'BASE REGISTRO AGOSTO'!$A$1:$T$889,8,FALSE)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178" t="str">
        <f>VLOOKUP(A118,'BASE REGISTRO AGOSTO'!$A$1:$T$889,9,FALSE)</f>
        <v xml:space="preserve">Anual. Reelección indefinida.
</v>
      </c>
      <c r="J118" s="178" t="str">
        <f>VLOOKUP(A118,'BASE REGISTRO AGOSTO'!$A$1:$T$889,10,FALSE)</f>
        <v>Directorio elegido con fecha 12 de julio de 2021.</v>
      </c>
      <c r="K118" s="178" t="str">
        <f>VLOOKUP(A118,'BASE REGISTRO AGOSTO'!$A$1:$T$889,11,FALSE)</f>
        <v xml:space="preserve">Presidenta: Josefina Andrea Riveaux García Huidobro, 
Directora Ejecutiva: Bernardita García – Huidobro Catalan, 
Sub Directora Ejecutiva: Karina Rojas Arancibia
</v>
      </c>
      <c r="L118" s="178" t="str">
        <f>VLOOKUP(A118,'BASE REGISTRO AGOSTO'!$A$1:$T$889,12,FALSE)</f>
        <v xml:space="preserve">Los Cerezos N° 91, comuna de Ñuñoa, Región Metropolitana.
</v>
      </c>
      <c r="M118" s="178" t="str">
        <f>VLOOKUP(A118,'BASE REGISTRO AGOSTO'!$A$1:$T$889,13,FALSE)</f>
        <v>XIII</v>
      </c>
      <c r="N118" s="178" t="str">
        <f>VLOOKUP(A118,'BASE REGISTRO AGOSTO'!$A$1:$T$889,14,FALSE)</f>
        <v xml:space="preserve"> Ñuñoa</v>
      </c>
      <c r="O118" s="178">
        <f>VLOOKUP(A118,'BASE REGISTRO AGOSTO'!$A$1:$T$889,15,FALSE)</f>
        <v>0</v>
      </c>
      <c r="P118" s="178" t="str">
        <f>VLOOKUP(A118,'BASE REGISTRO AGOSTO'!$A$1:$T$889,16,FALSE)</f>
        <v xml:space="preserve">promesidireccion@gmail.com
dierccion@promesi.cl
</v>
      </c>
      <c r="Q118" s="178">
        <f>VLOOKUP(A118,'BASE REGISTRO AGOSTO'!$A$1:$T$889,17,FALSE)</f>
        <v>0</v>
      </c>
      <c r="R118" s="178" t="str">
        <f>VLOOKUP(A118,'BASE REGISTRO AGOSTO'!$A$1:$T$889,18,FALSE)</f>
        <v>93401: Instituciones de Asistencia Social</v>
      </c>
      <c r="S118" s="178" t="str">
        <f>VLOOKUP(A118,'BASE REGISTRO AGOSTO'!$A$1:$T$889,19,FALSE)</f>
        <v>Se acompaña Certificado financiero correspondiente al año 2020, aprobado por el Subdepartamento de Supervisión Financiera de la Dirección Nacional.</v>
      </c>
      <c r="T118" s="183">
        <f>VLOOKUP(A118,'BASE REGISTRO AGOSTO'!$A$1:$T$889,20,FALSE)</f>
        <v>37970</v>
      </c>
      <c r="U118" s="177">
        <v>3200</v>
      </c>
      <c r="V118" s="179">
        <v>21184512</v>
      </c>
      <c r="W118" s="179">
        <v>204147467</v>
      </c>
      <c r="X118" s="180">
        <v>44469</v>
      </c>
      <c r="Y118" s="176" t="s">
        <v>6489</v>
      </c>
      <c r="Z118" s="176" t="s">
        <v>6490</v>
      </c>
      <c r="AA118" s="181" t="s">
        <v>6534</v>
      </c>
    </row>
    <row r="119" spans="1:27" ht="15.75" customHeight="1" x14ac:dyDescent="0.2">
      <c r="A119" s="177">
        <v>3200</v>
      </c>
      <c r="B119" s="178" t="str">
        <f>VLOOKUP(A119,'BASE REGISTRO AGOSTO'!$A$1:$T$889,2,FALSE)</f>
        <v>Corporación para la Orientación, Protección y Rehabilitación del Menor PROMESI</v>
      </c>
      <c r="C119" s="178">
        <f>VLOOKUP(A119,'BASE REGISTRO AGOSTO'!$A$1:$T$889,3,FALSE)</f>
        <v>709963007</v>
      </c>
      <c r="D119" s="178" t="str">
        <f>VLOOKUP(A119,'BASE REGISTRO AGOSTO'!$A$1:$T$889,4,FALSE)</f>
        <v>70.996.300-7</v>
      </c>
      <c r="E119" s="178" t="str">
        <f>VLOOKUP(A119,'BASE REGISTRO AGOSTO'!$A$1:$T$889,5,FALSE)</f>
        <v>Corporación de Derecho Privado.Decreto Supremo N° 10, de 5 de enero de 1982, del Ministerio de Justicia.</v>
      </c>
      <c r="F119" s="178" t="str">
        <f>VLOOKUP(A119,'BASE REGISTRO AGOSTO'!$A$1:$T$889,6,FALSE)</f>
        <v>Certificado de Vigencia de Persona Jurídica sin Fines de Lucro, folio N° 500397281206, de fecha 07 de julio de 2021, emitido por el Servicio de Registro Civil e Identificación.</v>
      </c>
      <c r="G119" s="178" t="str">
        <f>VLOOKUP(A119,'BASE REGISTRO AGOSTO'!$A$1:$T$889,7,FALSE)</f>
        <v>Asistencia, protección, orientación, capacitación y rehabilitación de menores en situación irregular y/o con desajustes conductuales.</v>
      </c>
      <c r="H119" s="178" t="str">
        <f>VLOOKUP(A119,'BASE REGISTRO AGOSTO'!$A$1:$T$889,8,FALSE)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9" s="178" t="str">
        <f>VLOOKUP(A119,'BASE REGISTRO AGOSTO'!$A$1:$T$889,9,FALSE)</f>
        <v xml:space="preserve">Anual. Reelección indefinida.
</v>
      </c>
      <c r="J119" s="178" t="str">
        <f>VLOOKUP(A119,'BASE REGISTRO AGOSTO'!$A$1:$T$889,10,FALSE)</f>
        <v>Directorio elegido con fecha 12 de julio de 2021.</v>
      </c>
      <c r="K119" s="178" t="str">
        <f>VLOOKUP(A119,'BASE REGISTRO AGOSTO'!$A$1:$T$889,11,FALSE)</f>
        <v xml:space="preserve">Presidenta: Josefina Andrea Riveaux García Huidobro, 
Directora Ejecutiva: Bernardita García – Huidobro Catalan, 
Sub Directora Ejecutiva: Karina Rojas Arancibia
</v>
      </c>
      <c r="L119" s="178" t="str">
        <f>VLOOKUP(A119,'BASE REGISTRO AGOSTO'!$A$1:$T$889,12,FALSE)</f>
        <v xml:space="preserve">Los Cerezos N° 91, comuna de Ñuñoa, Región Metropolitana.
</v>
      </c>
      <c r="M119" s="178" t="str">
        <f>VLOOKUP(A119,'BASE REGISTRO AGOSTO'!$A$1:$T$889,13,FALSE)</f>
        <v>XIII</v>
      </c>
      <c r="N119" s="178" t="str">
        <f>VLOOKUP(A119,'BASE REGISTRO AGOSTO'!$A$1:$T$889,14,FALSE)</f>
        <v xml:space="preserve"> Ñuñoa</v>
      </c>
      <c r="O119" s="178">
        <f>VLOOKUP(A119,'BASE REGISTRO AGOSTO'!$A$1:$T$889,15,FALSE)</f>
        <v>0</v>
      </c>
      <c r="P119" s="178" t="str">
        <f>VLOOKUP(A119,'BASE REGISTRO AGOSTO'!$A$1:$T$889,16,FALSE)</f>
        <v xml:space="preserve">promesidireccion@gmail.com
dierccion@promesi.cl
</v>
      </c>
      <c r="Q119" s="178">
        <f>VLOOKUP(A119,'BASE REGISTRO AGOSTO'!$A$1:$T$889,17,FALSE)</f>
        <v>0</v>
      </c>
      <c r="R119" s="178" t="str">
        <f>VLOOKUP(A119,'BASE REGISTRO AGOSTO'!$A$1:$T$889,18,FALSE)</f>
        <v>93401: Instituciones de Asistencia Social</v>
      </c>
      <c r="S119" s="178" t="str">
        <f>VLOOKUP(A119,'BASE REGISTRO AGOSTO'!$A$1:$T$889,19,FALSE)</f>
        <v>Se acompaña Certificado financiero correspondiente al año 2020, aprobado por el Subdepartamento de Supervisión Financiera de la Dirección Nacional.</v>
      </c>
      <c r="T119" s="183">
        <f>VLOOKUP(A119,'BASE REGISTRO AGOSTO'!$A$1:$T$889,20,FALSE)</f>
        <v>37970</v>
      </c>
      <c r="U119" s="177">
        <v>3200</v>
      </c>
      <c r="V119" s="179">
        <v>11709408</v>
      </c>
      <c r="W119" s="179">
        <v>87235100</v>
      </c>
      <c r="X119" s="180">
        <v>44469</v>
      </c>
      <c r="Y119" s="176" t="s">
        <v>6489</v>
      </c>
      <c r="Z119" s="176" t="s">
        <v>6490</v>
      </c>
      <c r="AA119" s="181" t="s">
        <v>7481</v>
      </c>
    </row>
    <row r="120" spans="1:27" ht="15.75" customHeight="1" x14ac:dyDescent="0.2">
      <c r="A120" s="177">
        <v>3200</v>
      </c>
      <c r="B120" s="178" t="str">
        <f>VLOOKUP(A120,'BASE REGISTRO AGOSTO'!$A$1:$T$889,2,FALSE)</f>
        <v>Corporación para la Orientación, Protección y Rehabilitación del Menor PROMESI</v>
      </c>
      <c r="C120" s="178">
        <f>VLOOKUP(A120,'BASE REGISTRO AGOSTO'!$A$1:$T$889,3,FALSE)</f>
        <v>709963007</v>
      </c>
      <c r="D120" s="178" t="str">
        <f>VLOOKUP(A120,'BASE REGISTRO AGOSTO'!$A$1:$T$889,4,FALSE)</f>
        <v>70.996.300-7</v>
      </c>
      <c r="E120" s="178" t="str">
        <f>VLOOKUP(A120,'BASE REGISTRO AGOSTO'!$A$1:$T$889,5,FALSE)</f>
        <v>Corporación de Derecho Privado.Decreto Supremo N° 10, de 5 de enero de 1982, del Ministerio de Justicia.</v>
      </c>
      <c r="F120" s="178" t="str">
        <f>VLOOKUP(A120,'BASE REGISTRO AGOSTO'!$A$1:$T$889,6,FALSE)</f>
        <v>Certificado de Vigencia de Persona Jurídica sin Fines de Lucro, folio N° 500397281206, de fecha 07 de julio de 2021, emitido por el Servicio de Registro Civil e Identificación.</v>
      </c>
      <c r="G120" s="178" t="str">
        <f>VLOOKUP(A120,'BASE REGISTRO AGOSTO'!$A$1:$T$889,7,FALSE)</f>
        <v>Asistencia, protección, orientación, capacitación y rehabilitación de menores en situación irregular y/o con desajustes conductuales.</v>
      </c>
      <c r="H120" s="178" t="str">
        <f>VLOOKUP(A120,'BASE REGISTRO AGOSTO'!$A$1:$T$889,8,FALSE)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0" s="178" t="str">
        <f>VLOOKUP(A120,'BASE REGISTRO AGOSTO'!$A$1:$T$889,9,FALSE)</f>
        <v xml:space="preserve">Anual. Reelección indefinida.
</v>
      </c>
      <c r="J120" s="178" t="str">
        <f>VLOOKUP(A120,'BASE REGISTRO AGOSTO'!$A$1:$T$889,10,FALSE)</f>
        <v>Directorio elegido con fecha 12 de julio de 2021.</v>
      </c>
      <c r="K120" s="178" t="str">
        <f>VLOOKUP(A120,'BASE REGISTRO AGOSTO'!$A$1:$T$889,11,FALSE)</f>
        <v xml:space="preserve">Presidenta: Josefina Andrea Riveaux García Huidobro, 
Directora Ejecutiva: Bernardita García – Huidobro Catalan, 
Sub Directora Ejecutiva: Karina Rojas Arancibia
</v>
      </c>
      <c r="L120" s="178" t="str">
        <f>VLOOKUP(A120,'BASE REGISTRO AGOSTO'!$A$1:$T$889,12,FALSE)</f>
        <v xml:space="preserve">Los Cerezos N° 91, comuna de Ñuñoa, Región Metropolitana.
</v>
      </c>
      <c r="M120" s="178" t="str">
        <f>VLOOKUP(A120,'BASE REGISTRO AGOSTO'!$A$1:$T$889,13,FALSE)</f>
        <v>XIII</v>
      </c>
      <c r="N120" s="178" t="str">
        <f>VLOOKUP(A120,'BASE REGISTRO AGOSTO'!$A$1:$T$889,14,FALSE)</f>
        <v xml:space="preserve"> Ñuñoa</v>
      </c>
      <c r="O120" s="178">
        <f>VLOOKUP(A120,'BASE REGISTRO AGOSTO'!$A$1:$T$889,15,FALSE)</f>
        <v>0</v>
      </c>
      <c r="P120" s="178" t="str">
        <f>VLOOKUP(A120,'BASE REGISTRO AGOSTO'!$A$1:$T$889,16,FALSE)</f>
        <v xml:space="preserve">promesidireccion@gmail.com
dierccion@promesi.cl
</v>
      </c>
      <c r="Q120" s="178">
        <f>VLOOKUP(A120,'BASE REGISTRO AGOSTO'!$A$1:$T$889,17,FALSE)</f>
        <v>0</v>
      </c>
      <c r="R120" s="178" t="str">
        <f>VLOOKUP(A120,'BASE REGISTRO AGOSTO'!$A$1:$T$889,18,FALSE)</f>
        <v>93401: Instituciones de Asistencia Social</v>
      </c>
      <c r="S120" s="178" t="str">
        <f>VLOOKUP(A120,'BASE REGISTRO AGOSTO'!$A$1:$T$889,19,FALSE)</f>
        <v>Se acompaña Certificado financiero correspondiente al año 2020, aprobado por el Subdepartamento de Supervisión Financiera de la Dirección Nacional.</v>
      </c>
      <c r="T120" s="183">
        <f>VLOOKUP(A120,'BASE REGISTRO AGOSTO'!$A$1:$T$889,20,FALSE)</f>
        <v>37970</v>
      </c>
      <c r="U120" s="177">
        <v>3200</v>
      </c>
      <c r="V120" s="179">
        <v>4373787</v>
      </c>
      <c r="W120" s="179">
        <v>67298917</v>
      </c>
      <c r="X120" s="180">
        <v>44469</v>
      </c>
      <c r="Y120" s="176" t="s">
        <v>6489</v>
      </c>
      <c r="Z120" s="176" t="s">
        <v>6490</v>
      </c>
      <c r="AA120" s="181" t="s">
        <v>7482</v>
      </c>
    </row>
    <row r="121" spans="1:27" ht="15.75" customHeight="1" x14ac:dyDescent="0.2">
      <c r="A121" s="177">
        <v>3450</v>
      </c>
      <c r="B121" s="178" t="str">
        <f>VLOOKUP(A121,'BASE REGISTRO AGOSTO'!$A$1:$T$889,2,FALSE)</f>
        <v>Cruz Roja Chilena</v>
      </c>
      <c r="C121" s="178">
        <f>VLOOKUP(A121,'BASE REGISTRO AGOSTO'!$A$1:$T$889,3,FALSE)</f>
        <v>705121001</v>
      </c>
      <c r="D121" s="178" t="str">
        <f>VLOOKUP(A121,'BASE REGISTRO AGOSTO'!$A$1:$T$889,4,FALSE)</f>
        <v>Persona jurídica regida por la Ley N° 3.924.</v>
      </c>
      <c r="E121" s="178" t="str">
        <f>VLOOKUP(A121,'BASE REGISTRO AGOSTO'!$A$1:$T$889,5,FALSE)</f>
        <v>Otorgada por la Ley N° 3.924.</v>
      </c>
      <c r="F121" s="178" t="str">
        <f>VLOOKUP(A121,'BASE REGISTRO AGOSTO'!$A$1:$T$889,6,FALSE)</f>
        <v>Indefinida.</v>
      </c>
      <c r="G121" s="178" t="str">
        <f>VLOOKUP(A121,'BASE REGISTRO AGOSTO'!$A$1:$T$889,7,FALSE)</f>
        <v xml:space="preserve">Mejoramiento de la salud pública, educación higiénica, asistencia y bienestar social y sanitario, y al alivio del sufrimiento humano.
</v>
      </c>
      <c r="H121" s="178" t="str">
        <f>VLOOKUP(A121,'BASE REGISTRO AGOSTO'!$A$1:$T$889,8,FALSE)</f>
        <v xml:space="preserve">Presidenta Nacional: 
María Teresa Cienfuegos Ugarte, 
Primera Vicepresidenta: 
Rosario Sau Vásquez, 
Segunda Vicepresidenta: 
Ana María Orellana Sepúlveda, 
Secretario: 
Felipe González Godoy
Tesorera Nacional: 
Aurora Sánchez Urrutia, </v>
      </c>
      <c r="I121" s="178" t="str">
        <f>VLOOKUP(A121,'BASE REGISTRO AGOSTO'!$A$1:$T$889,9,FALSE)</f>
        <v xml:space="preserve"> 4 años.</v>
      </c>
      <c r="J121" s="178" t="str">
        <f>VLOOKUP(A121,'BASE REGISTRO AGOSTO'!$A$1:$T$889,10,FALSE)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1" s="178" t="str">
        <f>VLOOKUP(A121,'BASE REGISTRO AGOSTO'!$A$1:$T$889,11,FALSE)</f>
        <v xml:space="preserve">María Teresa Cienfuegos Ugarte,
</v>
      </c>
      <c r="L121" s="178" t="str">
        <f>VLOOKUP(A121,'BASE REGISTRO AGOSTO'!$A$1:$T$889,12,FALSE)</f>
        <v xml:space="preserve">Avda. Santa María 0150, comuna de Providencia, Región Metropolitana.
</v>
      </c>
      <c r="M121" s="178" t="str">
        <f>VLOOKUP(A121,'BASE REGISTRO AGOSTO'!$A$1:$T$889,13,FALSE)</f>
        <v>XIII</v>
      </c>
      <c r="N121" s="178" t="str">
        <f>VLOOKUP(A121,'BASE REGISTRO AGOSTO'!$A$1:$T$889,14,FALSE)</f>
        <v>Providencia</v>
      </c>
      <c r="O121" s="178" t="str">
        <f>VLOOKUP(A121,'BASE REGISTRO AGOSTO'!$A$1:$T$889,15,FALSE)</f>
        <v>562 27834100</v>
      </c>
      <c r="P121" s="178" t="str">
        <f>VLOOKUP(A121,'BASE REGISTRO AGOSTO'!$A$1:$T$889,16,FALSE)</f>
        <v xml:space="preserve">cruzroja@cruzroja.cl
www.cruzroja.cl
</v>
      </c>
      <c r="Q121" s="178">
        <f>VLOOKUP(A121,'BASE REGISTRO AGOSTO'!$A$1:$T$889,17,FALSE)</f>
        <v>0</v>
      </c>
      <c r="R121" s="178" t="str">
        <f>VLOOKUP(A121,'BASE REGISTRO AGOSTO'!$A$1:$T$889,18,FALSE)</f>
        <v>93401: Instituciones de Asistencia Social</v>
      </c>
      <c r="S121" s="178" t="str">
        <f>VLOOKUP(A121,'BASE REGISTRO AGOSTO'!$A$1:$T$889,19,FALSE)</f>
        <v xml:space="preserve">Se acompañan antecedentes financieros correspondientes al año 2019, aprobados por la Unidad de Supervisión Financiera.
</v>
      </c>
      <c r="T121" s="183">
        <f>VLOOKUP(A121,'BASE REGISTRO AGOSTO'!$A$1:$T$889,20,FALSE)</f>
        <v>37970</v>
      </c>
      <c r="U121" s="177">
        <v>3450</v>
      </c>
      <c r="V121" s="179">
        <v>0</v>
      </c>
      <c r="W121" s="179">
        <v>217469983</v>
      </c>
      <c r="X121" s="180">
        <v>44469</v>
      </c>
      <c r="Y121" s="176" t="s">
        <v>6489</v>
      </c>
      <c r="Z121" s="176" t="s">
        <v>6490</v>
      </c>
      <c r="AA121" s="181" t="s">
        <v>6568</v>
      </c>
    </row>
    <row r="122" spans="1:27" ht="15.75" customHeight="1" x14ac:dyDescent="0.2">
      <c r="A122" s="177">
        <v>3450</v>
      </c>
      <c r="B122" s="178" t="str">
        <f>VLOOKUP(A122,'BASE REGISTRO AGOSTO'!$A$1:$T$889,2,FALSE)</f>
        <v>Cruz Roja Chilena</v>
      </c>
      <c r="C122" s="178">
        <f>VLOOKUP(A122,'BASE REGISTRO AGOSTO'!$A$1:$T$889,3,FALSE)</f>
        <v>705121001</v>
      </c>
      <c r="D122" s="178" t="str">
        <f>VLOOKUP(A122,'BASE REGISTRO AGOSTO'!$A$1:$T$889,4,FALSE)</f>
        <v>Persona jurídica regida por la Ley N° 3.924.</v>
      </c>
      <c r="E122" s="178" t="str">
        <f>VLOOKUP(A122,'BASE REGISTRO AGOSTO'!$A$1:$T$889,5,FALSE)</f>
        <v>Otorgada por la Ley N° 3.924.</v>
      </c>
      <c r="F122" s="178" t="str">
        <f>VLOOKUP(A122,'BASE REGISTRO AGOSTO'!$A$1:$T$889,6,FALSE)</f>
        <v>Indefinida.</v>
      </c>
      <c r="G122" s="178" t="str">
        <f>VLOOKUP(A122,'BASE REGISTRO AGOSTO'!$A$1:$T$889,7,FALSE)</f>
        <v xml:space="preserve">Mejoramiento de la salud pública, educación higiénica, asistencia y bienestar social y sanitario, y al alivio del sufrimiento humano.
</v>
      </c>
      <c r="H122" s="178" t="str">
        <f>VLOOKUP(A122,'BASE REGISTRO AGOSTO'!$A$1:$T$889,8,FALSE)</f>
        <v xml:space="preserve">Presidenta Nacional: 
María Teresa Cienfuegos Ugarte, 
Primera Vicepresidenta: 
Rosario Sau Vásquez, 
Segunda Vicepresidenta: 
Ana María Orellana Sepúlveda, 
Secretario: 
Felipe González Godoy
Tesorera Nacional: 
Aurora Sánchez Urrutia, </v>
      </c>
      <c r="I122" s="178" t="str">
        <f>VLOOKUP(A122,'BASE REGISTRO AGOSTO'!$A$1:$T$889,9,FALSE)</f>
        <v xml:space="preserve"> 4 años.</v>
      </c>
      <c r="J122" s="178" t="str">
        <f>VLOOKUP(A122,'BASE REGISTRO AGOSTO'!$A$1:$T$889,10,FALSE)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2" s="178" t="str">
        <f>VLOOKUP(A122,'BASE REGISTRO AGOSTO'!$A$1:$T$889,11,FALSE)</f>
        <v xml:space="preserve">María Teresa Cienfuegos Ugarte,
</v>
      </c>
      <c r="L122" s="178" t="str">
        <f>VLOOKUP(A122,'BASE REGISTRO AGOSTO'!$A$1:$T$889,12,FALSE)</f>
        <v xml:space="preserve">Avda. Santa María 0150, comuna de Providencia, Región Metropolitana.
</v>
      </c>
      <c r="M122" s="178" t="str">
        <f>VLOOKUP(A122,'BASE REGISTRO AGOSTO'!$A$1:$T$889,13,FALSE)</f>
        <v>XIII</v>
      </c>
      <c r="N122" s="178" t="str">
        <f>VLOOKUP(A122,'BASE REGISTRO AGOSTO'!$A$1:$T$889,14,FALSE)</f>
        <v>Providencia</v>
      </c>
      <c r="O122" s="178" t="str">
        <f>VLOOKUP(A122,'BASE REGISTRO AGOSTO'!$A$1:$T$889,15,FALSE)</f>
        <v>562 27834100</v>
      </c>
      <c r="P122" s="178" t="str">
        <f>VLOOKUP(A122,'BASE REGISTRO AGOSTO'!$A$1:$T$889,16,FALSE)</f>
        <v xml:space="preserve">cruzroja@cruzroja.cl
www.cruzroja.cl
</v>
      </c>
      <c r="Q122" s="178">
        <f>VLOOKUP(A122,'BASE REGISTRO AGOSTO'!$A$1:$T$889,17,FALSE)</f>
        <v>0</v>
      </c>
      <c r="R122" s="178" t="str">
        <f>VLOOKUP(A122,'BASE REGISTRO AGOSTO'!$A$1:$T$889,18,FALSE)</f>
        <v>93401: Instituciones de Asistencia Social</v>
      </c>
      <c r="S122" s="178" t="str">
        <f>VLOOKUP(A122,'BASE REGISTRO AGOSTO'!$A$1:$T$889,19,FALSE)</f>
        <v xml:space="preserve">Se acompañan antecedentes financieros correspondientes al año 2019, aprobados por la Unidad de Supervisión Financiera.
</v>
      </c>
      <c r="T122" s="183">
        <f>VLOOKUP(A122,'BASE REGISTRO AGOSTO'!$A$1:$T$889,20,FALSE)</f>
        <v>37970</v>
      </c>
      <c r="U122" s="177">
        <v>3450</v>
      </c>
      <c r="V122" s="179">
        <v>0</v>
      </c>
      <c r="W122" s="179">
        <v>54037583</v>
      </c>
      <c r="X122" s="180">
        <v>44469</v>
      </c>
      <c r="Y122" s="176" t="s">
        <v>6489</v>
      </c>
      <c r="Z122" s="176" t="s">
        <v>6490</v>
      </c>
      <c r="AA122" s="181" t="s">
        <v>6569</v>
      </c>
    </row>
    <row r="123" spans="1:27" ht="15.75" customHeight="1" x14ac:dyDescent="0.2">
      <c r="A123" s="177">
        <v>3650</v>
      </c>
      <c r="B123" s="178" t="str">
        <f>VLOOKUP(A123,'BASE REGISTRO AGOSTO'!$A$1:$T$889,2,FALSE)</f>
        <v>Fundación de Beneficencia Aldea de Niños Cardenal Raúl Silva Henríquez</v>
      </c>
      <c r="C123" s="178">
        <f>VLOOKUP(A123,'BASE REGISTRO AGOSTO'!$A$1:$T$889,3,FALSE)</f>
        <v>714041002</v>
      </c>
      <c r="D123" s="178" t="str">
        <f>VLOOKUP(A123,'BASE REGISTRO AGOSTO'!$A$1:$T$889,4,FALSE)</f>
        <v>Fundación de Derecho Público.</v>
      </c>
      <c r="E123" s="178" t="str">
        <f>VLOOKUP(A123,'BASE REGISTRO AGOSTO'!$A$1:$T$889,5,FALSE)</f>
        <v>Erigida de acuerdo al Derecho Canónico, por Decreto N° 314, del Arzobispado de Santiago, de fecha 1 de octubre de 1999.</v>
      </c>
      <c r="F123" s="178" t="str">
        <f>VLOOKUP(A123,'BASE REGISTRO AGOSTO'!$A$1:$T$889,6,FALSE)</f>
        <v>Certificado del Arzobispado de Santiago C/1090/2021, de fecha 10 de agosto de 2021, emitido por el Arzobispado de Santiago.</v>
      </c>
      <c r="G123" s="178" t="str">
        <f>VLOOKUP(A123,'BASE REGISTRO AGOSTO'!$A$1:$T$889,7,FALSE)</f>
        <v xml:space="preserve">Dar hogar a los niños desamparados que carecen de él; educarlos y prepararlos para la vida. </v>
      </c>
      <c r="H123" s="178" t="str">
        <f>VLOOKUP(A123,'BASE REGISTRO AGOSTO'!$A$1:$T$889,8,FALSE)</f>
        <v xml:space="preserve">Presidente: Rodrigo Dominguez Wagner, 
Vicepresidente Ejecutivo: Pablo de Iruarrizaga Samaniego,
Directores: 
Teresa Izquierdo Walker, 
Raúl Rencoret Domínguez, 
María Luisa Sepúlveda Edwards, 
María Teresa Correa Fontecilla,
Adriana Swett Lira
</v>
      </c>
      <c r="I123" s="178" t="str">
        <f>VLOOKUP(A123,'BASE REGISTRO AGOSTO'!$A$1:$T$889,9,FALSE)</f>
        <v>Durarán 3 años en sus cargos.</v>
      </c>
      <c r="J123" s="178" t="str">
        <f>VLOOKUP(A123,'BASE REGISTRO AGOSTO'!$A$1:$T$889,10,FALSE)</f>
        <v>3 años, hasta el 24 de septiembre de 2022.</v>
      </c>
      <c r="K123" s="178" t="str">
        <f>VLOOKUP(A123,'BASE REGISTRO AGOSTO'!$A$1:$T$889,11,FALSE)</f>
        <v xml:space="preserve">
Rodrigo Dominguez Wagner,   Poder: Soraya Marcela Hernández Lemus, RUT N° 12.882.805-7
</v>
      </c>
      <c r="L123" s="178" t="str">
        <f>VLOOKUP(A123,'BASE REGISTRO AGOSTO'!$A$1:$T$889,12,FALSE)</f>
        <v xml:space="preserve">Camino del Pastor s/n, comuna de El Quisco
</v>
      </c>
      <c r="M123" s="178" t="str">
        <f>VLOOKUP(A123,'BASE REGISTRO AGOSTO'!$A$1:$T$889,13,FALSE)</f>
        <v>V</v>
      </c>
      <c r="N123" s="178" t="str">
        <f>VLOOKUP(A123,'BASE REGISTRO AGOSTO'!$A$1:$T$889,14,FALSE)</f>
        <v>El Quisco</v>
      </c>
      <c r="O123" s="178">
        <f>VLOOKUP(A123,'BASE REGISTRO AGOSTO'!$A$1:$T$889,15,FALSE)</f>
        <v>352471664</v>
      </c>
      <c r="P123" s="178" t="str">
        <f>VLOOKUP(A123,'BASE REGISTRO AGOSTO'!$A$1:$T$889,16,FALSE)</f>
        <v>ALDEACARDENAL.DIRECCION@GMAIL.COM</v>
      </c>
      <c r="Q123" s="178">
        <f>VLOOKUP(A123,'BASE REGISTRO AGOSTO'!$A$1:$T$889,17,FALSE)</f>
        <v>0</v>
      </c>
      <c r="R123" s="178" t="str">
        <f>VLOOKUP(A123,'BASE REGISTRO AGOSTO'!$A$1:$T$889,18,FALSE)</f>
        <v>93401: Institución de Asistencia Social.</v>
      </c>
      <c r="S123" s="178" t="str">
        <f>VLOOKUP(A123,'BASE REGISTRO AGOSTO'!$A$1:$T$889,19,FALSE)</f>
        <v>Antecedentes Financieros correspondientes al año 2020, aprobados por el  Sub Departamento de Supervisión Financiera Nacional</v>
      </c>
      <c r="T123" s="183">
        <f>VLOOKUP(A123,'BASE REGISTRO AGOSTO'!$A$1:$T$889,20,FALSE)</f>
        <v>37970</v>
      </c>
      <c r="U123" s="177">
        <v>3650</v>
      </c>
      <c r="V123" s="179">
        <v>42864502</v>
      </c>
      <c r="W123" s="179">
        <v>384178482</v>
      </c>
      <c r="X123" s="180">
        <v>44469</v>
      </c>
      <c r="Y123" s="176" t="s">
        <v>6489</v>
      </c>
      <c r="Z123" s="176" t="s">
        <v>6490</v>
      </c>
      <c r="AA123" s="181" t="s">
        <v>6570</v>
      </c>
    </row>
    <row r="124" spans="1:27" ht="15.75" customHeight="1" x14ac:dyDescent="0.2">
      <c r="A124" s="177">
        <v>3800</v>
      </c>
      <c r="B124" s="178" t="str">
        <f>VLOOKUP(A124,'BASE REGISTRO AGOSTO'!$A$1:$T$889,2,FALSE)</f>
        <v>Fundación Ciudad del Niño Ricardo Espinosa</v>
      </c>
      <c r="C124" s="178">
        <f>VLOOKUP(A124,'BASE REGISTRO AGOSTO'!$A$1:$T$889,3,FALSE)</f>
        <v>700177300</v>
      </c>
      <c r="D124" s="178" t="str">
        <f>VLOOKUP(A124,'BASE REGISTRO AGOSTO'!$A$1:$T$889,4,FALSE)</f>
        <v>Fundación de Derecho Público</v>
      </c>
      <c r="E124" s="178" t="str">
        <f>VLOOKUP(A124,'BASE REGISTRO AGOSTO'!$A$1:$T$889,5,FALSE)</f>
        <v>Erigida de acuerdo al Derecho Canónico. Fundada por la autoridad eclesiástica del Arzobispado de Concepción por Decretos N°s. 1563, 1564 y 1565, del 14 de julio de 1958.</v>
      </c>
      <c r="F124" s="178" t="str">
        <f>VLOOKUP(A124,'BASE REGISTRO AGOSTO'!$A$1:$T$889,6,FALSE)</f>
        <v>Indefinida</v>
      </c>
      <c r="G124" s="178" t="str">
        <f>VLOOKUP(A124,'BASE REGISTRO AGOSTO'!$A$1:$T$889,7,FALSE)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4" s="178" t="str">
        <f>VLOOKUP(A124,'BASE REGISTRO AGOSTO'!$A$1:$T$889,8,FALSE)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4" s="178" t="str">
        <f>VLOOKUP(A124,'BASE REGISTRO AGOSTO'!$A$1:$T$889,9,FALSE)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4" s="178" t="str">
        <f>VLOOKUP(A124,'BASE REGISTRO AGOSTO'!$A$1:$T$889,10,FALSE)</f>
        <v>Designación de Presidente y Representante Legal: Por periodo de 3 años (17-12-2012). Aprobación autoridad eclesiástica: 25-08-2020.</v>
      </c>
      <c r="K124" s="178" t="str">
        <f>VLOOKUP(A124,'BASE REGISTRO AGOSTO'!$A$1:$T$889,11,FALSE)</f>
        <v xml:space="preserve">Padre José Teodoro Cartes Gómez 
</v>
      </c>
      <c r="L124" s="178" t="str">
        <f>VLOOKUP(A124,'BASE REGISTRO AGOSTO'!$A$1:$T$889,12,FALSE)</f>
        <v xml:space="preserve">Arteaga Alemparte S/N, comuna de Hualpen
</v>
      </c>
      <c r="M124" s="178" t="str">
        <f>VLOOKUP(A124,'BASE REGISTRO AGOSTO'!$A$1:$T$889,13,FALSE)</f>
        <v>VIII</v>
      </c>
      <c r="N124" s="178" t="str">
        <f>VLOOKUP(A124,'BASE REGISTRO AGOSTO'!$A$1:$T$889,14,FALSE)</f>
        <v>Hualpen</v>
      </c>
      <c r="O124" s="178">
        <f>VLOOKUP(A124,'BASE REGISTRO AGOSTO'!$A$1:$T$889,15,FALSE)</f>
        <v>0</v>
      </c>
      <c r="P124" s="178" t="str">
        <f>VLOOKUP(A124,'BASE REGISTRO AGOSTO'!$A$1:$T$889,16,FALSE)</f>
        <v xml:space="preserve"> administracion@fundacioncdn.cl</v>
      </c>
      <c r="Q124" s="178">
        <f>VLOOKUP(A124,'BASE REGISTRO AGOSTO'!$A$1:$T$889,17,FALSE)</f>
        <v>0</v>
      </c>
      <c r="R124" s="178" t="str">
        <f>VLOOKUP(A124,'BASE REGISTRO AGOSTO'!$A$1:$T$889,18,FALSE)</f>
        <v>93401: Instituciones de Asistencia Social</v>
      </c>
      <c r="S124" s="178" t="str">
        <f>VLOOKUP(A124,'BASE REGISTRO AGOSTO'!$A$1:$T$889,19,FALSE)</f>
        <v>Se acompañan Antecedentes financieros del año 2020, aprobados por el  Subdepartamento de Supervisión  Financiera Nacional.</v>
      </c>
      <c r="T124" s="183">
        <f>VLOOKUP(A124,'BASE REGISTRO AGOSTO'!$A$1:$T$889,20,FALSE)</f>
        <v>37970</v>
      </c>
      <c r="U124" s="177">
        <v>3800</v>
      </c>
      <c r="V124" s="179">
        <v>28153756</v>
      </c>
      <c r="W124" s="179">
        <v>201720142</v>
      </c>
      <c r="X124" s="180">
        <v>44469</v>
      </c>
      <c r="Y124" s="176" t="s">
        <v>6489</v>
      </c>
      <c r="Z124" s="176" t="s">
        <v>6490</v>
      </c>
      <c r="AA124" s="181" t="s">
        <v>6518</v>
      </c>
    </row>
    <row r="125" spans="1:27" ht="15.75" customHeight="1" x14ac:dyDescent="0.2">
      <c r="A125" s="177">
        <v>3800</v>
      </c>
      <c r="B125" s="178" t="str">
        <f>VLOOKUP(A125,'BASE REGISTRO AGOSTO'!$A$1:$T$889,2,FALSE)</f>
        <v>Fundación Ciudad del Niño Ricardo Espinosa</v>
      </c>
      <c r="C125" s="178">
        <f>VLOOKUP(A125,'BASE REGISTRO AGOSTO'!$A$1:$T$889,3,FALSE)</f>
        <v>700177300</v>
      </c>
      <c r="D125" s="178" t="str">
        <f>VLOOKUP(A125,'BASE REGISTRO AGOSTO'!$A$1:$T$889,4,FALSE)</f>
        <v>Fundación de Derecho Público</v>
      </c>
      <c r="E125" s="178" t="str">
        <f>VLOOKUP(A125,'BASE REGISTRO AGOSTO'!$A$1:$T$889,5,FALSE)</f>
        <v>Erigida de acuerdo al Derecho Canónico. Fundada por la autoridad eclesiástica del Arzobispado de Concepción por Decretos N°s. 1563, 1564 y 1565, del 14 de julio de 1958.</v>
      </c>
      <c r="F125" s="178" t="str">
        <f>VLOOKUP(A125,'BASE REGISTRO AGOSTO'!$A$1:$T$889,6,FALSE)</f>
        <v>Indefinida</v>
      </c>
      <c r="G125" s="178" t="str">
        <f>VLOOKUP(A125,'BASE REGISTRO AGOSTO'!$A$1:$T$889,7,FALSE)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5" s="178" t="str">
        <f>VLOOKUP(A125,'BASE REGISTRO AGOSTO'!$A$1:$T$889,8,FALSE)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5" s="178" t="str">
        <f>VLOOKUP(A125,'BASE REGISTRO AGOSTO'!$A$1:$T$889,9,FALSE)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5" s="178" t="str">
        <f>VLOOKUP(A125,'BASE REGISTRO AGOSTO'!$A$1:$T$889,10,FALSE)</f>
        <v>Designación de Presidente y Representante Legal: Por periodo de 3 años (17-12-2012). Aprobación autoridad eclesiástica: 25-08-2020.</v>
      </c>
      <c r="K125" s="178" t="str">
        <f>VLOOKUP(A125,'BASE REGISTRO AGOSTO'!$A$1:$T$889,11,FALSE)</f>
        <v xml:space="preserve">Padre José Teodoro Cartes Gómez 
</v>
      </c>
      <c r="L125" s="178" t="str">
        <f>VLOOKUP(A125,'BASE REGISTRO AGOSTO'!$A$1:$T$889,12,FALSE)</f>
        <v xml:space="preserve">Arteaga Alemparte S/N, comuna de Hualpen
</v>
      </c>
      <c r="M125" s="178" t="str">
        <f>VLOOKUP(A125,'BASE REGISTRO AGOSTO'!$A$1:$T$889,13,FALSE)</f>
        <v>VIII</v>
      </c>
      <c r="N125" s="178" t="str">
        <f>VLOOKUP(A125,'BASE REGISTRO AGOSTO'!$A$1:$T$889,14,FALSE)</f>
        <v>Hualpen</v>
      </c>
      <c r="O125" s="178">
        <f>VLOOKUP(A125,'BASE REGISTRO AGOSTO'!$A$1:$T$889,15,FALSE)</f>
        <v>0</v>
      </c>
      <c r="P125" s="178" t="str">
        <f>VLOOKUP(A125,'BASE REGISTRO AGOSTO'!$A$1:$T$889,16,FALSE)</f>
        <v xml:space="preserve"> administracion@fundacioncdn.cl</v>
      </c>
      <c r="Q125" s="178">
        <f>VLOOKUP(A125,'BASE REGISTRO AGOSTO'!$A$1:$T$889,17,FALSE)</f>
        <v>0</v>
      </c>
      <c r="R125" s="178" t="str">
        <f>VLOOKUP(A125,'BASE REGISTRO AGOSTO'!$A$1:$T$889,18,FALSE)</f>
        <v>93401: Instituciones de Asistencia Social</v>
      </c>
      <c r="S125" s="178" t="str">
        <f>VLOOKUP(A125,'BASE REGISTRO AGOSTO'!$A$1:$T$889,19,FALSE)</f>
        <v>Se acompañan Antecedentes financieros del año 2020, aprobados por el  Subdepartamento de Supervisión  Financiera Nacional.</v>
      </c>
      <c r="T125" s="183">
        <f>VLOOKUP(A125,'BASE REGISTRO AGOSTO'!$A$1:$T$889,20,FALSE)</f>
        <v>37970</v>
      </c>
      <c r="U125" s="177">
        <v>3800</v>
      </c>
      <c r="V125" s="179">
        <v>112506608</v>
      </c>
      <c r="W125" s="179">
        <v>726388447</v>
      </c>
      <c r="X125" s="180">
        <v>44469</v>
      </c>
      <c r="Y125" s="176" t="s">
        <v>6489</v>
      </c>
      <c r="Z125" s="176" t="s">
        <v>6490</v>
      </c>
      <c r="AA125" s="181" t="s">
        <v>148</v>
      </c>
    </row>
    <row r="126" spans="1:27" ht="15.75" customHeight="1" x14ac:dyDescent="0.2">
      <c r="A126" s="177">
        <v>3800</v>
      </c>
      <c r="B126" s="178" t="str">
        <f>VLOOKUP(A126,'BASE REGISTRO AGOSTO'!$A$1:$T$889,2,FALSE)</f>
        <v>Fundación Ciudad del Niño Ricardo Espinosa</v>
      </c>
      <c r="C126" s="178">
        <f>VLOOKUP(A126,'BASE REGISTRO AGOSTO'!$A$1:$T$889,3,FALSE)</f>
        <v>700177300</v>
      </c>
      <c r="D126" s="178" t="str">
        <f>VLOOKUP(A126,'BASE REGISTRO AGOSTO'!$A$1:$T$889,4,FALSE)</f>
        <v>Fundación de Derecho Público</v>
      </c>
      <c r="E126" s="178" t="str">
        <f>VLOOKUP(A126,'BASE REGISTRO AGOSTO'!$A$1:$T$889,5,FALSE)</f>
        <v>Erigida de acuerdo al Derecho Canónico. Fundada por la autoridad eclesiástica del Arzobispado de Concepción por Decretos N°s. 1563, 1564 y 1565, del 14 de julio de 1958.</v>
      </c>
      <c r="F126" s="178" t="str">
        <f>VLOOKUP(A126,'BASE REGISTRO AGOSTO'!$A$1:$T$889,6,FALSE)</f>
        <v>Indefinida</v>
      </c>
      <c r="G126" s="178" t="str">
        <f>VLOOKUP(A126,'BASE REGISTRO AGOSTO'!$A$1:$T$889,7,FALSE)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178" t="str">
        <f>VLOOKUP(A126,'BASE REGISTRO AGOSTO'!$A$1:$T$889,8,FALSE)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178" t="str">
        <f>VLOOKUP(A126,'BASE REGISTRO AGOSTO'!$A$1:$T$889,9,FALSE)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6" s="178" t="str">
        <f>VLOOKUP(A126,'BASE REGISTRO AGOSTO'!$A$1:$T$889,10,FALSE)</f>
        <v>Designación de Presidente y Representante Legal: Por periodo de 3 años (17-12-2012). Aprobación autoridad eclesiástica: 25-08-2020.</v>
      </c>
      <c r="K126" s="178" t="str">
        <f>VLOOKUP(A126,'BASE REGISTRO AGOSTO'!$A$1:$T$889,11,FALSE)</f>
        <v xml:space="preserve">Padre José Teodoro Cartes Gómez 
</v>
      </c>
      <c r="L126" s="178" t="str">
        <f>VLOOKUP(A126,'BASE REGISTRO AGOSTO'!$A$1:$T$889,12,FALSE)</f>
        <v xml:space="preserve">Arteaga Alemparte S/N, comuna de Hualpen
</v>
      </c>
      <c r="M126" s="178" t="str">
        <f>VLOOKUP(A126,'BASE REGISTRO AGOSTO'!$A$1:$T$889,13,FALSE)</f>
        <v>VIII</v>
      </c>
      <c r="N126" s="178" t="str">
        <f>VLOOKUP(A126,'BASE REGISTRO AGOSTO'!$A$1:$T$889,14,FALSE)</f>
        <v>Hualpen</v>
      </c>
      <c r="O126" s="178">
        <f>VLOOKUP(A126,'BASE REGISTRO AGOSTO'!$A$1:$T$889,15,FALSE)</f>
        <v>0</v>
      </c>
      <c r="P126" s="178" t="str">
        <f>VLOOKUP(A126,'BASE REGISTRO AGOSTO'!$A$1:$T$889,16,FALSE)</f>
        <v xml:space="preserve"> administracion@fundacioncdn.cl</v>
      </c>
      <c r="Q126" s="178">
        <f>VLOOKUP(A126,'BASE REGISTRO AGOSTO'!$A$1:$T$889,17,FALSE)</f>
        <v>0</v>
      </c>
      <c r="R126" s="178" t="str">
        <f>VLOOKUP(A126,'BASE REGISTRO AGOSTO'!$A$1:$T$889,18,FALSE)</f>
        <v>93401: Instituciones de Asistencia Social</v>
      </c>
      <c r="S126" s="178" t="str">
        <f>VLOOKUP(A126,'BASE REGISTRO AGOSTO'!$A$1:$T$889,19,FALSE)</f>
        <v>Se acompañan Antecedentes financieros del año 2020, aprobados por el  Subdepartamento de Supervisión  Financiera Nacional.</v>
      </c>
      <c r="T126" s="183">
        <f>VLOOKUP(A126,'BASE REGISTRO AGOSTO'!$A$1:$T$889,20,FALSE)</f>
        <v>37970</v>
      </c>
      <c r="U126" s="177">
        <v>3800</v>
      </c>
      <c r="V126" s="179">
        <v>101591411</v>
      </c>
      <c r="W126" s="179">
        <v>770324115</v>
      </c>
      <c r="X126" s="180">
        <v>44469</v>
      </c>
      <c r="Y126" s="176" t="s">
        <v>6489</v>
      </c>
      <c r="Z126" s="176" t="s">
        <v>6490</v>
      </c>
      <c r="AA126" s="181" t="s">
        <v>6550</v>
      </c>
    </row>
    <row r="127" spans="1:27" ht="15.75" customHeight="1" x14ac:dyDescent="0.2">
      <c r="A127" s="177">
        <v>3800</v>
      </c>
      <c r="B127" s="178" t="str">
        <f>VLOOKUP(A127,'BASE REGISTRO AGOSTO'!$A$1:$T$889,2,FALSE)</f>
        <v>Fundación Ciudad del Niño Ricardo Espinosa</v>
      </c>
      <c r="C127" s="178">
        <f>VLOOKUP(A127,'BASE REGISTRO AGOSTO'!$A$1:$T$889,3,FALSE)</f>
        <v>700177300</v>
      </c>
      <c r="D127" s="178" t="str">
        <f>VLOOKUP(A127,'BASE REGISTRO AGOSTO'!$A$1:$T$889,4,FALSE)</f>
        <v>Fundación de Derecho Público</v>
      </c>
      <c r="E127" s="178" t="str">
        <f>VLOOKUP(A127,'BASE REGISTRO AGOSTO'!$A$1:$T$889,5,FALSE)</f>
        <v>Erigida de acuerdo al Derecho Canónico. Fundada por la autoridad eclesiástica del Arzobispado de Concepción por Decretos N°s. 1563, 1564 y 1565, del 14 de julio de 1958.</v>
      </c>
      <c r="F127" s="178" t="str">
        <f>VLOOKUP(A127,'BASE REGISTRO AGOSTO'!$A$1:$T$889,6,FALSE)</f>
        <v>Indefinida</v>
      </c>
      <c r="G127" s="178" t="str">
        <f>VLOOKUP(A127,'BASE REGISTRO AGOSTO'!$A$1:$T$889,7,FALSE)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7" s="178" t="str">
        <f>VLOOKUP(A127,'BASE REGISTRO AGOSTO'!$A$1:$T$889,8,FALSE)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7" s="178" t="str">
        <f>VLOOKUP(A127,'BASE REGISTRO AGOSTO'!$A$1:$T$889,9,FALSE)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7" s="178" t="str">
        <f>VLOOKUP(A127,'BASE REGISTRO AGOSTO'!$A$1:$T$889,10,FALSE)</f>
        <v>Designación de Presidente y Representante Legal: Por periodo de 3 años (17-12-2012). Aprobación autoridad eclesiástica: 25-08-2020.</v>
      </c>
      <c r="K127" s="178" t="str">
        <f>VLOOKUP(A127,'BASE REGISTRO AGOSTO'!$A$1:$T$889,11,FALSE)</f>
        <v xml:space="preserve">Padre José Teodoro Cartes Gómez 
</v>
      </c>
      <c r="L127" s="178" t="str">
        <f>VLOOKUP(A127,'BASE REGISTRO AGOSTO'!$A$1:$T$889,12,FALSE)</f>
        <v xml:space="preserve">Arteaga Alemparte S/N, comuna de Hualpen
</v>
      </c>
      <c r="M127" s="178" t="str">
        <f>VLOOKUP(A127,'BASE REGISTRO AGOSTO'!$A$1:$T$889,13,FALSE)</f>
        <v>VIII</v>
      </c>
      <c r="N127" s="178" t="str">
        <f>VLOOKUP(A127,'BASE REGISTRO AGOSTO'!$A$1:$T$889,14,FALSE)</f>
        <v>Hualpen</v>
      </c>
      <c r="O127" s="178">
        <f>VLOOKUP(A127,'BASE REGISTRO AGOSTO'!$A$1:$T$889,15,FALSE)</f>
        <v>0</v>
      </c>
      <c r="P127" s="178" t="str">
        <f>VLOOKUP(A127,'BASE REGISTRO AGOSTO'!$A$1:$T$889,16,FALSE)</f>
        <v xml:space="preserve"> administracion@fundacioncdn.cl</v>
      </c>
      <c r="Q127" s="178">
        <f>VLOOKUP(A127,'BASE REGISTRO AGOSTO'!$A$1:$T$889,17,FALSE)</f>
        <v>0</v>
      </c>
      <c r="R127" s="178" t="str">
        <f>VLOOKUP(A127,'BASE REGISTRO AGOSTO'!$A$1:$T$889,18,FALSE)</f>
        <v>93401: Instituciones de Asistencia Social</v>
      </c>
      <c r="S127" s="178" t="str">
        <f>VLOOKUP(A127,'BASE REGISTRO AGOSTO'!$A$1:$T$889,19,FALSE)</f>
        <v>Se acompañan Antecedentes financieros del año 2020, aprobados por el  Subdepartamento de Supervisión  Financiera Nacional.</v>
      </c>
      <c r="T127" s="183">
        <f>VLOOKUP(A127,'BASE REGISTRO AGOSTO'!$A$1:$T$889,20,FALSE)</f>
        <v>37970</v>
      </c>
      <c r="U127" s="177">
        <v>3800</v>
      </c>
      <c r="V127" s="179">
        <v>30169581</v>
      </c>
      <c r="W127" s="179">
        <v>185258632</v>
      </c>
      <c r="X127" s="180">
        <v>44469</v>
      </c>
      <c r="Y127" s="176" t="s">
        <v>6489</v>
      </c>
      <c r="Z127" s="176" t="s">
        <v>6490</v>
      </c>
      <c r="AA127" s="181" t="s">
        <v>6542</v>
      </c>
    </row>
    <row r="128" spans="1:27" ht="15.75" customHeight="1" x14ac:dyDescent="0.2">
      <c r="A128" s="177">
        <v>3800</v>
      </c>
      <c r="B128" s="178" t="str">
        <f>VLOOKUP(A128,'BASE REGISTRO AGOSTO'!$A$1:$T$889,2,FALSE)</f>
        <v>Fundación Ciudad del Niño Ricardo Espinosa</v>
      </c>
      <c r="C128" s="178">
        <f>VLOOKUP(A128,'BASE REGISTRO AGOSTO'!$A$1:$T$889,3,FALSE)</f>
        <v>700177300</v>
      </c>
      <c r="D128" s="178" t="str">
        <f>VLOOKUP(A128,'BASE REGISTRO AGOSTO'!$A$1:$T$889,4,FALSE)</f>
        <v>Fundación de Derecho Público</v>
      </c>
      <c r="E128" s="178" t="str">
        <f>VLOOKUP(A128,'BASE REGISTRO AGOSTO'!$A$1:$T$889,5,FALSE)</f>
        <v>Erigida de acuerdo al Derecho Canónico. Fundada por la autoridad eclesiástica del Arzobispado de Concepción por Decretos N°s. 1563, 1564 y 1565, del 14 de julio de 1958.</v>
      </c>
      <c r="F128" s="178" t="str">
        <f>VLOOKUP(A128,'BASE REGISTRO AGOSTO'!$A$1:$T$889,6,FALSE)</f>
        <v>Indefinida</v>
      </c>
      <c r="G128" s="178" t="str">
        <f>VLOOKUP(A128,'BASE REGISTRO AGOSTO'!$A$1:$T$889,7,FALSE)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8" s="178" t="str">
        <f>VLOOKUP(A128,'BASE REGISTRO AGOSTO'!$A$1:$T$889,8,FALSE)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8" s="178" t="str">
        <f>VLOOKUP(A128,'BASE REGISTRO AGOSTO'!$A$1:$T$889,9,FALSE)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8" s="178" t="str">
        <f>VLOOKUP(A128,'BASE REGISTRO AGOSTO'!$A$1:$T$889,10,FALSE)</f>
        <v>Designación de Presidente y Representante Legal: Por periodo de 3 años (17-12-2012). Aprobación autoridad eclesiástica: 25-08-2020.</v>
      </c>
      <c r="K128" s="178" t="str">
        <f>VLOOKUP(A128,'BASE REGISTRO AGOSTO'!$A$1:$T$889,11,FALSE)</f>
        <v xml:space="preserve">Padre José Teodoro Cartes Gómez 
</v>
      </c>
      <c r="L128" s="178" t="str">
        <f>VLOOKUP(A128,'BASE REGISTRO AGOSTO'!$A$1:$T$889,12,FALSE)</f>
        <v xml:space="preserve">Arteaga Alemparte S/N, comuna de Hualpen
</v>
      </c>
      <c r="M128" s="178" t="str">
        <f>VLOOKUP(A128,'BASE REGISTRO AGOSTO'!$A$1:$T$889,13,FALSE)</f>
        <v>VIII</v>
      </c>
      <c r="N128" s="178" t="str">
        <f>VLOOKUP(A128,'BASE REGISTRO AGOSTO'!$A$1:$T$889,14,FALSE)</f>
        <v>Hualpen</v>
      </c>
      <c r="O128" s="178">
        <f>VLOOKUP(A128,'BASE REGISTRO AGOSTO'!$A$1:$T$889,15,FALSE)</f>
        <v>0</v>
      </c>
      <c r="P128" s="178" t="str">
        <f>VLOOKUP(A128,'BASE REGISTRO AGOSTO'!$A$1:$T$889,16,FALSE)</f>
        <v xml:space="preserve"> administracion@fundacioncdn.cl</v>
      </c>
      <c r="Q128" s="178">
        <f>VLOOKUP(A128,'BASE REGISTRO AGOSTO'!$A$1:$T$889,17,FALSE)</f>
        <v>0</v>
      </c>
      <c r="R128" s="178" t="str">
        <f>VLOOKUP(A128,'BASE REGISTRO AGOSTO'!$A$1:$T$889,18,FALSE)</f>
        <v>93401: Instituciones de Asistencia Social</v>
      </c>
      <c r="S128" s="178" t="str">
        <f>VLOOKUP(A128,'BASE REGISTRO AGOSTO'!$A$1:$T$889,19,FALSE)</f>
        <v>Se acompañan Antecedentes financieros del año 2020, aprobados por el  Subdepartamento de Supervisión  Financiera Nacional.</v>
      </c>
      <c r="T128" s="183">
        <f>VLOOKUP(A128,'BASE REGISTRO AGOSTO'!$A$1:$T$889,20,FALSE)</f>
        <v>37970</v>
      </c>
      <c r="U128" s="177">
        <v>3800</v>
      </c>
      <c r="V128" s="179">
        <v>49049649</v>
      </c>
      <c r="W128" s="179">
        <v>364586622</v>
      </c>
      <c r="X128" s="180">
        <v>44469</v>
      </c>
      <c r="Y128" s="176" t="s">
        <v>6489</v>
      </c>
      <c r="Z128" s="176" t="s">
        <v>6490</v>
      </c>
      <c r="AA128" s="181" t="s">
        <v>6571</v>
      </c>
    </row>
    <row r="129" spans="1:27" ht="15.75" customHeight="1" x14ac:dyDescent="0.2">
      <c r="A129" s="177">
        <v>3842</v>
      </c>
      <c r="B129" s="178" t="str">
        <f>VLOOKUP(A129,'BASE REGISTRO AGOSTO'!$A$1:$T$889,2,FALSE)</f>
        <v>Corporación de Desarrollo Social de la Asociación Cristiana de Jóvenes de Santiago. (ACJ de Santiago)</v>
      </c>
      <c r="C129" s="178">
        <f>VLOOKUP(A129,'BASE REGISTRO AGOSTO'!$A$1:$T$889,3,FALSE)</f>
        <v>719400000</v>
      </c>
      <c r="D129" s="178" t="str">
        <f>VLOOKUP(A129,'BASE REGISTRO AGOSTO'!$A$1:$T$889,4,FALSE)</f>
        <v>Corporación de Derecho Privado.</v>
      </c>
      <c r="E129" s="178" t="str">
        <f>VLOOKUP(A129,'BASE REGISTRO AGOSTO'!$A$1:$T$889,5,FALSE)</f>
        <v>Otorgada por Decreto Supremo Nº 528, de fecha 16 de mayo de 1991, del Ministerio de Justicia, publicado en el Diario Oficial el día 19 de noviembre de 1991.</v>
      </c>
      <c r="F129" s="178" t="str">
        <f>VLOOKUP(A129,'BASE REGISTRO AGOSTO'!$A$1:$T$889,6,FALSE)</f>
        <v>Certificado de vigencia Folio Nº 500401142878, de fecha 30 de julio de 2021, emitido por el Servicio de Registro Civil e Identificación.</v>
      </c>
      <c r="G129" s="178" t="str">
        <f>VLOOKUP(A129,'BASE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9" s="178" t="str">
        <f>VLOOKUP(A129,'BASE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29" s="178" t="str">
        <f>VLOOKUP(A129,'BASE REGISTRO AGOSTO'!$A$1:$T$889,9,FALSE)</f>
        <v>Tres años.</v>
      </c>
      <c r="J129" s="178" t="str">
        <f>VLOOKUP(A129,'BASE REGISTRO AGOSTO'!$A$1:$T$889,10,FALSE)</f>
        <v xml:space="preserve">De 13 de junio de 2019 al 13 de junio de 2022. 
</v>
      </c>
      <c r="K129" s="178" t="str">
        <f>VLOOKUP(A129,'BASE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29" s="178" t="str">
        <f>VLOOKUP(A129,'BASE REGISTRO AGOSTO'!$A$1:$T$889,12,FALSE)</f>
        <v xml:space="preserve">Santa Isabel Nº 345, Santiago, Región Metropolitana. 
</v>
      </c>
      <c r="M129" s="178" t="str">
        <f>VLOOKUP(A129,'BASE REGISTRO AGOSTO'!$A$1:$T$889,13,FALSE)</f>
        <v>XIII</v>
      </c>
      <c r="N129" s="178" t="str">
        <f>VLOOKUP(A129,'BASE REGISTRO AGOSTO'!$A$1:$T$889,14,FALSE)</f>
        <v>Santiago</v>
      </c>
      <c r="O129" s="178" t="str">
        <f>VLOOKUP(A129,'BASE REGISTRO AGOSTO'!$A$1:$T$889,15,FALSE)</f>
        <v>2228893- 2225181     Jaime Enrique Vilches González: 992386370- oficina: 226346252</v>
      </c>
      <c r="P129" s="178" t="str">
        <f>VLOOKUP(A129,'BASE REGISTRO AGOSTO'!$A$1:$T$889,16,FALSE)</f>
        <v xml:space="preserve">corporacion.central@gmail.com
vilches.jaime@gmail.com
</v>
      </c>
      <c r="Q129" s="178">
        <f>VLOOKUP(A129,'BASE REGISTRO AGOSTO'!$A$1:$T$889,17,FALSE)</f>
        <v>0</v>
      </c>
      <c r="R129" s="178" t="str">
        <f>VLOOKUP(A129,'BASE REGISTRO AGOSTO'!$A$1:$T$889,18,FALSE)</f>
        <v>93401: Institución de Asistencia Social</v>
      </c>
      <c r="S129" s="178" t="str">
        <f>VLOOKUP(A129,'BASE REGISTRO AGOSTO'!$A$1:$T$889,19,FALSE)</f>
        <v xml:space="preserve">Se acompaña certificado de antecedentes financieros, correspondiente al año 2020 aprobados por el Sub Departamento de Supervisión Financiera Nacional. </v>
      </c>
      <c r="T129" s="183">
        <f>VLOOKUP(A129,'BASE REGISTRO AGOSTO'!$A$1:$T$889,20,FALSE)</f>
        <v>37970</v>
      </c>
      <c r="U129" s="177">
        <v>3842</v>
      </c>
      <c r="V129" s="179">
        <v>0</v>
      </c>
      <c r="W129" s="179">
        <v>27126798</v>
      </c>
      <c r="X129" s="180">
        <v>44469</v>
      </c>
      <c r="Y129" s="176" t="s">
        <v>6489</v>
      </c>
      <c r="Z129" s="176" t="s">
        <v>6490</v>
      </c>
      <c r="AA129" s="181" t="s">
        <v>6522</v>
      </c>
    </row>
    <row r="130" spans="1:27" ht="15.75" customHeight="1" x14ac:dyDescent="0.2">
      <c r="A130" s="177">
        <v>3842</v>
      </c>
      <c r="B130" s="178" t="str">
        <f>VLOOKUP(A130,'BASE REGISTRO AGOSTO'!$A$1:$T$889,2,FALSE)</f>
        <v>Corporación de Desarrollo Social de la Asociación Cristiana de Jóvenes de Santiago. (ACJ de Santiago)</v>
      </c>
      <c r="C130" s="178">
        <f>VLOOKUP(A130,'BASE REGISTRO AGOSTO'!$A$1:$T$889,3,FALSE)</f>
        <v>719400000</v>
      </c>
      <c r="D130" s="178" t="str">
        <f>VLOOKUP(A130,'BASE REGISTRO AGOSTO'!$A$1:$T$889,4,FALSE)</f>
        <v>Corporación de Derecho Privado.</v>
      </c>
      <c r="E130" s="178" t="str">
        <f>VLOOKUP(A130,'BASE REGISTRO AGOSTO'!$A$1:$T$889,5,FALSE)</f>
        <v>Otorgada por Decreto Supremo Nº 528, de fecha 16 de mayo de 1991, del Ministerio de Justicia, publicado en el Diario Oficial el día 19 de noviembre de 1991.</v>
      </c>
      <c r="F130" s="178" t="str">
        <f>VLOOKUP(A130,'BASE REGISTRO AGOSTO'!$A$1:$T$889,6,FALSE)</f>
        <v>Certificado de vigencia Folio Nº 500401142878, de fecha 30 de julio de 2021, emitido por el Servicio de Registro Civil e Identificación.</v>
      </c>
      <c r="G130" s="178" t="str">
        <f>VLOOKUP(A130,'BASE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0" s="178" t="str">
        <f>VLOOKUP(A130,'BASE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0" s="178" t="str">
        <f>VLOOKUP(A130,'BASE REGISTRO AGOSTO'!$A$1:$T$889,9,FALSE)</f>
        <v>Tres años.</v>
      </c>
      <c r="J130" s="178" t="str">
        <f>VLOOKUP(A130,'BASE REGISTRO AGOSTO'!$A$1:$T$889,10,FALSE)</f>
        <v xml:space="preserve">De 13 de junio de 2019 al 13 de junio de 2022. 
</v>
      </c>
      <c r="K130" s="178" t="str">
        <f>VLOOKUP(A130,'BASE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0" s="178" t="str">
        <f>VLOOKUP(A130,'BASE REGISTRO AGOSTO'!$A$1:$T$889,12,FALSE)</f>
        <v xml:space="preserve">Santa Isabel Nº 345, Santiago, Región Metropolitana. 
</v>
      </c>
      <c r="M130" s="178" t="str">
        <f>VLOOKUP(A130,'BASE REGISTRO AGOSTO'!$A$1:$T$889,13,FALSE)</f>
        <v>XIII</v>
      </c>
      <c r="N130" s="178" t="str">
        <f>VLOOKUP(A130,'BASE REGISTRO AGOSTO'!$A$1:$T$889,14,FALSE)</f>
        <v>Santiago</v>
      </c>
      <c r="O130" s="178" t="str">
        <f>VLOOKUP(A130,'BASE REGISTRO AGOSTO'!$A$1:$T$889,15,FALSE)</f>
        <v>2228893- 2225181     Jaime Enrique Vilches González: 992386370- oficina: 226346252</v>
      </c>
      <c r="P130" s="178" t="str">
        <f>VLOOKUP(A130,'BASE REGISTRO AGOSTO'!$A$1:$T$889,16,FALSE)</f>
        <v xml:space="preserve">corporacion.central@gmail.com
vilches.jaime@gmail.com
</v>
      </c>
      <c r="Q130" s="178">
        <f>VLOOKUP(A130,'BASE REGISTRO AGOSTO'!$A$1:$T$889,17,FALSE)</f>
        <v>0</v>
      </c>
      <c r="R130" s="178" t="str">
        <f>VLOOKUP(A130,'BASE REGISTRO AGOSTO'!$A$1:$T$889,18,FALSE)</f>
        <v>93401: Institución de Asistencia Social</v>
      </c>
      <c r="S130" s="178" t="str">
        <f>VLOOKUP(A130,'BASE REGISTRO AGOSTO'!$A$1:$T$889,19,FALSE)</f>
        <v xml:space="preserve">Se acompaña certificado de antecedentes financieros, correspondiente al año 2020 aprobados por el Sub Departamento de Supervisión Financiera Nacional. </v>
      </c>
      <c r="T130" s="183">
        <f>VLOOKUP(A130,'BASE REGISTRO AGOSTO'!$A$1:$T$889,20,FALSE)</f>
        <v>37970</v>
      </c>
      <c r="U130" s="177">
        <v>3842</v>
      </c>
      <c r="V130" s="179">
        <v>11018084</v>
      </c>
      <c r="W130" s="179">
        <v>93231918</v>
      </c>
      <c r="X130" s="180">
        <v>44469</v>
      </c>
      <c r="Y130" s="176" t="s">
        <v>6489</v>
      </c>
      <c r="Z130" s="176" t="s">
        <v>6490</v>
      </c>
      <c r="AA130" s="181" t="s">
        <v>6572</v>
      </c>
    </row>
    <row r="131" spans="1:27" ht="15.75" customHeight="1" x14ac:dyDescent="0.2">
      <c r="A131" s="177">
        <v>3842</v>
      </c>
      <c r="B131" s="178" t="str">
        <f>VLOOKUP(A131,'BASE REGISTRO AGOSTO'!$A$1:$T$889,2,FALSE)</f>
        <v>Corporación de Desarrollo Social de la Asociación Cristiana de Jóvenes de Santiago. (ACJ de Santiago)</v>
      </c>
      <c r="C131" s="178">
        <f>VLOOKUP(A131,'BASE REGISTRO AGOSTO'!$A$1:$T$889,3,FALSE)</f>
        <v>719400000</v>
      </c>
      <c r="D131" s="178" t="str">
        <f>VLOOKUP(A131,'BASE REGISTRO AGOSTO'!$A$1:$T$889,4,FALSE)</f>
        <v>Corporación de Derecho Privado.</v>
      </c>
      <c r="E131" s="178" t="str">
        <f>VLOOKUP(A131,'BASE REGISTRO AGOSTO'!$A$1:$T$889,5,FALSE)</f>
        <v>Otorgada por Decreto Supremo Nº 528, de fecha 16 de mayo de 1991, del Ministerio de Justicia, publicado en el Diario Oficial el día 19 de noviembre de 1991.</v>
      </c>
      <c r="F131" s="178" t="str">
        <f>VLOOKUP(A131,'BASE REGISTRO AGOSTO'!$A$1:$T$889,6,FALSE)</f>
        <v>Certificado de vigencia Folio Nº 500401142878, de fecha 30 de julio de 2021, emitido por el Servicio de Registro Civil e Identificación.</v>
      </c>
      <c r="G131" s="178" t="str">
        <f>VLOOKUP(A131,'BASE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1" s="178" t="str">
        <f>VLOOKUP(A131,'BASE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1" s="178" t="str">
        <f>VLOOKUP(A131,'BASE REGISTRO AGOSTO'!$A$1:$T$889,9,FALSE)</f>
        <v>Tres años.</v>
      </c>
      <c r="J131" s="178" t="str">
        <f>VLOOKUP(A131,'BASE REGISTRO AGOSTO'!$A$1:$T$889,10,FALSE)</f>
        <v xml:space="preserve">De 13 de junio de 2019 al 13 de junio de 2022. 
</v>
      </c>
      <c r="K131" s="178" t="str">
        <f>VLOOKUP(A131,'BASE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1" s="178" t="str">
        <f>VLOOKUP(A131,'BASE REGISTRO AGOSTO'!$A$1:$T$889,12,FALSE)</f>
        <v xml:space="preserve">Santa Isabel Nº 345, Santiago, Región Metropolitana. 
</v>
      </c>
      <c r="M131" s="178" t="str">
        <f>VLOOKUP(A131,'BASE REGISTRO AGOSTO'!$A$1:$T$889,13,FALSE)</f>
        <v>XIII</v>
      </c>
      <c r="N131" s="178" t="str">
        <f>VLOOKUP(A131,'BASE REGISTRO AGOSTO'!$A$1:$T$889,14,FALSE)</f>
        <v>Santiago</v>
      </c>
      <c r="O131" s="178" t="str">
        <f>VLOOKUP(A131,'BASE REGISTRO AGOSTO'!$A$1:$T$889,15,FALSE)</f>
        <v>2228893- 2225181     Jaime Enrique Vilches González: 992386370- oficina: 226346252</v>
      </c>
      <c r="P131" s="178" t="str">
        <f>VLOOKUP(A131,'BASE REGISTRO AGOSTO'!$A$1:$T$889,16,FALSE)</f>
        <v xml:space="preserve">corporacion.central@gmail.com
vilches.jaime@gmail.com
</v>
      </c>
      <c r="Q131" s="178">
        <f>VLOOKUP(A131,'BASE REGISTRO AGOSTO'!$A$1:$T$889,17,FALSE)</f>
        <v>0</v>
      </c>
      <c r="R131" s="178" t="str">
        <f>VLOOKUP(A131,'BASE REGISTRO AGOSTO'!$A$1:$T$889,18,FALSE)</f>
        <v>93401: Institución de Asistencia Social</v>
      </c>
      <c r="S131" s="178" t="str">
        <f>VLOOKUP(A131,'BASE REGISTRO AGOSTO'!$A$1:$T$889,19,FALSE)</f>
        <v xml:space="preserve">Se acompaña certificado de antecedentes financieros, correspondiente al año 2020 aprobados por el Sub Departamento de Supervisión Financiera Nacional. </v>
      </c>
      <c r="T131" s="183">
        <f>VLOOKUP(A131,'BASE REGISTRO AGOSTO'!$A$1:$T$889,20,FALSE)</f>
        <v>37970</v>
      </c>
      <c r="U131" s="177">
        <v>3842</v>
      </c>
      <c r="V131" s="179">
        <v>83674023</v>
      </c>
      <c r="W131" s="179">
        <v>550314394</v>
      </c>
      <c r="X131" s="180">
        <v>44469</v>
      </c>
      <c r="Y131" s="176" t="s">
        <v>6489</v>
      </c>
      <c r="Z131" s="176" t="s">
        <v>6490</v>
      </c>
      <c r="AA131" s="181" t="s">
        <v>6507</v>
      </c>
    </row>
    <row r="132" spans="1:27" ht="15.75" customHeight="1" x14ac:dyDescent="0.2">
      <c r="A132" s="177">
        <v>3842</v>
      </c>
      <c r="B132" s="178" t="str">
        <f>VLOOKUP(A132,'BASE REGISTRO AGOSTO'!$A$1:$T$889,2,FALSE)</f>
        <v>Corporación de Desarrollo Social de la Asociación Cristiana de Jóvenes de Santiago. (ACJ de Santiago)</v>
      </c>
      <c r="C132" s="178">
        <f>VLOOKUP(A132,'BASE REGISTRO AGOSTO'!$A$1:$T$889,3,FALSE)</f>
        <v>719400000</v>
      </c>
      <c r="D132" s="178" t="str">
        <f>VLOOKUP(A132,'BASE REGISTRO AGOSTO'!$A$1:$T$889,4,FALSE)</f>
        <v>Corporación de Derecho Privado.</v>
      </c>
      <c r="E132" s="178" t="str">
        <f>VLOOKUP(A132,'BASE REGISTRO AGOSTO'!$A$1:$T$889,5,FALSE)</f>
        <v>Otorgada por Decreto Supremo Nº 528, de fecha 16 de mayo de 1991, del Ministerio de Justicia, publicado en el Diario Oficial el día 19 de noviembre de 1991.</v>
      </c>
      <c r="F132" s="178" t="str">
        <f>VLOOKUP(A132,'BASE REGISTRO AGOSTO'!$A$1:$T$889,6,FALSE)</f>
        <v>Certificado de vigencia Folio Nº 500401142878, de fecha 30 de julio de 2021, emitido por el Servicio de Registro Civil e Identificación.</v>
      </c>
      <c r="G132" s="178" t="str">
        <f>VLOOKUP(A132,'BASE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178" t="str">
        <f>VLOOKUP(A132,'BASE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2" s="178" t="str">
        <f>VLOOKUP(A132,'BASE REGISTRO AGOSTO'!$A$1:$T$889,9,FALSE)</f>
        <v>Tres años.</v>
      </c>
      <c r="J132" s="178" t="str">
        <f>VLOOKUP(A132,'BASE REGISTRO AGOSTO'!$A$1:$T$889,10,FALSE)</f>
        <v xml:space="preserve">De 13 de junio de 2019 al 13 de junio de 2022. 
</v>
      </c>
      <c r="K132" s="178" t="str">
        <f>VLOOKUP(A132,'BASE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2" s="178" t="str">
        <f>VLOOKUP(A132,'BASE REGISTRO AGOSTO'!$A$1:$T$889,12,FALSE)</f>
        <v xml:space="preserve">Santa Isabel Nº 345, Santiago, Región Metropolitana. 
</v>
      </c>
      <c r="M132" s="178" t="str">
        <f>VLOOKUP(A132,'BASE REGISTRO AGOSTO'!$A$1:$T$889,13,FALSE)</f>
        <v>XIII</v>
      </c>
      <c r="N132" s="178" t="str">
        <f>VLOOKUP(A132,'BASE REGISTRO AGOSTO'!$A$1:$T$889,14,FALSE)</f>
        <v>Santiago</v>
      </c>
      <c r="O132" s="178" t="str">
        <f>VLOOKUP(A132,'BASE REGISTRO AGOSTO'!$A$1:$T$889,15,FALSE)</f>
        <v>2228893- 2225181     Jaime Enrique Vilches González: 992386370- oficina: 226346252</v>
      </c>
      <c r="P132" s="178" t="str">
        <f>VLOOKUP(A132,'BASE REGISTRO AGOSTO'!$A$1:$T$889,16,FALSE)</f>
        <v xml:space="preserve">corporacion.central@gmail.com
vilches.jaime@gmail.com
</v>
      </c>
      <c r="Q132" s="178">
        <f>VLOOKUP(A132,'BASE REGISTRO AGOSTO'!$A$1:$T$889,17,FALSE)</f>
        <v>0</v>
      </c>
      <c r="R132" s="178" t="str">
        <f>VLOOKUP(A132,'BASE REGISTRO AGOSTO'!$A$1:$T$889,18,FALSE)</f>
        <v>93401: Institución de Asistencia Social</v>
      </c>
      <c r="S132" s="178" t="str">
        <f>VLOOKUP(A132,'BASE REGISTRO AGOSTO'!$A$1:$T$889,19,FALSE)</f>
        <v xml:space="preserve">Se acompaña certificado de antecedentes financieros, correspondiente al año 2020 aprobados por el Sub Departamento de Supervisión Financiera Nacional. </v>
      </c>
      <c r="T132" s="183">
        <f>VLOOKUP(A132,'BASE REGISTRO AGOSTO'!$A$1:$T$889,20,FALSE)</f>
        <v>37970</v>
      </c>
      <c r="U132" s="177">
        <v>3842</v>
      </c>
      <c r="V132" s="179">
        <v>796488</v>
      </c>
      <c r="W132" s="179">
        <v>63851788</v>
      </c>
      <c r="X132" s="180">
        <v>44469</v>
      </c>
      <c r="Y132" s="176" t="s">
        <v>6489</v>
      </c>
      <c r="Z132" s="176" t="s">
        <v>6490</v>
      </c>
      <c r="AA132" s="181" t="s">
        <v>6573</v>
      </c>
    </row>
    <row r="133" spans="1:27" ht="15.75" customHeight="1" x14ac:dyDescent="0.2">
      <c r="A133" s="177">
        <v>3842</v>
      </c>
      <c r="B133" s="178" t="str">
        <f>VLOOKUP(A133,'BASE REGISTRO AGOSTO'!$A$1:$T$889,2,FALSE)</f>
        <v>Corporación de Desarrollo Social de la Asociación Cristiana de Jóvenes de Santiago. (ACJ de Santiago)</v>
      </c>
      <c r="C133" s="178">
        <f>VLOOKUP(A133,'BASE REGISTRO AGOSTO'!$A$1:$T$889,3,FALSE)</f>
        <v>719400000</v>
      </c>
      <c r="D133" s="178" t="str">
        <f>VLOOKUP(A133,'BASE REGISTRO AGOSTO'!$A$1:$T$889,4,FALSE)</f>
        <v>Corporación de Derecho Privado.</v>
      </c>
      <c r="E133" s="178" t="str">
        <f>VLOOKUP(A133,'BASE REGISTRO AGOSTO'!$A$1:$T$889,5,FALSE)</f>
        <v>Otorgada por Decreto Supremo Nº 528, de fecha 16 de mayo de 1991, del Ministerio de Justicia, publicado en el Diario Oficial el día 19 de noviembre de 1991.</v>
      </c>
      <c r="F133" s="178" t="str">
        <f>VLOOKUP(A133,'BASE REGISTRO AGOSTO'!$A$1:$T$889,6,FALSE)</f>
        <v>Certificado de vigencia Folio Nº 500401142878, de fecha 30 de julio de 2021, emitido por el Servicio de Registro Civil e Identificación.</v>
      </c>
      <c r="G133" s="178" t="str">
        <f>VLOOKUP(A133,'BASE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178" t="str">
        <f>VLOOKUP(A133,'BASE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3" s="178" t="str">
        <f>VLOOKUP(A133,'BASE REGISTRO AGOSTO'!$A$1:$T$889,9,FALSE)</f>
        <v>Tres años.</v>
      </c>
      <c r="J133" s="178" t="str">
        <f>VLOOKUP(A133,'BASE REGISTRO AGOSTO'!$A$1:$T$889,10,FALSE)</f>
        <v xml:space="preserve">De 13 de junio de 2019 al 13 de junio de 2022. 
</v>
      </c>
      <c r="K133" s="178" t="str">
        <f>VLOOKUP(A133,'BASE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3" s="178" t="str">
        <f>VLOOKUP(A133,'BASE REGISTRO AGOSTO'!$A$1:$T$889,12,FALSE)</f>
        <v xml:space="preserve">Santa Isabel Nº 345, Santiago, Región Metropolitana. 
</v>
      </c>
      <c r="M133" s="178" t="str">
        <f>VLOOKUP(A133,'BASE REGISTRO AGOSTO'!$A$1:$T$889,13,FALSE)</f>
        <v>XIII</v>
      </c>
      <c r="N133" s="178" t="str">
        <f>VLOOKUP(A133,'BASE REGISTRO AGOSTO'!$A$1:$T$889,14,FALSE)</f>
        <v>Santiago</v>
      </c>
      <c r="O133" s="178" t="str">
        <f>VLOOKUP(A133,'BASE REGISTRO AGOSTO'!$A$1:$T$889,15,FALSE)</f>
        <v>2228893- 2225181     Jaime Enrique Vilches González: 992386370- oficina: 226346252</v>
      </c>
      <c r="P133" s="178" t="str">
        <f>VLOOKUP(A133,'BASE REGISTRO AGOSTO'!$A$1:$T$889,16,FALSE)</f>
        <v xml:space="preserve">corporacion.central@gmail.com
vilches.jaime@gmail.com
</v>
      </c>
      <c r="Q133" s="178">
        <f>VLOOKUP(A133,'BASE REGISTRO AGOSTO'!$A$1:$T$889,17,FALSE)</f>
        <v>0</v>
      </c>
      <c r="R133" s="178" t="str">
        <f>VLOOKUP(A133,'BASE REGISTRO AGOSTO'!$A$1:$T$889,18,FALSE)</f>
        <v>93401: Institución de Asistencia Social</v>
      </c>
      <c r="S133" s="178" t="str">
        <f>VLOOKUP(A133,'BASE REGISTRO AGOSTO'!$A$1:$T$889,19,FALSE)</f>
        <v xml:space="preserve">Se acompaña certificado de antecedentes financieros, correspondiente al año 2020 aprobados por el Sub Departamento de Supervisión Financiera Nacional. </v>
      </c>
      <c r="T133" s="183">
        <f>VLOOKUP(A133,'BASE REGISTRO AGOSTO'!$A$1:$T$889,20,FALSE)</f>
        <v>37970</v>
      </c>
      <c r="U133" s="177">
        <v>3842</v>
      </c>
      <c r="V133" s="179">
        <v>36555696</v>
      </c>
      <c r="W133" s="179">
        <v>299042154</v>
      </c>
      <c r="X133" s="180">
        <v>44469</v>
      </c>
      <c r="Y133" s="176" t="s">
        <v>6489</v>
      </c>
      <c r="Z133" s="176" t="s">
        <v>6490</v>
      </c>
      <c r="AA133" s="181" t="s">
        <v>6574</v>
      </c>
    </row>
    <row r="134" spans="1:27" ht="15.75" customHeight="1" x14ac:dyDescent="0.2">
      <c r="A134" s="177">
        <v>3842</v>
      </c>
      <c r="B134" s="178" t="str">
        <f>VLOOKUP(A134,'BASE REGISTRO AGOSTO'!$A$1:$T$889,2,FALSE)</f>
        <v>Corporación de Desarrollo Social de la Asociación Cristiana de Jóvenes de Santiago. (ACJ de Santiago)</v>
      </c>
      <c r="C134" s="178">
        <f>VLOOKUP(A134,'BASE REGISTRO AGOSTO'!$A$1:$T$889,3,FALSE)</f>
        <v>719400000</v>
      </c>
      <c r="D134" s="178" t="str">
        <f>VLOOKUP(A134,'BASE REGISTRO AGOSTO'!$A$1:$T$889,4,FALSE)</f>
        <v>Corporación de Derecho Privado.</v>
      </c>
      <c r="E134" s="178" t="str">
        <f>VLOOKUP(A134,'BASE REGISTRO AGOSTO'!$A$1:$T$889,5,FALSE)</f>
        <v>Otorgada por Decreto Supremo Nº 528, de fecha 16 de mayo de 1991, del Ministerio de Justicia, publicado en el Diario Oficial el día 19 de noviembre de 1991.</v>
      </c>
      <c r="F134" s="178" t="str">
        <f>VLOOKUP(A134,'BASE REGISTRO AGOSTO'!$A$1:$T$889,6,FALSE)</f>
        <v>Certificado de vigencia Folio Nº 500401142878, de fecha 30 de julio de 2021, emitido por el Servicio de Registro Civil e Identificación.</v>
      </c>
      <c r="G134" s="178" t="str">
        <f>VLOOKUP(A134,'BASE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178" t="str">
        <f>VLOOKUP(A134,'BASE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4" s="178" t="str">
        <f>VLOOKUP(A134,'BASE REGISTRO AGOSTO'!$A$1:$T$889,9,FALSE)</f>
        <v>Tres años.</v>
      </c>
      <c r="J134" s="178" t="str">
        <f>VLOOKUP(A134,'BASE REGISTRO AGOSTO'!$A$1:$T$889,10,FALSE)</f>
        <v xml:space="preserve">De 13 de junio de 2019 al 13 de junio de 2022. 
</v>
      </c>
      <c r="K134" s="178" t="str">
        <f>VLOOKUP(A134,'BASE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4" s="178" t="str">
        <f>VLOOKUP(A134,'BASE REGISTRO AGOSTO'!$A$1:$T$889,12,FALSE)</f>
        <v xml:space="preserve">Santa Isabel Nº 345, Santiago, Región Metropolitana. 
</v>
      </c>
      <c r="M134" s="178" t="str">
        <f>VLOOKUP(A134,'BASE REGISTRO AGOSTO'!$A$1:$T$889,13,FALSE)</f>
        <v>XIII</v>
      </c>
      <c r="N134" s="178" t="str">
        <f>VLOOKUP(A134,'BASE REGISTRO AGOSTO'!$A$1:$T$889,14,FALSE)</f>
        <v>Santiago</v>
      </c>
      <c r="O134" s="178" t="str">
        <f>VLOOKUP(A134,'BASE REGISTRO AGOSTO'!$A$1:$T$889,15,FALSE)</f>
        <v>2228893- 2225181     Jaime Enrique Vilches González: 992386370- oficina: 226346252</v>
      </c>
      <c r="P134" s="178" t="str">
        <f>VLOOKUP(A134,'BASE REGISTRO AGOSTO'!$A$1:$T$889,16,FALSE)</f>
        <v xml:space="preserve">corporacion.central@gmail.com
vilches.jaime@gmail.com
</v>
      </c>
      <c r="Q134" s="178">
        <f>VLOOKUP(A134,'BASE REGISTRO AGOSTO'!$A$1:$T$889,17,FALSE)</f>
        <v>0</v>
      </c>
      <c r="R134" s="178" t="str">
        <f>VLOOKUP(A134,'BASE REGISTRO AGOSTO'!$A$1:$T$889,18,FALSE)</f>
        <v>93401: Institución de Asistencia Social</v>
      </c>
      <c r="S134" s="178" t="str">
        <f>VLOOKUP(A134,'BASE REGISTRO AGOSTO'!$A$1:$T$889,19,FALSE)</f>
        <v xml:space="preserve">Se acompaña certificado de antecedentes financieros, correspondiente al año 2020 aprobados por el Sub Departamento de Supervisión Financiera Nacional. </v>
      </c>
      <c r="T134" s="183">
        <f>VLOOKUP(A134,'BASE REGISTRO AGOSTO'!$A$1:$T$889,20,FALSE)</f>
        <v>37970</v>
      </c>
      <c r="U134" s="177">
        <v>3842</v>
      </c>
      <c r="V134" s="179">
        <v>26993013</v>
      </c>
      <c r="W134" s="179">
        <v>274370291</v>
      </c>
      <c r="X134" s="180">
        <v>44469</v>
      </c>
      <c r="Y134" s="176" t="s">
        <v>6489</v>
      </c>
      <c r="Z134" s="176" t="s">
        <v>6490</v>
      </c>
      <c r="AA134" s="181" t="s">
        <v>6575</v>
      </c>
    </row>
    <row r="135" spans="1:27" ht="15.75" customHeight="1" x14ac:dyDescent="0.2">
      <c r="A135" s="177">
        <v>3842</v>
      </c>
      <c r="B135" s="178" t="str">
        <f>VLOOKUP(A135,'BASE REGISTRO AGOSTO'!$A$1:$T$889,2,FALSE)</f>
        <v>Corporación de Desarrollo Social de la Asociación Cristiana de Jóvenes de Santiago. (ACJ de Santiago)</v>
      </c>
      <c r="C135" s="178">
        <f>VLOOKUP(A135,'BASE REGISTRO AGOSTO'!$A$1:$T$889,3,FALSE)</f>
        <v>719400000</v>
      </c>
      <c r="D135" s="178" t="str">
        <f>VLOOKUP(A135,'BASE REGISTRO AGOSTO'!$A$1:$T$889,4,FALSE)</f>
        <v>Corporación de Derecho Privado.</v>
      </c>
      <c r="E135" s="178" t="str">
        <f>VLOOKUP(A135,'BASE REGISTRO AGOSTO'!$A$1:$T$889,5,FALSE)</f>
        <v>Otorgada por Decreto Supremo Nº 528, de fecha 16 de mayo de 1991, del Ministerio de Justicia, publicado en el Diario Oficial el día 19 de noviembre de 1991.</v>
      </c>
      <c r="F135" s="178" t="str">
        <f>VLOOKUP(A135,'BASE REGISTRO AGOSTO'!$A$1:$T$889,6,FALSE)</f>
        <v>Certificado de vigencia Folio Nº 500401142878, de fecha 30 de julio de 2021, emitido por el Servicio de Registro Civil e Identificación.</v>
      </c>
      <c r="G135" s="178" t="str">
        <f>VLOOKUP(A135,'BASE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178" t="str">
        <f>VLOOKUP(A135,'BASE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5" s="178" t="str">
        <f>VLOOKUP(A135,'BASE REGISTRO AGOSTO'!$A$1:$T$889,9,FALSE)</f>
        <v>Tres años.</v>
      </c>
      <c r="J135" s="178" t="str">
        <f>VLOOKUP(A135,'BASE REGISTRO AGOSTO'!$A$1:$T$889,10,FALSE)</f>
        <v xml:space="preserve">De 13 de junio de 2019 al 13 de junio de 2022. 
</v>
      </c>
      <c r="K135" s="178" t="str">
        <f>VLOOKUP(A135,'BASE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5" s="178" t="str">
        <f>VLOOKUP(A135,'BASE REGISTRO AGOSTO'!$A$1:$T$889,12,FALSE)</f>
        <v xml:space="preserve">Santa Isabel Nº 345, Santiago, Región Metropolitana. 
</v>
      </c>
      <c r="M135" s="178" t="str">
        <f>VLOOKUP(A135,'BASE REGISTRO AGOSTO'!$A$1:$T$889,13,FALSE)</f>
        <v>XIII</v>
      </c>
      <c r="N135" s="178" t="str">
        <f>VLOOKUP(A135,'BASE REGISTRO AGOSTO'!$A$1:$T$889,14,FALSE)</f>
        <v>Santiago</v>
      </c>
      <c r="O135" s="178" t="str">
        <f>VLOOKUP(A135,'BASE REGISTRO AGOSTO'!$A$1:$T$889,15,FALSE)</f>
        <v>2228893- 2225181     Jaime Enrique Vilches González: 992386370- oficina: 226346252</v>
      </c>
      <c r="P135" s="178" t="str">
        <f>VLOOKUP(A135,'BASE REGISTRO AGOSTO'!$A$1:$T$889,16,FALSE)</f>
        <v xml:space="preserve">corporacion.central@gmail.com
vilches.jaime@gmail.com
</v>
      </c>
      <c r="Q135" s="178">
        <f>VLOOKUP(A135,'BASE REGISTRO AGOSTO'!$A$1:$T$889,17,FALSE)</f>
        <v>0</v>
      </c>
      <c r="R135" s="178" t="str">
        <f>VLOOKUP(A135,'BASE REGISTRO AGOSTO'!$A$1:$T$889,18,FALSE)</f>
        <v>93401: Institución de Asistencia Social</v>
      </c>
      <c r="S135" s="178" t="str">
        <f>VLOOKUP(A135,'BASE REGISTRO AGOSTO'!$A$1:$T$889,19,FALSE)</f>
        <v xml:space="preserve">Se acompaña certificado de antecedentes financieros, correspondiente al año 2020 aprobados por el Sub Departamento de Supervisión Financiera Nacional. </v>
      </c>
      <c r="T135" s="183">
        <f>VLOOKUP(A135,'BASE REGISTRO AGOSTO'!$A$1:$T$889,20,FALSE)</f>
        <v>37970</v>
      </c>
      <c r="U135" s="177">
        <v>3842</v>
      </c>
      <c r="V135" s="179">
        <v>6220192</v>
      </c>
      <c r="W135" s="179">
        <v>207151708</v>
      </c>
      <c r="X135" s="180">
        <v>44469</v>
      </c>
      <c r="Y135" s="176" t="s">
        <v>6489</v>
      </c>
      <c r="Z135" s="176" t="s">
        <v>6490</v>
      </c>
      <c r="AA135" s="181" t="s">
        <v>6541</v>
      </c>
    </row>
    <row r="136" spans="1:27" ht="15.75" customHeight="1" x14ac:dyDescent="0.2">
      <c r="A136" s="177">
        <v>3842</v>
      </c>
      <c r="B136" s="178" t="str">
        <f>VLOOKUP(A136,'BASE REGISTRO AGOSTO'!$A$1:$T$889,2,FALSE)</f>
        <v>Corporación de Desarrollo Social de la Asociación Cristiana de Jóvenes de Santiago. (ACJ de Santiago)</v>
      </c>
      <c r="C136" s="178">
        <f>VLOOKUP(A136,'BASE REGISTRO AGOSTO'!$A$1:$T$889,3,FALSE)</f>
        <v>719400000</v>
      </c>
      <c r="D136" s="178" t="str">
        <f>VLOOKUP(A136,'BASE REGISTRO AGOSTO'!$A$1:$T$889,4,FALSE)</f>
        <v>Corporación de Derecho Privado.</v>
      </c>
      <c r="E136" s="178" t="str">
        <f>VLOOKUP(A136,'BASE REGISTRO AGOSTO'!$A$1:$T$889,5,FALSE)</f>
        <v>Otorgada por Decreto Supremo Nº 528, de fecha 16 de mayo de 1991, del Ministerio de Justicia, publicado en el Diario Oficial el día 19 de noviembre de 1991.</v>
      </c>
      <c r="F136" s="178" t="str">
        <f>VLOOKUP(A136,'BASE REGISTRO AGOSTO'!$A$1:$T$889,6,FALSE)</f>
        <v>Certificado de vigencia Folio Nº 500401142878, de fecha 30 de julio de 2021, emitido por el Servicio de Registro Civil e Identificación.</v>
      </c>
      <c r="G136" s="178" t="str">
        <f>VLOOKUP(A136,'BASE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178" t="str">
        <f>VLOOKUP(A136,'BASE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6" s="178" t="str">
        <f>VLOOKUP(A136,'BASE REGISTRO AGOSTO'!$A$1:$T$889,9,FALSE)</f>
        <v>Tres años.</v>
      </c>
      <c r="J136" s="178" t="str">
        <f>VLOOKUP(A136,'BASE REGISTRO AGOSTO'!$A$1:$T$889,10,FALSE)</f>
        <v xml:space="preserve">De 13 de junio de 2019 al 13 de junio de 2022. 
</v>
      </c>
      <c r="K136" s="178" t="str">
        <f>VLOOKUP(A136,'BASE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6" s="178" t="str">
        <f>VLOOKUP(A136,'BASE REGISTRO AGOSTO'!$A$1:$T$889,12,FALSE)</f>
        <v xml:space="preserve">Santa Isabel Nº 345, Santiago, Región Metropolitana. 
</v>
      </c>
      <c r="M136" s="178" t="str">
        <f>VLOOKUP(A136,'BASE REGISTRO AGOSTO'!$A$1:$T$889,13,FALSE)</f>
        <v>XIII</v>
      </c>
      <c r="N136" s="178" t="str">
        <f>VLOOKUP(A136,'BASE REGISTRO AGOSTO'!$A$1:$T$889,14,FALSE)</f>
        <v>Santiago</v>
      </c>
      <c r="O136" s="178" t="str">
        <f>VLOOKUP(A136,'BASE REGISTRO AGOSTO'!$A$1:$T$889,15,FALSE)</f>
        <v>2228893- 2225181     Jaime Enrique Vilches González: 992386370- oficina: 226346252</v>
      </c>
      <c r="P136" s="178" t="str">
        <f>VLOOKUP(A136,'BASE REGISTRO AGOSTO'!$A$1:$T$889,16,FALSE)</f>
        <v xml:space="preserve">corporacion.central@gmail.com
vilches.jaime@gmail.com
</v>
      </c>
      <c r="Q136" s="178">
        <f>VLOOKUP(A136,'BASE REGISTRO AGOSTO'!$A$1:$T$889,17,FALSE)</f>
        <v>0</v>
      </c>
      <c r="R136" s="178" t="str">
        <f>VLOOKUP(A136,'BASE REGISTRO AGOSTO'!$A$1:$T$889,18,FALSE)</f>
        <v>93401: Institución de Asistencia Social</v>
      </c>
      <c r="S136" s="178" t="str">
        <f>VLOOKUP(A136,'BASE REGISTRO AGOSTO'!$A$1:$T$889,19,FALSE)</f>
        <v xml:space="preserve">Se acompaña certificado de antecedentes financieros, correspondiente al año 2020 aprobados por el Sub Departamento de Supervisión Financiera Nacional. </v>
      </c>
      <c r="T136" s="183">
        <f>VLOOKUP(A136,'BASE REGISTRO AGOSTO'!$A$1:$T$889,20,FALSE)</f>
        <v>37970</v>
      </c>
      <c r="U136" s="177">
        <v>3842</v>
      </c>
      <c r="V136" s="179">
        <v>30796846</v>
      </c>
      <c r="W136" s="179">
        <v>167248519</v>
      </c>
      <c r="X136" s="180">
        <v>44469</v>
      </c>
      <c r="Y136" s="176" t="s">
        <v>6489</v>
      </c>
      <c r="Z136" s="176" t="s">
        <v>6490</v>
      </c>
      <c r="AA136" s="181" t="s">
        <v>6555</v>
      </c>
    </row>
    <row r="137" spans="1:27" ht="15.75" customHeight="1" x14ac:dyDescent="0.2">
      <c r="A137" s="177">
        <v>3842</v>
      </c>
      <c r="B137" s="178" t="str">
        <f>VLOOKUP(A137,'BASE REGISTRO AGOSTO'!$A$1:$T$889,2,FALSE)</f>
        <v>Corporación de Desarrollo Social de la Asociación Cristiana de Jóvenes de Santiago. (ACJ de Santiago)</v>
      </c>
      <c r="C137" s="178">
        <f>VLOOKUP(A137,'BASE REGISTRO AGOSTO'!$A$1:$T$889,3,FALSE)</f>
        <v>719400000</v>
      </c>
      <c r="D137" s="178" t="str">
        <f>VLOOKUP(A137,'BASE REGISTRO AGOSTO'!$A$1:$T$889,4,FALSE)</f>
        <v>Corporación de Derecho Privado.</v>
      </c>
      <c r="E137" s="178" t="str">
        <f>VLOOKUP(A137,'BASE REGISTRO AGOSTO'!$A$1:$T$889,5,FALSE)</f>
        <v>Otorgada por Decreto Supremo Nº 528, de fecha 16 de mayo de 1991, del Ministerio de Justicia, publicado en el Diario Oficial el día 19 de noviembre de 1991.</v>
      </c>
      <c r="F137" s="178" t="str">
        <f>VLOOKUP(A137,'BASE REGISTRO AGOSTO'!$A$1:$T$889,6,FALSE)</f>
        <v>Certificado de vigencia Folio Nº 500401142878, de fecha 30 de julio de 2021, emitido por el Servicio de Registro Civil e Identificación.</v>
      </c>
      <c r="G137" s="178" t="str">
        <f>VLOOKUP(A137,'BASE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7" s="178" t="str">
        <f>VLOOKUP(A137,'BASE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7" s="178" t="str">
        <f>VLOOKUP(A137,'BASE REGISTRO AGOSTO'!$A$1:$T$889,9,FALSE)</f>
        <v>Tres años.</v>
      </c>
      <c r="J137" s="178" t="str">
        <f>VLOOKUP(A137,'BASE REGISTRO AGOSTO'!$A$1:$T$889,10,FALSE)</f>
        <v xml:space="preserve">De 13 de junio de 2019 al 13 de junio de 2022. 
</v>
      </c>
      <c r="K137" s="178" t="str">
        <f>VLOOKUP(A137,'BASE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7" s="178" t="str">
        <f>VLOOKUP(A137,'BASE REGISTRO AGOSTO'!$A$1:$T$889,12,FALSE)</f>
        <v xml:space="preserve">Santa Isabel Nº 345, Santiago, Región Metropolitana. 
</v>
      </c>
      <c r="M137" s="178" t="str">
        <f>VLOOKUP(A137,'BASE REGISTRO AGOSTO'!$A$1:$T$889,13,FALSE)</f>
        <v>XIII</v>
      </c>
      <c r="N137" s="178" t="str">
        <f>VLOOKUP(A137,'BASE REGISTRO AGOSTO'!$A$1:$T$889,14,FALSE)</f>
        <v>Santiago</v>
      </c>
      <c r="O137" s="178" t="str">
        <f>VLOOKUP(A137,'BASE REGISTRO AGOSTO'!$A$1:$T$889,15,FALSE)</f>
        <v>2228893- 2225181     Jaime Enrique Vilches González: 992386370- oficina: 226346252</v>
      </c>
      <c r="P137" s="178" t="str">
        <f>VLOOKUP(A137,'BASE REGISTRO AGOSTO'!$A$1:$T$889,16,FALSE)</f>
        <v xml:space="preserve">corporacion.central@gmail.com
vilches.jaime@gmail.com
</v>
      </c>
      <c r="Q137" s="178">
        <f>VLOOKUP(A137,'BASE REGISTRO AGOSTO'!$A$1:$T$889,17,FALSE)</f>
        <v>0</v>
      </c>
      <c r="R137" s="178" t="str">
        <f>VLOOKUP(A137,'BASE REGISTRO AGOSTO'!$A$1:$T$889,18,FALSE)</f>
        <v>93401: Institución de Asistencia Social</v>
      </c>
      <c r="S137" s="178" t="str">
        <f>VLOOKUP(A137,'BASE REGISTRO AGOSTO'!$A$1:$T$889,19,FALSE)</f>
        <v xml:space="preserve">Se acompaña certificado de antecedentes financieros, correspondiente al año 2020 aprobados por el Sub Departamento de Supervisión Financiera Nacional. </v>
      </c>
      <c r="T137" s="183">
        <f>VLOOKUP(A137,'BASE REGISTRO AGOSTO'!$A$1:$T$889,20,FALSE)</f>
        <v>37970</v>
      </c>
      <c r="U137" s="177">
        <v>3842</v>
      </c>
      <c r="V137" s="179">
        <v>21074521</v>
      </c>
      <c r="W137" s="179">
        <v>149318560</v>
      </c>
      <c r="X137" s="180">
        <v>44469</v>
      </c>
      <c r="Y137" s="176" t="s">
        <v>6489</v>
      </c>
      <c r="Z137" s="176" t="s">
        <v>6490</v>
      </c>
      <c r="AA137" s="181" t="s">
        <v>5595</v>
      </c>
    </row>
    <row r="138" spans="1:27" ht="15.75" customHeight="1" x14ac:dyDescent="0.2">
      <c r="A138" s="177">
        <v>3842</v>
      </c>
      <c r="B138" s="178" t="str">
        <f>VLOOKUP(A138,'BASE REGISTRO AGOSTO'!$A$1:$T$889,2,FALSE)</f>
        <v>Corporación de Desarrollo Social de la Asociación Cristiana de Jóvenes de Santiago. (ACJ de Santiago)</v>
      </c>
      <c r="C138" s="178">
        <f>VLOOKUP(A138,'BASE REGISTRO AGOSTO'!$A$1:$T$889,3,FALSE)</f>
        <v>719400000</v>
      </c>
      <c r="D138" s="178" t="str">
        <f>VLOOKUP(A138,'BASE REGISTRO AGOSTO'!$A$1:$T$889,4,FALSE)</f>
        <v>Corporación de Derecho Privado.</v>
      </c>
      <c r="E138" s="178" t="str">
        <f>VLOOKUP(A138,'BASE REGISTRO AGOSTO'!$A$1:$T$889,5,FALSE)</f>
        <v>Otorgada por Decreto Supremo Nº 528, de fecha 16 de mayo de 1991, del Ministerio de Justicia, publicado en el Diario Oficial el día 19 de noviembre de 1991.</v>
      </c>
      <c r="F138" s="178" t="str">
        <f>VLOOKUP(A138,'BASE REGISTRO AGOSTO'!$A$1:$T$889,6,FALSE)</f>
        <v>Certificado de vigencia Folio Nº 500401142878, de fecha 30 de julio de 2021, emitido por el Servicio de Registro Civil e Identificación.</v>
      </c>
      <c r="G138" s="178" t="str">
        <f>VLOOKUP(A138,'BASE REGISTRO AGOSTO'!$A$1:$T$889,7,FALSE)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8" s="178" t="str">
        <f>VLOOKUP(A138,'BASE REGISTRO AGOSTO'!$A$1:$T$889,8,FALSE)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8" s="178" t="str">
        <f>VLOOKUP(A138,'BASE REGISTRO AGOSTO'!$A$1:$T$889,9,FALSE)</f>
        <v>Tres años.</v>
      </c>
      <c r="J138" s="178" t="str">
        <f>VLOOKUP(A138,'BASE REGISTRO AGOSTO'!$A$1:$T$889,10,FALSE)</f>
        <v xml:space="preserve">De 13 de junio de 2019 al 13 de junio de 2022. 
</v>
      </c>
      <c r="K138" s="178" t="str">
        <f>VLOOKUP(A138,'BASE REGISTRO AGOSTO'!$A$1:$T$889,11,FALSE)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8" s="178" t="str">
        <f>VLOOKUP(A138,'BASE REGISTRO AGOSTO'!$A$1:$T$889,12,FALSE)</f>
        <v xml:space="preserve">Santa Isabel Nº 345, Santiago, Región Metropolitana. 
</v>
      </c>
      <c r="M138" s="178" t="str">
        <f>VLOOKUP(A138,'BASE REGISTRO AGOSTO'!$A$1:$T$889,13,FALSE)</f>
        <v>XIII</v>
      </c>
      <c r="N138" s="178" t="str">
        <f>VLOOKUP(A138,'BASE REGISTRO AGOSTO'!$A$1:$T$889,14,FALSE)</f>
        <v>Santiago</v>
      </c>
      <c r="O138" s="178" t="str">
        <f>VLOOKUP(A138,'BASE REGISTRO AGOSTO'!$A$1:$T$889,15,FALSE)</f>
        <v>2228893- 2225181     Jaime Enrique Vilches González: 992386370- oficina: 226346252</v>
      </c>
      <c r="P138" s="178" t="str">
        <f>VLOOKUP(A138,'BASE REGISTRO AGOSTO'!$A$1:$T$889,16,FALSE)</f>
        <v xml:space="preserve">corporacion.central@gmail.com
vilches.jaime@gmail.com
</v>
      </c>
      <c r="Q138" s="178">
        <f>VLOOKUP(A138,'BASE REGISTRO AGOSTO'!$A$1:$T$889,17,FALSE)</f>
        <v>0</v>
      </c>
      <c r="R138" s="178" t="str">
        <f>VLOOKUP(A138,'BASE REGISTRO AGOSTO'!$A$1:$T$889,18,FALSE)</f>
        <v>93401: Institución de Asistencia Social</v>
      </c>
      <c r="S138" s="178" t="str">
        <f>VLOOKUP(A138,'BASE REGISTRO AGOSTO'!$A$1:$T$889,19,FALSE)</f>
        <v xml:space="preserve">Se acompaña certificado de antecedentes financieros, correspondiente al año 2020 aprobados por el Sub Departamento de Supervisión Financiera Nacional. </v>
      </c>
      <c r="T138" s="183">
        <f>VLOOKUP(A138,'BASE REGISTRO AGOSTO'!$A$1:$T$889,20,FALSE)</f>
        <v>37970</v>
      </c>
      <c r="U138" s="177">
        <v>3842</v>
      </c>
      <c r="V138" s="179">
        <v>7954191</v>
      </c>
      <c r="W138" s="179">
        <v>93772669</v>
      </c>
      <c r="X138" s="180">
        <v>44469</v>
      </c>
      <c r="Y138" s="176" t="s">
        <v>6489</v>
      </c>
      <c r="Z138" s="176" t="s">
        <v>6490</v>
      </c>
      <c r="AA138" s="181" t="s">
        <v>6544</v>
      </c>
    </row>
    <row r="139" spans="1:27" ht="15.75" customHeight="1" x14ac:dyDescent="0.2">
      <c r="A139" s="177">
        <v>3846</v>
      </c>
      <c r="B139" s="178" t="str">
        <f>VLOOKUP(A139,'BASE REGISTRO AGOSTO'!$A$1:$T$889,2,FALSE)</f>
        <v>Parroquia Sagrado Corazón de Jesús de Coronel</v>
      </c>
      <c r="C139" s="178">
        <f>VLOOKUP(A139,'BASE REGISTRO AGOSTO'!$A$1:$T$889,3,FALSE)</f>
        <v>800665612</v>
      </c>
      <c r="D139" s="178" t="str">
        <f>VLOOKUP(A139,'BASE REGISTRO AGOSTO'!$A$1:$T$889,4,FALSE)</f>
        <v>Institución eclesiástica</v>
      </c>
      <c r="E139" s="178" t="str">
        <f>VLOOKUP(A139,'BASE REGISTRO AGOSTO'!$A$1:$T$889,5,FALSE)</f>
        <v>Erigida de acuerdo al Derecho Canónico, por Decreto S/N, de 1954, de la Autoridad Eclesiástica hoy del Arzobispado de Concepción.</v>
      </c>
      <c r="F139" s="178" t="str">
        <f>VLOOKUP(A139,'BASE REGISTRO AGOSTO'!$A$1:$T$889,6,FALSE)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39" s="178" t="str">
        <f>VLOOKUP(A139,'BASE REGISTRO AGOSTO'!$A$1:$T$889,7,FALSE)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39" s="178" t="str">
        <f>VLOOKUP(A139,'BASE REGISTRO AGOSTO'!$A$1:$T$889,8,FALSE)</f>
        <v>no tiene</v>
      </c>
      <c r="I139" s="178">
        <f>VLOOKUP(A139,'BASE REGISTRO AGOSTO'!$A$1:$T$889,9,FALSE)</f>
        <v>0</v>
      </c>
      <c r="J139" s="178">
        <f>VLOOKUP(A139,'BASE REGISTRO AGOSTO'!$A$1:$T$889,10,FALSE)</f>
        <v>0</v>
      </c>
      <c r="K139" s="178" t="str">
        <f>VLOOKUP(A139,'BASE REGISTRO AGOSTO'!$A$1:$T$889,11,FALSE)</f>
        <v xml:space="preserve">Pbro. Ricardo Andrés Oliva Salazar, 
</v>
      </c>
      <c r="L139" s="178" t="str">
        <f>VLOOKUP(A139,'BASE REGISTRO AGOSTO'!$A$1:$T$889,12,FALSE)</f>
        <v xml:space="preserve">Manuel Montt N° 01180, Villa Mora, comuna de Coronel, Octava Región
</v>
      </c>
      <c r="M139" s="178" t="str">
        <f>VLOOKUP(A139,'BASE REGISTRO AGOSTO'!$A$1:$T$889,13,FALSE)</f>
        <v>VIII</v>
      </c>
      <c r="N139" s="178" t="str">
        <f>VLOOKUP(A139,'BASE REGISTRO AGOSTO'!$A$1:$T$889,14,FALSE)</f>
        <v>Coronel</v>
      </c>
      <c r="O139" s="178" t="str">
        <f>VLOOKUP(A139,'BASE REGISTRO AGOSTO'!$A$1:$T$889,15,FALSE)</f>
        <v>. Fono: 41-2711094.</v>
      </c>
      <c r="P139" s="178">
        <f>VLOOKUP(A139,'BASE REGISTRO AGOSTO'!$A$1:$T$889,16,FALSE)</f>
        <v>0</v>
      </c>
      <c r="Q139" s="178">
        <f>VLOOKUP(A139,'BASE REGISTRO AGOSTO'!$A$1:$T$889,17,FALSE)</f>
        <v>0</v>
      </c>
      <c r="R139" s="178" t="str">
        <f>VLOOKUP(A139,'BASE REGISTRO AGOSTO'!$A$1:$T$889,18,FALSE)</f>
        <v>93910: Organizaciones Religiosas</v>
      </c>
      <c r="S139" s="178" t="str">
        <f>VLOOKUP(A139,'BASE REGISTRO AGOSTO'!$A$1:$T$889,19,FALSE)</f>
        <v>Se acompaña Certificado de Antecedentes Financieros, correspondiente al año 2020, aprobados por el Departamento de Administración y Finanzas.</v>
      </c>
      <c r="T139" s="183">
        <f>VLOOKUP(A139,'BASE REGISTRO AGOSTO'!$A$1:$T$889,20,FALSE)</f>
        <v>37970</v>
      </c>
      <c r="U139" s="177">
        <v>3846</v>
      </c>
      <c r="V139" s="179">
        <v>3559660</v>
      </c>
      <c r="W139" s="179">
        <v>56954573</v>
      </c>
      <c r="X139" s="180">
        <v>44469</v>
      </c>
      <c r="Y139" s="176" t="s">
        <v>6489</v>
      </c>
      <c r="Z139" s="176" t="s">
        <v>6490</v>
      </c>
      <c r="AA139" s="181" t="s">
        <v>6521</v>
      </c>
    </row>
    <row r="140" spans="1:27" ht="15.75" customHeight="1" x14ac:dyDescent="0.2">
      <c r="A140" s="177">
        <v>3848</v>
      </c>
      <c r="B140" s="178" t="str">
        <f>VLOOKUP(A140,'BASE REGISTRO AGOSTO'!$A$1:$T$889,2,FALSE)</f>
        <v>Parroquia San Pablo</v>
      </c>
      <c r="C140" s="178">
        <f>VLOOKUP(A140,'BASE REGISTRO AGOSTO'!$A$1:$T$889,3,FALSE)</f>
        <v>702085047</v>
      </c>
      <c r="D140" s="178" t="str">
        <f>VLOOKUP(A140,'BASE REGISTRO AGOSTO'!$A$1:$T$889,4,FALSE)</f>
        <v>Institución eclesiástica</v>
      </c>
      <c r="E140" s="178" t="str">
        <f>VLOOKUP(A140,'BASE REGISTRO AGOSTO'!$A$1:$T$889,5,FALSE)</f>
        <v>Erigida de acuerdo al Derecho Canónico</v>
      </c>
      <c r="F140" s="178" t="str">
        <f>VLOOKUP(A140,'BASE REGISTRO AGOSTO'!$A$1:$T$889,6,FALSE)</f>
        <v>Indefinida</v>
      </c>
      <c r="G140" s="178" t="str">
        <f>VLOOKUP(A140,'BASE REGISTRO AGOSTO'!$A$1:$T$889,7,FALSE)</f>
        <v xml:space="preserve">Actividad religiosa
</v>
      </c>
      <c r="H140" s="178" t="str">
        <f>VLOOKUP(A140,'BASE REGISTRO AGOSTO'!$A$1:$T$889,8,FALSE)</f>
        <v>no tiene</v>
      </c>
      <c r="I140" s="178">
        <f>VLOOKUP(A140,'BASE REGISTRO AGOSTO'!$A$1:$T$889,9,FALSE)</f>
        <v>0</v>
      </c>
      <c r="J140" s="178">
        <f>VLOOKUP(A140,'BASE REGISTRO AGOSTO'!$A$1:$T$889,10,FALSE)</f>
        <v>0</v>
      </c>
      <c r="K140" s="178" t="str">
        <f>VLOOKUP(A140,'BASE REGISTRO AGOSTO'!$A$1:$T$889,11,FALSE)</f>
        <v xml:space="preserve">Pbro. Juan Carlos Hernandez Mansilla, 
</v>
      </c>
      <c r="L140" s="178" t="str">
        <f>VLOOKUP(A140,'BASE REGISTRO AGOSTO'!$A$1:$T$889,12,FALSE)</f>
        <v xml:space="preserve">Janequeo esq Diego Portales s/n, Población Bdo O’Higgins, Puerto Montt.
</v>
      </c>
      <c r="M140" s="178" t="str">
        <f>VLOOKUP(A140,'BASE REGISTRO AGOSTO'!$A$1:$T$889,13,FALSE)</f>
        <v>X</v>
      </c>
      <c r="N140" s="178" t="str">
        <f>VLOOKUP(A140,'BASE REGISTRO AGOSTO'!$A$1:$T$889,14,FALSE)</f>
        <v xml:space="preserve"> Puerto Montt</v>
      </c>
      <c r="O140" s="178" t="str">
        <f>VLOOKUP(A140,'BASE REGISTRO AGOSTO'!$A$1:$T$889,15,FALSE)</f>
        <v>652260103-652251031.</v>
      </c>
      <c r="P140" s="178" t="str">
        <f>VLOOKUP(A140,'BASE REGISTRO AGOSTO'!$A$1:$T$889,16,FALSE)</f>
        <v>infosanpablo@gmail.com</v>
      </c>
      <c r="Q140" s="178">
        <f>VLOOKUP(A140,'BASE REGISTRO AGOSTO'!$A$1:$T$889,17,FALSE)</f>
        <v>0</v>
      </c>
      <c r="R140" s="178" t="str">
        <f>VLOOKUP(A140,'BASE REGISTRO AGOSTO'!$A$1:$T$889,18,FALSE)</f>
        <v>93910: Organizaciones Religiosas</v>
      </c>
      <c r="S140" s="178" t="str">
        <f>VLOOKUP(A140,'BASE REGISTRO AGOSTO'!$A$1:$T$889,19,FALSE)</f>
        <v>Se acompañan antecedentes financieros correspondientes al año 2019, aprobados por el Sub departamento de Supervisión Nacional.</v>
      </c>
      <c r="T140" s="183">
        <f>VLOOKUP(A140,'BASE REGISTRO AGOSTO'!$A$1:$T$889,20,FALSE)</f>
        <v>37970</v>
      </c>
      <c r="U140" s="177">
        <v>3848</v>
      </c>
      <c r="V140" s="179">
        <v>0</v>
      </c>
      <c r="W140" s="179">
        <v>50429984</v>
      </c>
      <c r="X140" s="180">
        <v>44469</v>
      </c>
      <c r="Y140" s="176" t="s">
        <v>6489</v>
      </c>
      <c r="Z140" s="176" t="s">
        <v>6490</v>
      </c>
      <c r="AA140" s="181" t="s">
        <v>6535</v>
      </c>
    </row>
    <row r="141" spans="1:27" ht="15.75" customHeight="1" x14ac:dyDescent="0.2">
      <c r="A141" s="177">
        <v>3950</v>
      </c>
      <c r="B141" s="178" t="str">
        <f>VLOOKUP(A141,'BASE REGISTRO AGOSTO'!$A$1:$T$889,2,FALSE)</f>
        <v>Fundación de Beneficencia Hogar de Cristo</v>
      </c>
      <c r="C141" s="178">
        <f>VLOOKUP(A141,'BASE REGISTRO AGOSTO'!$A$1:$T$889,3,FALSE)</f>
        <v>814968006</v>
      </c>
      <c r="D141" s="178" t="str">
        <f>VLOOKUP(A141,'BASE REGISTRO AGOSTO'!$A$1:$T$889,4,FALSE)</f>
        <v>Fundación de Derecho Privado.</v>
      </c>
      <c r="E141" s="178" t="str">
        <f>VLOOKUP(A141,'BASE REGISTRO AGOSTO'!$A$1:$T$889,5,FALSE)</f>
        <v xml:space="preserve">Decreto Supremo Nº1688, de 09 de abril de 1945, del Ministerio de Justicia. </v>
      </c>
      <c r="F141" s="178" t="str">
        <f>VLOOKUP(A141,'BASE REGISTRO AGOSTO'!$A$1:$T$889,6,FALSE)</f>
        <v>Certificado de Vigencia Folio Nº 500399136909, emitido por el Servicio de Registro Civil e Identificación con fecha 19 de julio de 2021.</v>
      </c>
      <c r="G141" s="178" t="str">
        <f>VLOOKUP(A141,'BASE REGISTRO AGOSTO'!$A$1:$T$889,7,FALSE)</f>
        <v xml:space="preserve">La creación y mantenimiento de obras de beneficencia y educación popular gratuita, especialmente por medio de hogares para indigentes, centros abiertos, guarderías y salas cuna.
</v>
      </c>
      <c r="H141" s="178" t="str">
        <f>VLOOKUP(A141,'BASE REGISTRO AGOSTO'!$A$1:$T$889,8,FALSE)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41" s="178" t="str">
        <f>VLOOKUP(A141,'BASE REGISTRO AGOSTO'!$A$1:$T$889,9,FALSE)</f>
        <v>Durarán 2 años en sus funciones. Renovación del Directorio cada año, por parcialidades de cuatro directores a la vez.
Duración de Mesa Directiva: Cada año.</v>
      </c>
      <c r="J141" s="178" t="str">
        <f>VLOOKUP(A141,'BASE REGISTRO AGOSTO'!$A$1:$T$889,10,FALSE)</f>
        <v>Dos años de duración.
Fecha nombramiento: 12-11-2020.</v>
      </c>
      <c r="K141" s="178" t="str">
        <f>VLOOKUP(A141,'BASE REGISTRO AGOSTO'!$A$1:$T$889,11,FALSE)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41" s="178" t="str">
        <f>VLOOKUP(A141,'BASE REGISTRO AGOSTO'!$A$1:$T$889,12,FALSE)</f>
        <v xml:space="preserve">Hogar de Cristo N° 3812, comuna de Estación Central, Región Metropolitana
</v>
      </c>
      <c r="M141" s="178" t="str">
        <f>VLOOKUP(A141,'BASE REGISTRO AGOSTO'!$A$1:$T$889,13,FALSE)</f>
        <v>XIII</v>
      </c>
      <c r="N141" s="178" t="str">
        <f>VLOOKUP(A141,'BASE REGISTRO AGOSTO'!$A$1:$T$889,14,FALSE)</f>
        <v>Estación Central</v>
      </c>
      <c r="O141" s="178">
        <f>VLOOKUP(A141,'BASE REGISTRO AGOSTO'!$A$1:$T$889,15,FALSE)</f>
        <v>225409300</v>
      </c>
      <c r="P141" s="178" t="str">
        <f>VLOOKUP(A141,'BASE REGISTRO AGOSTO'!$A$1:$T$889,16,FALSE)</f>
        <v xml:space="preserve"> hogardecristo@hogardecristo.cl  </v>
      </c>
      <c r="Q141" s="178">
        <f>VLOOKUP(A141,'BASE REGISTRO AGOSTO'!$A$1:$T$889,17,FALSE)</f>
        <v>0</v>
      </c>
      <c r="R141" s="178" t="str">
        <f>VLOOKUP(A141,'BASE REGISTRO AGOSTO'!$A$1:$T$889,18,FALSE)</f>
        <v>93401: Institución de Asistencia Social.</v>
      </c>
      <c r="S141" s="178" t="str">
        <f>VLOOKUP(A141,'BASE REGISTRO AGOSTO'!$A$1:$T$889,19,FALSE)</f>
        <v xml:space="preserve">Certificado de Antecedentes financieros, correspondientes al año 2020, aprobados por  USUFI </v>
      </c>
      <c r="T141" s="183">
        <f>VLOOKUP(A141,'BASE REGISTRO AGOSTO'!$A$1:$T$889,20,FALSE)</f>
        <v>37970</v>
      </c>
      <c r="U141" s="177">
        <v>3950</v>
      </c>
      <c r="V141" s="179">
        <v>54410153</v>
      </c>
      <c r="W141" s="179">
        <v>130209750</v>
      </c>
      <c r="X141" s="180">
        <v>44469</v>
      </c>
      <c r="Y141" s="176" t="s">
        <v>6489</v>
      </c>
      <c r="Z141" s="176" t="s">
        <v>6490</v>
      </c>
      <c r="AA141" s="181" t="s">
        <v>6572</v>
      </c>
    </row>
    <row r="142" spans="1:27" ht="15.75" customHeight="1" x14ac:dyDescent="0.2">
      <c r="A142" s="177">
        <v>3950</v>
      </c>
      <c r="B142" s="178" t="str">
        <f>VLOOKUP(A142,'BASE REGISTRO AGOSTO'!$A$1:$T$889,2,FALSE)</f>
        <v>Fundación de Beneficencia Hogar de Cristo</v>
      </c>
      <c r="C142" s="178">
        <f>VLOOKUP(A142,'BASE REGISTRO AGOSTO'!$A$1:$T$889,3,FALSE)</f>
        <v>814968006</v>
      </c>
      <c r="D142" s="178" t="str">
        <f>VLOOKUP(A142,'BASE REGISTRO AGOSTO'!$A$1:$T$889,4,FALSE)</f>
        <v>Fundación de Derecho Privado.</v>
      </c>
      <c r="E142" s="178" t="str">
        <f>VLOOKUP(A142,'BASE REGISTRO AGOSTO'!$A$1:$T$889,5,FALSE)</f>
        <v xml:space="preserve">Decreto Supremo Nº1688, de 09 de abril de 1945, del Ministerio de Justicia. </v>
      </c>
      <c r="F142" s="178" t="str">
        <f>VLOOKUP(A142,'BASE REGISTRO AGOSTO'!$A$1:$T$889,6,FALSE)</f>
        <v>Certificado de Vigencia Folio Nº 500399136909, emitido por el Servicio de Registro Civil e Identificación con fecha 19 de julio de 2021.</v>
      </c>
      <c r="G142" s="178" t="str">
        <f>VLOOKUP(A142,'BASE REGISTRO AGOSTO'!$A$1:$T$889,7,FALSE)</f>
        <v xml:space="preserve">La creación y mantenimiento de obras de beneficencia y educación popular gratuita, especialmente por medio de hogares para indigentes, centros abiertos, guarderías y salas cuna.
</v>
      </c>
      <c r="H142" s="178" t="str">
        <f>VLOOKUP(A142,'BASE REGISTRO AGOSTO'!$A$1:$T$889,8,FALSE)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42" s="178" t="str">
        <f>VLOOKUP(A142,'BASE REGISTRO AGOSTO'!$A$1:$T$889,9,FALSE)</f>
        <v>Durarán 2 años en sus funciones. Renovación del Directorio cada año, por parcialidades de cuatro directores a la vez.
Duración de Mesa Directiva: Cada año.</v>
      </c>
      <c r="J142" s="178" t="str">
        <f>VLOOKUP(A142,'BASE REGISTRO AGOSTO'!$A$1:$T$889,10,FALSE)</f>
        <v>Dos años de duración.
Fecha nombramiento: 12-11-2020.</v>
      </c>
      <c r="K142" s="178" t="str">
        <f>VLOOKUP(A142,'BASE REGISTRO AGOSTO'!$A$1:$T$889,11,FALSE)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42" s="178" t="str">
        <f>VLOOKUP(A142,'BASE REGISTRO AGOSTO'!$A$1:$T$889,12,FALSE)</f>
        <v xml:space="preserve">Hogar de Cristo N° 3812, comuna de Estación Central, Región Metropolitana
</v>
      </c>
      <c r="M142" s="178" t="str">
        <f>VLOOKUP(A142,'BASE REGISTRO AGOSTO'!$A$1:$T$889,13,FALSE)</f>
        <v>XIII</v>
      </c>
      <c r="N142" s="178" t="str">
        <f>VLOOKUP(A142,'BASE REGISTRO AGOSTO'!$A$1:$T$889,14,FALSE)</f>
        <v>Estación Central</v>
      </c>
      <c r="O142" s="178">
        <f>VLOOKUP(A142,'BASE REGISTRO AGOSTO'!$A$1:$T$889,15,FALSE)</f>
        <v>225409300</v>
      </c>
      <c r="P142" s="178" t="str">
        <f>VLOOKUP(A142,'BASE REGISTRO AGOSTO'!$A$1:$T$889,16,FALSE)</f>
        <v xml:space="preserve"> hogardecristo@hogardecristo.cl  </v>
      </c>
      <c r="Q142" s="178">
        <f>VLOOKUP(A142,'BASE REGISTRO AGOSTO'!$A$1:$T$889,17,FALSE)</f>
        <v>0</v>
      </c>
      <c r="R142" s="178" t="str">
        <f>VLOOKUP(A142,'BASE REGISTRO AGOSTO'!$A$1:$T$889,18,FALSE)</f>
        <v>93401: Institución de Asistencia Social.</v>
      </c>
      <c r="S142" s="178" t="str">
        <f>VLOOKUP(A142,'BASE REGISTRO AGOSTO'!$A$1:$T$889,19,FALSE)</f>
        <v xml:space="preserve">Certificado de Antecedentes financieros, correspondientes al año 2020, aprobados por  USUFI </v>
      </c>
      <c r="T142" s="183">
        <f>VLOOKUP(A142,'BASE REGISTRO AGOSTO'!$A$1:$T$889,20,FALSE)</f>
        <v>37970</v>
      </c>
      <c r="U142" s="177">
        <v>3950</v>
      </c>
      <c r="V142" s="179">
        <v>33898525</v>
      </c>
      <c r="W142" s="179">
        <v>227312563</v>
      </c>
      <c r="X142" s="180">
        <v>44469</v>
      </c>
      <c r="Y142" s="176" t="s">
        <v>6489</v>
      </c>
      <c r="Z142" s="176" t="s">
        <v>6490</v>
      </c>
      <c r="AA142" s="181" t="s">
        <v>6525</v>
      </c>
    </row>
    <row r="143" spans="1:27" ht="15.75" customHeight="1" x14ac:dyDescent="0.2">
      <c r="A143" s="177">
        <v>3950</v>
      </c>
      <c r="B143" s="178" t="str">
        <f>VLOOKUP(A143,'BASE REGISTRO AGOSTO'!$A$1:$T$889,2,FALSE)</f>
        <v>Fundación de Beneficencia Hogar de Cristo</v>
      </c>
      <c r="C143" s="178">
        <f>VLOOKUP(A143,'BASE REGISTRO AGOSTO'!$A$1:$T$889,3,FALSE)</f>
        <v>814968006</v>
      </c>
      <c r="D143" s="178" t="str">
        <f>VLOOKUP(A143,'BASE REGISTRO AGOSTO'!$A$1:$T$889,4,FALSE)</f>
        <v>Fundación de Derecho Privado.</v>
      </c>
      <c r="E143" s="178" t="str">
        <f>VLOOKUP(A143,'BASE REGISTRO AGOSTO'!$A$1:$T$889,5,FALSE)</f>
        <v xml:space="preserve">Decreto Supremo Nº1688, de 09 de abril de 1945, del Ministerio de Justicia. </v>
      </c>
      <c r="F143" s="178" t="str">
        <f>VLOOKUP(A143,'BASE REGISTRO AGOSTO'!$A$1:$T$889,6,FALSE)</f>
        <v>Certificado de Vigencia Folio Nº 500399136909, emitido por el Servicio de Registro Civil e Identificación con fecha 19 de julio de 2021.</v>
      </c>
      <c r="G143" s="178" t="str">
        <f>VLOOKUP(A143,'BASE REGISTRO AGOSTO'!$A$1:$T$889,7,FALSE)</f>
        <v xml:space="preserve">La creación y mantenimiento de obras de beneficencia y educación popular gratuita, especialmente por medio de hogares para indigentes, centros abiertos, guarderías y salas cuna.
</v>
      </c>
      <c r="H143" s="178" t="str">
        <f>VLOOKUP(A143,'BASE REGISTRO AGOSTO'!$A$1:$T$889,8,FALSE)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43" s="178" t="str">
        <f>VLOOKUP(A143,'BASE REGISTRO AGOSTO'!$A$1:$T$889,9,FALSE)</f>
        <v>Durarán 2 años en sus funciones. Renovación del Directorio cada año, por parcialidades de cuatro directores a la vez.
Duración de Mesa Directiva: Cada año.</v>
      </c>
      <c r="J143" s="178" t="str">
        <f>VLOOKUP(A143,'BASE REGISTRO AGOSTO'!$A$1:$T$889,10,FALSE)</f>
        <v>Dos años de duración.
Fecha nombramiento: 12-11-2020.</v>
      </c>
      <c r="K143" s="178" t="str">
        <f>VLOOKUP(A143,'BASE REGISTRO AGOSTO'!$A$1:$T$889,11,FALSE)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43" s="178" t="str">
        <f>VLOOKUP(A143,'BASE REGISTRO AGOSTO'!$A$1:$T$889,12,FALSE)</f>
        <v xml:space="preserve">Hogar de Cristo N° 3812, comuna de Estación Central, Región Metropolitana
</v>
      </c>
      <c r="M143" s="178" t="str">
        <f>VLOOKUP(A143,'BASE REGISTRO AGOSTO'!$A$1:$T$889,13,FALSE)</f>
        <v>XIII</v>
      </c>
      <c r="N143" s="178" t="str">
        <f>VLOOKUP(A143,'BASE REGISTRO AGOSTO'!$A$1:$T$889,14,FALSE)</f>
        <v>Estación Central</v>
      </c>
      <c r="O143" s="178">
        <f>VLOOKUP(A143,'BASE REGISTRO AGOSTO'!$A$1:$T$889,15,FALSE)</f>
        <v>225409300</v>
      </c>
      <c r="P143" s="178" t="str">
        <f>VLOOKUP(A143,'BASE REGISTRO AGOSTO'!$A$1:$T$889,16,FALSE)</f>
        <v xml:space="preserve"> hogardecristo@hogardecristo.cl  </v>
      </c>
      <c r="Q143" s="178">
        <f>VLOOKUP(A143,'BASE REGISTRO AGOSTO'!$A$1:$T$889,17,FALSE)</f>
        <v>0</v>
      </c>
      <c r="R143" s="178" t="str">
        <f>VLOOKUP(A143,'BASE REGISTRO AGOSTO'!$A$1:$T$889,18,FALSE)</f>
        <v>93401: Institución de Asistencia Social.</v>
      </c>
      <c r="S143" s="178" t="str">
        <f>VLOOKUP(A143,'BASE REGISTRO AGOSTO'!$A$1:$T$889,19,FALSE)</f>
        <v xml:space="preserve">Certificado de Antecedentes financieros, correspondientes al año 2020, aprobados por  USUFI </v>
      </c>
      <c r="T143" s="183">
        <f>VLOOKUP(A143,'BASE REGISTRO AGOSTO'!$A$1:$T$889,20,FALSE)</f>
        <v>37970</v>
      </c>
      <c r="U143" s="177">
        <v>3950</v>
      </c>
      <c r="V143" s="179">
        <v>10980856</v>
      </c>
      <c r="W143" s="179">
        <v>22779222</v>
      </c>
      <c r="X143" s="180">
        <v>44469</v>
      </c>
      <c r="Y143" s="176" t="s">
        <v>6489</v>
      </c>
      <c r="Z143" s="176" t="s">
        <v>6490</v>
      </c>
      <c r="AA143" s="181" t="s">
        <v>70</v>
      </c>
    </row>
    <row r="144" spans="1:27" ht="15.75" customHeight="1" x14ac:dyDescent="0.2">
      <c r="A144" s="177">
        <v>4100</v>
      </c>
      <c r="B144" s="178" t="str">
        <f>VLOOKUP(A144,'BASE REGISTRO AGOSTO'!$A$1:$T$889,2,FALSE)</f>
        <v>Fundación Hogar Infantil Club de Leones de Talca</v>
      </c>
      <c r="C144" s="178">
        <f>VLOOKUP(A144,'BASE REGISTRO AGOSTO'!$A$1:$T$889,3,FALSE)</f>
        <v>707182008</v>
      </c>
      <c r="D144" s="178" t="str">
        <f>VLOOKUP(A144,'BASE REGISTRO AGOSTO'!$A$1:$T$889,4,FALSE)</f>
        <v>Fundación de Derecho Privado</v>
      </c>
      <c r="E144" s="178" t="str">
        <f>VLOOKUP(A144,'BASE REGISTRO AGOSTO'!$A$1:$T$889,5,FALSE)</f>
        <v>Otorgada por Decreto Supremo N° 298, de fecha 18 de febrero de 1971, del Ministerio de Justicia.</v>
      </c>
      <c r="F144" s="178" t="str">
        <f>VLOOKUP(A144,'BASE REGISTRO AGOSTO'!$A$1:$T$889,6,FALSE)</f>
        <v>Certificado de Vigencia, folio Nº 500163618736, de 03 de octubre de 2017, emitido por el SRCeI.</v>
      </c>
      <c r="G144" s="178" t="str">
        <f>VLOOKUP(A144,'BASE REGISTRO AGOSTO'!$A$1:$T$889,7,FALSE)</f>
        <v>La asistencia y protección integral de la niñez en situación irregular de la provincia de Talca.</v>
      </c>
      <c r="H144" s="178" t="str">
        <f>VLOOKUP(A144,'BASE REGISTRO AGOSTO'!$A$1:$T$889,8,FALSE)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44" s="178" t="str">
        <f>VLOOKUP(A144,'BASE REGISTRO AGOSTO'!$A$1:$T$889,9,FALSE)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44" s="178" t="str">
        <f>VLOOKUP(A144,'BASE REGISTRO AGOSTO'!$A$1:$T$889,10,FALSE)</f>
        <v>Hasta el 25 de enero de 2021</v>
      </c>
      <c r="K144" s="178" t="str">
        <f>VLOOKUP(A144,'BASE REGISTRO AGOSTO'!$A$1:$T$889,11,FALSE)</f>
        <v xml:space="preserve">Américo Águila Uribe,
</v>
      </c>
      <c r="L144" s="178" t="str">
        <f>VLOOKUP(A144,'BASE REGISTRO AGOSTO'!$A$1:$T$889,12,FALSE)</f>
        <v xml:space="preserve">1 Norte N° 541,  comuna de Talca, Séptima Región.
</v>
      </c>
      <c r="M144" s="178" t="str">
        <f>VLOOKUP(A144,'BASE REGISTRO AGOSTO'!$A$1:$T$889,13,FALSE)</f>
        <v>VII</v>
      </c>
      <c r="N144" s="178" t="str">
        <f>VLOOKUP(A144,'BASE REGISTRO AGOSTO'!$A$1:$T$889,14,FALSE)</f>
        <v>Talca</v>
      </c>
      <c r="O144" s="178" t="str">
        <f>VLOOKUP(A144,'BASE REGISTRO AGOSTO'!$A$1:$T$889,15,FALSE)</f>
        <v>Fono: 685986</v>
      </c>
      <c r="P144" s="178" t="str">
        <f>VLOOKUP(A144,'BASE REGISTRO AGOSTO'!$A$1:$T$889,16,FALSE)</f>
        <v xml:space="preserve">funhogarinfantil@hotmail.com
</v>
      </c>
      <c r="Q144" s="178">
        <f>VLOOKUP(A144,'BASE REGISTRO AGOSTO'!$A$1:$T$889,17,FALSE)</f>
        <v>0</v>
      </c>
      <c r="R144" s="178">
        <f>VLOOKUP(A144,'BASE REGISTRO AGOSTO'!$A$1:$T$889,18,FALSE)</f>
        <v>91401</v>
      </c>
      <c r="S144" s="178" t="str">
        <f>VLOOKUP(A144,'BASE REGISTRO AGOSTO'!$A$1:$T$889,19,FALSE)</f>
        <v xml:space="preserve">Se acompañan antecedentes financieros correspondientes al año 2019, aprobados Subdepartamento de Supervisión Financiera Nacional
</v>
      </c>
      <c r="T144" s="183">
        <f>VLOOKUP(A144,'BASE REGISTRO AGOSTO'!$A$1:$T$889,20,FALSE)</f>
        <v>37970</v>
      </c>
      <c r="U144" s="177">
        <v>4100</v>
      </c>
      <c r="V144" s="179">
        <v>0</v>
      </c>
      <c r="W144" s="179">
        <v>37277791</v>
      </c>
      <c r="X144" s="180">
        <v>44469</v>
      </c>
      <c r="Y144" s="176" t="s">
        <v>6489</v>
      </c>
      <c r="Z144" s="176" t="s">
        <v>6490</v>
      </c>
      <c r="AA144" s="181" t="s">
        <v>6508</v>
      </c>
    </row>
    <row r="145" spans="1:27" ht="15.75" customHeight="1" x14ac:dyDescent="0.2">
      <c r="A145" s="177">
        <v>4250</v>
      </c>
      <c r="B145" s="178" t="str">
        <f>VLOOKUP(A145,'BASE REGISTRO AGOSTO'!$A$1:$T$889,2,FALSE)</f>
        <v xml:space="preserve">Fundación Mi Casa </v>
      </c>
      <c r="C145" s="178" t="str">
        <f>VLOOKUP(A145,'BASE REGISTRO AGOSTO'!$A$1:$T$889,3,FALSE)</f>
        <v>70015680K</v>
      </c>
      <c r="D145" s="178" t="str">
        <f>VLOOKUP(A145,'BASE REGISTRO AGOSTO'!$A$1:$T$889,4,FALSE)</f>
        <v>Fundación de derecho privado</v>
      </c>
      <c r="E145" s="178" t="str">
        <f>VLOOKUP(A145,'BASE REGISTRO AGOSTO'!$A$1:$T$889,5,FALSE)</f>
        <v>Otorgado por Decreto Supremo Nº 1360, de fecha 22 de febrero de 1952, del Ministerio de Justicia.</v>
      </c>
      <c r="F145" s="178" t="str">
        <f>VLOOKUP(A145,'BASE REGISTRO AGOSTO'!$A$1:$T$889,6,FALSE)</f>
        <v xml:space="preserve">Certificado de Vigencia extendido por el SRCeI, folio Nº 
500395957973, de fecha 29 de junio de 2021.
</v>
      </c>
      <c r="G145" s="178" t="str">
        <f>VLOOKUP(A145,'BASE REGISTRO AGOSTO'!$A$1:$T$889,7,FALSE)</f>
        <v>Readaptar  y moralizar a niños y jóvenes vagos o desamparados.</v>
      </c>
      <c r="H145" s="178" t="str">
        <f>VLOOKUP(A145,'BASE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5" s="178" t="str">
        <f>VLOOKUP(A145,'BASE REGISTRO AGOSTO'!$A$1:$T$889,9,FALSE)</f>
        <v>5 años.</v>
      </c>
      <c r="J145" s="178" t="str">
        <f>VLOOKUP(A145,'BASE REGISTRO AGOSTO'!$A$1:$T$889,10,FALSE)</f>
        <v xml:space="preserve"> 5 años
24 de octubre de 2019 al 24 de octubre del 2024
</v>
      </c>
      <c r="K145" s="178" t="str">
        <f>VLOOKUP(A145,'BASE REGISTRO AGOSTO'!$A$1:$T$889,11,FALSE)</f>
        <v xml:space="preserve">Gerente General: Delia María Del Gatto Reyes       
Presidente: Fernando Enrique Correa Ríos, 
Representante Legal:  Luis Mario Riquelme Navarro            
Mandataria: Paulina Andrea Herrera Godoy            
</v>
      </c>
      <c r="L145" s="178" t="str">
        <f>VLOOKUP(A145,'BASE REGISTRO AGOSTO'!$A$1:$T$889,12,FALSE)</f>
        <v xml:space="preserve">Luis Barros Valdes Nº 775, comuna de Providencia, Santiago.
</v>
      </c>
      <c r="M145" s="178" t="str">
        <f>VLOOKUP(A145,'BASE REGISTRO AGOSTO'!$A$1:$T$889,13,FALSE)</f>
        <v>XIII</v>
      </c>
      <c r="N145" s="178" t="str">
        <f>VLOOKUP(A145,'BASE REGISTRO AGOSTO'!$A$1:$T$889,14,FALSE)</f>
        <v>Providencia</v>
      </c>
      <c r="O145" s="178" t="str">
        <f>VLOOKUP(A145,'BASE REGISTRO AGOSTO'!$A$1:$T$889,15,FALSE)</f>
        <v xml:space="preserve">02-7903800
</v>
      </c>
      <c r="P145" s="178" t="str">
        <f>VLOOKUP(A145,'BASE REGISTRO AGOSTO'!$A$1:$T$889,16,FALSE)</f>
        <v>•	info@fundacionmicasa.cl</v>
      </c>
      <c r="Q145" s="178">
        <f>VLOOKUP(A145,'BASE REGISTRO AGOSTO'!$A$1:$T$889,17,FALSE)</f>
        <v>0</v>
      </c>
      <c r="R145" s="178">
        <f>VLOOKUP(A145,'BASE REGISTRO AGOSTO'!$A$1:$T$889,18,FALSE)</f>
        <v>93401</v>
      </c>
      <c r="S145" s="178" t="str">
        <f>VLOOKUP(A145,'BASE REGISTRO AGOSTO'!$A$1:$T$889,19,FALSE)</f>
        <v>Se acompaña certificado financiero correspondiente al año 2020, aprobados por el Subdepartamento de Supervisión Financiera Nacional.</v>
      </c>
      <c r="T145" s="183">
        <f>VLOOKUP(A145,'BASE REGISTRO AGOSTO'!$A$1:$T$889,20,FALSE)</f>
        <v>37970</v>
      </c>
      <c r="U145" s="177">
        <v>4250</v>
      </c>
      <c r="V145" s="179">
        <v>10893991</v>
      </c>
      <c r="W145" s="179">
        <v>85746598</v>
      </c>
      <c r="X145" s="180">
        <v>44469</v>
      </c>
      <c r="Y145" s="176" t="s">
        <v>6489</v>
      </c>
      <c r="Z145" s="176" t="s">
        <v>6490</v>
      </c>
      <c r="AA145" s="181" t="s">
        <v>6515</v>
      </c>
    </row>
    <row r="146" spans="1:27" ht="15.75" customHeight="1" x14ac:dyDescent="0.2">
      <c r="A146" s="177">
        <v>4250</v>
      </c>
      <c r="B146" s="178" t="str">
        <f>VLOOKUP(A146,'BASE REGISTRO AGOSTO'!$A$1:$T$889,2,FALSE)</f>
        <v xml:space="preserve">Fundación Mi Casa </v>
      </c>
      <c r="C146" s="178" t="str">
        <f>VLOOKUP(A146,'BASE REGISTRO AGOSTO'!$A$1:$T$889,3,FALSE)</f>
        <v>70015680K</v>
      </c>
      <c r="D146" s="178" t="str">
        <f>VLOOKUP(A146,'BASE REGISTRO AGOSTO'!$A$1:$T$889,4,FALSE)</f>
        <v>Fundación de derecho privado</v>
      </c>
      <c r="E146" s="178" t="str">
        <f>VLOOKUP(A146,'BASE REGISTRO AGOSTO'!$A$1:$T$889,5,FALSE)</f>
        <v>Otorgado por Decreto Supremo Nº 1360, de fecha 22 de febrero de 1952, del Ministerio de Justicia.</v>
      </c>
      <c r="F146" s="178" t="str">
        <f>VLOOKUP(A146,'BASE REGISTRO AGOSTO'!$A$1:$T$889,6,FALSE)</f>
        <v xml:space="preserve">Certificado de Vigencia extendido por el SRCeI, folio Nº 
500395957973, de fecha 29 de junio de 2021.
</v>
      </c>
      <c r="G146" s="178" t="str">
        <f>VLOOKUP(A146,'BASE REGISTRO AGOSTO'!$A$1:$T$889,7,FALSE)</f>
        <v>Readaptar  y moralizar a niños y jóvenes vagos o desamparados.</v>
      </c>
      <c r="H146" s="178" t="str">
        <f>VLOOKUP(A146,'BASE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6" s="178" t="str">
        <f>VLOOKUP(A146,'BASE REGISTRO AGOSTO'!$A$1:$T$889,9,FALSE)</f>
        <v>5 años.</v>
      </c>
      <c r="J146" s="178" t="str">
        <f>VLOOKUP(A146,'BASE REGISTRO AGOSTO'!$A$1:$T$889,10,FALSE)</f>
        <v xml:space="preserve"> 5 años
24 de octubre de 2019 al 24 de octubre del 2024
</v>
      </c>
      <c r="K146" s="178" t="str">
        <f>VLOOKUP(A146,'BASE REGISTRO AGOSTO'!$A$1:$T$889,11,FALSE)</f>
        <v xml:space="preserve">Gerente General: Delia María Del Gatto Reyes       
Presidente: Fernando Enrique Correa Ríos, 
Representante Legal:  Luis Mario Riquelme Navarro            
Mandataria: Paulina Andrea Herrera Godoy            
</v>
      </c>
      <c r="L146" s="178" t="str">
        <f>VLOOKUP(A146,'BASE REGISTRO AGOSTO'!$A$1:$T$889,12,FALSE)</f>
        <v xml:space="preserve">Luis Barros Valdes Nº 775, comuna de Providencia, Santiago.
</v>
      </c>
      <c r="M146" s="178" t="str">
        <f>VLOOKUP(A146,'BASE REGISTRO AGOSTO'!$A$1:$T$889,13,FALSE)</f>
        <v>XIII</v>
      </c>
      <c r="N146" s="178" t="str">
        <f>VLOOKUP(A146,'BASE REGISTRO AGOSTO'!$A$1:$T$889,14,FALSE)</f>
        <v>Providencia</v>
      </c>
      <c r="O146" s="178" t="str">
        <f>VLOOKUP(A146,'BASE REGISTRO AGOSTO'!$A$1:$T$889,15,FALSE)</f>
        <v xml:space="preserve">02-7903800
</v>
      </c>
      <c r="P146" s="178" t="str">
        <f>VLOOKUP(A146,'BASE REGISTRO AGOSTO'!$A$1:$T$889,16,FALSE)</f>
        <v>•	info@fundacionmicasa.cl</v>
      </c>
      <c r="Q146" s="178">
        <f>VLOOKUP(A146,'BASE REGISTRO AGOSTO'!$A$1:$T$889,17,FALSE)</f>
        <v>0</v>
      </c>
      <c r="R146" s="178">
        <f>VLOOKUP(A146,'BASE REGISTRO AGOSTO'!$A$1:$T$889,18,FALSE)</f>
        <v>93401</v>
      </c>
      <c r="S146" s="178" t="str">
        <f>VLOOKUP(A146,'BASE REGISTRO AGOSTO'!$A$1:$T$889,19,FALSE)</f>
        <v>Se acompaña certificado financiero correspondiente al año 2020, aprobados por el Subdepartamento de Supervisión Financiera Nacional.</v>
      </c>
      <c r="T146" s="183">
        <f>VLOOKUP(A146,'BASE REGISTRO AGOSTO'!$A$1:$T$889,20,FALSE)</f>
        <v>37970</v>
      </c>
      <c r="U146" s="177">
        <v>4250</v>
      </c>
      <c r="V146" s="179">
        <v>117872829</v>
      </c>
      <c r="W146" s="179">
        <v>542002249</v>
      </c>
      <c r="X146" s="180">
        <v>44469</v>
      </c>
      <c r="Y146" s="176" t="s">
        <v>6489</v>
      </c>
      <c r="Z146" s="176" t="s">
        <v>6490</v>
      </c>
      <c r="AA146" s="181" t="s">
        <v>6492</v>
      </c>
    </row>
    <row r="147" spans="1:27" ht="15.75" customHeight="1" x14ac:dyDescent="0.2">
      <c r="A147" s="177">
        <v>4250</v>
      </c>
      <c r="B147" s="178" t="str">
        <f>VLOOKUP(A147,'BASE REGISTRO AGOSTO'!$A$1:$T$889,2,FALSE)</f>
        <v xml:space="preserve">Fundación Mi Casa </v>
      </c>
      <c r="C147" s="178" t="str">
        <f>VLOOKUP(A147,'BASE REGISTRO AGOSTO'!$A$1:$T$889,3,FALSE)</f>
        <v>70015680K</v>
      </c>
      <c r="D147" s="178" t="str">
        <f>VLOOKUP(A147,'BASE REGISTRO AGOSTO'!$A$1:$T$889,4,FALSE)</f>
        <v>Fundación de derecho privado</v>
      </c>
      <c r="E147" s="178" t="str">
        <f>VLOOKUP(A147,'BASE REGISTRO AGOSTO'!$A$1:$T$889,5,FALSE)</f>
        <v>Otorgado por Decreto Supremo Nº 1360, de fecha 22 de febrero de 1952, del Ministerio de Justicia.</v>
      </c>
      <c r="F147" s="178" t="str">
        <f>VLOOKUP(A147,'BASE REGISTRO AGOSTO'!$A$1:$T$889,6,FALSE)</f>
        <v xml:space="preserve">Certificado de Vigencia extendido por el SRCeI, folio Nº 
500395957973, de fecha 29 de junio de 2021.
</v>
      </c>
      <c r="G147" s="178" t="str">
        <f>VLOOKUP(A147,'BASE REGISTRO AGOSTO'!$A$1:$T$889,7,FALSE)</f>
        <v>Readaptar  y moralizar a niños y jóvenes vagos o desamparados.</v>
      </c>
      <c r="H147" s="178" t="str">
        <f>VLOOKUP(A147,'BASE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7" s="178" t="str">
        <f>VLOOKUP(A147,'BASE REGISTRO AGOSTO'!$A$1:$T$889,9,FALSE)</f>
        <v>5 años.</v>
      </c>
      <c r="J147" s="178" t="str">
        <f>VLOOKUP(A147,'BASE REGISTRO AGOSTO'!$A$1:$T$889,10,FALSE)</f>
        <v xml:space="preserve"> 5 años
24 de octubre de 2019 al 24 de octubre del 2024
</v>
      </c>
      <c r="K147" s="178" t="str">
        <f>VLOOKUP(A147,'BASE REGISTRO AGOSTO'!$A$1:$T$889,11,FALSE)</f>
        <v xml:space="preserve">Gerente General: Delia María Del Gatto Reyes       
Presidente: Fernando Enrique Correa Ríos, 
Representante Legal:  Luis Mario Riquelme Navarro            
Mandataria: Paulina Andrea Herrera Godoy            
</v>
      </c>
      <c r="L147" s="178" t="str">
        <f>VLOOKUP(A147,'BASE REGISTRO AGOSTO'!$A$1:$T$889,12,FALSE)</f>
        <v xml:space="preserve">Luis Barros Valdes Nº 775, comuna de Providencia, Santiago.
</v>
      </c>
      <c r="M147" s="178" t="str">
        <f>VLOOKUP(A147,'BASE REGISTRO AGOSTO'!$A$1:$T$889,13,FALSE)</f>
        <v>XIII</v>
      </c>
      <c r="N147" s="178" t="str">
        <f>VLOOKUP(A147,'BASE REGISTRO AGOSTO'!$A$1:$T$889,14,FALSE)</f>
        <v>Providencia</v>
      </c>
      <c r="O147" s="178" t="str">
        <f>VLOOKUP(A147,'BASE REGISTRO AGOSTO'!$A$1:$T$889,15,FALSE)</f>
        <v xml:space="preserve">02-7903800
</v>
      </c>
      <c r="P147" s="178" t="str">
        <f>VLOOKUP(A147,'BASE REGISTRO AGOSTO'!$A$1:$T$889,16,FALSE)</f>
        <v>•	info@fundacionmicasa.cl</v>
      </c>
      <c r="Q147" s="178">
        <f>VLOOKUP(A147,'BASE REGISTRO AGOSTO'!$A$1:$T$889,17,FALSE)</f>
        <v>0</v>
      </c>
      <c r="R147" s="178">
        <f>VLOOKUP(A147,'BASE REGISTRO AGOSTO'!$A$1:$T$889,18,FALSE)</f>
        <v>93401</v>
      </c>
      <c r="S147" s="178" t="str">
        <f>VLOOKUP(A147,'BASE REGISTRO AGOSTO'!$A$1:$T$889,19,FALSE)</f>
        <v>Se acompaña certificado financiero correspondiente al año 2020, aprobados por el Subdepartamento de Supervisión Financiera Nacional.</v>
      </c>
      <c r="T147" s="183">
        <f>VLOOKUP(A147,'BASE REGISTRO AGOSTO'!$A$1:$T$889,20,FALSE)</f>
        <v>37970</v>
      </c>
      <c r="U147" s="177">
        <v>4250</v>
      </c>
      <c r="V147" s="179">
        <v>37620160</v>
      </c>
      <c r="W147" s="179">
        <v>216761676</v>
      </c>
      <c r="X147" s="180">
        <v>44469</v>
      </c>
      <c r="Y147" s="176" t="s">
        <v>6489</v>
      </c>
      <c r="Z147" s="176" t="s">
        <v>6490</v>
      </c>
      <c r="AA147" s="181" t="s">
        <v>6509</v>
      </c>
    </row>
    <row r="148" spans="1:27" ht="15.75" customHeight="1" x14ac:dyDescent="0.2">
      <c r="A148" s="177">
        <v>4250</v>
      </c>
      <c r="B148" s="178" t="str">
        <f>VLOOKUP(A148,'BASE REGISTRO AGOSTO'!$A$1:$T$889,2,FALSE)</f>
        <v xml:space="preserve">Fundación Mi Casa </v>
      </c>
      <c r="C148" s="178" t="str">
        <f>VLOOKUP(A148,'BASE REGISTRO AGOSTO'!$A$1:$T$889,3,FALSE)</f>
        <v>70015680K</v>
      </c>
      <c r="D148" s="178" t="str">
        <f>VLOOKUP(A148,'BASE REGISTRO AGOSTO'!$A$1:$T$889,4,FALSE)</f>
        <v>Fundación de derecho privado</v>
      </c>
      <c r="E148" s="178" t="str">
        <f>VLOOKUP(A148,'BASE REGISTRO AGOSTO'!$A$1:$T$889,5,FALSE)</f>
        <v>Otorgado por Decreto Supremo Nº 1360, de fecha 22 de febrero de 1952, del Ministerio de Justicia.</v>
      </c>
      <c r="F148" s="178" t="str">
        <f>VLOOKUP(A148,'BASE REGISTRO AGOSTO'!$A$1:$T$889,6,FALSE)</f>
        <v xml:space="preserve">Certificado de Vigencia extendido por el SRCeI, folio Nº 
500395957973, de fecha 29 de junio de 2021.
</v>
      </c>
      <c r="G148" s="178" t="str">
        <f>VLOOKUP(A148,'BASE REGISTRO AGOSTO'!$A$1:$T$889,7,FALSE)</f>
        <v>Readaptar  y moralizar a niños y jóvenes vagos o desamparados.</v>
      </c>
      <c r="H148" s="178" t="str">
        <f>VLOOKUP(A148,'BASE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8" s="178" t="str">
        <f>VLOOKUP(A148,'BASE REGISTRO AGOSTO'!$A$1:$T$889,9,FALSE)</f>
        <v>5 años.</v>
      </c>
      <c r="J148" s="178" t="str">
        <f>VLOOKUP(A148,'BASE REGISTRO AGOSTO'!$A$1:$T$889,10,FALSE)</f>
        <v xml:space="preserve"> 5 años
24 de octubre de 2019 al 24 de octubre del 2024
</v>
      </c>
      <c r="K148" s="178" t="str">
        <f>VLOOKUP(A148,'BASE REGISTRO AGOSTO'!$A$1:$T$889,11,FALSE)</f>
        <v xml:space="preserve">Gerente General: Delia María Del Gatto Reyes       
Presidente: Fernando Enrique Correa Ríos, 
Representante Legal:  Luis Mario Riquelme Navarro            
Mandataria: Paulina Andrea Herrera Godoy            
</v>
      </c>
      <c r="L148" s="178" t="str">
        <f>VLOOKUP(A148,'BASE REGISTRO AGOSTO'!$A$1:$T$889,12,FALSE)</f>
        <v xml:space="preserve">Luis Barros Valdes Nº 775, comuna de Providencia, Santiago.
</v>
      </c>
      <c r="M148" s="178" t="str">
        <f>VLOOKUP(A148,'BASE REGISTRO AGOSTO'!$A$1:$T$889,13,FALSE)</f>
        <v>XIII</v>
      </c>
      <c r="N148" s="178" t="str">
        <f>VLOOKUP(A148,'BASE REGISTRO AGOSTO'!$A$1:$T$889,14,FALSE)</f>
        <v>Providencia</v>
      </c>
      <c r="O148" s="178" t="str">
        <f>VLOOKUP(A148,'BASE REGISTRO AGOSTO'!$A$1:$T$889,15,FALSE)</f>
        <v xml:space="preserve">02-7903800
</v>
      </c>
      <c r="P148" s="178" t="str">
        <f>VLOOKUP(A148,'BASE REGISTRO AGOSTO'!$A$1:$T$889,16,FALSE)</f>
        <v>•	info@fundacionmicasa.cl</v>
      </c>
      <c r="Q148" s="178">
        <f>VLOOKUP(A148,'BASE REGISTRO AGOSTO'!$A$1:$T$889,17,FALSE)</f>
        <v>0</v>
      </c>
      <c r="R148" s="178">
        <f>VLOOKUP(A148,'BASE REGISTRO AGOSTO'!$A$1:$T$889,18,FALSE)</f>
        <v>93401</v>
      </c>
      <c r="S148" s="178" t="str">
        <f>VLOOKUP(A148,'BASE REGISTRO AGOSTO'!$A$1:$T$889,19,FALSE)</f>
        <v>Se acompaña certificado financiero correspondiente al año 2020, aprobados por el Subdepartamento de Supervisión Financiera Nacional.</v>
      </c>
      <c r="T148" s="183">
        <f>VLOOKUP(A148,'BASE REGISTRO AGOSTO'!$A$1:$T$889,20,FALSE)</f>
        <v>37970</v>
      </c>
      <c r="U148" s="177">
        <v>4250</v>
      </c>
      <c r="V148" s="179">
        <v>32066400</v>
      </c>
      <c r="W148" s="179">
        <v>149269092</v>
      </c>
      <c r="X148" s="180">
        <v>44469</v>
      </c>
      <c r="Y148" s="176" t="s">
        <v>6489</v>
      </c>
      <c r="Z148" s="176" t="s">
        <v>6490</v>
      </c>
      <c r="AA148" s="181" t="s">
        <v>6504</v>
      </c>
    </row>
    <row r="149" spans="1:27" ht="15.75" customHeight="1" x14ac:dyDescent="0.2">
      <c r="A149" s="177">
        <v>4250</v>
      </c>
      <c r="B149" s="178" t="str">
        <f>VLOOKUP(A149,'BASE REGISTRO AGOSTO'!$A$1:$T$889,2,FALSE)</f>
        <v xml:space="preserve">Fundación Mi Casa </v>
      </c>
      <c r="C149" s="178" t="str">
        <f>VLOOKUP(A149,'BASE REGISTRO AGOSTO'!$A$1:$T$889,3,FALSE)</f>
        <v>70015680K</v>
      </c>
      <c r="D149" s="178" t="str">
        <f>VLOOKUP(A149,'BASE REGISTRO AGOSTO'!$A$1:$T$889,4,FALSE)</f>
        <v>Fundación de derecho privado</v>
      </c>
      <c r="E149" s="178" t="str">
        <f>VLOOKUP(A149,'BASE REGISTRO AGOSTO'!$A$1:$T$889,5,FALSE)</f>
        <v>Otorgado por Decreto Supremo Nº 1360, de fecha 22 de febrero de 1952, del Ministerio de Justicia.</v>
      </c>
      <c r="F149" s="178" t="str">
        <f>VLOOKUP(A149,'BASE REGISTRO AGOSTO'!$A$1:$T$889,6,FALSE)</f>
        <v xml:space="preserve">Certificado de Vigencia extendido por el SRCeI, folio Nº 
500395957973, de fecha 29 de junio de 2021.
</v>
      </c>
      <c r="G149" s="178" t="str">
        <f>VLOOKUP(A149,'BASE REGISTRO AGOSTO'!$A$1:$T$889,7,FALSE)</f>
        <v>Readaptar  y moralizar a niños y jóvenes vagos o desamparados.</v>
      </c>
      <c r="H149" s="178" t="str">
        <f>VLOOKUP(A149,'BASE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9" s="178" t="str">
        <f>VLOOKUP(A149,'BASE REGISTRO AGOSTO'!$A$1:$T$889,9,FALSE)</f>
        <v>5 años.</v>
      </c>
      <c r="J149" s="178" t="str">
        <f>VLOOKUP(A149,'BASE REGISTRO AGOSTO'!$A$1:$T$889,10,FALSE)</f>
        <v xml:space="preserve"> 5 años
24 de octubre de 2019 al 24 de octubre del 2024
</v>
      </c>
      <c r="K149" s="178" t="str">
        <f>VLOOKUP(A149,'BASE REGISTRO AGOSTO'!$A$1:$T$889,11,FALSE)</f>
        <v xml:space="preserve">Gerente General: Delia María Del Gatto Reyes       
Presidente: Fernando Enrique Correa Ríos, 
Representante Legal:  Luis Mario Riquelme Navarro            
Mandataria: Paulina Andrea Herrera Godoy            
</v>
      </c>
      <c r="L149" s="178" t="str">
        <f>VLOOKUP(A149,'BASE REGISTRO AGOSTO'!$A$1:$T$889,12,FALSE)</f>
        <v xml:space="preserve">Luis Barros Valdes Nº 775, comuna de Providencia, Santiago.
</v>
      </c>
      <c r="M149" s="178" t="str">
        <f>VLOOKUP(A149,'BASE REGISTRO AGOSTO'!$A$1:$T$889,13,FALSE)</f>
        <v>XIII</v>
      </c>
      <c r="N149" s="178" t="str">
        <f>VLOOKUP(A149,'BASE REGISTRO AGOSTO'!$A$1:$T$889,14,FALSE)</f>
        <v>Providencia</v>
      </c>
      <c r="O149" s="178" t="str">
        <f>VLOOKUP(A149,'BASE REGISTRO AGOSTO'!$A$1:$T$889,15,FALSE)</f>
        <v xml:space="preserve">02-7903800
</v>
      </c>
      <c r="P149" s="178" t="str">
        <f>VLOOKUP(A149,'BASE REGISTRO AGOSTO'!$A$1:$T$889,16,FALSE)</f>
        <v>•	info@fundacionmicasa.cl</v>
      </c>
      <c r="Q149" s="178">
        <f>VLOOKUP(A149,'BASE REGISTRO AGOSTO'!$A$1:$T$889,17,FALSE)</f>
        <v>0</v>
      </c>
      <c r="R149" s="178">
        <f>VLOOKUP(A149,'BASE REGISTRO AGOSTO'!$A$1:$T$889,18,FALSE)</f>
        <v>93401</v>
      </c>
      <c r="S149" s="178" t="str">
        <f>VLOOKUP(A149,'BASE REGISTRO AGOSTO'!$A$1:$T$889,19,FALSE)</f>
        <v>Se acompaña certificado financiero correspondiente al año 2020, aprobados por el Subdepartamento de Supervisión Financiera Nacional.</v>
      </c>
      <c r="T149" s="183">
        <f>VLOOKUP(A149,'BASE REGISTRO AGOSTO'!$A$1:$T$889,20,FALSE)</f>
        <v>37970</v>
      </c>
      <c r="U149" s="177">
        <v>4250</v>
      </c>
      <c r="V149" s="179">
        <v>54921214</v>
      </c>
      <c r="W149" s="179">
        <v>569303436</v>
      </c>
      <c r="X149" s="180">
        <v>44469</v>
      </c>
      <c r="Y149" s="176" t="s">
        <v>6489</v>
      </c>
      <c r="Z149" s="176" t="s">
        <v>6490</v>
      </c>
      <c r="AA149" s="181" t="s">
        <v>6493</v>
      </c>
    </row>
    <row r="150" spans="1:27" ht="15.75" customHeight="1" x14ac:dyDescent="0.2">
      <c r="A150" s="177">
        <v>4250</v>
      </c>
      <c r="B150" s="178" t="str">
        <f>VLOOKUP(A150,'BASE REGISTRO AGOSTO'!$A$1:$T$889,2,FALSE)</f>
        <v xml:space="preserve">Fundación Mi Casa </v>
      </c>
      <c r="C150" s="178" t="str">
        <f>VLOOKUP(A150,'BASE REGISTRO AGOSTO'!$A$1:$T$889,3,FALSE)</f>
        <v>70015680K</v>
      </c>
      <c r="D150" s="178" t="str">
        <f>VLOOKUP(A150,'BASE REGISTRO AGOSTO'!$A$1:$T$889,4,FALSE)</f>
        <v>Fundación de derecho privado</v>
      </c>
      <c r="E150" s="178" t="str">
        <f>VLOOKUP(A150,'BASE REGISTRO AGOSTO'!$A$1:$T$889,5,FALSE)</f>
        <v>Otorgado por Decreto Supremo Nº 1360, de fecha 22 de febrero de 1952, del Ministerio de Justicia.</v>
      </c>
      <c r="F150" s="178" t="str">
        <f>VLOOKUP(A150,'BASE REGISTRO AGOSTO'!$A$1:$T$889,6,FALSE)</f>
        <v xml:space="preserve">Certificado de Vigencia extendido por el SRCeI, folio Nº 
500395957973, de fecha 29 de junio de 2021.
</v>
      </c>
      <c r="G150" s="178" t="str">
        <f>VLOOKUP(A150,'BASE REGISTRO AGOSTO'!$A$1:$T$889,7,FALSE)</f>
        <v>Readaptar  y moralizar a niños y jóvenes vagos o desamparados.</v>
      </c>
      <c r="H150" s="178" t="str">
        <f>VLOOKUP(A150,'BASE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0" s="178" t="str">
        <f>VLOOKUP(A150,'BASE REGISTRO AGOSTO'!$A$1:$T$889,9,FALSE)</f>
        <v>5 años.</v>
      </c>
      <c r="J150" s="178" t="str">
        <f>VLOOKUP(A150,'BASE REGISTRO AGOSTO'!$A$1:$T$889,10,FALSE)</f>
        <v xml:space="preserve"> 5 años
24 de octubre de 2019 al 24 de octubre del 2024
</v>
      </c>
      <c r="K150" s="178" t="str">
        <f>VLOOKUP(A150,'BASE REGISTRO AGOSTO'!$A$1:$T$889,11,FALSE)</f>
        <v xml:space="preserve">Gerente General: Delia María Del Gatto Reyes       
Presidente: Fernando Enrique Correa Ríos, 
Representante Legal:  Luis Mario Riquelme Navarro            
Mandataria: Paulina Andrea Herrera Godoy            
</v>
      </c>
      <c r="L150" s="178" t="str">
        <f>VLOOKUP(A150,'BASE REGISTRO AGOSTO'!$A$1:$T$889,12,FALSE)</f>
        <v xml:space="preserve">Luis Barros Valdes Nº 775, comuna de Providencia, Santiago.
</v>
      </c>
      <c r="M150" s="178" t="str">
        <f>VLOOKUP(A150,'BASE REGISTRO AGOSTO'!$A$1:$T$889,13,FALSE)</f>
        <v>XIII</v>
      </c>
      <c r="N150" s="178" t="str">
        <f>VLOOKUP(A150,'BASE REGISTRO AGOSTO'!$A$1:$T$889,14,FALSE)</f>
        <v>Providencia</v>
      </c>
      <c r="O150" s="178" t="str">
        <f>VLOOKUP(A150,'BASE REGISTRO AGOSTO'!$A$1:$T$889,15,FALSE)</f>
        <v xml:space="preserve">02-7903800
</v>
      </c>
      <c r="P150" s="178" t="str">
        <f>VLOOKUP(A150,'BASE REGISTRO AGOSTO'!$A$1:$T$889,16,FALSE)</f>
        <v>•	info@fundacionmicasa.cl</v>
      </c>
      <c r="Q150" s="178">
        <f>VLOOKUP(A150,'BASE REGISTRO AGOSTO'!$A$1:$T$889,17,FALSE)</f>
        <v>0</v>
      </c>
      <c r="R150" s="178">
        <f>VLOOKUP(A150,'BASE REGISTRO AGOSTO'!$A$1:$T$889,18,FALSE)</f>
        <v>93401</v>
      </c>
      <c r="S150" s="178" t="str">
        <f>VLOOKUP(A150,'BASE REGISTRO AGOSTO'!$A$1:$T$889,19,FALSE)</f>
        <v>Se acompaña certificado financiero correspondiente al año 2020, aprobados por el Subdepartamento de Supervisión Financiera Nacional.</v>
      </c>
      <c r="T150" s="183">
        <f>VLOOKUP(A150,'BASE REGISTRO AGOSTO'!$A$1:$T$889,20,FALSE)</f>
        <v>37970</v>
      </c>
      <c r="U150" s="177">
        <v>4250</v>
      </c>
      <c r="V150" s="179">
        <v>27916387</v>
      </c>
      <c r="W150" s="179">
        <v>195890081</v>
      </c>
      <c r="X150" s="180">
        <v>44469</v>
      </c>
      <c r="Y150" s="176" t="s">
        <v>6489</v>
      </c>
      <c r="Z150" s="176" t="s">
        <v>6490</v>
      </c>
      <c r="AA150" s="181" t="s">
        <v>6577</v>
      </c>
    </row>
    <row r="151" spans="1:27" ht="15.75" customHeight="1" x14ac:dyDescent="0.2">
      <c r="A151" s="177">
        <v>4250</v>
      </c>
      <c r="B151" s="178" t="str">
        <f>VLOOKUP(A151,'BASE REGISTRO AGOSTO'!$A$1:$T$889,2,FALSE)</f>
        <v xml:space="preserve">Fundación Mi Casa </v>
      </c>
      <c r="C151" s="178" t="str">
        <f>VLOOKUP(A151,'BASE REGISTRO AGOSTO'!$A$1:$T$889,3,FALSE)</f>
        <v>70015680K</v>
      </c>
      <c r="D151" s="178" t="str">
        <f>VLOOKUP(A151,'BASE REGISTRO AGOSTO'!$A$1:$T$889,4,FALSE)</f>
        <v>Fundación de derecho privado</v>
      </c>
      <c r="E151" s="178" t="str">
        <f>VLOOKUP(A151,'BASE REGISTRO AGOSTO'!$A$1:$T$889,5,FALSE)</f>
        <v>Otorgado por Decreto Supremo Nº 1360, de fecha 22 de febrero de 1952, del Ministerio de Justicia.</v>
      </c>
      <c r="F151" s="178" t="str">
        <f>VLOOKUP(A151,'BASE REGISTRO AGOSTO'!$A$1:$T$889,6,FALSE)</f>
        <v xml:space="preserve">Certificado de Vigencia extendido por el SRCeI, folio Nº 
500395957973, de fecha 29 de junio de 2021.
</v>
      </c>
      <c r="G151" s="178" t="str">
        <f>VLOOKUP(A151,'BASE REGISTRO AGOSTO'!$A$1:$T$889,7,FALSE)</f>
        <v>Readaptar  y moralizar a niños y jóvenes vagos o desamparados.</v>
      </c>
      <c r="H151" s="178" t="str">
        <f>VLOOKUP(A151,'BASE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1" s="178" t="str">
        <f>VLOOKUP(A151,'BASE REGISTRO AGOSTO'!$A$1:$T$889,9,FALSE)</f>
        <v>5 años.</v>
      </c>
      <c r="J151" s="178" t="str">
        <f>VLOOKUP(A151,'BASE REGISTRO AGOSTO'!$A$1:$T$889,10,FALSE)</f>
        <v xml:space="preserve"> 5 años
24 de octubre de 2019 al 24 de octubre del 2024
</v>
      </c>
      <c r="K151" s="178" t="str">
        <f>VLOOKUP(A151,'BASE REGISTRO AGOSTO'!$A$1:$T$889,11,FALSE)</f>
        <v xml:space="preserve">Gerente General: Delia María Del Gatto Reyes       
Presidente: Fernando Enrique Correa Ríos, 
Representante Legal:  Luis Mario Riquelme Navarro            
Mandataria: Paulina Andrea Herrera Godoy            
</v>
      </c>
      <c r="L151" s="178" t="str">
        <f>VLOOKUP(A151,'BASE REGISTRO AGOSTO'!$A$1:$T$889,12,FALSE)</f>
        <v xml:space="preserve">Luis Barros Valdes Nº 775, comuna de Providencia, Santiago.
</v>
      </c>
      <c r="M151" s="178" t="str">
        <f>VLOOKUP(A151,'BASE REGISTRO AGOSTO'!$A$1:$T$889,13,FALSE)</f>
        <v>XIII</v>
      </c>
      <c r="N151" s="178" t="str">
        <f>VLOOKUP(A151,'BASE REGISTRO AGOSTO'!$A$1:$T$889,14,FALSE)</f>
        <v>Providencia</v>
      </c>
      <c r="O151" s="178" t="str">
        <f>VLOOKUP(A151,'BASE REGISTRO AGOSTO'!$A$1:$T$889,15,FALSE)</f>
        <v xml:space="preserve">02-7903800
</v>
      </c>
      <c r="P151" s="178" t="str">
        <f>VLOOKUP(A151,'BASE REGISTRO AGOSTO'!$A$1:$T$889,16,FALSE)</f>
        <v>•	info@fundacionmicasa.cl</v>
      </c>
      <c r="Q151" s="178">
        <f>VLOOKUP(A151,'BASE REGISTRO AGOSTO'!$A$1:$T$889,17,FALSE)</f>
        <v>0</v>
      </c>
      <c r="R151" s="178">
        <f>VLOOKUP(A151,'BASE REGISTRO AGOSTO'!$A$1:$T$889,18,FALSE)</f>
        <v>93401</v>
      </c>
      <c r="S151" s="178" t="str">
        <f>VLOOKUP(A151,'BASE REGISTRO AGOSTO'!$A$1:$T$889,19,FALSE)</f>
        <v>Se acompaña certificado financiero correspondiente al año 2020, aprobados por el Subdepartamento de Supervisión Financiera Nacional.</v>
      </c>
      <c r="T151" s="183">
        <f>VLOOKUP(A151,'BASE REGISTRO AGOSTO'!$A$1:$T$889,20,FALSE)</f>
        <v>37970</v>
      </c>
      <c r="U151" s="177">
        <v>4250</v>
      </c>
      <c r="V151" s="179">
        <v>4732380</v>
      </c>
      <c r="W151" s="179">
        <v>44298180</v>
      </c>
      <c r="X151" s="180">
        <v>44469</v>
      </c>
      <c r="Y151" s="176" t="s">
        <v>6489</v>
      </c>
      <c r="Z151" s="176" t="s">
        <v>6490</v>
      </c>
      <c r="AA151" s="181" t="s">
        <v>6578</v>
      </c>
    </row>
    <row r="152" spans="1:27" ht="15.75" customHeight="1" x14ac:dyDescent="0.2">
      <c r="A152" s="177">
        <v>4250</v>
      </c>
      <c r="B152" s="178" t="str">
        <f>VLOOKUP(A152,'BASE REGISTRO AGOSTO'!$A$1:$T$889,2,FALSE)</f>
        <v xml:space="preserve">Fundación Mi Casa </v>
      </c>
      <c r="C152" s="178" t="str">
        <f>VLOOKUP(A152,'BASE REGISTRO AGOSTO'!$A$1:$T$889,3,FALSE)</f>
        <v>70015680K</v>
      </c>
      <c r="D152" s="178" t="str">
        <f>VLOOKUP(A152,'BASE REGISTRO AGOSTO'!$A$1:$T$889,4,FALSE)</f>
        <v>Fundación de derecho privado</v>
      </c>
      <c r="E152" s="178" t="str">
        <f>VLOOKUP(A152,'BASE REGISTRO AGOSTO'!$A$1:$T$889,5,FALSE)</f>
        <v>Otorgado por Decreto Supremo Nº 1360, de fecha 22 de febrero de 1952, del Ministerio de Justicia.</v>
      </c>
      <c r="F152" s="178" t="str">
        <f>VLOOKUP(A152,'BASE REGISTRO AGOSTO'!$A$1:$T$889,6,FALSE)</f>
        <v xml:space="preserve">Certificado de Vigencia extendido por el SRCeI, folio Nº 
500395957973, de fecha 29 de junio de 2021.
</v>
      </c>
      <c r="G152" s="178" t="str">
        <f>VLOOKUP(A152,'BASE REGISTRO AGOSTO'!$A$1:$T$889,7,FALSE)</f>
        <v>Readaptar  y moralizar a niños y jóvenes vagos o desamparados.</v>
      </c>
      <c r="H152" s="178" t="str">
        <f>VLOOKUP(A152,'BASE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2" s="178" t="str">
        <f>VLOOKUP(A152,'BASE REGISTRO AGOSTO'!$A$1:$T$889,9,FALSE)</f>
        <v>5 años.</v>
      </c>
      <c r="J152" s="178" t="str">
        <f>VLOOKUP(A152,'BASE REGISTRO AGOSTO'!$A$1:$T$889,10,FALSE)</f>
        <v xml:space="preserve"> 5 años
24 de octubre de 2019 al 24 de octubre del 2024
</v>
      </c>
      <c r="K152" s="178" t="str">
        <f>VLOOKUP(A152,'BASE REGISTRO AGOSTO'!$A$1:$T$889,11,FALSE)</f>
        <v xml:space="preserve">Gerente General: Delia María Del Gatto Reyes       
Presidente: Fernando Enrique Correa Ríos, 
Representante Legal:  Luis Mario Riquelme Navarro            
Mandataria: Paulina Andrea Herrera Godoy            
</v>
      </c>
      <c r="L152" s="178" t="str">
        <f>VLOOKUP(A152,'BASE REGISTRO AGOSTO'!$A$1:$T$889,12,FALSE)</f>
        <v xml:space="preserve">Luis Barros Valdes Nº 775, comuna de Providencia, Santiago.
</v>
      </c>
      <c r="M152" s="178" t="str">
        <f>VLOOKUP(A152,'BASE REGISTRO AGOSTO'!$A$1:$T$889,13,FALSE)</f>
        <v>XIII</v>
      </c>
      <c r="N152" s="178" t="str">
        <f>VLOOKUP(A152,'BASE REGISTRO AGOSTO'!$A$1:$T$889,14,FALSE)</f>
        <v>Providencia</v>
      </c>
      <c r="O152" s="178" t="str">
        <f>VLOOKUP(A152,'BASE REGISTRO AGOSTO'!$A$1:$T$889,15,FALSE)</f>
        <v xml:space="preserve">02-7903800
</v>
      </c>
      <c r="P152" s="178" t="str">
        <f>VLOOKUP(A152,'BASE REGISTRO AGOSTO'!$A$1:$T$889,16,FALSE)</f>
        <v>•	info@fundacionmicasa.cl</v>
      </c>
      <c r="Q152" s="178">
        <f>VLOOKUP(A152,'BASE REGISTRO AGOSTO'!$A$1:$T$889,17,FALSE)</f>
        <v>0</v>
      </c>
      <c r="R152" s="178">
        <f>VLOOKUP(A152,'BASE REGISTRO AGOSTO'!$A$1:$T$889,18,FALSE)</f>
        <v>93401</v>
      </c>
      <c r="S152" s="178" t="str">
        <f>VLOOKUP(A152,'BASE REGISTRO AGOSTO'!$A$1:$T$889,19,FALSE)</f>
        <v>Se acompaña certificado financiero correspondiente al año 2020, aprobados por el Subdepartamento de Supervisión Financiera Nacional.</v>
      </c>
      <c r="T152" s="183">
        <f>VLOOKUP(A152,'BASE REGISTRO AGOSTO'!$A$1:$T$889,20,FALSE)</f>
        <v>37970</v>
      </c>
      <c r="U152" s="177">
        <v>4250</v>
      </c>
      <c r="V152" s="179">
        <v>7944192</v>
      </c>
      <c r="W152" s="179">
        <v>63553504</v>
      </c>
      <c r="X152" s="180">
        <v>44469</v>
      </c>
      <c r="Y152" s="176" t="s">
        <v>6489</v>
      </c>
      <c r="Z152" s="176" t="s">
        <v>6490</v>
      </c>
      <c r="AA152" s="181" t="s">
        <v>6516</v>
      </c>
    </row>
    <row r="153" spans="1:27" ht="15.75" customHeight="1" x14ac:dyDescent="0.2">
      <c r="A153" s="177">
        <v>4250</v>
      </c>
      <c r="B153" s="178" t="str">
        <f>VLOOKUP(A153,'BASE REGISTRO AGOSTO'!$A$1:$T$889,2,FALSE)</f>
        <v xml:space="preserve">Fundación Mi Casa </v>
      </c>
      <c r="C153" s="178" t="str">
        <f>VLOOKUP(A153,'BASE REGISTRO AGOSTO'!$A$1:$T$889,3,FALSE)</f>
        <v>70015680K</v>
      </c>
      <c r="D153" s="178" t="str">
        <f>VLOOKUP(A153,'BASE REGISTRO AGOSTO'!$A$1:$T$889,4,FALSE)</f>
        <v>Fundación de derecho privado</v>
      </c>
      <c r="E153" s="178" t="str">
        <f>VLOOKUP(A153,'BASE REGISTRO AGOSTO'!$A$1:$T$889,5,FALSE)</f>
        <v>Otorgado por Decreto Supremo Nº 1360, de fecha 22 de febrero de 1952, del Ministerio de Justicia.</v>
      </c>
      <c r="F153" s="178" t="str">
        <f>VLOOKUP(A153,'BASE REGISTRO AGOSTO'!$A$1:$T$889,6,FALSE)</f>
        <v xml:space="preserve">Certificado de Vigencia extendido por el SRCeI, folio Nº 
500395957973, de fecha 29 de junio de 2021.
</v>
      </c>
      <c r="G153" s="178" t="str">
        <f>VLOOKUP(A153,'BASE REGISTRO AGOSTO'!$A$1:$T$889,7,FALSE)</f>
        <v>Readaptar  y moralizar a niños y jóvenes vagos o desamparados.</v>
      </c>
      <c r="H153" s="178" t="str">
        <f>VLOOKUP(A153,'BASE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3" s="178" t="str">
        <f>VLOOKUP(A153,'BASE REGISTRO AGOSTO'!$A$1:$T$889,9,FALSE)</f>
        <v>5 años.</v>
      </c>
      <c r="J153" s="178" t="str">
        <f>VLOOKUP(A153,'BASE REGISTRO AGOSTO'!$A$1:$T$889,10,FALSE)</f>
        <v xml:space="preserve"> 5 años
24 de octubre de 2019 al 24 de octubre del 2024
</v>
      </c>
      <c r="K153" s="178" t="str">
        <f>VLOOKUP(A153,'BASE REGISTRO AGOSTO'!$A$1:$T$889,11,FALSE)</f>
        <v xml:space="preserve">Gerente General: Delia María Del Gatto Reyes       
Presidente: Fernando Enrique Correa Ríos, 
Representante Legal:  Luis Mario Riquelme Navarro            
Mandataria: Paulina Andrea Herrera Godoy            
</v>
      </c>
      <c r="L153" s="178" t="str">
        <f>VLOOKUP(A153,'BASE REGISTRO AGOSTO'!$A$1:$T$889,12,FALSE)</f>
        <v xml:space="preserve">Luis Barros Valdes Nº 775, comuna de Providencia, Santiago.
</v>
      </c>
      <c r="M153" s="178" t="str">
        <f>VLOOKUP(A153,'BASE REGISTRO AGOSTO'!$A$1:$T$889,13,FALSE)</f>
        <v>XIII</v>
      </c>
      <c r="N153" s="178" t="str">
        <f>VLOOKUP(A153,'BASE REGISTRO AGOSTO'!$A$1:$T$889,14,FALSE)</f>
        <v>Providencia</v>
      </c>
      <c r="O153" s="178" t="str">
        <f>VLOOKUP(A153,'BASE REGISTRO AGOSTO'!$A$1:$T$889,15,FALSE)</f>
        <v xml:space="preserve">02-7903800
</v>
      </c>
      <c r="P153" s="178" t="str">
        <f>VLOOKUP(A153,'BASE REGISTRO AGOSTO'!$A$1:$T$889,16,FALSE)</f>
        <v>•	info@fundacionmicasa.cl</v>
      </c>
      <c r="Q153" s="178">
        <f>VLOOKUP(A153,'BASE REGISTRO AGOSTO'!$A$1:$T$889,17,FALSE)</f>
        <v>0</v>
      </c>
      <c r="R153" s="178">
        <f>VLOOKUP(A153,'BASE REGISTRO AGOSTO'!$A$1:$T$889,18,FALSE)</f>
        <v>93401</v>
      </c>
      <c r="S153" s="178" t="str">
        <f>VLOOKUP(A153,'BASE REGISTRO AGOSTO'!$A$1:$T$889,19,FALSE)</f>
        <v>Se acompaña certificado financiero correspondiente al año 2020, aprobados por el Subdepartamento de Supervisión Financiera Nacional.</v>
      </c>
      <c r="T153" s="183">
        <f>VLOOKUP(A153,'BASE REGISTRO AGOSTO'!$A$1:$T$889,20,FALSE)</f>
        <v>37970</v>
      </c>
      <c r="U153" s="177">
        <v>4250</v>
      </c>
      <c r="V153" s="179">
        <v>32222801</v>
      </c>
      <c r="W153" s="179">
        <v>272685215</v>
      </c>
      <c r="X153" s="180">
        <v>44469</v>
      </c>
      <c r="Y153" s="176" t="s">
        <v>6489</v>
      </c>
      <c r="Z153" s="176" t="s">
        <v>6490</v>
      </c>
      <c r="AA153" s="181" t="s">
        <v>6579</v>
      </c>
    </row>
    <row r="154" spans="1:27" ht="15.75" customHeight="1" x14ac:dyDescent="0.2">
      <c r="A154" s="177">
        <v>4250</v>
      </c>
      <c r="B154" s="178" t="str">
        <f>VLOOKUP(A154,'BASE REGISTRO AGOSTO'!$A$1:$T$889,2,FALSE)</f>
        <v xml:space="preserve">Fundación Mi Casa </v>
      </c>
      <c r="C154" s="178" t="str">
        <f>VLOOKUP(A154,'BASE REGISTRO AGOSTO'!$A$1:$T$889,3,FALSE)</f>
        <v>70015680K</v>
      </c>
      <c r="D154" s="178" t="str">
        <f>VLOOKUP(A154,'BASE REGISTRO AGOSTO'!$A$1:$T$889,4,FALSE)</f>
        <v>Fundación de derecho privado</v>
      </c>
      <c r="E154" s="178" t="str">
        <f>VLOOKUP(A154,'BASE REGISTRO AGOSTO'!$A$1:$T$889,5,FALSE)</f>
        <v>Otorgado por Decreto Supremo Nº 1360, de fecha 22 de febrero de 1952, del Ministerio de Justicia.</v>
      </c>
      <c r="F154" s="178" t="str">
        <f>VLOOKUP(A154,'BASE REGISTRO AGOSTO'!$A$1:$T$889,6,FALSE)</f>
        <v xml:space="preserve">Certificado de Vigencia extendido por el SRCeI, folio Nº 
500395957973, de fecha 29 de junio de 2021.
</v>
      </c>
      <c r="G154" s="178" t="str">
        <f>VLOOKUP(A154,'BASE REGISTRO AGOSTO'!$A$1:$T$889,7,FALSE)</f>
        <v>Readaptar  y moralizar a niños y jóvenes vagos o desamparados.</v>
      </c>
      <c r="H154" s="178" t="str">
        <f>VLOOKUP(A154,'BASE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4" s="178" t="str">
        <f>VLOOKUP(A154,'BASE REGISTRO AGOSTO'!$A$1:$T$889,9,FALSE)</f>
        <v>5 años.</v>
      </c>
      <c r="J154" s="178" t="str">
        <f>VLOOKUP(A154,'BASE REGISTRO AGOSTO'!$A$1:$T$889,10,FALSE)</f>
        <v xml:space="preserve"> 5 años
24 de octubre de 2019 al 24 de octubre del 2024
</v>
      </c>
      <c r="K154" s="178" t="str">
        <f>VLOOKUP(A154,'BASE REGISTRO AGOSTO'!$A$1:$T$889,11,FALSE)</f>
        <v xml:space="preserve">Gerente General: Delia María Del Gatto Reyes       
Presidente: Fernando Enrique Correa Ríos, 
Representante Legal:  Luis Mario Riquelme Navarro            
Mandataria: Paulina Andrea Herrera Godoy            
</v>
      </c>
      <c r="L154" s="178" t="str">
        <f>VLOOKUP(A154,'BASE REGISTRO AGOSTO'!$A$1:$T$889,12,FALSE)</f>
        <v xml:space="preserve">Luis Barros Valdes Nº 775, comuna de Providencia, Santiago.
</v>
      </c>
      <c r="M154" s="178" t="str">
        <f>VLOOKUP(A154,'BASE REGISTRO AGOSTO'!$A$1:$T$889,13,FALSE)</f>
        <v>XIII</v>
      </c>
      <c r="N154" s="178" t="str">
        <f>VLOOKUP(A154,'BASE REGISTRO AGOSTO'!$A$1:$T$889,14,FALSE)</f>
        <v>Providencia</v>
      </c>
      <c r="O154" s="178" t="str">
        <f>VLOOKUP(A154,'BASE REGISTRO AGOSTO'!$A$1:$T$889,15,FALSE)</f>
        <v xml:space="preserve">02-7903800
</v>
      </c>
      <c r="P154" s="178" t="str">
        <f>VLOOKUP(A154,'BASE REGISTRO AGOSTO'!$A$1:$T$889,16,FALSE)</f>
        <v>•	info@fundacionmicasa.cl</v>
      </c>
      <c r="Q154" s="178">
        <f>VLOOKUP(A154,'BASE REGISTRO AGOSTO'!$A$1:$T$889,17,FALSE)</f>
        <v>0</v>
      </c>
      <c r="R154" s="178">
        <f>VLOOKUP(A154,'BASE REGISTRO AGOSTO'!$A$1:$T$889,18,FALSE)</f>
        <v>93401</v>
      </c>
      <c r="S154" s="178" t="str">
        <f>VLOOKUP(A154,'BASE REGISTRO AGOSTO'!$A$1:$T$889,19,FALSE)</f>
        <v>Se acompaña certificado financiero correspondiente al año 2020, aprobados por el Subdepartamento de Supervisión Financiera Nacional.</v>
      </c>
      <c r="T154" s="183">
        <f>VLOOKUP(A154,'BASE REGISTRO AGOSTO'!$A$1:$T$889,20,FALSE)</f>
        <v>37970</v>
      </c>
      <c r="U154" s="177">
        <v>4250</v>
      </c>
      <c r="V154" s="179">
        <v>19782900</v>
      </c>
      <c r="W154" s="179">
        <v>95345820</v>
      </c>
      <c r="X154" s="180">
        <v>44469</v>
      </c>
      <c r="Y154" s="176" t="s">
        <v>6489</v>
      </c>
      <c r="Z154" s="176" t="s">
        <v>6490</v>
      </c>
      <c r="AA154" s="181" t="s">
        <v>6500</v>
      </c>
    </row>
    <row r="155" spans="1:27" ht="15.75" customHeight="1" x14ac:dyDescent="0.2">
      <c r="A155" s="177">
        <v>4250</v>
      </c>
      <c r="B155" s="178" t="str">
        <f>VLOOKUP(A155,'BASE REGISTRO AGOSTO'!$A$1:$T$889,2,FALSE)</f>
        <v xml:space="preserve">Fundación Mi Casa </v>
      </c>
      <c r="C155" s="178" t="str">
        <f>VLOOKUP(A155,'BASE REGISTRO AGOSTO'!$A$1:$T$889,3,FALSE)</f>
        <v>70015680K</v>
      </c>
      <c r="D155" s="178" t="str">
        <f>VLOOKUP(A155,'BASE REGISTRO AGOSTO'!$A$1:$T$889,4,FALSE)</f>
        <v>Fundación de derecho privado</v>
      </c>
      <c r="E155" s="178" t="str">
        <f>VLOOKUP(A155,'BASE REGISTRO AGOSTO'!$A$1:$T$889,5,FALSE)</f>
        <v>Otorgado por Decreto Supremo Nº 1360, de fecha 22 de febrero de 1952, del Ministerio de Justicia.</v>
      </c>
      <c r="F155" s="178" t="str">
        <f>VLOOKUP(A155,'BASE REGISTRO AGOSTO'!$A$1:$T$889,6,FALSE)</f>
        <v xml:space="preserve">Certificado de Vigencia extendido por el SRCeI, folio Nº 
500395957973, de fecha 29 de junio de 2021.
</v>
      </c>
      <c r="G155" s="178" t="str">
        <f>VLOOKUP(A155,'BASE REGISTRO AGOSTO'!$A$1:$T$889,7,FALSE)</f>
        <v>Readaptar  y moralizar a niños y jóvenes vagos o desamparados.</v>
      </c>
      <c r="H155" s="178" t="str">
        <f>VLOOKUP(A155,'BASE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5" s="178" t="str">
        <f>VLOOKUP(A155,'BASE REGISTRO AGOSTO'!$A$1:$T$889,9,FALSE)</f>
        <v>5 años.</v>
      </c>
      <c r="J155" s="178" t="str">
        <f>VLOOKUP(A155,'BASE REGISTRO AGOSTO'!$A$1:$T$889,10,FALSE)</f>
        <v xml:space="preserve"> 5 años
24 de octubre de 2019 al 24 de octubre del 2024
</v>
      </c>
      <c r="K155" s="178" t="str">
        <f>VLOOKUP(A155,'BASE REGISTRO AGOSTO'!$A$1:$T$889,11,FALSE)</f>
        <v xml:space="preserve">Gerente General: Delia María Del Gatto Reyes       
Presidente: Fernando Enrique Correa Ríos, 
Representante Legal:  Luis Mario Riquelme Navarro            
Mandataria: Paulina Andrea Herrera Godoy            
</v>
      </c>
      <c r="L155" s="178" t="str">
        <f>VLOOKUP(A155,'BASE REGISTRO AGOSTO'!$A$1:$T$889,12,FALSE)</f>
        <v xml:space="preserve">Luis Barros Valdes Nº 775, comuna de Providencia, Santiago.
</v>
      </c>
      <c r="M155" s="178" t="str">
        <f>VLOOKUP(A155,'BASE REGISTRO AGOSTO'!$A$1:$T$889,13,FALSE)</f>
        <v>XIII</v>
      </c>
      <c r="N155" s="178" t="str">
        <f>VLOOKUP(A155,'BASE REGISTRO AGOSTO'!$A$1:$T$889,14,FALSE)</f>
        <v>Providencia</v>
      </c>
      <c r="O155" s="178" t="str">
        <f>VLOOKUP(A155,'BASE REGISTRO AGOSTO'!$A$1:$T$889,15,FALSE)</f>
        <v xml:space="preserve">02-7903800
</v>
      </c>
      <c r="P155" s="178" t="str">
        <f>VLOOKUP(A155,'BASE REGISTRO AGOSTO'!$A$1:$T$889,16,FALSE)</f>
        <v>•	info@fundacionmicasa.cl</v>
      </c>
      <c r="Q155" s="178">
        <f>VLOOKUP(A155,'BASE REGISTRO AGOSTO'!$A$1:$T$889,17,FALSE)</f>
        <v>0</v>
      </c>
      <c r="R155" s="178">
        <f>VLOOKUP(A155,'BASE REGISTRO AGOSTO'!$A$1:$T$889,18,FALSE)</f>
        <v>93401</v>
      </c>
      <c r="S155" s="178" t="str">
        <f>VLOOKUP(A155,'BASE REGISTRO AGOSTO'!$A$1:$T$889,19,FALSE)</f>
        <v>Se acompaña certificado financiero correspondiente al año 2020, aprobados por el Subdepartamento de Supervisión Financiera Nacional.</v>
      </c>
      <c r="T155" s="183">
        <f>VLOOKUP(A155,'BASE REGISTRO AGOSTO'!$A$1:$T$889,20,FALSE)</f>
        <v>37970</v>
      </c>
      <c r="U155" s="177">
        <v>4250</v>
      </c>
      <c r="V155" s="179">
        <v>2558899</v>
      </c>
      <c r="W155" s="179">
        <v>21750630</v>
      </c>
      <c r="X155" s="180">
        <v>44469</v>
      </c>
      <c r="Y155" s="176" t="s">
        <v>6489</v>
      </c>
      <c r="Z155" s="176" t="s">
        <v>6490</v>
      </c>
      <c r="AA155" s="181" t="s">
        <v>6561</v>
      </c>
    </row>
    <row r="156" spans="1:27" ht="15.75" customHeight="1" x14ac:dyDescent="0.2">
      <c r="A156" s="177">
        <v>4250</v>
      </c>
      <c r="B156" s="178" t="str">
        <f>VLOOKUP(A156,'BASE REGISTRO AGOSTO'!$A$1:$T$889,2,FALSE)</f>
        <v xml:space="preserve">Fundación Mi Casa </v>
      </c>
      <c r="C156" s="178" t="str">
        <f>VLOOKUP(A156,'BASE REGISTRO AGOSTO'!$A$1:$T$889,3,FALSE)</f>
        <v>70015680K</v>
      </c>
      <c r="D156" s="178" t="str">
        <f>VLOOKUP(A156,'BASE REGISTRO AGOSTO'!$A$1:$T$889,4,FALSE)</f>
        <v>Fundación de derecho privado</v>
      </c>
      <c r="E156" s="178" t="str">
        <f>VLOOKUP(A156,'BASE REGISTRO AGOSTO'!$A$1:$T$889,5,FALSE)</f>
        <v>Otorgado por Decreto Supremo Nº 1360, de fecha 22 de febrero de 1952, del Ministerio de Justicia.</v>
      </c>
      <c r="F156" s="178" t="str">
        <f>VLOOKUP(A156,'BASE REGISTRO AGOSTO'!$A$1:$T$889,6,FALSE)</f>
        <v xml:space="preserve">Certificado de Vigencia extendido por el SRCeI, folio Nº 
500395957973, de fecha 29 de junio de 2021.
</v>
      </c>
      <c r="G156" s="178" t="str">
        <f>VLOOKUP(A156,'BASE REGISTRO AGOSTO'!$A$1:$T$889,7,FALSE)</f>
        <v>Readaptar  y moralizar a niños y jóvenes vagos o desamparados.</v>
      </c>
      <c r="H156" s="178" t="str">
        <f>VLOOKUP(A156,'BASE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6" s="178" t="str">
        <f>VLOOKUP(A156,'BASE REGISTRO AGOSTO'!$A$1:$T$889,9,FALSE)</f>
        <v>5 años.</v>
      </c>
      <c r="J156" s="178" t="str">
        <f>VLOOKUP(A156,'BASE REGISTRO AGOSTO'!$A$1:$T$889,10,FALSE)</f>
        <v xml:space="preserve"> 5 años
24 de octubre de 2019 al 24 de octubre del 2024
</v>
      </c>
      <c r="K156" s="178" t="str">
        <f>VLOOKUP(A156,'BASE REGISTRO AGOSTO'!$A$1:$T$889,11,FALSE)</f>
        <v xml:space="preserve">Gerente General: Delia María Del Gatto Reyes       
Presidente: Fernando Enrique Correa Ríos, 
Representante Legal:  Luis Mario Riquelme Navarro            
Mandataria: Paulina Andrea Herrera Godoy            
</v>
      </c>
      <c r="L156" s="178" t="str">
        <f>VLOOKUP(A156,'BASE REGISTRO AGOSTO'!$A$1:$T$889,12,FALSE)</f>
        <v xml:space="preserve">Luis Barros Valdes Nº 775, comuna de Providencia, Santiago.
</v>
      </c>
      <c r="M156" s="178" t="str">
        <f>VLOOKUP(A156,'BASE REGISTRO AGOSTO'!$A$1:$T$889,13,FALSE)</f>
        <v>XIII</v>
      </c>
      <c r="N156" s="178" t="str">
        <f>VLOOKUP(A156,'BASE REGISTRO AGOSTO'!$A$1:$T$889,14,FALSE)</f>
        <v>Providencia</v>
      </c>
      <c r="O156" s="178" t="str">
        <f>VLOOKUP(A156,'BASE REGISTRO AGOSTO'!$A$1:$T$889,15,FALSE)</f>
        <v xml:space="preserve">02-7903800
</v>
      </c>
      <c r="P156" s="178" t="str">
        <f>VLOOKUP(A156,'BASE REGISTRO AGOSTO'!$A$1:$T$889,16,FALSE)</f>
        <v>•	info@fundacionmicasa.cl</v>
      </c>
      <c r="Q156" s="178">
        <f>VLOOKUP(A156,'BASE REGISTRO AGOSTO'!$A$1:$T$889,17,FALSE)</f>
        <v>0</v>
      </c>
      <c r="R156" s="178">
        <f>VLOOKUP(A156,'BASE REGISTRO AGOSTO'!$A$1:$T$889,18,FALSE)</f>
        <v>93401</v>
      </c>
      <c r="S156" s="178" t="str">
        <f>VLOOKUP(A156,'BASE REGISTRO AGOSTO'!$A$1:$T$889,19,FALSE)</f>
        <v>Se acompaña certificado financiero correspondiente al año 2020, aprobados por el Subdepartamento de Supervisión Financiera Nacional.</v>
      </c>
      <c r="T156" s="183">
        <f>VLOOKUP(A156,'BASE REGISTRO AGOSTO'!$A$1:$T$889,20,FALSE)</f>
        <v>37970</v>
      </c>
      <c r="U156" s="177">
        <v>4250</v>
      </c>
      <c r="V156" s="179">
        <v>2924456</v>
      </c>
      <c r="W156" s="179">
        <v>25954555</v>
      </c>
      <c r="X156" s="180">
        <v>44469</v>
      </c>
      <c r="Y156" s="176" t="s">
        <v>6489</v>
      </c>
      <c r="Z156" s="176" t="s">
        <v>6490</v>
      </c>
      <c r="AA156" s="181" t="s">
        <v>6501</v>
      </c>
    </row>
    <row r="157" spans="1:27" ht="15.75" customHeight="1" x14ac:dyDescent="0.2">
      <c r="A157" s="177">
        <v>4250</v>
      </c>
      <c r="B157" s="178" t="str">
        <f>VLOOKUP(A157,'BASE REGISTRO AGOSTO'!$A$1:$T$889,2,FALSE)</f>
        <v xml:space="preserve">Fundación Mi Casa </v>
      </c>
      <c r="C157" s="178" t="str">
        <f>VLOOKUP(A157,'BASE REGISTRO AGOSTO'!$A$1:$T$889,3,FALSE)</f>
        <v>70015680K</v>
      </c>
      <c r="D157" s="178" t="str">
        <f>VLOOKUP(A157,'BASE REGISTRO AGOSTO'!$A$1:$T$889,4,FALSE)</f>
        <v>Fundación de derecho privado</v>
      </c>
      <c r="E157" s="178" t="str">
        <f>VLOOKUP(A157,'BASE REGISTRO AGOSTO'!$A$1:$T$889,5,FALSE)</f>
        <v>Otorgado por Decreto Supremo Nº 1360, de fecha 22 de febrero de 1952, del Ministerio de Justicia.</v>
      </c>
      <c r="F157" s="178" t="str">
        <f>VLOOKUP(A157,'BASE REGISTRO AGOSTO'!$A$1:$T$889,6,FALSE)</f>
        <v xml:space="preserve">Certificado de Vigencia extendido por el SRCeI, folio Nº 
500395957973, de fecha 29 de junio de 2021.
</v>
      </c>
      <c r="G157" s="178" t="str">
        <f>VLOOKUP(A157,'BASE REGISTRO AGOSTO'!$A$1:$T$889,7,FALSE)</f>
        <v>Readaptar  y moralizar a niños y jóvenes vagos o desamparados.</v>
      </c>
      <c r="H157" s="178" t="str">
        <f>VLOOKUP(A157,'BASE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7" s="178" t="str">
        <f>VLOOKUP(A157,'BASE REGISTRO AGOSTO'!$A$1:$T$889,9,FALSE)</f>
        <v>5 años.</v>
      </c>
      <c r="J157" s="178" t="str">
        <f>VLOOKUP(A157,'BASE REGISTRO AGOSTO'!$A$1:$T$889,10,FALSE)</f>
        <v xml:space="preserve"> 5 años
24 de octubre de 2019 al 24 de octubre del 2024
</v>
      </c>
      <c r="K157" s="178" t="str">
        <f>VLOOKUP(A157,'BASE REGISTRO AGOSTO'!$A$1:$T$889,11,FALSE)</f>
        <v xml:space="preserve">Gerente General: Delia María Del Gatto Reyes       
Presidente: Fernando Enrique Correa Ríos, 
Representante Legal:  Luis Mario Riquelme Navarro            
Mandataria: Paulina Andrea Herrera Godoy            
</v>
      </c>
      <c r="L157" s="178" t="str">
        <f>VLOOKUP(A157,'BASE REGISTRO AGOSTO'!$A$1:$T$889,12,FALSE)</f>
        <v xml:space="preserve">Luis Barros Valdes Nº 775, comuna de Providencia, Santiago.
</v>
      </c>
      <c r="M157" s="178" t="str">
        <f>VLOOKUP(A157,'BASE REGISTRO AGOSTO'!$A$1:$T$889,13,FALSE)</f>
        <v>XIII</v>
      </c>
      <c r="N157" s="178" t="str">
        <f>VLOOKUP(A157,'BASE REGISTRO AGOSTO'!$A$1:$T$889,14,FALSE)</f>
        <v>Providencia</v>
      </c>
      <c r="O157" s="178" t="str">
        <f>VLOOKUP(A157,'BASE REGISTRO AGOSTO'!$A$1:$T$889,15,FALSE)</f>
        <v xml:space="preserve">02-7903800
</v>
      </c>
      <c r="P157" s="178" t="str">
        <f>VLOOKUP(A157,'BASE REGISTRO AGOSTO'!$A$1:$T$889,16,FALSE)</f>
        <v>•	info@fundacionmicasa.cl</v>
      </c>
      <c r="Q157" s="178">
        <f>VLOOKUP(A157,'BASE REGISTRO AGOSTO'!$A$1:$T$889,17,FALSE)</f>
        <v>0</v>
      </c>
      <c r="R157" s="178">
        <f>VLOOKUP(A157,'BASE REGISTRO AGOSTO'!$A$1:$T$889,18,FALSE)</f>
        <v>93401</v>
      </c>
      <c r="S157" s="178" t="str">
        <f>VLOOKUP(A157,'BASE REGISTRO AGOSTO'!$A$1:$T$889,19,FALSE)</f>
        <v>Se acompaña certificado financiero correspondiente al año 2020, aprobados por el Subdepartamento de Supervisión Financiera Nacional.</v>
      </c>
      <c r="T157" s="183">
        <f>VLOOKUP(A157,'BASE REGISTRO AGOSTO'!$A$1:$T$889,20,FALSE)</f>
        <v>37970</v>
      </c>
      <c r="U157" s="177">
        <v>4250</v>
      </c>
      <c r="V157" s="179">
        <v>24049800</v>
      </c>
      <c r="W157" s="179">
        <v>79845336</v>
      </c>
      <c r="X157" s="180">
        <v>44469</v>
      </c>
      <c r="Y157" s="176" t="s">
        <v>6489</v>
      </c>
      <c r="Z157" s="176" t="s">
        <v>6490</v>
      </c>
      <c r="AA157" s="181" t="s">
        <v>6556</v>
      </c>
    </row>
    <row r="158" spans="1:27" ht="15.75" customHeight="1" x14ac:dyDescent="0.2">
      <c r="A158" s="177">
        <v>4250</v>
      </c>
      <c r="B158" s="178" t="str">
        <f>VLOOKUP(A158,'BASE REGISTRO AGOSTO'!$A$1:$T$889,2,FALSE)</f>
        <v xml:space="preserve">Fundación Mi Casa </v>
      </c>
      <c r="C158" s="178" t="str">
        <f>VLOOKUP(A158,'BASE REGISTRO AGOSTO'!$A$1:$T$889,3,FALSE)</f>
        <v>70015680K</v>
      </c>
      <c r="D158" s="178" t="str">
        <f>VLOOKUP(A158,'BASE REGISTRO AGOSTO'!$A$1:$T$889,4,FALSE)</f>
        <v>Fundación de derecho privado</v>
      </c>
      <c r="E158" s="178" t="str">
        <f>VLOOKUP(A158,'BASE REGISTRO AGOSTO'!$A$1:$T$889,5,FALSE)</f>
        <v>Otorgado por Decreto Supremo Nº 1360, de fecha 22 de febrero de 1952, del Ministerio de Justicia.</v>
      </c>
      <c r="F158" s="178" t="str">
        <f>VLOOKUP(A158,'BASE REGISTRO AGOSTO'!$A$1:$T$889,6,FALSE)</f>
        <v xml:space="preserve">Certificado de Vigencia extendido por el SRCeI, folio Nº 
500395957973, de fecha 29 de junio de 2021.
</v>
      </c>
      <c r="G158" s="178" t="str">
        <f>VLOOKUP(A158,'BASE REGISTRO AGOSTO'!$A$1:$T$889,7,FALSE)</f>
        <v>Readaptar  y moralizar a niños y jóvenes vagos o desamparados.</v>
      </c>
      <c r="H158" s="178" t="str">
        <f>VLOOKUP(A158,'BASE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8" s="178" t="str">
        <f>VLOOKUP(A158,'BASE REGISTRO AGOSTO'!$A$1:$T$889,9,FALSE)</f>
        <v>5 años.</v>
      </c>
      <c r="J158" s="178" t="str">
        <f>VLOOKUP(A158,'BASE REGISTRO AGOSTO'!$A$1:$T$889,10,FALSE)</f>
        <v xml:space="preserve"> 5 años
24 de octubre de 2019 al 24 de octubre del 2024
</v>
      </c>
      <c r="K158" s="178" t="str">
        <f>VLOOKUP(A158,'BASE REGISTRO AGOSTO'!$A$1:$T$889,11,FALSE)</f>
        <v xml:space="preserve">Gerente General: Delia María Del Gatto Reyes       
Presidente: Fernando Enrique Correa Ríos, 
Representante Legal:  Luis Mario Riquelme Navarro            
Mandataria: Paulina Andrea Herrera Godoy            
</v>
      </c>
      <c r="L158" s="178" t="str">
        <f>VLOOKUP(A158,'BASE REGISTRO AGOSTO'!$A$1:$T$889,12,FALSE)</f>
        <v xml:space="preserve">Luis Barros Valdes Nº 775, comuna de Providencia, Santiago.
</v>
      </c>
      <c r="M158" s="178" t="str">
        <f>VLOOKUP(A158,'BASE REGISTRO AGOSTO'!$A$1:$T$889,13,FALSE)</f>
        <v>XIII</v>
      </c>
      <c r="N158" s="178" t="str">
        <f>VLOOKUP(A158,'BASE REGISTRO AGOSTO'!$A$1:$T$889,14,FALSE)</f>
        <v>Providencia</v>
      </c>
      <c r="O158" s="178" t="str">
        <f>VLOOKUP(A158,'BASE REGISTRO AGOSTO'!$A$1:$T$889,15,FALSE)</f>
        <v xml:space="preserve">02-7903800
</v>
      </c>
      <c r="P158" s="178" t="str">
        <f>VLOOKUP(A158,'BASE REGISTRO AGOSTO'!$A$1:$T$889,16,FALSE)</f>
        <v>•	info@fundacionmicasa.cl</v>
      </c>
      <c r="Q158" s="178">
        <f>VLOOKUP(A158,'BASE REGISTRO AGOSTO'!$A$1:$T$889,17,FALSE)</f>
        <v>0</v>
      </c>
      <c r="R158" s="178">
        <f>VLOOKUP(A158,'BASE REGISTRO AGOSTO'!$A$1:$T$889,18,FALSE)</f>
        <v>93401</v>
      </c>
      <c r="S158" s="178" t="str">
        <f>VLOOKUP(A158,'BASE REGISTRO AGOSTO'!$A$1:$T$889,19,FALSE)</f>
        <v>Se acompaña certificado financiero correspondiente al año 2020, aprobados por el Subdepartamento de Supervisión Financiera Nacional.</v>
      </c>
      <c r="T158" s="183">
        <f>VLOOKUP(A158,'BASE REGISTRO AGOSTO'!$A$1:$T$889,20,FALSE)</f>
        <v>37970</v>
      </c>
      <c r="U158" s="177">
        <v>4250</v>
      </c>
      <c r="V158" s="179">
        <v>7075296</v>
      </c>
      <c r="W158" s="179">
        <v>69868534</v>
      </c>
      <c r="X158" s="180">
        <v>44469</v>
      </c>
      <c r="Y158" s="176" t="s">
        <v>6489</v>
      </c>
      <c r="Z158" s="176" t="s">
        <v>6490</v>
      </c>
      <c r="AA158" s="181" t="s">
        <v>6580</v>
      </c>
    </row>
    <row r="159" spans="1:27" ht="15.75" customHeight="1" x14ac:dyDescent="0.2">
      <c r="A159" s="177">
        <v>4250</v>
      </c>
      <c r="B159" s="178" t="str">
        <f>VLOOKUP(A159,'BASE REGISTRO AGOSTO'!$A$1:$T$889,2,FALSE)</f>
        <v xml:space="preserve">Fundación Mi Casa </v>
      </c>
      <c r="C159" s="178" t="str">
        <f>VLOOKUP(A159,'BASE REGISTRO AGOSTO'!$A$1:$T$889,3,FALSE)</f>
        <v>70015680K</v>
      </c>
      <c r="D159" s="178" t="str">
        <f>VLOOKUP(A159,'BASE REGISTRO AGOSTO'!$A$1:$T$889,4,FALSE)</f>
        <v>Fundación de derecho privado</v>
      </c>
      <c r="E159" s="178" t="str">
        <f>VLOOKUP(A159,'BASE REGISTRO AGOSTO'!$A$1:$T$889,5,FALSE)</f>
        <v>Otorgado por Decreto Supremo Nº 1360, de fecha 22 de febrero de 1952, del Ministerio de Justicia.</v>
      </c>
      <c r="F159" s="178" t="str">
        <f>VLOOKUP(A159,'BASE REGISTRO AGOSTO'!$A$1:$T$889,6,FALSE)</f>
        <v xml:space="preserve">Certificado de Vigencia extendido por el SRCeI, folio Nº 
500395957973, de fecha 29 de junio de 2021.
</v>
      </c>
      <c r="G159" s="178" t="str">
        <f>VLOOKUP(A159,'BASE REGISTRO AGOSTO'!$A$1:$T$889,7,FALSE)</f>
        <v>Readaptar  y moralizar a niños y jóvenes vagos o desamparados.</v>
      </c>
      <c r="H159" s="178" t="str">
        <f>VLOOKUP(A159,'BASE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9" s="178" t="str">
        <f>VLOOKUP(A159,'BASE REGISTRO AGOSTO'!$A$1:$T$889,9,FALSE)</f>
        <v>5 años.</v>
      </c>
      <c r="J159" s="178" t="str">
        <f>VLOOKUP(A159,'BASE REGISTRO AGOSTO'!$A$1:$T$889,10,FALSE)</f>
        <v xml:space="preserve"> 5 años
24 de octubre de 2019 al 24 de octubre del 2024
</v>
      </c>
      <c r="K159" s="178" t="str">
        <f>VLOOKUP(A159,'BASE REGISTRO AGOSTO'!$A$1:$T$889,11,FALSE)</f>
        <v xml:space="preserve">Gerente General: Delia María Del Gatto Reyes       
Presidente: Fernando Enrique Correa Ríos, 
Representante Legal:  Luis Mario Riquelme Navarro            
Mandataria: Paulina Andrea Herrera Godoy            
</v>
      </c>
      <c r="L159" s="178" t="str">
        <f>VLOOKUP(A159,'BASE REGISTRO AGOSTO'!$A$1:$T$889,12,FALSE)</f>
        <v xml:space="preserve">Luis Barros Valdes Nº 775, comuna de Providencia, Santiago.
</v>
      </c>
      <c r="M159" s="178" t="str">
        <f>VLOOKUP(A159,'BASE REGISTRO AGOSTO'!$A$1:$T$889,13,FALSE)</f>
        <v>XIII</v>
      </c>
      <c r="N159" s="178" t="str">
        <f>VLOOKUP(A159,'BASE REGISTRO AGOSTO'!$A$1:$T$889,14,FALSE)</f>
        <v>Providencia</v>
      </c>
      <c r="O159" s="178" t="str">
        <f>VLOOKUP(A159,'BASE REGISTRO AGOSTO'!$A$1:$T$889,15,FALSE)</f>
        <v xml:space="preserve">02-7903800
</v>
      </c>
      <c r="P159" s="178" t="str">
        <f>VLOOKUP(A159,'BASE REGISTRO AGOSTO'!$A$1:$T$889,16,FALSE)</f>
        <v>•	info@fundacionmicasa.cl</v>
      </c>
      <c r="Q159" s="178">
        <f>VLOOKUP(A159,'BASE REGISTRO AGOSTO'!$A$1:$T$889,17,FALSE)</f>
        <v>0</v>
      </c>
      <c r="R159" s="178">
        <f>VLOOKUP(A159,'BASE REGISTRO AGOSTO'!$A$1:$T$889,18,FALSE)</f>
        <v>93401</v>
      </c>
      <c r="S159" s="178" t="str">
        <f>VLOOKUP(A159,'BASE REGISTRO AGOSTO'!$A$1:$T$889,19,FALSE)</f>
        <v>Se acompaña certificado financiero correspondiente al año 2020, aprobados por el Subdepartamento de Supervisión Financiera Nacional.</v>
      </c>
      <c r="T159" s="183">
        <f>VLOOKUP(A159,'BASE REGISTRO AGOSTO'!$A$1:$T$889,20,FALSE)</f>
        <v>37970</v>
      </c>
      <c r="U159" s="177">
        <v>4250</v>
      </c>
      <c r="V159" s="179">
        <v>3509719</v>
      </c>
      <c r="W159" s="179">
        <v>29288012</v>
      </c>
      <c r="X159" s="180">
        <v>44469</v>
      </c>
      <c r="Y159" s="176" t="s">
        <v>6489</v>
      </c>
      <c r="Z159" s="176" t="s">
        <v>6490</v>
      </c>
      <c r="AA159" s="181" t="s">
        <v>6581</v>
      </c>
    </row>
    <row r="160" spans="1:27" ht="15.75" customHeight="1" x14ac:dyDescent="0.2">
      <c r="A160" s="177">
        <v>4250</v>
      </c>
      <c r="B160" s="178" t="str">
        <f>VLOOKUP(A160,'BASE REGISTRO AGOSTO'!$A$1:$T$889,2,FALSE)</f>
        <v xml:space="preserve">Fundación Mi Casa </v>
      </c>
      <c r="C160" s="178" t="str">
        <f>VLOOKUP(A160,'BASE REGISTRO AGOSTO'!$A$1:$T$889,3,FALSE)</f>
        <v>70015680K</v>
      </c>
      <c r="D160" s="178" t="str">
        <f>VLOOKUP(A160,'BASE REGISTRO AGOSTO'!$A$1:$T$889,4,FALSE)</f>
        <v>Fundación de derecho privado</v>
      </c>
      <c r="E160" s="178" t="str">
        <f>VLOOKUP(A160,'BASE REGISTRO AGOSTO'!$A$1:$T$889,5,FALSE)</f>
        <v>Otorgado por Decreto Supremo Nº 1360, de fecha 22 de febrero de 1952, del Ministerio de Justicia.</v>
      </c>
      <c r="F160" s="178" t="str">
        <f>VLOOKUP(A160,'BASE REGISTRO AGOSTO'!$A$1:$T$889,6,FALSE)</f>
        <v xml:space="preserve">Certificado de Vigencia extendido por el SRCeI, folio Nº 
500395957973, de fecha 29 de junio de 2021.
</v>
      </c>
      <c r="G160" s="178" t="str">
        <f>VLOOKUP(A160,'BASE REGISTRO AGOSTO'!$A$1:$T$889,7,FALSE)</f>
        <v>Readaptar  y moralizar a niños y jóvenes vagos o desamparados.</v>
      </c>
      <c r="H160" s="178" t="str">
        <f>VLOOKUP(A160,'BASE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0" s="178" t="str">
        <f>VLOOKUP(A160,'BASE REGISTRO AGOSTO'!$A$1:$T$889,9,FALSE)</f>
        <v>5 años.</v>
      </c>
      <c r="J160" s="178" t="str">
        <f>VLOOKUP(A160,'BASE REGISTRO AGOSTO'!$A$1:$T$889,10,FALSE)</f>
        <v xml:space="preserve"> 5 años
24 de octubre de 2019 al 24 de octubre del 2024
</v>
      </c>
      <c r="K160" s="178" t="str">
        <f>VLOOKUP(A160,'BASE REGISTRO AGOSTO'!$A$1:$T$889,11,FALSE)</f>
        <v xml:space="preserve">Gerente General: Delia María Del Gatto Reyes       
Presidente: Fernando Enrique Correa Ríos, 
Representante Legal:  Luis Mario Riquelme Navarro            
Mandataria: Paulina Andrea Herrera Godoy            
</v>
      </c>
      <c r="L160" s="178" t="str">
        <f>VLOOKUP(A160,'BASE REGISTRO AGOSTO'!$A$1:$T$889,12,FALSE)</f>
        <v xml:space="preserve">Luis Barros Valdes Nº 775, comuna de Providencia, Santiago.
</v>
      </c>
      <c r="M160" s="178" t="str">
        <f>VLOOKUP(A160,'BASE REGISTRO AGOSTO'!$A$1:$T$889,13,FALSE)</f>
        <v>XIII</v>
      </c>
      <c r="N160" s="178" t="str">
        <f>VLOOKUP(A160,'BASE REGISTRO AGOSTO'!$A$1:$T$889,14,FALSE)</f>
        <v>Providencia</v>
      </c>
      <c r="O160" s="178" t="str">
        <f>VLOOKUP(A160,'BASE REGISTRO AGOSTO'!$A$1:$T$889,15,FALSE)</f>
        <v xml:space="preserve">02-7903800
</v>
      </c>
      <c r="P160" s="178" t="str">
        <f>VLOOKUP(A160,'BASE REGISTRO AGOSTO'!$A$1:$T$889,16,FALSE)</f>
        <v>•	info@fundacionmicasa.cl</v>
      </c>
      <c r="Q160" s="178">
        <f>VLOOKUP(A160,'BASE REGISTRO AGOSTO'!$A$1:$T$889,17,FALSE)</f>
        <v>0</v>
      </c>
      <c r="R160" s="178">
        <f>VLOOKUP(A160,'BASE REGISTRO AGOSTO'!$A$1:$T$889,18,FALSE)</f>
        <v>93401</v>
      </c>
      <c r="S160" s="178" t="str">
        <f>VLOOKUP(A160,'BASE REGISTRO AGOSTO'!$A$1:$T$889,19,FALSE)</f>
        <v>Se acompaña certificado financiero correspondiente al año 2020, aprobados por el Subdepartamento de Supervisión Financiera Nacional.</v>
      </c>
      <c r="T160" s="183">
        <f>VLOOKUP(A160,'BASE REGISTRO AGOSTO'!$A$1:$T$889,20,FALSE)</f>
        <v>37970</v>
      </c>
      <c r="U160" s="177">
        <v>4250</v>
      </c>
      <c r="V160" s="179">
        <v>3103200</v>
      </c>
      <c r="W160" s="179">
        <v>71063280</v>
      </c>
      <c r="X160" s="180">
        <v>44469</v>
      </c>
      <c r="Y160" s="176" t="s">
        <v>6489</v>
      </c>
      <c r="Z160" s="176" t="s">
        <v>6490</v>
      </c>
      <c r="AA160" s="181" t="s">
        <v>6576</v>
      </c>
    </row>
    <row r="161" spans="1:27" ht="15.75" customHeight="1" x14ac:dyDescent="0.2">
      <c r="A161" s="177">
        <v>4250</v>
      </c>
      <c r="B161" s="178" t="str">
        <f>VLOOKUP(A161,'BASE REGISTRO AGOSTO'!$A$1:$T$889,2,FALSE)</f>
        <v xml:space="preserve">Fundación Mi Casa </v>
      </c>
      <c r="C161" s="178" t="str">
        <f>VLOOKUP(A161,'BASE REGISTRO AGOSTO'!$A$1:$T$889,3,FALSE)</f>
        <v>70015680K</v>
      </c>
      <c r="D161" s="178" t="str">
        <f>VLOOKUP(A161,'BASE REGISTRO AGOSTO'!$A$1:$T$889,4,FALSE)</f>
        <v>Fundación de derecho privado</v>
      </c>
      <c r="E161" s="178" t="str">
        <f>VLOOKUP(A161,'BASE REGISTRO AGOSTO'!$A$1:$T$889,5,FALSE)</f>
        <v>Otorgado por Decreto Supremo Nº 1360, de fecha 22 de febrero de 1952, del Ministerio de Justicia.</v>
      </c>
      <c r="F161" s="178" t="str">
        <f>VLOOKUP(A161,'BASE REGISTRO AGOSTO'!$A$1:$T$889,6,FALSE)</f>
        <v xml:space="preserve">Certificado de Vigencia extendido por el SRCeI, folio Nº 
500395957973, de fecha 29 de junio de 2021.
</v>
      </c>
      <c r="G161" s="178" t="str">
        <f>VLOOKUP(A161,'BASE REGISTRO AGOSTO'!$A$1:$T$889,7,FALSE)</f>
        <v>Readaptar  y moralizar a niños y jóvenes vagos o desamparados.</v>
      </c>
      <c r="H161" s="178" t="str">
        <f>VLOOKUP(A161,'BASE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1" s="178" t="str">
        <f>VLOOKUP(A161,'BASE REGISTRO AGOSTO'!$A$1:$T$889,9,FALSE)</f>
        <v>5 años.</v>
      </c>
      <c r="J161" s="178" t="str">
        <f>VLOOKUP(A161,'BASE REGISTRO AGOSTO'!$A$1:$T$889,10,FALSE)</f>
        <v xml:space="preserve"> 5 años
24 de octubre de 2019 al 24 de octubre del 2024
</v>
      </c>
      <c r="K161" s="178" t="str">
        <f>VLOOKUP(A161,'BASE REGISTRO AGOSTO'!$A$1:$T$889,11,FALSE)</f>
        <v xml:space="preserve">Gerente General: Delia María Del Gatto Reyes       
Presidente: Fernando Enrique Correa Ríos, 
Representante Legal:  Luis Mario Riquelme Navarro            
Mandataria: Paulina Andrea Herrera Godoy            
</v>
      </c>
      <c r="L161" s="178" t="str">
        <f>VLOOKUP(A161,'BASE REGISTRO AGOSTO'!$A$1:$T$889,12,FALSE)</f>
        <v xml:space="preserve">Luis Barros Valdes Nº 775, comuna de Providencia, Santiago.
</v>
      </c>
      <c r="M161" s="178" t="str">
        <f>VLOOKUP(A161,'BASE REGISTRO AGOSTO'!$A$1:$T$889,13,FALSE)</f>
        <v>XIII</v>
      </c>
      <c r="N161" s="178" t="str">
        <f>VLOOKUP(A161,'BASE REGISTRO AGOSTO'!$A$1:$T$889,14,FALSE)</f>
        <v>Providencia</v>
      </c>
      <c r="O161" s="178" t="str">
        <f>VLOOKUP(A161,'BASE REGISTRO AGOSTO'!$A$1:$T$889,15,FALSE)</f>
        <v xml:space="preserve">02-7903800
</v>
      </c>
      <c r="P161" s="178" t="str">
        <f>VLOOKUP(A161,'BASE REGISTRO AGOSTO'!$A$1:$T$889,16,FALSE)</f>
        <v>•	info@fundacionmicasa.cl</v>
      </c>
      <c r="Q161" s="178">
        <f>VLOOKUP(A161,'BASE REGISTRO AGOSTO'!$A$1:$T$889,17,FALSE)</f>
        <v>0</v>
      </c>
      <c r="R161" s="178">
        <f>VLOOKUP(A161,'BASE REGISTRO AGOSTO'!$A$1:$T$889,18,FALSE)</f>
        <v>93401</v>
      </c>
      <c r="S161" s="178" t="str">
        <f>VLOOKUP(A161,'BASE REGISTRO AGOSTO'!$A$1:$T$889,19,FALSE)</f>
        <v>Se acompaña certificado financiero correspondiente al año 2020, aprobados por el Subdepartamento de Supervisión Financiera Nacional.</v>
      </c>
      <c r="T161" s="183">
        <f>VLOOKUP(A161,'BASE REGISTRO AGOSTO'!$A$1:$T$889,20,FALSE)</f>
        <v>37970</v>
      </c>
      <c r="U161" s="177">
        <v>4250</v>
      </c>
      <c r="V161" s="179">
        <v>7871267</v>
      </c>
      <c r="W161" s="179">
        <v>54847687</v>
      </c>
      <c r="X161" s="180">
        <v>44469</v>
      </c>
      <c r="Y161" s="176" t="s">
        <v>6489</v>
      </c>
      <c r="Z161" s="176" t="s">
        <v>6490</v>
      </c>
      <c r="AA161" s="181" t="s">
        <v>6582</v>
      </c>
    </row>
    <row r="162" spans="1:27" ht="15.75" customHeight="1" x14ac:dyDescent="0.2">
      <c r="A162" s="177">
        <v>4250</v>
      </c>
      <c r="B162" s="178" t="str">
        <f>VLOOKUP(A162,'BASE REGISTRO AGOSTO'!$A$1:$T$889,2,FALSE)</f>
        <v xml:space="preserve">Fundación Mi Casa </v>
      </c>
      <c r="C162" s="178" t="str">
        <f>VLOOKUP(A162,'BASE REGISTRO AGOSTO'!$A$1:$T$889,3,FALSE)</f>
        <v>70015680K</v>
      </c>
      <c r="D162" s="178" t="str">
        <f>VLOOKUP(A162,'BASE REGISTRO AGOSTO'!$A$1:$T$889,4,FALSE)</f>
        <v>Fundación de derecho privado</v>
      </c>
      <c r="E162" s="178" t="str">
        <f>VLOOKUP(A162,'BASE REGISTRO AGOSTO'!$A$1:$T$889,5,FALSE)</f>
        <v>Otorgado por Decreto Supremo Nº 1360, de fecha 22 de febrero de 1952, del Ministerio de Justicia.</v>
      </c>
      <c r="F162" s="178" t="str">
        <f>VLOOKUP(A162,'BASE REGISTRO AGOSTO'!$A$1:$T$889,6,FALSE)</f>
        <v xml:space="preserve">Certificado de Vigencia extendido por el SRCeI, folio Nº 
500395957973, de fecha 29 de junio de 2021.
</v>
      </c>
      <c r="G162" s="178" t="str">
        <f>VLOOKUP(A162,'BASE REGISTRO AGOSTO'!$A$1:$T$889,7,FALSE)</f>
        <v>Readaptar  y moralizar a niños y jóvenes vagos o desamparados.</v>
      </c>
      <c r="H162" s="178" t="str">
        <f>VLOOKUP(A162,'BASE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2" s="178" t="str">
        <f>VLOOKUP(A162,'BASE REGISTRO AGOSTO'!$A$1:$T$889,9,FALSE)</f>
        <v>5 años.</v>
      </c>
      <c r="J162" s="178" t="str">
        <f>VLOOKUP(A162,'BASE REGISTRO AGOSTO'!$A$1:$T$889,10,FALSE)</f>
        <v xml:space="preserve"> 5 años
24 de octubre de 2019 al 24 de octubre del 2024
</v>
      </c>
      <c r="K162" s="178" t="str">
        <f>VLOOKUP(A162,'BASE REGISTRO AGOSTO'!$A$1:$T$889,11,FALSE)</f>
        <v xml:space="preserve">Gerente General: Delia María Del Gatto Reyes       
Presidente: Fernando Enrique Correa Ríos, 
Representante Legal:  Luis Mario Riquelme Navarro            
Mandataria: Paulina Andrea Herrera Godoy            
</v>
      </c>
      <c r="L162" s="178" t="str">
        <f>VLOOKUP(A162,'BASE REGISTRO AGOSTO'!$A$1:$T$889,12,FALSE)</f>
        <v xml:space="preserve">Luis Barros Valdes Nº 775, comuna de Providencia, Santiago.
</v>
      </c>
      <c r="M162" s="178" t="str">
        <f>VLOOKUP(A162,'BASE REGISTRO AGOSTO'!$A$1:$T$889,13,FALSE)</f>
        <v>XIII</v>
      </c>
      <c r="N162" s="178" t="str">
        <f>VLOOKUP(A162,'BASE REGISTRO AGOSTO'!$A$1:$T$889,14,FALSE)</f>
        <v>Providencia</v>
      </c>
      <c r="O162" s="178" t="str">
        <f>VLOOKUP(A162,'BASE REGISTRO AGOSTO'!$A$1:$T$889,15,FALSE)</f>
        <v xml:space="preserve">02-7903800
</v>
      </c>
      <c r="P162" s="178" t="str">
        <f>VLOOKUP(A162,'BASE REGISTRO AGOSTO'!$A$1:$T$889,16,FALSE)</f>
        <v>•	info@fundacionmicasa.cl</v>
      </c>
      <c r="Q162" s="178">
        <f>VLOOKUP(A162,'BASE REGISTRO AGOSTO'!$A$1:$T$889,17,FALSE)</f>
        <v>0</v>
      </c>
      <c r="R162" s="178">
        <f>VLOOKUP(A162,'BASE REGISTRO AGOSTO'!$A$1:$T$889,18,FALSE)</f>
        <v>93401</v>
      </c>
      <c r="S162" s="178" t="str">
        <f>VLOOKUP(A162,'BASE REGISTRO AGOSTO'!$A$1:$T$889,19,FALSE)</f>
        <v>Se acompaña certificado financiero correspondiente al año 2020, aprobados por el Subdepartamento de Supervisión Financiera Nacional.</v>
      </c>
      <c r="T162" s="183">
        <f>VLOOKUP(A162,'BASE REGISTRO AGOSTO'!$A$1:$T$889,20,FALSE)</f>
        <v>37970</v>
      </c>
      <c r="U162" s="177">
        <v>4250</v>
      </c>
      <c r="V162" s="179">
        <v>56116200</v>
      </c>
      <c r="W162" s="179">
        <v>188871096</v>
      </c>
      <c r="X162" s="180">
        <v>44469</v>
      </c>
      <c r="Y162" s="176" t="s">
        <v>6489</v>
      </c>
      <c r="Z162" s="176" t="s">
        <v>6490</v>
      </c>
      <c r="AA162" s="181" t="s">
        <v>6551</v>
      </c>
    </row>
    <row r="163" spans="1:27" ht="15.75" customHeight="1" x14ac:dyDescent="0.2">
      <c r="A163" s="177">
        <v>4250</v>
      </c>
      <c r="B163" s="178" t="str">
        <f>VLOOKUP(A163,'BASE REGISTRO AGOSTO'!$A$1:$T$889,2,FALSE)</f>
        <v xml:space="preserve">Fundación Mi Casa </v>
      </c>
      <c r="C163" s="178" t="str">
        <f>VLOOKUP(A163,'BASE REGISTRO AGOSTO'!$A$1:$T$889,3,FALSE)</f>
        <v>70015680K</v>
      </c>
      <c r="D163" s="178" t="str">
        <f>VLOOKUP(A163,'BASE REGISTRO AGOSTO'!$A$1:$T$889,4,FALSE)</f>
        <v>Fundación de derecho privado</v>
      </c>
      <c r="E163" s="178" t="str">
        <f>VLOOKUP(A163,'BASE REGISTRO AGOSTO'!$A$1:$T$889,5,FALSE)</f>
        <v>Otorgado por Decreto Supremo Nº 1360, de fecha 22 de febrero de 1952, del Ministerio de Justicia.</v>
      </c>
      <c r="F163" s="178" t="str">
        <f>VLOOKUP(A163,'BASE REGISTRO AGOSTO'!$A$1:$T$889,6,FALSE)</f>
        <v xml:space="preserve">Certificado de Vigencia extendido por el SRCeI, folio Nº 
500395957973, de fecha 29 de junio de 2021.
</v>
      </c>
      <c r="G163" s="178" t="str">
        <f>VLOOKUP(A163,'BASE REGISTRO AGOSTO'!$A$1:$T$889,7,FALSE)</f>
        <v>Readaptar  y moralizar a niños y jóvenes vagos o desamparados.</v>
      </c>
      <c r="H163" s="178" t="str">
        <f>VLOOKUP(A163,'BASE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3" s="178" t="str">
        <f>VLOOKUP(A163,'BASE REGISTRO AGOSTO'!$A$1:$T$889,9,FALSE)</f>
        <v>5 años.</v>
      </c>
      <c r="J163" s="178" t="str">
        <f>VLOOKUP(A163,'BASE REGISTRO AGOSTO'!$A$1:$T$889,10,FALSE)</f>
        <v xml:space="preserve"> 5 años
24 de octubre de 2019 al 24 de octubre del 2024
</v>
      </c>
      <c r="K163" s="178" t="str">
        <f>VLOOKUP(A163,'BASE REGISTRO AGOSTO'!$A$1:$T$889,11,FALSE)</f>
        <v xml:space="preserve">Gerente General: Delia María Del Gatto Reyes       
Presidente: Fernando Enrique Correa Ríos, 
Representante Legal:  Luis Mario Riquelme Navarro            
Mandataria: Paulina Andrea Herrera Godoy            
</v>
      </c>
      <c r="L163" s="178" t="str">
        <f>VLOOKUP(A163,'BASE REGISTRO AGOSTO'!$A$1:$T$889,12,FALSE)</f>
        <v xml:space="preserve">Luis Barros Valdes Nº 775, comuna de Providencia, Santiago.
</v>
      </c>
      <c r="M163" s="178" t="str">
        <f>VLOOKUP(A163,'BASE REGISTRO AGOSTO'!$A$1:$T$889,13,FALSE)</f>
        <v>XIII</v>
      </c>
      <c r="N163" s="178" t="str">
        <f>VLOOKUP(A163,'BASE REGISTRO AGOSTO'!$A$1:$T$889,14,FALSE)</f>
        <v>Providencia</v>
      </c>
      <c r="O163" s="178" t="str">
        <f>VLOOKUP(A163,'BASE REGISTRO AGOSTO'!$A$1:$T$889,15,FALSE)</f>
        <v xml:space="preserve">02-7903800
</v>
      </c>
      <c r="P163" s="178" t="str">
        <f>VLOOKUP(A163,'BASE REGISTRO AGOSTO'!$A$1:$T$889,16,FALSE)</f>
        <v>•	info@fundacionmicasa.cl</v>
      </c>
      <c r="Q163" s="178">
        <f>VLOOKUP(A163,'BASE REGISTRO AGOSTO'!$A$1:$T$889,17,FALSE)</f>
        <v>0</v>
      </c>
      <c r="R163" s="178">
        <f>VLOOKUP(A163,'BASE REGISTRO AGOSTO'!$A$1:$T$889,18,FALSE)</f>
        <v>93401</v>
      </c>
      <c r="S163" s="178" t="str">
        <f>VLOOKUP(A163,'BASE REGISTRO AGOSTO'!$A$1:$T$889,19,FALSE)</f>
        <v>Se acompaña certificado financiero correspondiente al año 2020, aprobados por el Subdepartamento de Supervisión Financiera Nacional.</v>
      </c>
      <c r="T163" s="183">
        <f>VLOOKUP(A163,'BASE REGISTRO AGOSTO'!$A$1:$T$889,20,FALSE)</f>
        <v>37970</v>
      </c>
      <c r="U163" s="177">
        <v>4250</v>
      </c>
      <c r="V163" s="179">
        <v>8016600</v>
      </c>
      <c r="W163" s="179">
        <v>64132800</v>
      </c>
      <c r="X163" s="180">
        <v>44469</v>
      </c>
      <c r="Y163" s="176" t="s">
        <v>6489</v>
      </c>
      <c r="Z163" s="176" t="s">
        <v>6490</v>
      </c>
      <c r="AA163" s="181" t="s">
        <v>6583</v>
      </c>
    </row>
    <row r="164" spans="1:27" ht="15.75" customHeight="1" x14ac:dyDescent="0.2">
      <c r="A164" s="177">
        <v>4250</v>
      </c>
      <c r="B164" s="178" t="str">
        <f>VLOOKUP(A164,'BASE REGISTRO AGOSTO'!$A$1:$T$889,2,FALSE)</f>
        <v xml:space="preserve">Fundación Mi Casa </v>
      </c>
      <c r="C164" s="178" t="str">
        <f>VLOOKUP(A164,'BASE REGISTRO AGOSTO'!$A$1:$T$889,3,FALSE)</f>
        <v>70015680K</v>
      </c>
      <c r="D164" s="178" t="str">
        <f>VLOOKUP(A164,'BASE REGISTRO AGOSTO'!$A$1:$T$889,4,FALSE)</f>
        <v>Fundación de derecho privado</v>
      </c>
      <c r="E164" s="178" t="str">
        <f>VLOOKUP(A164,'BASE REGISTRO AGOSTO'!$A$1:$T$889,5,FALSE)</f>
        <v>Otorgado por Decreto Supremo Nº 1360, de fecha 22 de febrero de 1952, del Ministerio de Justicia.</v>
      </c>
      <c r="F164" s="178" t="str">
        <f>VLOOKUP(A164,'BASE REGISTRO AGOSTO'!$A$1:$T$889,6,FALSE)</f>
        <v xml:space="preserve">Certificado de Vigencia extendido por el SRCeI, folio Nº 
500395957973, de fecha 29 de junio de 2021.
</v>
      </c>
      <c r="G164" s="178" t="str">
        <f>VLOOKUP(A164,'BASE REGISTRO AGOSTO'!$A$1:$T$889,7,FALSE)</f>
        <v>Readaptar  y moralizar a niños y jóvenes vagos o desamparados.</v>
      </c>
      <c r="H164" s="178" t="str">
        <f>VLOOKUP(A164,'BASE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4" s="178" t="str">
        <f>VLOOKUP(A164,'BASE REGISTRO AGOSTO'!$A$1:$T$889,9,FALSE)</f>
        <v>5 años.</v>
      </c>
      <c r="J164" s="178" t="str">
        <f>VLOOKUP(A164,'BASE REGISTRO AGOSTO'!$A$1:$T$889,10,FALSE)</f>
        <v xml:space="preserve"> 5 años
24 de octubre de 2019 al 24 de octubre del 2024
</v>
      </c>
      <c r="K164" s="178" t="str">
        <f>VLOOKUP(A164,'BASE REGISTRO AGOSTO'!$A$1:$T$889,11,FALSE)</f>
        <v xml:space="preserve">Gerente General: Delia María Del Gatto Reyes       
Presidente: Fernando Enrique Correa Ríos, 
Representante Legal:  Luis Mario Riquelme Navarro            
Mandataria: Paulina Andrea Herrera Godoy            
</v>
      </c>
      <c r="L164" s="178" t="str">
        <f>VLOOKUP(A164,'BASE REGISTRO AGOSTO'!$A$1:$T$889,12,FALSE)</f>
        <v xml:space="preserve">Luis Barros Valdes Nº 775, comuna de Providencia, Santiago.
</v>
      </c>
      <c r="M164" s="178" t="str">
        <f>VLOOKUP(A164,'BASE REGISTRO AGOSTO'!$A$1:$T$889,13,FALSE)</f>
        <v>XIII</v>
      </c>
      <c r="N164" s="178" t="str">
        <f>VLOOKUP(A164,'BASE REGISTRO AGOSTO'!$A$1:$T$889,14,FALSE)</f>
        <v>Providencia</v>
      </c>
      <c r="O164" s="178" t="str">
        <f>VLOOKUP(A164,'BASE REGISTRO AGOSTO'!$A$1:$T$889,15,FALSE)</f>
        <v xml:space="preserve">02-7903800
</v>
      </c>
      <c r="P164" s="178" t="str">
        <f>VLOOKUP(A164,'BASE REGISTRO AGOSTO'!$A$1:$T$889,16,FALSE)</f>
        <v>•	info@fundacionmicasa.cl</v>
      </c>
      <c r="Q164" s="178">
        <f>VLOOKUP(A164,'BASE REGISTRO AGOSTO'!$A$1:$T$889,17,FALSE)</f>
        <v>0</v>
      </c>
      <c r="R164" s="178">
        <f>VLOOKUP(A164,'BASE REGISTRO AGOSTO'!$A$1:$T$889,18,FALSE)</f>
        <v>93401</v>
      </c>
      <c r="S164" s="178" t="str">
        <f>VLOOKUP(A164,'BASE REGISTRO AGOSTO'!$A$1:$T$889,19,FALSE)</f>
        <v>Se acompaña certificado financiero correspondiente al año 2020, aprobados por el Subdepartamento de Supervisión Financiera Nacional.</v>
      </c>
      <c r="T164" s="183">
        <f>VLOOKUP(A164,'BASE REGISTRO AGOSTO'!$A$1:$T$889,20,FALSE)</f>
        <v>37970</v>
      </c>
      <c r="U164" s="177">
        <v>4250</v>
      </c>
      <c r="V164" s="179">
        <v>16033200</v>
      </c>
      <c r="W164" s="179">
        <v>167386608</v>
      </c>
      <c r="X164" s="180">
        <v>44469</v>
      </c>
      <c r="Y164" s="176" t="s">
        <v>6489</v>
      </c>
      <c r="Z164" s="176" t="s">
        <v>6490</v>
      </c>
      <c r="AA164" s="181" t="s">
        <v>6548</v>
      </c>
    </row>
    <row r="165" spans="1:27" ht="15.75" customHeight="1" x14ac:dyDescent="0.2">
      <c r="A165" s="177">
        <v>4250</v>
      </c>
      <c r="B165" s="178" t="str">
        <f>VLOOKUP(A165,'BASE REGISTRO AGOSTO'!$A$1:$T$889,2,FALSE)</f>
        <v xml:space="preserve">Fundación Mi Casa </v>
      </c>
      <c r="C165" s="178" t="str">
        <f>VLOOKUP(A165,'BASE REGISTRO AGOSTO'!$A$1:$T$889,3,FALSE)</f>
        <v>70015680K</v>
      </c>
      <c r="D165" s="178" t="str">
        <f>VLOOKUP(A165,'BASE REGISTRO AGOSTO'!$A$1:$T$889,4,FALSE)</f>
        <v>Fundación de derecho privado</v>
      </c>
      <c r="E165" s="178" t="str">
        <f>VLOOKUP(A165,'BASE REGISTRO AGOSTO'!$A$1:$T$889,5,FALSE)</f>
        <v>Otorgado por Decreto Supremo Nº 1360, de fecha 22 de febrero de 1952, del Ministerio de Justicia.</v>
      </c>
      <c r="F165" s="178" t="str">
        <f>VLOOKUP(A165,'BASE REGISTRO AGOSTO'!$A$1:$T$889,6,FALSE)</f>
        <v xml:space="preserve">Certificado de Vigencia extendido por el SRCeI, folio Nº 
500395957973, de fecha 29 de junio de 2021.
</v>
      </c>
      <c r="G165" s="178" t="str">
        <f>VLOOKUP(A165,'BASE REGISTRO AGOSTO'!$A$1:$T$889,7,FALSE)</f>
        <v>Readaptar  y moralizar a niños y jóvenes vagos o desamparados.</v>
      </c>
      <c r="H165" s="178" t="str">
        <f>VLOOKUP(A165,'BASE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5" s="178" t="str">
        <f>VLOOKUP(A165,'BASE REGISTRO AGOSTO'!$A$1:$T$889,9,FALSE)</f>
        <v>5 años.</v>
      </c>
      <c r="J165" s="178" t="str">
        <f>VLOOKUP(A165,'BASE REGISTRO AGOSTO'!$A$1:$T$889,10,FALSE)</f>
        <v xml:space="preserve"> 5 años
24 de octubre de 2019 al 24 de octubre del 2024
</v>
      </c>
      <c r="K165" s="178" t="str">
        <f>VLOOKUP(A165,'BASE REGISTRO AGOSTO'!$A$1:$T$889,11,FALSE)</f>
        <v xml:space="preserve">Gerente General: Delia María Del Gatto Reyes       
Presidente: Fernando Enrique Correa Ríos, 
Representante Legal:  Luis Mario Riquelme Navarro            
Mandataria: Paulina Andrea Herrera Godoy            
</v>
      </c>
      <c r="L165" s="178" t="str">
        <f>VLOOKUP(A165,'BASE REGISTRO AGOSTO'!$A$1:$T$889,12,FALSE)</f>
        <v xml:space="preserve">Luis Barros Valdes Nº 775, comuna de Providencia, Santiago.
</v>
      </c>
      <c r="M165" s="178" t="str">
        <f>VLOOKUP(A165,'BASE REGISTRO AGOSTO'!$A$1:$T$889,13,FALSE)</f>
        <v>XIII</v>
      </c>
      <c r="N165" s="178" t="str">
        <f>VLOOKUP(A165,'BASE REGISTRO AGOSTO'!$A$1:$T$889,14,FALSE)</f>
        <v>Providencia</v>
      </c>
      <c r="O165" s="178" t="str">
        <f>VLOOKUP(A165,'BASE REGISTRO AGOSTO'!$A$1:$T$889,15,FALSE)</f>
        <v xml:space="preserve">02-7903800
</v>
      </c>
      <c r="P165" s="178" t="str">
        <f>VLOOKUP(A165,'BASE REGISTRO AGOSTO'!$A$1:$T$889,16,FALSE)</f>
        <v>•	info@fundacionmicasa.cl</v>
      </c>
      <c r="Q165" s="178">
        <f>VLOOKUP(A165,'BASE REGISTRO AGOSTO'!$A$1:$T$889,17,FALSE)</f>
        <v>0</v>
      </c>
      <c r="R165" s="178">
        <f>VLOOKUP(A165,'BASE REGISTRO AGOSTO'!$A$1:$T$889,18,FALSE)</f>
        <v>93401</v>
      </c>
      <c r="S165" s="178" t="str">
        <f>VLOOKUP(A165,'BASE REGISTRO AGOSTO'!$A$1:$T$889,19,FALSE)</f>
        <v>Se acompaña certificado financiero correspondiente al año 2020, aprobados por el Subdepartamento de Supervisión Financiera Nacional.</v>
      </c>
      <c r="T165" s="183">
        <f>VLOOKUP(A165,'BASE REGISTRO AGOSTO'!$A$1:$T$889,20,FALSE)</f>
        <v>37970</v>
      </c>
      <c r="U165" s="177">
        <v>4250</v>
      </c>
      <c r="V165" s="179">
        <v>15826320</v>
      </c>
      <c r="W165" s="179">
        <v>133825499</v>
      </c>
      <c r="X165" s="180">
        <v>44469</v>
      </c>
      <c r="Y165" s="176" t="s">
        <v>6489</v>
      </c>
      <c r="Z165" s="176" t="s">
        <v>6490</v>
      </c>
      <c r="AA165" s="181" t="s">
        <v>6584</v>
      </c>
    </row>
    <row r="166" spans="1:27" ht="15.75" customHeight="1" x14ac:dyDescent="0.2">
      <c r="A166" s="177">
        <v>4250</v>
      </c>
      <c r="B166" s="178" t="str">
        <f>VLOOKUP(A166,'BASE REGISTRO AGOSTO'!$A$1:$T$889,2,FALSE)</f>
        <v xml:space="preserve">Fundación Mi Casa </v>
      </c>
      <c r="C166" s="178" t="str">
        <f>VLOOKUP(A166,'BASE REGISTRO AGOSTO'!$A$1:$T$889,3,FALSE)</f>
        <v>70015680K</v>
      </c>
      <c r="D166" s="178" t="str">
        <f>VLOOKUP(A166,'BASE REGISTRO AGOSTO'!$A$1:$T$889,4,FALSE)</f>
        <v>Fundación de derecho privado</v>
      </c>
      <c r="E166" s="178" t="str">
        <f>VLOOKUP(A166,'BASE REGISTRO AGOSTO'!$A$1:$T$889,5,FALSE)</f>
        <v>Otorgado por Decreto Supremo Nº 1360, de fecha 22 de febrero de 1952, del Ministerio de Justicia.</v>
      </c>
      <c r="F166" s="178" t="str">
        <f>VLOOKUP(A166,'BASE REGISTRO AGOSTO'!$A$1:$T$889,6,FALSE)</f>
        <v xml:space="preserve">Certificado de Vigencia extendido por el SRCeI, folio Nº 
500395957973, de fecha 29 de junio de 2021.
</v>
      </c>
      <c r="G166" s="178" t="str">
        <f>VLOOKUP(A166,'BASE REGISTRO AGOSTO'!$A$1:$T$889,7,FALSE)</f>
        <v>Readaptar  y moralizar a niños y jóvenes vagos o desamparados.</v>
      </c>
      <c r="H166" s="178" t="str">
        <f>VLOOKUP(A166,'BASE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6" s="178" t="str">
        <f>VLOOKUP(A166,'BASE REGISTRO AGOSTO'!$A$1:$T$889,9,FALSE)</f>
        <v>5 años.</v>
      </c>
      <c r="J166" s="178" t="str">
        <f>VLOOKUP(A166,'BASE REGISTRO AGOSTO'!$A$1:$T$889,10,FALSE)</f>
        <v xml:space="preserve"> 5 años
24 de octubre de 2019 al 24 de octubre del 2024
</v>
      </c>
      <c r="K166" s="178" t="str">
        <f>VLOOKUP(A166,'BASE REGISTRO AGOSTO'!$A$1:$T$889,11,FALSE)</f>
        <v xml:space="preserve">Gerente General: Delia María Del Gatto Reyes       
Presidente: Fernando Enrique Correa Ríos, 
Representante Legal:  Luis Mario Riquelme Navarro            
Mandataria: Paulina Andrea Herrera Godoy            
</v>
      </c>
      <c r="L166" s="178" t="str">
        <f>VLOOKUP(A166,'BASE REGISTRO AGOSTO'!$A$1:$T$889,12,FALSE)</f>
        <v xml:space="preserve">Luis Barros Valdes Nº 775, comuna de Providencia, Santiago.
</v>
      </c>
      <c r="M166" s="178" t="str">
        <f>VLOOKUP(A166,'BASE REGISTRO AGOSTO'!$A$1:$T$889,13,FALSE)</f>
        <v>XIII</v>
      </c>
      <c r="N166" s="178" t="str">
        <f>VLOOKUP(A166,'BASE REGISTRO AGOSTO'!$A$1:$T$889,14,FALSE)</f>
        <v>Providencia</v>
      </c>
      <c r="O166" s="178" t="str">
        <f>VLOOKUP(A166,'BASE REGISTRO AGOSTO'!$A$1:$T$889,15,FALSE)</f>
        <v xml:space="preserve">02-7903800
</v>
      </c>
      <c r="P166" s="178" t="str">
        <f>VLOOKUP(A166,'BASE REGISTRO AGOSTO'!$A$1:$T$889,16,FALSE)</f>
        <v>•	info@fundacionmicasa.cl</v>
      </c>
      <c r="Q166" s="178">
        <f>VLOOKUP(A166,'BASE REGISTRO AGOSTO'!$A$1:$T$889,17,FALSE)</f>
        <v>0</v>
      </c>
      <c r="R166" s="178">
        <f>VLOOKUP(A166,'BASE REGISTRO AGOSTO'!$A$1:$T$889,18,FALSE)</f>
        <v>93401</v>
      </c>
      <c r="S166" s="178" t="str">
        <f>VLOOKUP(A166,'BASE REGISTRO AGOSTO'!$A$1:$T$889,19,FALSE)</f>
        <v>Se acompaña certificado financiero correspondiente al año 2020, aprobados por el Subdepartamento de Supervisión Financiera Nacional.</v>
      </c>
      <c r="T166" s="183">
        <f>VLOOKUP(A166,'BASE REGISTRO AGOSTO'!$A$1:$T$889,20,FALSE)</f>
        <v>37970</v>
      </c>
      <c r="U166" s="177">
        <v>4250</v>
      </c>
      <c r="V166" s="179">
        <v>0</v>
      </c>
      <c r="W166" s="179">
        <v>30213683</v>
      </c>
      <c r="X166" s="180">
        <v>44469</v>
      </c>
      <c r="Y166" s="176" t="s">
        <v>6489</v>
      </c>
      <c r="Z166" s="176" t="s">
        <v>6490</v>
      </c>
      <c r="AA166" s="181" t="s">
        <v>6585</v>
      </c>
    </row>
    <row r="167" spans="1:27" ht="15.75" customHeight="1" x14ac:dyDescent="0.2">
      <c r="A167" s="177">
        <v>4250</v>
      </c>
      <c r="B167" s="178" t="str">
        <f>VLOOKUP(A167,'BASE REGISTRO AGOSTO'!$A$1:$T$889,2,FALSE)</f>
        <v xml:space="preserve">Fundación Mi Casa </v>
      </c>
      <c r="C167" s="178" t="str">
        <f>VLOOKUP(A167,'BASE REGISTRO AGOSTO'!$A$1:$T$889,3,FALSE)</f>
        <v>70015680K</v>
      </c>
      <c r="D167" s="178" t="str">
        <f>VLOOKUP(A167,'BASE REGISTRO AGOSTO'!$A$1:$T$889,4,FALSE)</f>
        <v>Fundación de derecho privado</v>
      </c>
      <c r="E167" s="178" t="str">
        <f>VLOOKUP(A167,'BASE REGISTRO AGOSTO'!$A$1:$T$889,5,FALSE)</f>
        <v>Otorgado por Decreto Supremo Nº 1360, de fecha 22 de febrero de 1952, del Ministerio de Justicia.</v>
      </c>
      <c r="F167" s="178" t="str">
        <f>VLOOKUP(A167,'BASE REGISTRO AGOSTO'!$A$1:$T$889,6,FALSE)</f>
        <v xml:space="preserve">Certificado de Vigencia extendido por el SRCeI, folio Nº 
500395957973, de fecha 29 de junio de 2021.
</v>
      </c>
      <c r="G167" s="178" t="str">
        <f>VLOOKUP(A167,'BASE REGISTRO AGOSTO'!$A$1:$T$889,7,FALSE)</f>
        <v>Readaptar  y moralizar a niños y jóvenes vagos o desamparados.</v>
      </c>
      <c r="H167" s="178" t="str">
        <f>VLOOKUP(A167,'BASE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7" s="178" t="str">
        <f>VLOOKUP(A167,'BASE REGISTRO AGOSTO'!$A$1:$T$889,9,FALSE)</f>
        <v>5 años.</v>
      </c>
      <c r="J167" s="178" t="str">
        <f>VLOOKUP(A167,'BASE REGISTRO AGOSTO'!$A$1:$T$889,10,FALSE)</f>
        <v xml:space="preserve"> 5 años
24 de octubre de 2019 al 24 de octubre del 2024
</v>
      </c>
      <c r="K167" s="178" t="str">
        <f>VLOOKUP(A167,'BASE REGISTRO AGOSTO'!$A$1:$T$889,11,FALSE)</f>
        <v xml:space="preserve">Gerente General: Delia María Del Gatto Reyes       
Presidente: Fernando Enrique Correa Ríos, 
Representante Legal:  Luis Mario Riquelme Navarro            
Mandataria: Paulina Andrea Herrera Godoy            
</v>
      </c>
      <c r="L167" s="178" t="str">
        <f>VLOOKUP(A167,'BASE REGISTRO AGOSTO'!$A$1:$T$889,12,FALSE)</f>
        <v xml:space="preserve">Luis Barros Valdes Nº 775, comuna de Providencia, Santiago.
</v>
      </c>
      <c r="M167" s="178" t="str">
        <f>VLOOKUP(A167,'BASE REGISTRO AGOSTO'!$A$1:$T$889,13,FALSE)</f>
        <v>XIII</v>
      </c>
      <c r="N167" s="178" t="str">
        <f>VLOOKUP(A167,'BASE REGISTRO AGOSTO'!$A$1:$T$889,14,FALSE)</f>
        <v>Providencia</v>
      </c>
      <c r="O167" s="178" t="str">
        <f>VLOOKUP(A167,'BASE REGISTRO AGOSTO'!$A$1:$T$889,15,FALSE)</f>
        <v xml:space="preserve">02-7903800
</v>
      </c>
      <c r="P167" s="178" t="str">
        <f>VLOOKUP(A167,'BASE REGISTRO AGOSTO'!$A$1:$T$889,16,FALSE)</f>
        <v>•	info@fundacionmicasa.cl</v>
      </c>
      <c r="Q167" s="178">
        <f>VLOOKUP(A167,'BASE REGISTRO AGOSTO'!$A$1:$T$889,17,FALSE)</f>
        <v>0</v>
      </c>
      <c r="R167" s="178">
        <f>VLOOKUP(A167,'BASE REGISTRO AGOSTO'!$A$1:$T$889,18,FALSE)</f>
        <v>93401</v>
      </c>
      <c r="S167" s="178" t="str">
        <f>VLOOKUP(A167,'BASE REGISTRO AGOSTO'!$A$1:$T$889,19,FALSE)</f>
        <v>Se acompaña certificado financiero correspondiente al año 2020, aprobados por el Subdepartamento de Supervisión Financiera Nacional.</v>
      </c>
      <c r="T167" s="183">
        <f>VLOOKUP(A167,'BASE REGISTRO AGOSTO'!$A$1:$T$889,20,FALSE)</f>
        <v>37970</v>
      </c>
      <c r="U167" s="177">
        <v>4250</v>
      </c>
      <c r="V167" s="179">
        <v>44091300</v>
      </c>
      <c r="W167" s="179">
        <v>217570524</v>
      </c>
      <c r="X167" s="180">
        <v>44469</v>
      </c>
      <c r="Y167" s="176" t="s">
        <v>6489</v>
      </c>
      <c r="Z167" s="176" t="s">
        <v>6490</v>
      </c>
      <c r="AA167" s="181" t="s">
        <v>6557</v>
      </c>
    </row>
    <row r="168" spans="1:27" ht="15.75" customHeight="1" x14ac:dyDescent="0.2">
      <c r="A168" s="177">
        <v>4250</v>
      </c>
      <c r="B168" s="178" t="str">
        <f>VLOOKUP(A168,'BASE REGISTRO AGOSTO'!$A$1:$T$889,2,FALSE)</f>
        <v xml:space="preserve">Fundación Mi Casa </v>
      </c>
      <c r="C168" s="178" t="str">
        <f>VLOOKUP(A168,'BASE REGISTRO AGOSTO'!$A$1:$T$889,3,FALSE)</f>
        <v>70015680K</v>
      </c>
      <c r="D168" s="178" t="str">
        <f>VLOOKUP(A168,'BASE REGISTRO AGOSTO'!$A$1:$T$889,4,FALSE)</f>
        <v>Fundación de derecho privado</v>
      </c>
      <c r="E168" s="178" t="str">
        <f>VLOOKUP(A168,'BASE REGISTRO AGOSTO'!$A$1:$T$889,5,FALSE)</f>
        <v>Otorgado por Decreto Supremo Nº 1360, de fecha 22 de febrero de 1952, del Ministerio de Justicia.</v>
      </c>
      <c r="F168" s="178" t="str">
        <f>VLOOKUP(A168,'BASE REGISTRO AGOSTO'!$A$1:$T$889,6,FALSE)</f>
        <v xml:space="preserve">Certificado de Vigencia extendido por el SRCeI, folio Nº 
500395957973, de fecha 29 de junio de 2021.
</v>
      </c>
      <c r="G168" s="178" t="str">
        <f>VLOOKUP(A168,'BASE REGISTRO AGOSTO'!$A$1:$T$889,7,FALSE)</f>
        <v>Readaptar  y moralizar a niños y jóvenes vagos o desamparados.</v>
      </c>
      <c r="H168" s="178" t="str">
        <f>VLOOKUP(A168,'BASE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8" s="178" t="str">
        <f>VLOOKUP(A168,'BASE REGISTRO AGOSTO'!$A$1:$T$889,9,FALSE)</f>
        <v>5 años.</v>
      </c>
      <c r="J168" s="178" t="str">
        <f>VLOOKUP(A168,'BASE REGISTRO AGOSTO'!$A$1:$T$889,10,FALSE)</f>
        <v xml:space="preserve"> 5 años
24 de octubre de 2019 al 24 de octubre del 2024
</v>
      </c>
      <c r="K168" s="178" t="str">
        <f>VLOOKUP(A168,'BASE REGISTRO AGOSTO'!$A$1:$T$889,11,FALSE)</f>
        <v xml:space="preserve">Gerente General: Delia María Del Gatto Reyes       
Presidente: Fernando Enrique Correa Ríos, 
Representante Legal:  Luis Mario Riquelme Navarro            
Mandataria: Paulina Andrea Herrera Godoy            
</v>
      </c>
      <c r="L168" s="178" t="str">
        <f>VLOOKUP(A168,'BASE REGISTRO AGOSTO'!$A$1:$T$889,12,FALSE)</f>
        <v xml:space="preserve">Luis Barros Valdes Nº 775, comuna de Providencia, Santiago.
</v>
      </c>
      <c r="M168" s="178" t="str">
        <f>VLOOKUP(A168,'BASE REGISTRO AGOSTO'!$A$1:$T$889,13,FALSE)</f>
        <v>XIII</v>
      </c>
      <c r="N168" s="178" t="str">
        <f>VLOOKUP(A168,'BASE REGISTRO AGOSTO'!$A$1:$T$889,14,FALSE)</f>
        <v>Providencia</v>
      </c>
      <c r="O168" s="178" t="str">
        <f>VLOOKUP(A168,'BASE REGISTRO AGOSTO'!$A$1:$T$889,15,FALSE)</f>
        <v xml:space="preserve">02-7903800
</v>
      </c>
      <c r="P168" s="178" t="str">
        <f>VLOOKUP(A168,'BASE REGISTRO AGOSTO'!$A$1:$T$889,16,FALSE)</f>
        <v>•	info@fundacionmicasa.cl</v>
      </c>
      <c r="Q168" s="178">
        <f>VLOOKUP(A168,'BASE REGISTRO AGOSTO'!$A$1:$T$889,17,FALSE)</f>
        <v>0</v>
      </c>
      <c r="R168" s="178">
        <f>VLOOKUP(A168,'BASE REGISTRO AGOSTO'!$A$1:$T$889,18,FALSE)</f>
        <v>93401</v>
      </c>
      <c r="S168" s="178" t="str">
        <f>VLOOKUP(A168,'BASE REGISTRO AGOSTO'!$A$1:$T$889,19,FALSE)</f>
        <v>Se acompaña certificado financiero correspondiente al año 2020, aprobados por el Subdepartamento de Supervisión Financiera Nacional.</v>
      </c>
      <c r="T168" s="183">
        <f>VLOOKUP(A168,'BASE REGISTRO AGOSTO'!$A$1:$T$889,20,FALSE)</f>
        <v>37970</v>
      </c>
      <c r="U168" s="177">
        <v>4250</v>
      </c>
      <c r="V168" s="179">
        <v>12015591</v>
      </c>
      <c r="W168" s="179">
        <v>92081889</v>
      </c>
      <c r="X168" s="180">
        <v>44469</v>
      </c>
      <c r="Y168" s="176" t="s">
        <v>6489</v>
      </c>
      <c r="Z168" s="176" t="s">
        <v>6490</v>
      </c>
      <c r="AA168" s="181" t="s">
        <v>6586</v>
      </c>
    </row>
    <row r="169" spans="1:27" ht="15.75" customHeight="1" x14ac:dyDescent="0.2">
      <c r="A169" s="177">
        <v>4250</v>
      </c>
      <c r="B169" s="178" t="str">
        <f>VLOOKUP(A169,'BASE REGISTRO AGOSTO'!$A$1:$T$889,2,FALSE)</f>
        <v xml:space="preserve">Fundación Mi Casa </v>
      </c>
      <c r="C169" s="178" t="str">
        <f>VLOOKUP(A169,'BASE REGISTRO AGOSTO'!$A$1:$T$889,3,FALSE)</f>
        <v>70015680K</v>
      </c>
      <c r="D169" s="178" t="str">
        <f>VLOOKUP(A169,'BASE REGISTRO AGOSTO'!$A$1:$T$889,4,FALSE)</f>
        <v>Fundación de derecho privado</v>
      </c>
      <c r="E169" s="178" t="str">
        <f>VLOOKUP(A169,'BASE REGISTRO AGOSTO'!$A$1:$T$889,5,FALSE)</f>
        <v>Otorgado por Decreto Supremo Nº 1360, de fecha 22 de febrero de 1952, del Ministerio de Justicia.</v>
      </c>
      <c r="F169" s="178" t="str">
        <f>VLOOKUP(A169,'BASE REGISTRO AGOSTO'!$A$1:$T$889,6,FALSE)</f>
        <v xml:space="preserve">Certificado de Vigencia extendido por el SRCeI, folio Nº 
500395957973, de fecha 29 de junio de 2021.
</v>
      </c>
      <c r="G169" s="178" t="str">
        <f>VLOOKUP(A169,'BASE REGISTRO AGOSTO'!$A$1:$T$889,7,FALSE)</f>
        <v>Readaptar  y moralizar a niños y jóvenes vagos o desamparados.</v>
      </c>
      <c r="H169" s="178" t="str">
        <f>VLOOKUP(A169,'BASE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9" s="178" t="str">
        <f>VLOOKUP(A169,'BASE REGISTRO AGOSTO'!$A$1:$T$889,9,FALSE)</f>
        <v>5 años.</v>
      </c>
      <c r="J169" s="178" t="str">
        <f>VLOOKUP(A169,'BASE REGISTRO AGOSTO'!$A$1:$T$889,10,FALSE)</f>
        <v xml:space="preserve"> 5 años
24 de octubre de 2019 al 24 de octubre del 2024
</v>
      </c>
      <c r="K169" s="178" t="str">
        <f>VLOOKUP(A169,'BASE REGISTRO AGOSTO'!$A$1:$T$889,11,FALSE)</f>
        <v xml:space="preserve">Gerente General: Delia María Del Gatto Reyes       
Presidente: Fernando Enrique Correa Ríos, 
Representante Legal:  Luis Mario Riquelme Navarro            
Mandataria: Paulina Andrea Herrera Godoy            
</v>
      </c>
      <c r="L169" s="178" t="str">
        <f>VLOOKUP(A169,'BASE REGISTRO AGOSTO'!$A$1:$T$889,12,FALSE)</f>
        <v xml:space="preserve">Luis Barros Valdes Nº 775, comuna de Providencia, Santiago.
</v>
      </c>
      <c r="M169" s="178" t="str">
        <f>VLOOKUP(A169,'BASE REGISTRO AGOSTO'!$A$1:$T$889,13,FALSE)</f>
        <v>XIII</v>
      </c>
      <c r="N169" s="178" t="str">
        <f>VLOOKUP(A169,'BASE REGISTRO AGOSTO'!$A$1:$T$889,14,FALSE)</f>
        <v>Providencia</v>
      </c>
      <c r="O169" s="178" t="str">
        <f>VLOOKUP(A169,'BASE REGISTRO AGOSTO'!$A$1:$T$889,15,FALSE)</f>
        <v xml:space="preserve">02-7903800
</v>
      </c>
      <c r="P169" s="178" t="str">
        <f>VLOOKUP(A169,'BASE REGISTRO AGOSTO'!$A$1:$T$889,16,FALSE)</f>
        <v>•	info@fundacionmicasa.cl</v>
      </c>
      <c r="Q169" s="178">
        <f>VLOOKUP(A169,'BASE REGISTRO AGOSTO'!$A$1:$T$889,17,FALSE)</f>
        <v>0</v>
      </c>
      <c r="R169" s="178">
        <f>VLOOKUP(A169,'BASE REGISTRO AGOSTO'!$A$1:$T$889,18,FALSE)</f>
        <v>93401</v>
      </c>
      <c r="S169" s="178" t="str">
        <f>VLOOKUP(A169,'BASE REGISTRO AGOSTO'!$A$1:$T$889,19,FALSE)</f>
        <v>Se acompaña certificado financiero correspondiente al año 2020, aprobados por el Subdepartamento de Supervisión Financiera Nacional.</v>
      </c>
      <c r="T169" s="183">
        <f>VLOOKUP(A169,'BASE REGISTRO AGOSTO'!$A$1:$T$889,20,FALSE)</f>
        <v>37970</v>
      </c>
      <c r="U169" s="177">
        <v>4250</v>
      </c>
      <c r="V169" s="179">
        <v>100300611</v>
      </c>
      <c r="W169" s="179">
        <v>678684482</v>
      </c>
      <c r="X169" s="180">
        <v>44469</v>
      </c>
      <c r="Y169" s="176" t="s">
        <v>6489</v>
      </c>
      <c r="Z169" s="176" t="s">
        <v>6490</v>
      </c>
      <c r="AA169" s="181" t="s">
        <v>6491</v>
      </c>
    </row>
    <row r="170" spans="1:27" ht="15.75" customHeight="1" x14ac:dyDescent="0.2">
      <c r="A170" s="177">
        <v>4250</v>
      </c>
      <c r="B170" s="178" t="str">
        <f>VLOOKUP(A170,'BASE REGISTRO AGOSTO'!$A$1:$T$889,2,FALSE)</f>
        <v xml:space="preserve">Fundación Mi Casa </v>
      </c>
      <c r="C170" s="178" t="str">
        <f>VLOOKUP(A170,'BASE REGISTRO AGOSTO'!$A$1:$T$889,3,FALSE)</f>
        <v>70015680K</v>
      </c>
      <c r="D170" s="178" t="str">
        <f>VLOOKUP(A170,'BASE REGISTRO AGOSTO'!$A$1:$T$889,4,FALSE)</f>
        <v>Fundación de derecho privado</v>
      </c>
      <c r="E170" s="178" t="str">
        <f>VLOOKUP(A170,'BASE REGISTRO AGOSTO'!$A$1:$T$889,5,FALSE)</f>
        <v>Otorgado por Decreto Supremo Nº 1360, de fecha 22 de febrero de 1952, del Ministerio de Justicia.</v>
      </c>
      <c r="F170" s="178" t="str">
        <f>VLOOKUP(A170,'BASE REGISTRO AGOSTO'!$A$1:$T$889,6,FALSE)</f>
        <v xml:space="preserve">Certificado de Vigencia extendido por el SRCeI, folio Nº 
500395957973, de fecha 29 de junio de 2021.
</v>
      </c>
      <c r="G170" s="178" t="str">
        <f>VLOOKUP(A170,'BASE REGISTRO AGOSTO'!$A$1:$T$889,7,FALSE)</f>
        <v>Readaptar  y moralizar a niños y jóvenes vagos o desamparados.</v>
      </c>
      <c r="H170" s="178" t="str">
        <f>VLOOKUP(A170,'BASE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0" s="178" t="str">
        <f>VLOOKUP(A170,'BASE REGISTRO AGOSTO'!$A$1:$T$889,9,FALSE)</f>
        <v>5 años.</v>
      </c>
      <c r="J170" s="178" t="str">
        <f>VLOOKUP(A170,'BASE REGISTRO AGOSTO'!$A$1:$T$889,10,FALSE)</f>
        <v xml:space="preserve"> 5 años
24 de octubre de 2019 al 24 de octubre del 2024
</v>
      </c>
      <c r="K170" s="178" t="str">
        <f>VLOOKUP(A170,'BASE REGISTRO AGOSTO'!$A$1:$T$889,11,FALSE)</f>
        <v xml:space="preserve">Gerente General: Delia María Del Gatto Reyes       
Presidente: Fernando Enrique Correa Ríos, 
Representante Legal:  Luis Mario Riquelme Navarro            
Mandataria: Paulina Andrea Herrera Godoy            
</v>
      </c>
      <c r="L170" s="178" t="str">
        <f>VLOOKUP(A170,'BASE REGISTRO AGOSTO'!$A$1:$T$889,12,FALSE)</f>
        <v xml:space="preserve">Luis Barros Valdes Nº 775, comuna de Providencia, Santiago.
</v>
      </c>
      <c r="M170" s="178" t="str">
        <f>VLOOKUP(A170,'BASE REGISTRO AGOSTO'!$A$1:$T$889,13,FALSE)</f>
        <v>XIII</v>
      </c>
      <c r="N170" s="178" t="str">
        <f>VLOOKUP(A170,'BASE REGISTRO AGOSTO'!$A$1:$T$889,14,FALSE)</f>
        <v>Providencia</v>
      </c>
      <c r="O170" s="178" t="str">
        <f>VLOOKUP(A170,'BASE REGISTRO AGOSTO'!$A$1:$T$889,15,FALSE)</f>
        <v xml:space="preserve">02-7903800
</v>
      </c>
      <c r="P170" s="178" t="str">
        <f>VLOOKUP(A170,'BASE REGISTRO AGOSTO'!$A$1:$T$889,16,FALSE)</f>
        <v>•	info@fundacionmicasa.cl</v>
      </c>
      <c r="Q170" s="178">
        <f>VLOOKUP(A170,'BASE REGISTRO AGOSTO'!$A$1:$T$889,17,FALSE)</f>
        <v>0</v>
      </c>
      <c r="R170" s="178">
        <f>VLOOKUP(A170,'BASE REGISTRO AGOSTO'!$A$1:$T$889,18,FALSE)</f>
        <v>93401</v>
      </c>
      <c r="S170" s="178" t="str">
        <f>VLOOKUP(A170,'BASE REGISTRO AGOSTO'!$A$1:$T$889,19,FALSE)</f>
        <v>Se acompaña certificado financiero correspondiente al año 2020, aprobados por el Subdepartamento de Supervisión Financiera Nacional.</v>
      </c>
      <c r="T170" s="183">
        <f>VLOOKUP(A170,'BASE REGISTRO AGOSTO'!$A$1:$T$889,20,FALSE)</f>
        <v>37970</v>
      </c>
      <c r="U170" s="177">
        <v>4250</v>
      </c>
      <c r="V170" s="179">
        <v>41396734</v>
      </c>
      <c r="W170" s="179">
        <v>276025319</v>
      </c>
      <c r="X170" s="180">
        <v>44469</v>
      </c>
      <c r="Y170" s="176" t="s">
        <v>6489</v>
      </c>
      <c r="Z170" s="176" t="s">
        <v>6490</v>
      </c>
      <c r="AA170" s="181" t="s">
        <v>6563</v>
      </c>
    </row>
    <row r="171" spans="1:27" ht="15.75" customHeight="1" x14ac:dyDescent="0.2">
      <c r="A171" s="177">
        <v>4250</v>
      </c>
      <c r="B171" s="178" t="str">
        <f>VLOOKUP(A171,'BASE REGISTRO AGOSTO'!$A$1:$T$889,2,FALSE)</f>
        <v xml:space="preserve">Fundación Mi Casa </v>
      </c>
      <c r="C171" s="178" t="str">
        <f>VLOOKUP(A171,'BASE REGISTRO AGOSTO'!$A$1:$T$889,3,FALSE)</f>
        <v>70015680K</v>
      </c>
      <c r="D171" s="178" t="str">
        <f>VLOOKUP(A171,'BASE REGISTRO AGOSTO'!$A$1:$T$889,4,FALSE)</f>
        <v>Fundación de derecho privado</v>
      </c>
      <c r="E171" s="178" t="str">
        <f>VLOOKUP(A171,'BASE REGISTRO AGOSTO'!$A$1:$T$889,5,FALSE)</f>
        <v>Otorgado por Decreto Supremo Nº 1360, de fecha 22 de febrero de 1952, del Ministerio de Justicia.</v>
      </c>
      <c r="F171" s="178" t="str">
        <f>VLOOKUP(A171,'BASE REGISTRO AGOSTO'!$A$1:$T$889,6,FALSE)</f>
        <v xml:space="preserve">Certificado de Vigencia extendido por el SRCeI, folio Nº 
500395957973, de fecha 29 de junio de 2021.
</v>
      </c>
      <c r="G171" s="178" t="str">
        <f>VLOOKUP(A171,'BASE REGISTRO AGOSTO'!$A$1:$T$889,7,FALSE)</f>
        <v>Readaptar  y moralizar a niños y jóvenes vagos o desamparados.</v>
      </c>
      <c r="H171" s="178" t="str">
        <f>VLOOKUP(A171,'BASE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1" s="178" t="str">
        <f>VLOOKUP(A171,'BASE REGISTRO AGOSTO'!$A$1:$T$889,9,FALSE)</f>
        <v>5 años.</v>
      </c>
      <c r="J171" s="178" t="str">
        <f>VLOOKUP(A171,'BASE REGISTRO AGOSTO'!$A$1:$T$889,10,FALSE)</f>
        <v xml:space="preserve"> 5 años
24 de octubre de 2019 al 24 de octubre del 2024
</v>
      </c>
      <c r="K171" s="178" t="str">
        <f>VLOOKUP(A171,'BASE REGISTRO AGOSTO'!$A$1:$T$889,11,FALSE)</f>
        <v xml:space="preserve">Gerente General: Delia María Del Gatto Reyes       
Presidente: Fernando Enrique Correa Ríos, 
Representante Legal:  Luis Mario Riquelme Navarro            
Mandataria: Paulina Andrea Herrera Godoy            
</v>
      </c>
      <c r="L171" s="178" t="str">
        <f>VLOOKUP(A171,'BASE REGISTRO AGOSTO'!$A$1:$T$889,12,FALSE)</f>
        <v xml:space="preserve">Luis Barros Valdes Nº 775, comuna de Providencia, Santiago.
</v>
      </c>
      <c r="M171" s="178" t="str">
        <f>VLOOKUP(A171,'BASE REGISTRO AGOSTO'!$A$1:$T$889,13,FALSE)</f>
        <v>XIII</v>
      </c>
      <c r="N171" s="178" t="str">
        <f>VLOOKUP(A171,'BASE REGISTRO AGOSTO'!$A$1:$T$889,14,FALSE)</f>
        <v>Providencia</v>
      </c>
      <c r="O171" s="178" t="str">
        <f>VLOOKUP(A171,'BASE REGISTRO AGOSTO'!$A$1:$T$889,15,FALSE)</f>
        <v xml:space="preserve">02-7903800
</v>
      </c>
      <c r="P171" s="178" t="str">
        <f>VLOOKUP(A171,'BASE REGISTRO AGOSTO'!$A$1:$T$889,16,FALSE)</f>
        <v>•	info@fundacionmicasa.cl</v>
      </c>
      <c r="Q171" s="178">
        <f>VLOOKUP(A171,'BASE REGISTRO AGOSTO'!$A$1:$T$889,17,FALSE)</f>
        <v>0</v>
      </c>
      <c r="R171" s="178">
        <f>VLOOKUP(A171,'BASE REGISTRO AGOSTO'!$A$1:$T$889,18,FALSE)</f>
        <v>93401</v>
      </c>
      <c r="S171" s="178" t="str">
        <f>VLOOKUP(A171,'BASE REGISTRO AGOSTO'!$A$1:$T$889,19,FALSE)</f>
        <v>Se acompaña certificado financiero correspondiente al año 2020, aprobados por el Subdepartamento de Supervisión Financiera Nacional.</v>
      </c>
      <c r="T171" s="183">
        <f>VLOOKUP(A171,'BASE REGISTRO AGOSTO'!$A$1:$T$889,20,FALSE)</f>
        <v>37970</v>
      </c>
      <c r="U171" s="177">
        <v>4250</v>
      </c>
      <c r="V171" s="179">
        <v>9551650</v>
      </c>
      <c r="W171" s="179">
        <v>85283619</v>
      </c>
      <c r="X171" s="180">
        <v>44469</v>
      </c>
      <c r="Y171" s="176" t="s">
        <v>6489</v>
      </c>
      <c r="Z171" s="176" t="s">
        <v>6490</v>
      </c>
      <c r="AA171" s="181" t="s">
        <v>6531</v>
      </c>
    </row>
    <row r="172" spans="1:27" ht="15.75" customHeight="1" x14ac:dyDescent="0.2">
      <c r="A172" s="177">
        <v>4250</v>
      </c>
      <c r="B172" s="178" t="str">
        <f>VLOOKUP(A172,'BASE REGISTRO AGOSTO'!$A$1:$T$889,2,FALSE)</f>
        <v xml:space="preserve">Fundación Mi Casa </v>
      </c>
      <c r="C172" s="178" t="str">
        <f>VLOOKUP(A172,'BASE REGISTRO AGOSTO'!$A$1:$T$889,3,FALSE)</f>
        <v>70015680K</v>
      </c>
      <c r="D172" s="178" t="str">
        <f>VLOOKUP(A172,'BASE REGISTRO AGOSTO'!$A$1:$T$889,4,FALSE)</f>
        <v>Fundación de derecho privado</v>
      </c>
      <c r="E172" s="178" t="str">
        <f>VLOOKUP(A172,'BASE REGISTRO AGOSTO'!$A$1:$T$889,5,FALSE)</f>
        <v>Otorgado por Decreto Supremo Nº 1360, de fecha 22 de febrero de 1952, del Ministerio de Justicia.</v>
      </c>
      <c r="F172" s="178" t="str">
        <f>VLOOKUP(A172,'BASE REGISTRO AGOSTO'!$A$1:$T$889,6,FALSE)</f>
        <v xml:space="preserve">Certificado de Vigencia extendido por el SRCeI, folio Nº 
500395957973, de fecha 29 de junio de 2021.
</v>
      </c>
      <c r="G172" s="178" t="str">
        <f>VLOOKUP(A172,'BASE REGISTRO AGOSTO'!$A$1:$T$889,7,FALSE)</f>
        <v>Readaptar  y moralizar a niños y jóvenes vagos o desamparados.</v>
      </c>
      <c r="H172" s="178" t="str">
        <f>VLOOKUP(A172,'BASE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2" s="178" t="str">
        <f>VLOOKUP(A172,'BASE REGISTRO AGOSTO'!$A$1:$T$889,9,FALSE)</f>
        <v>5 años.</v>
      </c>
      <c r="J172" s="178" t="str">
        <f>VLOOKUP(A172,'BASE REGISTRO AGOSTO'!$A$1:$T$889,10,FALSE)</f>
        <v xml:space="preserve"> 5 años
24 de octubre de 2019 al 24 de octubre del 2024
</v>
      </c>
      <c r="K172" s="178" t="str">
        <f>VLOOKUP(A172,'BASE REGISTRO AGOSTO'!$A$1:$T$889,11,FALSE)</f>
        <v xml:space="preserve">Gerente General: Delia María Del Gatto Reyes       
Presidente: Fernando Enrique Correa Ríos, 
Representante Legal:  Luis Mario Riquelme Navarro            
Mandataria: Paulina Andrea Herrera Godoy            
</v>
      </c>
      <c r="L172" s="178" t="str">
        <f>VLOOKUP(A172,'BASE REGISTRO AGOSTO'!$A$1:$T$889,12,FALSE)</f>
        <v xml:space="preserve">Luis Barros Valdes Nº 775, comuna de Providencia, Santiago.
</v>
      </c>
      <c r="M172" s="178" t="str">
        <f>VLOOKUP(A172,'BASE REGISTRO AGOSTO'!$A$1:$T$889,13,FALSE)</f>
        <v>XIII</v>
      </c>
      <c r="N172" s="178" t="str">
        <f>VLOOKUP(A172,'BASE REGISTRO AGOSTO'!$A$1:$T$889,14,FALSE)</f>
        <v>Providencia</v>
      </c>
      <c r="O172" s="178" t="str">
        <f>VLOOKUP(A172,'BASE REGISTRO AGOSTO'!$A$1:$T$889,15,FALSE)</f>
        <v xml:space="preserve">02-7903800
</v>
      </c>
      <c r="P172" s="178" t="str">
        <f>VLOOKUP(A172,'BASE REGISTRO AGOSTO'!$A$1:$T$889,16,FALSE)</f>
        <v>•	info@fundacionmicasa.cl</v>
      </c>
      <c r="Q172" s="178">
        <f>VLOOKUP(A172,'BASE REGISTRO AGOSTO'!$A$1:$T$889,17,FALSE)</f>
        <v>0</v>
      </c>
      <c r="R172" s="178">
        <f>VLOOKUP(A172,'BASE REGISTRO AGOSTO'!$A$1:$T$889,18,FALSE)</f>
        <v>93401</v>
      </c>
      <c r="S172" s="178" t="str">
        <f>VLOOKUP(A172,'BASE REGISTRO AGOSTO'!$A$1:$T$889,19,FALSE)</f>
        <v>Se acompaña certificado financiero correspondiente al año 2020, aprobados por el Subdepartamento de Supervisión Financiera Nacional.</v>
      </c>
      <c r="T172" s="183">
        <f>VLOOKUP(A172,'BASE REGISTRO AGOSTO'!$A$1:$T$889,20,FALSE)</f>
        <v>37970</v>
      </c>
      <c r="U172" s="177">
        <v>4250</v>
      </c>
      <c r="V172" s="179">
        <v>4447920</v>
      </c>
      <c r="W172" s="179">
        <v>35712660</v>
      </c>
      <c r="X172" s="180">
        <v>44469</v>
      </c>
      <c r="Y172" s="176" t="s">
        <v>6489</v>
      </c>
      <c r="Z172" s="176" t="s">
        <v>6490</v>
      </c>
      <c r="AA172" s="181" t="s">
        <v>6650</v>
      </c>
    </row>
    <row r="173" spans="1:27" ht="15.75" customHeight="1" x14ac:dyDescent="0.2">
      <c r="A173" s="177">
        <v>4250</v>
      </c>
      <c r="B173" s="178" t="str">
        <f>VLOOKUP(A173,'BASE REGISTRO AGOSTO'!$A$1:$T$889,2,FALSE)</f>
        <v xml:space="preserve">Fundación Mi Casa </v>
      </c>
      <c r="C173" s="178" t="str">
        <f>VLOOKUP(A173,'BASE REGISTRO AGOSTO'!$A$1:$T$889,3,FALSE)</f>
        <v>70015680K</v>
      </c>
      <c r="D173" s="178" t="str">
        <f>VLOOKUP(A173,'BASE REGISTRO AGOSTO'!$A$1:$T$889,4,FALSE)</f>
        <v>Fundación de derecho privado</v>
      </c>
      <c r="E173" s="178" t="str">
        <f>VLOOKUP(A173,'BASE REGISTRO AGOSTO'!$A$1:$T$889,5,FALSE)</f>
        <v>Otorgado por Decreto Supremo Nº 1360, de fecha 22 de febrero de 1952, del Ministerio de Justicia.</v>
      </c>
      <c r="F173" s="178" t="str">
        <f>VLOOKUP(A173,'BASE REGISTRO AGOSTO'!$A$1:$T$889,6,FALSE)</f>
        <v xml:space="preserve">Certificado de Vigencia extendido por el SRCeI, folio Nº 
500395957973, de fecha 29 de junio de 2021.
</v>
      </c>
      <c r="G173" s="178" t="str">
        <f>VLOOKUP(A173,'BASE REGISTRO AGOSTO'!$A$1:$T$889,7,FALSE)</f>
        <v>Readaptar  y moralizar a niños y jóvenes vagos o desamparados.</v>
      </c>
      <c r="H173" s="178" t="str">
        <f>VLOOKUP(A173,'BASE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3" s="178" t="str">
        <f>VLOOKUP(A173,'BASE REGISTRO AGOSTO'!$A$1:$T$889,9,FALSE)</f>
        <v>5 años.</v>
      </c>
      <c r="J173" s="178" t="str">
        <f>VLOOKUP(A173,'BASE REGISTRO AGOSTO'!$A$1:$T$889,10,FALSE)</f>
        <v xml:space="preserve"> 5 años
24 de octubre de 2019 al 24 de octubre del 2024
</v>
      </c>
      <c r="K173" s="178" t="str">
        <f>VLOOKUP(A173,'BASE REGISTRO AGOSTO'!$A$1:$T$889,11,FALSE)</f>
        <v xml:space="preserve">Gerente General: Delia María Del Gatto Reyes       
Presidente: Fernando Enrique Correa Ríos, 
Representante Legal:  Luis Mario Riquelme Navarro            
Mandataria: Paulina Andrea Herrera Godoy            
</v>
      </c>
      <c r="L173" s="178" t="str">
        <f>VLOOKUP(A173,'BASE REGISTRO AGOSTO'!$A$1:$T$889,12,FALSE)</f>
        <v xml:space="preserve">Luis Barros Valdes Nº 775, comuna de Providencia, Santiago.
</v>
      </c>
      <c r="M173" s="178" t="str">
        <f>VLOOKUP(A173,'BASE REGISTRO AGOSTO'!$A$1:$T$889,13,FALSE)</f>
        <v>XIII</v>
      </c>
      <c r="N173" s="178" t="str">
        <f>VLOOKUP(A173,'BASE REGISTRO AGOSTO'!$A$1:$T$889,14,FALSE)</f>
        <v>Providencia</v>
      </c>
      <c r="O173" s="178" t="str">
        <f>VLOOKUP(A173,'BASE REGISTRO AGOSTO'!$A$1:$T$889,15,FALSE)</f>
        <v xml:space="preserve">02-7903800
</v>
      </c>
      <c r="P173" s="178" t="str">
        <f>VLOOKUP(A173,'BASE REGISTRO AGOSTO'!$A$1:$T$889,16,FALSE)</f>
        <v>•	info@fundacionmicasa.cl</v>
      </c>
      <c r="Q173" s="178">
        <f>VLOOKUP(A173,'BASE REGISTRO AGOSTO'!$A$1:$T$889,17,FALSE)</f>
        <v>0</v>
      </c>
      <c r="R173" s="178">
        <f>VLOOKUP(A173,'BASE REGISTRO AGOSTO'!$A$1:$T$889,18,FALSE)</f>
        <v>93401</v>
      </c>
      <c r="S173" s="178" t="str">
        <f>VLOOKUP(A173,'BASE REGISTRO AGOSTO'!$A$1:$T$889,19,FALSE)</f>
        <v>Se acompaña certificado financiero correspondiente al año 2020, aprobados por el Subdepartamento de Supervisión Financiera Nacional.</v>
      </c>
      <c r="T173" s="183">
        <f>VLOOKUP(A173,'BASE REGISTRO AGOSTO'!$A$1:$T$889,20,FALSE)</f>
        <v>37970</v>
      </c>
      <c r="U173" s="177">
        <v>4250</v>
      </c>
      <c r="V173" s="179">
        <v>23889468</v>
      </c>
      <c r="W173" s="179">
        <v>23889468</v>
      </c>
      <c r="X173" s="180">
        <v>44469</v>
      </c>
      <c r="Y173" s="176" t="s">
        <v>6489</v>
      </c>
      <c r="Z173" s="176" t="s">
        <v>6490</v>
      </c>
      <c r="AA173" s="181" t="s">
        <v>6617</v>
      </c>
    </row>
    <row r="174" spans="1:27" ht="15.75" customHeight="1" x14ac:dyDescent="0.2">
      <c r="A174" s="177">
        <v>4250</v>
      </c>
      <c r="B174" s="178" t="str">
        <f>VLOOKUP(A174,'BASE REGISTRO AGOSTO'!$A$1:$T$889,2,FALSE)</f>
        <v xml:space="preserve">Fundación Mi Casa </v>
      </c>
      <c r="C174" s="178" t="str">
        <f>VLOOKUP(A174,'BASE REGISTRO AGOSTO'!$A$1:$T$889,3,FALSE)</f>
        <v>70015680K</v>
      </c>
      <c r="D174" s="178" t="str">
        <f>VLOOKUP(A174,'BASE REGISTRO AGOSTO'!$A$1:$T$889,4,FALSE)</f>
        <v>Fundación de derecho privado</v>
      </c>
      <c r="E174" s="178" t="str">
        <f>VLOOKUP(A174,'BASE REGISTRO AGOSTO'!$A$1:$T$889,5,FALSE)</f>
        <v>Otorgado por Decreto Supremo Nº 1360, de fecha 22 de febrero de 1952, del Ministerio de Justicia.</v>
      </c>
      <c r="F174" s="178" t="str">
        <f>VLOOKUP(A174,'BASE REGISTRO AGOSTO'!$A$1:$T$889,6,FALSE)</f>
        <v xml:space="preserve">Certificado de Vigencia extendido por el SRCeI, folio Nº 
500395957973, de fecha 29 de junio de 2021.
</v>
      </c>
      <c r="G174" s="178" t="str">
        <f>VLOOKUP(A174,'BASE REGISTRO AGOSTO'!$A$1:$T$889,7,FALSE)</f>
        <v>Readaptar  y moralizar a niños y jóvenes vagos o desamparados.</v>
      </c>
      <c r="H174" s="178" t="str">
        <f>VLOOKUP(A174,'BASE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4" s="178" t="str">
        <f>VLOOKUP(A174,'BASE REGISTRO AGOSTO'!$A$1:$T$889,9,FALSE)</f>
        <v>5 años.</v>
      </c>
      <c r="J174" s="178" t="str">
        <f>VLOOKUP(A174,'BASE REGISTRO AGOSTO'!$A$1:$T$889,10,FALSE)</f>
        <v xml:space="preserve"> 5 años
24 de octubre de 2019 al 24 de octubre del 2024
</v>
      </c>
      <c r="K174" s="178" t="str">
        <f>VLOOKUP(A174,'BASE REGISTRO AGOSTO'!$A$1:$T$889,11,FALSE)</f>
        <v xml:space="preserve">Gerente General: Delia María Del Gatto Reyes       
Presidente: Fernando Enrique Correa Ríos, 
Representante Legal:  Luis Mario Riquelme Navarro            
Mandataria: Paulina Andrea Herrera Godoy            
</v>
      </c>
      <c r="L174" s="178" t="str">
        <f>VLOOKUP(A174,'BASE REGISTRO AGOSTO'!$A$1:$T$889,12,FALSE)</f>
        <v xml:space="preserve">Luis Barros Valdes Nº 775, comuna de Providencia, Santiago.
</v>
      </c>
      <c r="M174" s="178" t="str">
        <f>VLOOKUP(A174,'BASE REGISTRO AGOSTO'!$A$1:$T$889,13,FALSE)</f>
        <v>XIII</v>
      </c>
      <c r="N174" s="178" t="str">
        <f>VLOOKUP(A174,'BASE REGISTRO AGOSTO'!$A$1:$T$889,14,FALSE)</f>
        <v>Providencia</v>
      </c>
      <c r="O174" s="178" t="str">
        <f>VLOOKUP(A174,'BASE REGISTRO AGOSTO'!$A$1:$T$889,15,FALSE)</f>
        <v xml:space="preserve">02-7903800
</v>
      </c>
      <c r="P174" s="178" t="str">
        <f>VLOOKUP(A174,'BASE REGISTRO AGOSTO'!$A$1:$T$889,16,FALSE)</f>
        <v>•	info@fundacionmicasa.cl</v>
      </c>
      <c r="Q174" s="178">
        <f>VLOOKUP(A174,'BASE REGISTRO AGOSTO'!$A$1:$T$889,17,FALSE)</f>
        <v>0</v>
      </c>
      <c r="R174" s="178">
        <f>VLOOKUP(A174,'BASE REGISTRO AGOSTO'!$A$1:$T$889,18,FALSE)</f>
        <v>93401</v>
      </c>
      <c r="S174" s="178" t="str">
        <f>VLOOKUP(A174,'BASE REGISTRO AGOSTO'!$A$1:$T$889,19,FALSE)</f>
        <v>Se acompaña certificado financiero correspondiente al año 2020, aprobados por el Subdepartamento de Supervisión Financiera Nacional.</v>
      </c>
      <c r="T174" s="183">
        <f>VLOOKUP(A174,'BASE REGISTRO AGOSTO'!$A$1:$T$889,20,FALSE)</f>
        <v>37970</v>
      </c>
      <c r="U174" s="177">
        <v>4250</v>
      </c>
      <c r="V174" s="179">
        <v>4386684</v>
      </c>
      <c r="W174" s="179">
        <v>79038908</v>
      </c>
      <c r="X174" s="180">
        <v>44469</v>
      </c>
      <c r="Y174" s="176" t="s">
        <v>6489</v>
      </c>
      <c r="Z174" s="176" t="s">
        <v>6490</v>
      </c>
      <c r="AA174" s="181" t="s">
        <v>6535</v>
      </c>
    </row>
    <row r="175" spans="1:27" ht="15.75" customHeight="1" x14ac:dyDescent="0.2">
      <c r="A175" s="177">
        <v>4250</v>
      </c>
      <c r="B175" s="178" t="str">
        <f>VLOOKUP(A175,'BASE REGISTRO AGOSTO'!$A$1:$T$889,2,FALSE)</f>
        <v xml:space="preserve">Fundación Mi Casa </v>
      </c>
      <c r="C175" s="178" t="str">
        <f>VLOOKUP(A175,'BASE REGISTRO AGOSTO'!$A$1:$T$889,3,FALSE)</f>
        <v>70015680K</v>
      </c>
      <c r="D175" s="178" t="str">
        <f>VLOOKUP(A175,'BASE REGISTRO AGOSTO'!$A$1:$T$889,4,FALSE)</f>
        <v>Fundación de derecho privado</v>
      </c>
      <c r="E175" s="178" t="str">
        <f>VLOOKUP(A175,'BASE REGISTRO AGOSTO'!$A$1:$T$889,5,FALSE)</f>
        <v>Otorgado por Decreto Supremo Nº 1360, de fecha 22 de febrero de 1952, del Ministerio de Justicia.</v>
      </c>
      <c r="F175" s="178" t="str">
        <f>VLOOKUP(A175,'BASE REGISTRO AGOSTO'!$A$1:$T$889,6,FALSE)</f>
        <v xml:space="preserve">Certificado de Vigencia extendido por el SRCeI, folio Nº 
500395957973, de fecha 29 de junio de 2021.
</v>
      </c>
      <c r="G175" s="178" t="str">
        <f>VLOOKUP(A175,'BASE REGISTRO AGOSTO'!$A$1:$T$889,7,FALSE)</f>
        <v>Readaptar  y moralizar a niños y jóvenes vagos o desamparados.</v>
      </c>
      <c r="H175" s="178" t="str">
        <f>VLOOKUP(A175,'BASE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5" s="178" t="str">
        <f>VLOOKUP(A175,'BASE REGISTRO AGOSTO'!$A$1:$T$889,9,FALSE)</f>
        <v>5 años.</v>
      </c>
      <c r="J175" s="178" t="str">
        <f>VLOOKUP(A175,'BASE REGISTRO AGOSTO'!$A$1:$T$889,10,FALSE)</f>
        <v xml:space="preserve"> 5 años
24 de octubre de 2019 al 24 de octubre del 2024
</v>
      </c>
      <c r="K175" s="178" t="str">
        <f>VLOOKUP(A175,'BASE REGISTRO AGOSTO'!$A$1:$T$889,11,FALSE)</f>
        <v xml:space="preserve">Gerente General: Delia María Del Gatto Reyes       
Presidente: Fernando Enrique Correa Ríos, 
Representante Legal:  Luis Mario Riquelme Navarro            
Mandataria: Paulina Andrea Herrera Godoy            
</v>
      </c>
      <c r="L175" s="178" t="str">
        <f>VLOOKUP(A175,'BASE REGISTRO AGOSTO'!$A$1:$T$889,12,FALSE)</f>
        <v xml:space="preserve">Luis Barros Valdes Nº 775, comuna de Providencia, Santiago.
</v>
      </c>
      <c r="M175" s="178" t="str">
        <f>VLOOKUP(A175,'BASE REGISTRO AGOSTO'!$A$1:$T$889,13,FALSE)</f>
        <v>XIII</v>
      </c>
      <c r="N175" s="178" t="str">
        <f>VLOOKUP(A175,'BASE REGISTRO AGOSTO'!$A$1:$T$889,14,FALSE)</f>
        <v>Providencia</v>
      </c>
      <c r="O175" s="178" t="str">
        <f>VLOOKUP(A175,'BASE REGISTRO AGOSTO'!$A$1:$T$889,15,FALSE)</f>
        <v xml:space="preserve">02-7903800
</v>
      </c>
      <c r="P175" s="178" t="str">
        <f>VLOOKUP(A175,'BASE REGISTRO AGOSTO'!$A$1:$T$889,16,FALSE)</f>
        <v>•	info@fundacionmicasa.cl</v>
      </c>
      <c r="Q175" s="178">
        <f>VLOOKUP(A175,'BASE REGISTRO AGOSTO'!$A$1:$T$889,17,FALSE)</f>
        <v>0</v>
      </c>
      <c r="R175" s="178">
        <f>VLOOKUP(A175,'BASE REGISTRO AGOSTO'!$A$1:$T$889,18,FALSE)</f>
        <v>93401</v>
      </c>
      <c r="S175" s="178" t="str">
        <f>VLOOKUP(A175,'BASE REGISTRO AGOSTO'!$A$1:$T$889,19,FALSE)</f>
        <v>Se acompaña certificado financiero correspondiente al año 2020, aprobados por el Subdepartamento de Supervisión Financiera Nacional.</v>
      </c>
      <c r="T175" s="183">
        <f>VLOOKUP(A175,'BASE REGISTRO AGOSTO'!$A$1:$T$889,20,FALSE)</f>
        <v>37970</v>
      </c>
      <c r="U175" s="177">
        <v>4250</v>
      </c>
      <c r="V175" s="179">
        <v>8099352</v>
      </c>
      <c r="W175" s="179">
        <v>32528933</v>
      </c>
      <c r="X175" s="180">
        <v>44469</v>
      </c>
      <c r="Y175" s="176" t="s">
        <v>6489</v>
      </c>
      <c r="Z175" s="176" t="s">
        <v>6490</v>
      </c>
      <c r="AA175" s="181" t="s">
        <v>6564</v>
      </c>
    </row>
    <row r="176" spans="1:27" ht="15.75" customHeight="1" x14ac:dyDescent="0.2">
      <c r="A176" s="177">
        <v>4250</v>
      </c>
      <c r="B176" s="178" t="str">
        <f>VLOOKUP(A176,'BASE REGISTRO AGOSTO'!$A$1:$T$889,2,FALSE)</f>
        <v xml:space="preserve">Fundación Mi Casa </v>
      </c>
      <c r="C176" s="178" t="str">
        <f>VLOOKUP(A176,'BASE REGISTRO AGOSTO'!$A$1:$T$889,3,FALSE)</f>
        <v>70015680K</v>
      </c>
      <c r="D176" s="178" t="str">
        <f>VLOOKUP(A176,'BASE REGISTRO AGOSTO'!$A$1:$T$889,4,FALSE)</f>
        <v>Fundación de derecho privado</v>
      </c>
      <c r="E176" s="178" t="str">
        <f>VLOOKUP(A176,'BASE REGISTRO AGOSTO'!$A$1:$T$889,5,FALSE)</f>
        <v>Otorgado por Decreto Supremo Nº 1360, de fecha 22 de febrero de 1952, del Ministerio de Justicia.</v>
      </c>
      <c r="F176" s="178" t="str">
        <f>VLOOKUP(A176,'BASE REGISTRO AGOSTO'!$A$1:$T$889,6,FALSE)</f>
        <v xml:space="preserve">Certificado de Vigencia extendido por el SRCeI, folio Nº 
500395957973, de fecha 29 de junio de 2021.
</v>
      </c>
      <c r="G176" s="178" t="str">
        <f>VLOOKUP(A176,'BASE REGISTRO AGOSTO'!$A$1:$T$889,7,FALSE)</f>
        <v>Readaptar  y moralizar a niños y jóvenes vagos o desamparados.</v>
      </c>
      <c r="H176" s="178" t="str">
        <f>VLOOKUP(A176,'BASE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6" s="178" t="str">
        <f>VLOOKUP(A176,'BASE REGISTRO AGOSTO'!$A$1:$T$889,9,FALSE)</f>
        <v>5 años.</v>
      </c>
      <c r="J176" s="178" t="str">
        <f>VLOOKUP(A176,'BASE REGISTRO AGOSTO'!$A$1:$T$889,10,FALSE)</f>
        <v xml:space="preserve"> 5 años
24 de octubre de 2019 al 24 de octubre del 2024
</v>
      </c>
      <c r="K176" s="178" t="str">
        <f>VLOOKUP(A176,'BASE REGISTRO AGOSTO'!$A$1:$T$889,11,FALSE)</f>
        <v xml:space="preserve">Gerente General: Delia María Del Gatto Reyes       
Presidente: Fernando Enrique Correa Ríos, 
Representante Legal:  Luis Mario Riquelme Navarro            
Mandataria: Paulina Andrea Herrera Godoy            
</v>
      </c>
      <c r="L176" s="178" t="str">
        <f>VLOOKUP(A176,'BASE REGISTRO AGOSTO'!$A$1:$T$889,12,FALSE)</f>
        <v xml:space="preserve">Luis Barros Valdes Nº 775, comuna de Providencia, Santiago.
</v>
      </c>
      <c r="M176" s="178" t="str">
        <f>VLOOKUP(A176,'BASE REGISTRO AGOSTO'!$A$1:$T$889,13,FALSE)</f>
        <v>XIII</v>
      </c>
      <c r="N176" s="178" t="str">
        <f>VLOOKUP(A176,'BASE REGISTRO AGOSTO'!$A$1:$T$889,14,FALSE)</f>
        <v>Providencia</v>
      </c>
      <c r="O176" s="178" t="str">
        <f>VLOOKUP(A176,'BASE REGISTRO AGOSTO'!$A$1:$T$889,15,FALSE)</f>
        <v xml:space="preserve">02-7903800
</v>
      </c>
      <c r="P176" s="178" t="str">
        <f>VLOOKUP(A176,'BASE REGISTRO AGOSTO'!$A$1:$T$889,16,FALSE)</f>
        <v>•	info@fundacionmicasa.cl</v>
      </c>
      <c r="Q176" s="178">
        <f>VLOOKUP(A176,'BASE REGISTRO AGOSTO'!$A$1:$T$889,17,FALSE)</f>
        <v>0</v>
      </c>
      <c r="R176" s="178">
        <f>VLOOKUP(A176,'BASE REGISTRO AGOSTO'!$A$1:$T$889,18,FALSE)</f>
        <v>93401</v>
      </c>
      <c r="S176" s="178" t="str">
        <f>VLOOKUP(A176,'BASE REGISTRO AGOSTO'!$A$1:$T$889,19,FALSE)</f>
        <v>Se acompaña certificado financiero correspondiente al año 2020, aprobados por el Subdepartamento de Supervisión Financiera Nacional.</v>
      </c>
      <c r="T176" s="183">
        <f>VLOOKUP(A176,'BASE REGISTRO AGOSTO'!$A$1:$T$889,20,FALSE)</f>
        <v>37970</v>
      </c>
      <c r="U176" s="177">
        <v>4250</v>
      </c>
      <c r="V176" s="179">
        <v>43693056</v>
      </c>
      <c r="W176" s="179">
        <v>327780672</v>
      </c>
      <c r="X176" s="180">
        <v>44469</v>
      </c>
      <c r="Y176" s="176" t="s">
        <v>6489</v>
      </c>
      <c r="Z176" s="176" t="s">
        <v>6490</v>
      </c>
      <c r="AA176" s="181" t="s">
        <v>6507</v>
      </c>
    </row>
    <row r="177" spans="1:27" ht="15.75" customHeight="1" x14ac:dyDescent="0.2">
      <c r="A177" s="177">
        <v>4250</v>
      </c>
      <c r="B177" s="178" t="str">
        <f>VLOOKUP(A177,'BASE REGISTRO AGOSTO'!$A$1:$T$889,2,FALSE)</f>
        <v xml:space="preserve">Fundación Mi Casa </v>
      </c>
      <c r="C177" s="178" t="str">
        <f>VLOOKUP(A177,'BASE REGISTRO AGOSTO'!$A$1:$T$889,3,FALSE)</f>
        <v>70015680K</v>
      </c>
      <c r="D177" s="178" t="str">
        <f>VLOOKUP(A177,'BASE REGISTRO AGOSTO'!$A$1:$T$889,4,FALSE)</f>
        <v>Fundación de derecho privado</v>
      </c>
      <c r="E177" s="178" t="str">
        <f>VLOOKUP(A177,'BASE REGISTRO AGOSTO'!$A$1:$T$889,5,FALSE)</f>
        <v>Otorgado por Decreto Supremo Nº 1360, de fecha 22 de febrero de 1952, del Ministerio de Justicia.</v>
      </c>
      <c r="F177" s="178" t="str">
        <f>VLOOKUP(A177,'BASE REGISTRO AGOSTO'!$A$1:$T$889,6,FALSE)</f>
        <v xml:space="preserve">Certificado de Vigencia extendido por el SRCeI, folio Nº 
500395957973, de fecha 29 de junio de 2021.
</v>
      </c>
      <c r="G177" s="178" t="str">
        <f>VLOOKUP(A177,'BASE REGISTRO AGOSTO'!$A$1:$T$889,7,FALSE)</f>
        <v>Readaptar  y moralizar a niños y jóvenes vagos o desamparados.</v>
      </c>
      <c r="H177" s="178" t="str">
        <f>VLOOKUP(A177,'BASE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7" s="178" t="str">
        <f>VLOOKUP(A177,'BASE REGISTRO AGOSTO'!$A$1:$T$889,9,FALSE)</f>
        <v>5 años.</v>
      </c>
      <c r="J177" s="178" t="str">
        <f>VLOOKUP(A177,'BASE REGISTRO AGOSTO'!$A$1:$T$889,10,FALSE)</f>
        <v xml:space="preserve"> 5 años
24 de octubre de 2019 al 24 de octubre del 2024
</v>
      </c>
      <c r="K177" s="178" t="str">
        <f>VLOOKUP(A177,'BASE REGISTRO AGOSTO'!$A$1:$T$889,11,FALSE)</f>
        <v xml:space="preserve">Gerente General: Delia María Del Gatto Reyes       
Presidente: Fernando Enrique Correa Ríos, 
Representante Legal:  Luis Mario Riquelme Navarro            
Mandataria: Paulina Andrea Herrera Godoy            
</v>
      </c>
      <c r="L177" s="178" t="str">
        <f>VLOOKUP(A177,'BASE REGISTRO AGOSTO'!$A$1:$T$889,12,FALSE)</f>
        <v xml:space="preserve">Luis Barros Valdes Nº 775, comuna de Providencia, Santiago.
</v>
      </c>
      <c r="M177" s="178" t="str">
        <f>VLOOKUP(A177,'BASE REGISTRO AGOSTO'!$A$1:$T$889,13,FALSE)</f>
        <v>XIII</v>
      </c>
      <c r="N177" s="178" t="str">
        <f>VLOOKUP(A177,'BASE REGISTRO AGOSTO'!$A$1:$T$889,14,FALSE)</f>
        <v>Providencia</v>
      </c>
      <c r="O177" s="178" t="str">
        <f>VLOOKUP(A177,'BASE REGISTRO AGOSTO'!$A$1:$T$889,15,FALSE)</f>
        <v xml:space="preserve">02-7903800
</v>
      </c>
      <c r="P177" s="178" t="str">
        <f>VLOOKUP(A177,'BASE REGISTRO AGOSTO'!$A$1:$T$889,16,FALSE)</f>
        <v>•	info@fundacionmicasa.cl</v>
      </c>
      <c r="Q177" s="178">
        <f>VLOOKUP(A177,'BASE REGISTRO AGOSTO'!$A$1:$T$889,17,FALSE)</f>
        <v>0</v>
      </c>
      <c r="R177" s="178">
        <f>VLOOKUP(A177,'BASE REGISTRO AGOSTO'!$A$1:$T$889,18,FALSE)</f>
        <v>93401</v>
      </c>
      <c r="S177" s="178" t="str">
        <f>VLOOKUP(A177,'BASE REGISTRO AGOSTO'!$A$1:$T$889,19,FALSE)</f>
        <v>Se acompaña certificado financiero correspondiente al año 2020, aprobados por el Subdepartamento de Supervisión Financiera Nacional.</v>
      </c>
      <c r="T177" s="183">
        <f>VLOOKUP(A177,'BASE REGISTRO AGOSTO'!$A$1:$T$889,20,FALSE)</f>
        <v>37970</v>
      </c>
      <c r="U177" s="177">
        <v>4250</v>
      </c>
      <c r="V177" s="179">
        <v>57062520</v>
      </c>
      <c r="W177" s="179">
        <v>189366245</v>
      </c>
      <c r="X177" s="180">
        <v>44469</v>
      </c>
      <c r="Y177" s="176" t="s">
        <v>6489</v>
      </c>
      <c r="Z177" s="176" t="s">
        <v>6490</v>
      </c>
      <c r="AA177" s="181" t="s">
        <v>6574</v>
      </c>
    </row>
    <row r="178" spans="1:27" ht="15.75" customHeight="1" x14ac:dyDescent="0.2">
      <c r="A178" s="177">
        <v>4250</v>
      </c>
      <c r="B178" s="178" t="str">
        <f>VLOOKUP(A178,'BASE REGISTRO AGOSTO'!$A$1:$T$889,2,FALSE)</f>
        <v xml:space="preserve">Fundación Mi Casa </v>
      </c>
      <c r="C178" s="178" t="str">
        <f>VLOOKUP(A178,'BASE REGISTRO AGOSTO'!$A$1:$T$889,3,FALSE)</f>
        <v>70015680K</v>
      </c>
      <c r="D178" s="178" t="str">
        <f>VLOOKUP(A178,'BASE REGISTRO AGOSTO'!$A$1:$T$889,4,FALSE)</f>
        <v>Fundación de derecho privado</v>
      </c>
      <c r="E178" s="178" t="str">
        <f>VLOOKUP(A178,'BASE REGISTRO AGOSTO'!$A$1:$T$889,5,FALSE)</f>
        <v>Otorgado por Decreto Supremo Nº 1360, de fecha 22 de febrero de 1952, del Ministerio de Justicia.</v>
      </c>
      <c r="F178" s="178" t="str">
        <f>VLOOKUP(A178,'BASE REGISTRO AGOSTO'!$A$1:$T$889,6,FALSE)</f>
        <v xml:space="preserve">Certificado de Vigencia extendido por el SRCeI, folio Nº 
500395957973, de fecha 29 de junio de 2021.
</v>
      </c>
      <c r="G178" s="178" t="str">
        <f>VLOOKUP(A178,'BASE REGISTRO AGOSTO'!$A$1:$T$889,7,FALSE)</f>
        <v>Readaptar  y moralizar a niños y jóvenes vagos o desamparados.</v>
      </c>
      <c r="H178" s="178" t="str">
        <f>VLOOKUP(A178,'BASE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8" s="178" t="str">
        <f>VLOOKUP(A178,'BASE REGISTRO AGOSTO'!$A$1:$T$889,9,FALSE)</f>
        <v>5 años.</v>
      </c>
      <c r="J178" s="178" t="str">
        <f>VLOOKUP(A178,'BASE REGISTRO AGOSTO'!$A$1:$T$889,10,FALSE)</f>
        <v xml:space="preserve"> 5 años
24 de octubre de 2019 al 24 de octubre del 2024
</v>
      </c>
      <c r="K178" s="178" t="str">
        <f>VLOOKUP(A178,'BASE REGISTRO AGOSTO'!$A$1:$T$889,11,FALSE)</f>
        <v xml:space="preserve">Gerente General: Delia María Del Gatto Reyes       
Presidente: Fernando Enrique Correa Ríos, 
Representante Legal:  Luis Mario Riquelme Navarro            
Mandataria: Paulina Andrea Herrera Godoy            
</v>
      </c>
      <c r="L178" s="178" t="str">
        <f>VLOOKUP(A178,'BASE REGISTRO AGOSTO'!$A$1:$T$889,12,FALSE)</f>
        <v xml:space="preserve">Luis Barros Valdes Nº 775, comuna de Providencia, Santiago.
</v>
      </c>
      <c r="M178" s="178" t="str">
        <f>VLOOKUP(A178,'BASE REGISTRO AGOSTO'!$A$1:$T$889,13,FALSE)</f>
        <v>XIII</v>
      </c>
      <c r="N178" s="178" t="str">
        <f>VLOOKUP(A178,'BASE REGISTRO AGOSTO'!$A$1:$T$889,14,FALSE)</f>
        <v>Providencia</v>
      </c>
      <c r="O178" s="178" t="str">
        <f>VLOOKUP(A178,'BASE REGISTRO AGOSTO'!$A$1:$T$889,15,FALSE)</f>
        <v xml:space="preserve">02-7903800
</v>
      </c>
      <c r="P178" s="178" t="str">
        <f>VLOOKUP(A178,'BASE REGISTRO AGOSTO'!$A$1:$T$889,16,FALSE)</f>
        <v>•	info@fundacionmicasa.cl</v>
      </c>
      <c r="Q178" s="178">
        <f>VLOOKUP(A178,'BASE REGISTRO AGOSTO'!$A$1:$T$889,17,FALSE)</f>
        <v>0</v>
      </c>
      <c r="R178" s="178">
        <f>VLOOKUP(A178,'BASE REGISTRO AGOSTO'!$A$1:$T$889,18,FALSE)</f>
        <v>93401</v>
      </c>
      <c r="S178" s="178" t="str">
        <f>VLOOKUP(A178,'BASE REGISTRO AGOSTO'!$A$1:$T$889,19,FALSE)</f>
        <v>Se acompaña certificado financiero correspondiente al año 2020, aprobados por el Subdepartamento de Supervisión Financiera Nacional.</v>
      </c>
      <c r="T178" s="183">
        <f>VLOOKUP(A178,'BASE REGISTRO AGOSTO'!$A$1:$T$889,20,FALSE)</f>
        <v>37970</v>
      </c>
      <c r="U178" s="177">
        <v>4250</v>
      </c>
      <c r="V178" s="179">
        <v>49611893</v>
      </c>
      <c r="W178" s="179">
        <v>354805949</v>
      </c>
      <c r="X178" s="180">
        <v>44469</v>
      </c>
      <c r="Y178" s="176" t="s">
        <v>6489</v>
      </c>
      <c r="Z178" s="176" t="s">
        <v>6490</v>
      </c>
      <c r="AA178" s="181" t="s">
        <v>6540</v>
      </c>
    </row>
    <row r="179" spans="1:27" ht="15.75" customHeight="1" x14ac:dyDescent="0.2">
      <c r="A179" s="177">
        <v>4250</v>
      </c>
      <c r="B179" s="178" t="str">
        <f>VLOOKUP(A179,'BASE REGISTRO AGOSTO'!$A$1:$T$889,2,FALSE)</f>
        <v xml:space="preserve">Fundación Mi Casa </v>
      </c>
      <c r="C179" s="178" t="str">
        <f>VLOOKUP(A179,'BASE REGISTRO AGOSTO'!$A$1:$T$889,3,FALSE)</f>
        <v>70015680K</v>
      </c>
      <c r="D179" s="178" t="str">
        <f>VLOOKUP(A179,'BASE REGISTRO AGOSTO'!$A$1:$T$889,4,FALSE)</f>
        <v>Fundación de derecho privado</v>
      </c>
      <c r="E179" s="178" t="str">
        <f>VLOOKUP(A179,'BASE REGISTRO AGOSTO'!$A$1:$T$889,5,FALSE)</f>
        <v>Otorgado por Decreto Supremo Nº 1360, de fecha 22 de febrero de 1952, del Ministerio de Justicia.</v>
      </c>
      <c r="F179" s="178" t="str">
        <f>VLOOKUP(A179,'BASE REGISTRO AGOSTO'!$A$1:$T$889,6,FALSE)</f>
        <v xml:space="preserve">Certificado de Vigencia extendido por el SRCeI, folio Nº 
500395957973, de fecha 29 de junio de 2021.
</v>
      </c>
      <c r="G179" s="178" t="str">
        <f>VLOOKUP(A179,'BASE REGISTRO AGOSTO'!$A$1:$T$889,7,FALSE)</f>
        <v>Readaptar  y moralizar a niños y jóvenes vagos o desamparados.</v>
      </c>
      <c r="H179" s="178" t="str">
        <f>VLOOKUP(A179,'BASE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9" s="178" t="str">
        <f>VLOOKUP(A179,'BASE REGISTRO AGOSTO'!$A$1:$T$889,9,FALSE)</f>
        <v>5 años.</v>
      </c>
      <c r="J179" s="178" t="str">
        <f>VLOOKUP(A179,'BASE REGISTRO AGOSTO'!$A$1:$T$889,10,FALSE)</f>
        <v xml:space="preserve"> 5 años
24 de octubre de 2019 al 24 de octubre del 2024
</v>
      </c>
      <c r="K179" s="178" t="str">
        <f>VLOOKUP(A179,'BASE REGISTRO AGOSTO'!$A$1:$T$889,11,FALSE)</f>
        <v xml:space="preserve">Gerente General: Delia María Del Gatto Reyes       
Presidente: Fernando Enrique Correa Ríos, 
Representante Legal:  Luis Mario Riquelme Navarro            
Mandataria: Paulina Andrea Herrera Godoy            
</v>
      </c>
      <c r="L179" s="178" t="str">
        <f>VLOOKUP(A179,'BASE REGISTRO AGOSTO'!$A$1:$T$889,12,FALSE)</f>
        <v xml:space="preserve">Luis Barros Valdes Nº 775, comuna de Providencia, Santiago.
</v>
      </c>
      <c r="M179" s="178" t="str">
        <f>VLOOKUP(A179,'BASE REGISTRO AGOSTO'!$A$1:$T$889,13,FALSE)</f>
        <v>XIII</v>
      </c>
      <c r="N179" s="178" t="str">
        <f>VLOOKUP(A179,'BASE REGISTRO AGOSTO'!$A$1:$T$889,14,FALSE)</f>
        <v>Providencia</v>
      </c>
      <c r="O179" s="178" t="str">
        <f>VLOOKUP(A179,'BASE REGISTRO AGOSTO'!$A$1:$T$889,15,FALSE)</f>
        <v xml:space="preserve">02-7903800
</v>
      </c>
      <c r="P179" s="178" t="str">
        <f>VLOOKUP(A179,'BASE REGISTRO AGOSTO'!$A$1:$T$889,16,FALSE)</f>
        <v>•	info@fundacionmicasa.cl</v>
      </c>
      <c r="Q179" s="178">
        <f>VLOOKUP(A179,'BASE REGISTRO AGOSTO'!$A$1:$T$889,17,FALSE)</f>
        <v>0</v>
      </c>
      <c r="R179" s="178">
        <f>VLOOKUP(A179,'BASE REGISTRO AGOSTO'!$A$1:$T$889,18,FALSE)</f>
        <v>93401</v>
      </c>
      <c r="S179" s="178" t="str">
        <f>VLOOKUP(A179,'BASE REGISTRO AGOSTO'!$A$1:$T$889,19,FALSE)</f>
        <v>Se acompaña certificado financiero correspondiente al año 2020, aprobados por el Subdepartamento de Supervisión Financiera Nacional.</v>
      </c>
      <c r="T179" s="183">
        <f>VLOOKUP(A179,'BASE REGISTRO AGOSTO'!$A$1:$T$889,20,FALSE)</f>
        <v>37970</v>
      </c>
      <c r="U179" s="177">
        <v>4250</v>
      </c>
      <c r="V179" s="179">
        <v>96199200</v>
      </c>
      <c r="W179" s="179">
        <v>531405525</v>
      </c>
      <c r="X179" s="180">
        <v>44469</v>
      </c>
      <c r="Y179" s="176" t="s">
        <v>6489</v>
      </c>
      <c r="Z179" s="176" t="s">
        <v>6490</v>
      </c>
      <c r="AA179" s="181" t="s">
        <v>6575</v>
      </c>
    </row>
    <row r="180" spans="1:27" ht="15.75" customHeight="1" x14ac:dyDescent="0.2">
      <c r="A180" s="177">
        <v>4250</v>
      </c>
      <c r="B180" s="178" t="str">
        <f>VLOOKUP(A180,'BASE REGISTRO AGOSTO'!$A$1:$T$889,2,FALSE)</f>
        <v xml:space="preserve">Fundación Mi Casa </v>
      </c>
      <c r="C180" s="178" t="str">
        <f>VLOOKUP(A180,'BASE REGISTRO AGOSTO'!$A$1:$T$889,3,FALSE)</f>
        <v>70015680K</v>
      </c>
      <c r="D180" s="178" t="str">
        <f>VLOOKUP(A180,'BASE REGISTRO AGOSTO'!$A$1:$T$889,4,FALSE)</f>
        <v>Fundación de derecho privado</v>
      </c>
      <c r="E180" s="178" t="str">
        <f>VLOOKUP(A180,'BASE REGISTRO AGOSTO'!$A$1:$T$889,5,FALSE)</f>
        <v>Otorgado por Decreto Supremo Nº 1360, de fecha 22 de febrero de 1952, del Ministerio de Justicia.</v>
      </c>
      <c r="F180" s="178" t="str">
        <f>VLOOKUP(A180,'BASE REGISTRO AGOSTO'!$A$1:$T$889,6,FALSE)</f>
        <v xml:space="preserve">Certificado de Vigencia extendido por el SRCeI, folio Nº 
500395957973, de fecha 29 de junio de 2021.
</v>
      </c>
      <c r="G180" s="178" t="str">
        <f>VLOOKUP(A180,'BASE REGISTRO AGOSTO'!$A$1:$T$889,7,FALSE)</f>
        <v>Readaptar  y moralizar a niños y jóvenes vagos o desamparados.</v>
      </c>
      <c r="H180" s="178" t="str">
        <f>VLOOKUP(A180,'BASE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0" s="178" t="str">
        <f>VLOOKUP(A180,'BASE REGISTRO AGOSTO'!$A$1:$T$889,9,FALSE)</f>
        <v>5 años.</v>
      </c>
      <c r="J180" s="178" t="str">
        <f>VLOOKUP(A180,'BASE REGISTRO AGOSTO'!$A$1:$T$889,10,FALSE)</f>
        <v xml:space="preserve"> 5 años
24 de octubre de 2019 al 24 de octubre del 2024
</v>
      </c>
      <c r="K180" s="178" t="str">
        <f>VLOOKUP(A180,'BASE REGISTRO AGOSTO'!$A$1:$T$889,11,FALSE)</f>
        <v xml:space="preserve">Gerente General: Delia María Del Gatto Reyes       
Presidente: Fernando Enrique Correa Ríos, 
Representante Legal:  Luis Mario Riquelme Navarro            
Mandataria: Paulina Andrea Herrera Godoy            
</v>
      </c>
      <c r="L180" s="178" t="str">
        <f>VLOOKUP(A180,'BASE REGISTRO AGOSTO'!$A$1:$T$889,12,FALSE)</f>
        <v xml:space="preserve">Luis Barros Valdes Nº 775, comuna de Providencia, Santiago.
</v>
      </c>
      <c r="M180" s="178" t="str">
        <f>VLOOKUP(A180,'BASE REGISTRO AGOSTO'!$A$1:$T$889,13,FALSE)</f>
        <v>XIII</v>
      </c>
      <c r="N180" s="178" t="str">
        <f>VLOOKUP(A180,'BASE REGISTRO AGOSTO'!$A$1:$T$889,14,FALSE)</f>
        <v>Providencia</v>
      </c>
      <c r="O180" s="178" t="str">
        <f>VLOOKUP(A180,'BASE REGISTRO AGOSTO'!$A$1:$T$889,15,FALSE)</f>
        <v xml:space="preserve">02-7903800
</v>
      </c>
      <c r="P180" s="178" t="str">
        <f>VLOOKUP(A180,'BASE REGISTRO AGOSTO'!$A$1:$T$889,16,FALSE)</f>
        <v>•	info@fundacionmicasa.cl</v>
      </c>
      <c r="Q180" s="178">
        <f>VLOOKUP(A180,'BASE REGISTRO AGOSTO'!$A$1:$T$889,17,FALSE)</f>
        <v>0</v>
      </c>
      <c r="R180" s="178">
        <f>VLOOKUP(A180,'BASE REGISTRO AGOSTO'!$A$1:$T$889,18,FALSE)</f>
        <v>93401</v>
      </c>
      <c r="S180" s="178" t="str">
        <f>VLOOKUP(A180,'BASE REGISTRO AGOSTO'!$A$1:$T$889,19,FALSE)</f>
        <v>Se acompaña certificado financiero correspondiente al año 2020, aprobados por el Subdepartamento de Supervisión Financiera Nacional.</v>
      </c>
      <c r="T180" s="183">
        <f>VLOOKUP(A180,'BASE REGISTRO AGOSTO'!$A$1:$T$889,20,FALSE)</f>
        <v>37970</v>
      </c>
      <c r="U180" s="177">
        <v>4250</v>
      </c>
      <c r="V180" s="179">
        <v>111105750</v>
      </c>
      <c r="W180" s="179">
        <v>319532804</v>
      </c>
      <c r="X180" s="180">
        <v>44469</v>
      </c>
      <c r="Y180" s="176" t="s">
        <v>6489</v>
      </c>
      <c r="Z180" s="176" t="s">
        <v>6490</v>
      </c>
      <c r="AA180" s="181" t="s">
        <v>6587</v>
      </c>
    </row>
    <row r="181" spans="1:27" ht="15.75" customHeight="1" x14ac:dyDescent="0.2">
      <c r="A181" s="177">
        <v>4250</v>
      </c>
      <c r="B181" s="178" t="str">
        <f>VLOOKUP(A181,'BASE REGISTRO AGOSTO'!$A$1:$T$889,2,FALSE)</f>
        <v xml:space="preserve">Fundación Mi Casa </v>
      </c>
      <c r="C181" s="178" t="str">
        <f>VLOOKUP(A181,'BASE REGISTRO AGOSTO'!$A$1:$T$889,3,FALSE)</f>
        <v>70015680K</v>
      </c>
      <c r="D181" s="178" t="str">
        <f>VLOOKUP(A181,'BASE REGISTRO AGOSTO'!$A$1:$T$889,4,FALSE)</f>
        <v>Fundación de derecho privado</v>
      </c>
      <c r="E181" s="178" t="str">
        <f>VLOOKUP(A181,'BASE REGISTRO AGOSTO'!$A$1:$T$889,5,FALSE)</f>
        <v>Otorgado por Decreto Supremo Nº 1360, de fecha 22 de febrero de 1952, del Ministerio de Justicia.</v>
      </c>
      <c r="F181" s="178" t="str">
        <f>VLOOKUP(A181,'BASE REGISTRO AGOSTO'!$A$1:$T$889,6,FALSE)</f>
        <v xml:space="preserve">Certificado de Vigencia extendido por el SRCeI, folio Nº 
500395957973, de fecha 29 de junio de 2021.
</v>
      </c>
      <c r="G181" s="178" t="str">
        <f>VLOOKUP(A181,'BASE REGISTRO AGOSTO'!$A$1:$T$889,7,FALSE)</f>
        <v>Readaptar  y moralizar a niños y jóvenes vagos o desamparados.</v>
      </c>
      <c r="H181" s="178" t="str">
        <f>VLOOKUP(A181,'BASE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1" s="178" t="str">
        <f>VLOOKUP(A181,'BASE REGISTRO AGOSTO'!$A$1:$T$889,9,FALSE)</f>
        <v>5 años.</v>
      </c>
      <c r="J181" s="178" t="str">
        <f>VLOOKUP(A181,'BASE REGISTRO AGOSTO'!$A$1:$T$889,10,FALSE)</f>
        <v xml:space="preserve"> 5 años
24 de octubre de 2019 al 24 de octubre del 2024
</v>
      </c>
      <c r="K181" s="178" t="str">
        <f>VLOOKUP(A181,'BASE REGISTRO AGOSTO'!$A$1:$T$889,11,FALSE)</f>
        <v xml:space="preserve">Gerente General: Delia María Del Gatto Reyes       
Presidente: Fernando Enrique Correa Ríos, 
Representante Legal:  Luis Mario Riquelme Navarro            
Mandataria: Paulina Andrea Herrera Godoy            
</v>
      </c>
      <c r="L181" s="178" t="str">
        <f>VLOOKUP(A181,'BASE REGISTRO AGOSTO'!$A$1:$T$889,12,FALSE)</f>
        <v xml:space="preserve">Luis Barros Valdes Nº 775, comuna de Providencia, Santiago.
</v>
      </c>
      <c r="M181" s="178" t="str">
        <f>VLOOKUP(A181,'BASE REGISTRO AGOSTO'!$A$1:$T$889,13,FALSE)</f>
        <v>XIII</v>
      </c>
      <c r="N181" s="178" t="str">
        <f>VLOOKUP(A181,'BASE REGISTRO AGOSTO'!$A$1:$T$889,14,FALSE)</f>
        <v>Providencia</v>
      </c>
      <c r="O181" s="178" t="str">
        <f>VLOOKUP(A181,'BASE REGISTRO AGOSTO'!$A$1:$T$889,15,FALSE)</f>
        <v xml:space="preserve">02-7903800
</v>
      </c>
      <c r="P181" s="178" t="str">
        <f>VLOOKUP(A181,'BASE REGISTRO AGOSTO'!$A$1:$T$889,16,FALSE)</f>
        <v>•	info@fundacionmicasa.cl</v>
      </c>
      <c r="Q181" s="178">
        <f>VLOOKUP(A181,'BASE REGISTRO AGOSTO'!$A$1:$T$889,17,FALSE)</f>
        <v>0</v>
      </c>
      <c r="R181" s="178">
        <f>VLOOKUP(A181,'BASE REGISTRO AGOSTO'!$A$1:$T$889,18,FALSE)</f>
        <v>93401</v>
      </c>
      <c r="S181" s="178" t="str">
        <f>VLOOKUP(A181,'BASE REGISTRO AGOSTO'!$A$1:$T$889,19,FALSE)</f>
        <v>Se acompaña certificado financiero correspondiente al año 2020, aprobados por el Subdepartamento de Supervisión Financiera Nacional.</v>
      </c>
      <c r="T181" s="183">
        <f>VLOOKUP(A181,'BASE REGISTRO AGOSTO'!$A$1:$T$889,20,FALSE)</f>
        <v>37970</v>
      </c>
      <c r="U181" s="177">
        <v>4250</v>
      </c>
      <c r="V181" s="179">
        <v>23791200</v>
      </c>
      <c r="W181" s="179">
        <v>182244489</v>
      </c>
      <c r="X181" s="180">
        <v>44469</v>
      </c>
      <c r="Y181" s="176" t="s">
        <v>6489</v>
      </c>
      <c r="Z181" s="176" t="s">
        <v>6490</v>
      </c>
      <c r="AA181" s="181" t="s">
        <v>6555</v>
      </c>
    </row>
    <row r="182" spans="1:27" ht="15.75" customHeight="1" x14ac:dyDescent="0.2">
      <c r="A182" s="177">
        <v>4250</v>
      </c>
      <c r="B182" s="178" t="str">
        <f>VLOOKUP(A182,'BASE REGISTRO AGOSTO'!$A$1:$T$889,2,FALSE)</f>
        <v xml:space="preserve">Fundación Mi Casa </v>
      </c>
      <c r="C182" s="178" t="str">
        <f>VLOOKUP(A182,'BASE REGISTRO AGOSTO'!$A$1:$T$889,3,FALSE)</f>
        <v>70015680K</v>
      </c>
      <c r="D182" s="178" t="str">
        <f>VLOOKUP(A182,'BASE REGISTRO AGOSTO'!$A$1:$T$889,4,FALSE)</f>
        <v>Fundación de derecho privado</v>
      </c>
      <c r="E182" s="178" t="str">
        <f>VLOOKUP(A182,'BASE REGISTRO AGOSTO'!$A$1:$T$889,5,FALSE)</f>
        <v>Otorgado por Decreto Supremo Nº 1360, de fecha 22 de febrero de 1952, del Ministerio de Justicia.</v>
      </c>
      <c r="F182" s="178" t="str">
        <f>VLOOKUP(A182,'BASE REGISTRO AGOSTO'!$A$1:$T$889,6,FALSE)</f>
        <v xml:space="preserve">Certificado de Vigencia extendido por el SRCeI, folio Nº 
500395957973, de fecha 29 de junio de 2021.
</v>
      </c>
      <c r="G182" s="178" t="str">
        <f>VLOOKUP(A182,'BASE REGISTRO AGOSTO'!$A$1:$T$889,7,FALSE)</f>
        <v>Readaptar  y moralizar a niños y jóvenes vagos o desamparados.</v>
      </c>
      <c r="H182" s="178" t="str">
        <f>VLOOKUP(A182,'BASE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2" s="178" t="str">
        <f>VLOOKUP(A182,'BASE REGISTRO AGOSTO'!$A$1:$T$889,9,FALSE)</f>
        <v>5 años.</v>
      </c>
      <c r="J182" s="178" t="str">
        <f>VLOOKUP(A182,'BASE REGISTRO AGOSTO'!$A$1:$T$889,10,FALSE)</f>
        <v xml:space="preserve"> 5 años
24 de octubre de 2019 al 24 de octubre del 2024
</v>
      </c>
      <c r="K182" s="178" t="str">
        <f>VLOOKUP(A182,'BASE REGISTRO AGOSTO'!$A$1:$T$889,11,FALSE)</f>
        <v xml:space="preserve">Gerente General: Delia María Del Gatto Reyes       
Presidente: Fernando Enrique Correa Ríos, 
Representante Legal:  Luis Mario Riquelme Navarro            
Mandataria: Paulina Andrea Herrera Godoy            
</v>
      </c>
      <c r="L182" s="178" t="str">
        <f>VLOOKUP(A182,'BASE REGISTRO AGOSTO'!$A$1:$T$889,12,FALSE)</f>
        <v xml:space="preserve">Luis Barros Valdes Nº 775, comuna de Providencia, Santiago.
</v>
      </c>
      <c r="M182" s="178" t="str">
        <f>VLOOKUP(A182,'BASE REGISTRO AGOSTO'!$A$1:$T$889,13,FALSE)</f>
        <v>XIII</v>
      </c>
      <c r="N182" s="178" t="str">
        <f>VLOOKUP(A182,'BASE REGISTRO AGOSTO'!$A$1:$T$889,14,FALSE)</f>
        <v>Providencia</v>
      </c>
      <c r="O182" s="178" t="str">
        <f>VLOOKUP(A182,'BASE REGISTRO AGOSTO'!$A$1:$T$889,15,FALSE)</f>
        <v xml:space="preserve">02-7903800
</v>
      </c>
      <c r="P182" s="178" t="str">
        <f>VLOOKUP(A182,'BASE REGISTRO AGOSTO'!$A$1:$T$889,16,FALSE)</f>
        <v>•	info@fundacionmicasa.cl</v>
      </c>
      <c r="Q182" s="178">
        <f>VLOOKUP(A182,'BASE REGISTRO AGOSTO'!$A$1:$T$889,17,FALSE)</f>
        <v>0</v>
      </c>
      <c r="R182" s="178">
        <f>VLOOKUP(A182,'BASE REGISTRO AGOSTO'!$A$1:$T$889,18,FALSE)</f>
        <v>93401</v>
      </c>
      <c r="S182" s="178" t="str">
        <f>VLOOKUP(A182,'BASE REGISTRO AGOSTO'!$A$1:$T$889,19,FALSE)</f>
        <v>Se acompaña certificado financiero correspondiente al año 2020, aprobados por el Subdepartamento de Supervisión Financiera Nacional.</v>
      </c>
      <c r="T182" s="183">
        <f>VLOOKUP(A182,'BASE REGISTRO AGOSTO'!$A$1:$T$889,20,FALSE)</f>
        <v>37970</v>
      </c>
      <c r="U182" s="177">
        <v>4250</v>
      </c>
      <c r="V182" s="179">
        <v>8016600</v>
      </c>
      <c r="W182" s="179">
        <v>64132800</v>
      </c>
      <c r="X182" s="180">
        <v>44469</v>
      </c>
      <c r="Y182" s="176" t="s">
        <v>6489</v>
      </c>
      <c r="Z182" s="176" t="s">
        <v>6490</v>
      </c>
      <c r="AA182" s="181" t="s">
        <v>6588</v>
      </c>
    </row>
    <row r="183" spans="1:27" ht="15.75" customHeight="1" x14ac:dyDescent="0.2">
      <c r="A183" s="177">
        <v>4250</v>
      </c>
      <c r="B183" s="178" t="str">
        <f>VLOOKUP(A183,'BASE REGISTRO AGOSTO'!$A$1:$T$889,2,FALSE)</f>
        <v xml:space="preserve">Fundación Mi Casa </v>
      </c>
      <c r="C183" s="178" t="str">
        <f>VLOOKUP(A183,'BASE REGISTRO AGOSTO'!$A$1:$T$889,3,FALSE)</f>
        <v>70015680K</v>
      </c>
      <c r="D183" s="178" t="str">
        <f>VLOOKUP(A183,'BASE REGISTRO AGOSTO'!$A$1:$T$889,4,FALSE)</f>
        <v>Fundación de derecho privado</v>
      </c>
      <c r="E183" s="178" t="str">
        <f>VLOOKUP(A183,'BASE REGISTRO AGOSTO'!$A$1:$T$889,5,FALSE)</f>
        <v>Otorgado por Decreto Supremo Nº 1360, de fecha 22 de febrero de 1952, del Ministerio de Justicia.</v>
      </c>
      <c r="F183" s="178" t="str">
        <f>VLOOKUP(A183,'BASE REGISTRO AGOSTO'!$A$1:$T$889,6,FALSE)</f>
        <v xml:space="preserve">Certificado de Vigencia extendido por el SRCeI, folio Nº 
500395957973, de fecha 29 de junio de 2021.
</v>
      </c>
      <c r="G183" s="178" t="str">
        <f>VLOOKUP(A183,'BASE REGISTRO AGOSTO'!$A$1:$T$889,7,FALSE)</f>
        <v>Readaptar  y moralizar a niños y jóvenes vagos o desamparados.</v>
      </c>
      <c r="H183" s="178" t="str">
        <f>VLOOKUP(A183,'BASE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3" s="178" t="str">
        <f>VLOOKUP(A183,'BASE REGISTRO AGOSTO'!$A$1:$T$889,9,FALSE)</f>
        <v>5 años.</v>
      </c>
      <c r="J183" s="178" t="str">
        <f>VLOOKUP(A183,'BASE REGISTRO AGOSTO'!$A$1:$T$889,10,FALSE)</f>
        <v xml:space="preserve"> 5 años
24 de octubre de 2019 al 24 de octubre del 2024
</v>
      </c>
      <c r="K183" s="178" t="str">
        <f>VLOOKUP(A183,'BASE REGISTRO AGOSTO'!$A$1:$T$889,11,FALSE)</f>
        <v xml:space="preserve">Gerente General: Delia María Del Gatto Reyes       
Presidente: Fernando Enrique Correa Ríos, 
Representante Legal:  Luis Mario Riquelme Navarro            
Mandataria: Paulina Andrea Herrera Godoy            
</v>
      </c>
      <c r="L183" s="178" t="str">
        <f>VLOOKUP(A183,'BASE REGISTRO AGOSTO'!$A$1:$T$889,12,FALSE)</f>
        <v xml:space="preserve">Luis Barros Valdes Nº 775, comuna de Providencia, Santiago.
</v>
      </c>
      <c r="M183" s="178" t="str">
        <f>VLOOKUP(A183,'BASE REGISTRO AGOSTO'!$A$1:$T$889,13,FALSE)</f>
        <v>XIII</v>
      </c>
      <c r="N183" s="178" t="str">
        <f>VLOOKUP(A183,'BASE REGISTRO AGOSTO'!$A$1:$T$889,14,FALSE)</f>
        <v>Providencia</v>
      </c>
      <c r="O183" s="178" t="str">
        <f>VLOOKUP(A183,'BASE REGISTRO AGOSTO'!$A$1:$T$889,15,FALSE)</f>
        <v xml:space="preserve">02-7903800
</v>
      </c>
      <c r="P183" s="178" t="str">
        <f>VLOOKUP(A183,'BASE REGISTRO AGOSTO'!$A$1:$T$889,16,FALSE)</f>
        <v>•	info@fundacionmicasa.cl</v>
      </c>
      <c r="Q183" s="178">
        <f>VLOOKUP(A183,'BASE REGISTRO AGOSTO'!$A$1:$T$889,17,FALSE)</f>
        <v>0</v>
      </c>
      <c r="R183" s="178">
        <f>VLOOKUP(A183,'BASE REGISTRO AGOSTO'!$A$1:$T$889,18,FALSE)</f>
        <v>93401</v>
      </c>
      <c r="S183" s="178" t="str">
        <f>VLOOKUP(A183,'BASE REGISTRO AGOSTO'!$A$1:$T$889,19,FALSE)</f>
        <v>Se acompaña certificado financiero correspondiente al año 2020, aprobados por el Subdepartamento de Supervisión Financiera Nacional.</v>
      </c>
      <c r="T183" s="183">
        <f>VLOOKUP(A183,'BASE REGISTRO AGOSTO'!$A$1:$T$889,20,FALSE)</f>
        <v>37970</v>
      </c>
      <c r="U183" s="177">
        <v>4250</v>
      </c>
      <c r="V183" s="179">
        <v>27096108</v>
      </c>
      <c r="W183" s="179">
        <v>27096108</v>
      </c>
      <c r="X183" s="180">
        <v>44469</v>
      </c>
      <c r="Y183" s="176" t="s">
        <v>6489</v>
      </c>
      <c r="Z183" s="176" t="s">
        <v>6490</v>
      </c>
      <c r="AA183" s="181" t="s">
        <v>6595</v>
      </c>
    </row>
    <row r="184" spans="1:27" ht="15.75" customHeight="1" x14ac:dyDescent="0.2">
      <c r="A184" s="177">
        <v>4250</v>
      </c>
      <c r="B184" s="178" t="str">
        <f>VLOOKUP(A184,'BASE REGISTRO AGOSTO'!$A$1:$T$889,2,FALSE)</f>
        <v xml:space="preserve">Fundación Mi Casa </v>
      </c>
      <c r="C184" s="178" t="str">
        <f>VLOOKUP(A184,'BASE REGISTRO AGOSTO'!$A$1:$T$889,3,FALSE)</f>
        <v>70015680K</v>
      </c>
      <c r="D184" s="178" t="str">
        <f>VLOOKUP(A184,'BASE REGISTRO AGOSTO'!$A$1:$T$889,4,FALSE)</f>
        <v>Fundación de derecho privado</v>
      </c>
      <c r="E184" s="178" t="str">
        <f>VLOOKUP(A184,'BASE REGISTRO AGOSTO'!$A$1:$T$889,5,FALSE)</f>
        <v>Otorgado por Decreto Supremo Nº 1360, de fecha 22 de febrero de 1952, del Ministerio de Justicia.</v>
      </c>
      <c r="F184" s="178" t="str">
        <f>VLOOKUP(A184,'BASE REGISTRO AGOSTO'!$A$1:$T$889,6,FALSE)</f>
        <v xml:space="preserve">Certificado de Vigencia extendido por el SRCeI, folio Nº 
500395957973, de fecha 29 de junio de 2021.
</v>
      </c>
      <c r="G184" s="178" t="str">
        <f>VLOOKUP(A184,'BASE REGISTRO AGOSTO'!$A$1:$T$889,7,FALSE)</f>
        <v>Readaptar  y moralizar a niños y jóvenes vagos o desamparados.</v>
      </c>
      <c r="H184" s="178" t="str">
        <f>VLOOKUP(A184,'BASE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4" s="178" t="str">
        <f>VLOOKUP(A184,'BASE REGISTRO AGOSTO'!$A$1:$T$889,9,FALSE)</f>
        <v>5 años.</v>
      </c>
      <c r="J184" s="178" t="str">
        <f>VLOOKUP(A184,'BASE REGISTRO AGOSTO'!$A$1:$T$889,10,FALSE)</f>
        <v xml:space="preserve"> 5 años
24 de octubre de 2019 al 24 de octubre del 2024
</v>
      </c>
      <c r="K184" s="178" t="str">
        <f>VLOOKUP(A184,'BASE REGISTRO AGOSTO'!$A$1:$T$889,11,FALSE)</f>
        <v xml:space="preserve">Gerente General: Delia María Del Gatto Reyes       
Presidente: Fernando Enrique Correa Ríos, 
Representante Legal:  Luis Mario Riquelme Navarro            
Mandataria: Paulina Andrea Herrera Godoy            
</v>
      </c>
      <c r="L184" s="178" t="str">
        <f>VLOOKUP(A184,'BASE REGISTRO AGOSTO'!$A$1:$T$889,12,FALSE)</f>
        <v xml:space="preserve">Luis Barros Valdes Nº 775, comuna de Providencia, Santiago.
</v>
      </c>
      <c r="M184" s="178" t="str">
        <f>VLOOKUP(A184,'BASE REGISTRO AGOSTO'!$A$1:$T$889,13,FALSE)</f>
        <v>XIII</v>
      </c>
      <c r="N184" s="178" t="str">
        <f>VLOOKUP(A184,'BASE REGISTRO AGOSTO'!$A$1:$T$889,14,FALSE)</f>
        <v>Providencia</v>
      </c>
      <c r="O184" s="178" t="str">
        <f>VLOOKUP(A184,'BASE REGISTRO AGOSTO'!$A$1:$T$889,15,FALSE)</f>
        <v xml:space="preserve">02-7903800
</v>
      </c>
      <c r="P184" s="178" t="str">
        <f>VLOOKUP(A184,'BASE REGISTRO AGOSTO'!$A$1:$T$889,16,FALSE)</f>
        <v>•	info@fundacionmicasa.cl</v>
      </c>
      <c r="Q184" s="178">
        <f>VLOOKUP(A184,'BASE REGISTRO AGOSTO'!$A$1:$T$889,17,FALSE)</f>
        <v>0</v>
      </c>
      <c r="R184" s="178">
        <f>VLOOKUP(A184,'BASE REGISTRO AGOSTO'!$A$1:$T$889,18,FALSE)</f>
        <v>93401</v>
      </c>
      <c r="S184" s="178" t="str">
        <f>VLOOKUP(A184,'BASE REGISTRO AGOSTO'!$A$1:$T$889,19,FALSE)</f>
        <v>Se acompaña certificado financiero correspondiente al año 2020, aprobados por el Subdepartamento de Supervisión Financiera Nacional.</v>
      </c>
      <c r="T184" s="183">
        <f>VLOOKUP(A184,'BASE REGISTRO AGOSTO'!$A$1:$T$889,20,FALSE)</f>
        <v>37970</v>
      </c>
      <c r="U184" s="177">
        <v>4250</v>
      </c>
      <c r="V184" s="179">
        <v>0</v>
      </c>
      <c r="W184" s="179">
        <v>86579280</v>
      </c>
      <c r="X184" s="180">
        <v>44469</v>
      </c>
      <c r="Y184" s="176" t="s">
        <v>6489</v>
      </c>
      <c r="Z184" s="176" t="s">
        <v>6490</v>
      </c>
      <c r="AA184" s="181" t="s">
        <v>6543</v>
      </c>
    </row>
    <row r="185" spans="1:27" ht="15.75" customHeight="1" x14ac:dyDescent="0.2">
      <c r="A185" s="177">
        <v>4250</v>
      </c>
      <c r="B185" s="178" t="str">
        <f>VLOOKUP(A185,'BASE REGISTRO AGOSTO'!$A$1:$T$889,2,FALSE)</f>
        <v xml:space="preserve">Fundación Mi Casa </v>
      </c>
      <c r="C185" s="178" t="str">
        <f>VLOOKUP(A185,'BASE REGISTRO AGOSTO'!$A$1:$T$889,3,FALSE)</f>
        <v>70015680K</v>
      </c>
      <c r="D185" s="178" t="str">
        <f>VLOOKUP(A185,'BASE REGISTRO AGOSTO'!$A$1:$T$889,4,FALSE)</f>
        <v>Fundación de derecho privado</v>
      </c>
      <c r="E185" s="178" t="str">
        <f>VLOOKUP(A185,'BASE REGISTRO AGOSTO'!$A$1:$T$889,5,FALSE)</f>
        <v>Otorgado por Decreto Supremo Nº 1360, de fecha 22 de febrero de 1952, del Ministerio de Justicia.</v>
      </c>
      <c r="F185" s="178" t="str">
        <f>VLOOKUP(A185,'BASE REGISTRO AGOSTO'!$A$1:$T$889,6,FALSE)</f>
        <v xml:space="preserve">Certificado de Vigencia extendido por el SRCeI, folio Nº 
500395957973, de fecha 29 de junio de 2021.
</v>
      </c>
      <c r="G185" s="178" t="str">
        <f>VLOOKUP(A185,'BASE REGISTRO AGOSTO'!$A$1:$T$889,7,FALSE)</f>
        <v>Readaptar  y moralizar a niños y jóvenes vagos o desamparados.</v>
      </c>
      <c r="H185" s="178" t="str">
        <f>VLOOKUP(A185,'BASE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5" s="178" t="str">
        <f>VLOOKUP(A185,'BASE REGISTRO AGOSTO'!$A$1:$T$889,9,FALSE)</f>
        <v>5 años.</v>
      </c>
      <c r="J185" s="178" t="str">
        <f>VLOOKUP(A185,'BASE REGISTRO AGOSTO'!$A$1:$T$889,10,FALSE)</f>
        <v xml:space="preserve"> 5 años
24 de octubre de 2019 al 24 de octubre del 2024
</v>
      </c>
      <c r="K185" s="178" t="str">
        <f>VLOOKUP(A185,'BASE REGISTRO AGOSTO'!$A$1:$T$889,11,FALSE)</f>
        <v xml:space="preserve">Gerente General: Delia María Del Gatto Reyes       
Presidente: Fernando Enrique Correa Ríos, 
Representante Legal:  Luis Mario Riquelme Navarro            
Mandataria: Paulina Andrea Herrera Godoy            
</v>
      </c>
      <c r="L185" s="178" t="str">
        <f>VLOOKUP(A185,'BASE REGISTRO AGOSTO'!$A$1:$T$889,12,FALSE)</f>
        <v xml:space="preserve">Luis Barros Valdes Nº 775, comuna de Providencia, Santiago.
</v>
      </c>
      <c r="M185" s="178" t="str">
        <f>VLOOKUP(A185,'BASE REGISTRO AGOSTO'!$A$1:$T$889,13,FALSE)</f>
        <v>XIII</v>
      </c>
      <c r="N185" s="178" t="str">
        <f>VLOOKUP(A185,'BASE REGISTRO AGOSTO'!$A$1:$T$889,14,FALSE)</f>
        <v>Providencia</v>
      </c>
      <c r="O185" s="178" t="str">
        <f>VLOOKUP(A185,'BASE REGISTRO AGOSTO'!$A$1:$T$889,15,FALSE)</f>
        <v xml:space="preserve">02-7903800
</v>
      </c>
      <c r="P185" s="178" t="str">
        <f>VLOOKUP(A185,'BASE REGISTRO AGOSTO'!$A$1:$T$889,16,FALSE)</f>
        <v>•	info@fundacionmicasa.cl</v>
      </c>
      <c r="Q185" s="178">
        <f>VLOOKUP(A185,'BASE REGISTRO AGOSTO'!$A$1:$T$889,17,FALSE)</f>
        <v>0</v>
      </c>
      <c r="R185" s="178">
        <f>VLOOKUP(A185,'BASE REGISTRO AGOSTO'!$A$1:$T$889,18,FALSE)</f>
        <v>93401</v>
      </c>
      <c r="S185" s="178" t="str">
        <f>VLOOKUP(A185,'BASE REGISTRO AGOSTO'!$A$1:$T$889,19,FALSE)</f>
        <v>Se acompaña certificado financiero correspondiente al año 2020, aprobados por el Subdepartamento de Supervisión Financiera Nacional.</v>
      </c>
      <c r="T185" s="183">
        <f>VLOOKUP(A185,'BASE REGISTRO AGOSTO'!$A$1:$T$889,20,FALSE)</f>
        <v>37970</v>
      </c>
      <c r="U185" s="177">
        <v>4250</v>
      </c>
      <c r="V185" s="179">
        <v>74076067</v>
      </c>
      <c r="W185" s="179">
        <v>501148274</v>
      </c>
      <c r="X185" s="180">
        <v>44469</v>
      </c>
      <c r="Y185" s="176" t="s">
        <v>6489</v>
      </c>
      <c r="Z185" s="176" t="s">
        <v>6490</v>
      </c>
      <c r="AA185" s="181" t="s">
        <v>181</v>
      </c>
    </row>
    <row r="186" spans="1:27" ht="15.75" customHeight="1" x14ac:dyDescent="0.2">
      <c r="A186" s="177">
        <v>4250</v>
      </c>
      <c r="B186" s="178" t="str">
        <f>VLOOKUP(A186,'BASE REGISTRO AGOSTO'!$A$1:$T$889,2,FALSE)</f>
        <v xml:space="preserve">Fundación Mi Casa </v>
      </c>
      <c r="C186" s="178" t="str">
        <f>VLOOKUP(A186,'BASE REGISTRO AGOSTO'!$A$1:$T$889,3,FALSE)</f>
        <v>70015680K</v>
      </c>
      <c r="D186" s="178" t="str">
        <f>VLOOKUP(A186,'BASE REGISTRO AGOSTO'!$A$1:$T$889,4,FALSE)</f>
        <v>Fundación de derecho privado</v>
      </c>
      <c r="E186" s="178" t="str">
        <f>VLOOKUP(A186,'BASE REGISTRO AGOSTO'!$A$1:$T$889,5,FALSE)</f>
        <v>Otorgado por Decreto Supremo Nº 1360, de fecha 22 de febrero de 1952, del Ministerio de Justicia.</v>
      </c>
      <c r="F186" s="178" t="str">
        <f>VLOOKUP(A186,'BASE REGISTRO AGOSTO'!$A$1:$T$889,6,FALSE)</f>
        <v xml:space="preserve">Certificado de Vigencia extendido por el SRCeI, folio Nº 
500395957973, de fecha 29 de junio de 2021.
</v>
      </c>
      <c r="G186" s="178" t="str">
        <f>VLOOKUP(A186,'BASE REGISTRO AGOSTO'!$A$1:$T$889,7,FALSE)</f>
        <v>Readaptar  y moralizar a niños y jóvenes vagos o desamparados.</v>
      </c>
      <c r="H186" s="178" t="str">
        <f>VLOOKUP(A186,'BASE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6" s="178" t="str">
        <f>VLOOKUP(A186,'BASE REGISTRO AGOSTO'!$A$1:$T$889,9,FALSE)</f>
        <v>5 años.</v>
      </c>
      <c r="J186" s="178" t="str">
        <f>VLOOKUP(A186,'BASE REGISTRO AGOSTO'!$A$1:$T$889,10,FALSE)</f>
        <v xml:space="preserve"> 5 años
24 de octubre de 2019 al 24 de octubre del 2024
</v>
      </c>
      <c r="K186" s="178" t="str">
        <f>VLOOKUP(A186,'BASE REGISTRO AGOSTO'!$A$1:$T$889,11,FALSE)</f>
        <v xml:space="preserve">Gerente General: Delia María Del Gatto Reyes       
Presidente: Fernando Enrique Correa Ríos, 
Representante Legal:  Luis Mario Riquelme Navarro            
Mandataria: Paulina Andrea Herrera Godoy            
</v>
      </c>
      <c r="L186" s="178" t="str">
        <f>VLOOKUP(A186,'BASE REGISTRO AGOSTO'!$A$1:$T$889,12,FALSE)</f>
        <v xml:space="preserve">Luis Barros Valdes Nº 775, comuna de Providencia, Santiago.
</v>
      </c>
      <c r="M186" s="178" t="str">
        <f>VLOOKUP(A186,'BASE REGISTRO AGOSTO'!$A$1:$T$889,13,FALSE)</f>
        <v>XIII</v>
      </c>
      <c r="N186" s="178" t="str">
        <f>VLOOKUP(A186,'BASE REGISTRO AGOSTO'!$A$1:$T$889,14,FALSE)</f>
        <v>Providencia</v>
      </c>
      <c r="O186" s="178" t="str">
        <f>VLOOKUP(A186,'BASE REGISTRO AGOSTO'!$A$1:$T$889,15,FALSE)</f>
        <v xml:space="preserve">02-7903800
</v>
      </c>
      <c r="P186" s="178" t="str">
        <f>VLOOKUP(A186,'BASE REGISTRO AGOSTO'!$A$1:$T$889,16,FALSE)</f>
        <v>•	info@fundacionmicasa.cl</v>
      </c>
      <c r="Q186" s="178">
        <f>VLOOKUP(A186,'BASE REGISTRO AGOSTO'!$A$1:$T$889,17,FALSE)</f>
        <v>0</v>
      </c>
      <c r="R186" s="178">
        <f>VLOOKUP(A186,'BASE REGISTRO AGOSTO'!$A$1:$T$889,18,FALSE)</f>
        <v>93401</v>
      </c>
      <c r="S186" s="178" t="str">
        <f>VLOOKUP(A186,'BASE REGISTRO AGOSTO'!$A$1:$T$889,19,FALSE)</f>
        <v>Se acompaña certificado financiero correspondiente al año 2020, aprobados por el Subdepartamento de Supervisión Financiera Nacional.</v>
      </c>
      <c r="T186" s="183">
        <f>VLOOKUP(A186,'BASE REGISTRO AGOSTO'!$A$1:$T$889,20,FALSE)</f>
        <v>37970</v>
      </c>
      <c r="U186" s="177">
        <v>4250</v>
      </c>
      <c r="V186" s="179">
        <v>6633090</v>
      </c>
      <c r="W186" s="179">
        <v>62793236</v>
      </c>
      <c r="X186" s="180">
        <v>44469</v>
      </c>
      <c r="Y186" s="176" t="s">
        <v>6489</v>
      </c>
      <c r="Z186" s="176" t="s">
        <v>6490</v>
      </c>
      <c r="AA186" s="181" t="s">
        <v>6590</v>
      </c>
    </row>
    <row r="187" spans="1:27" ht="15.75" customHeight="1" x14ac:dyDescent="0.2">
      <c r="A187" s="177">
        <v>4250</v>
      </c>
      <c r="B187" s="178" t="str">
        <f>VLOOKUP(A187,'BASE REGISTRO AGOSTO'!$A$1:$T$889,2,FALSE)</f>
        <v xml:space="preserve">Fundación Mi Casa </v>
      </c>
      <c r="C187" s="178" t="str">
        <f>VLOOKUP(A187,'BASE REGISTRO AGOSTO'!$A$1:$T$889,3,FALSE)</f>
        <v>70015680K</v>
      </c>
      <c r="D187" s="178" t="str">
        <f>VLOOKUP(A187,'BASE REGISTRO AGOSTO'!$A$1:$T$889,4,FALSE)</f>
        <v>Fundación de derecho privado</v>
      </c>
      <c r="E187" s="178" t="str">
        <f>VLOOKUP(A187,'BASE REGISTRO AGOSTO'!$A$1:$T$889,5,FALSE)</f>
        <v>Otorgado por Decreto Supremo Nº 1360, de fecha 22 de febrero de 1952, del Ministerio de Justicia.</v>
      </c>
      <c r="F187" s="178" t="str">
        <f>VLOOKUP(A187,'BASE REGISTRO AGOSTO'!$A$1:$T$889,6,FALSE)</f>
        <v xml:space="preserve">Certificado de Vigencia extendido por el SRCeI, folio Nº 
500395957973, de fecha 29 de junio de 2021.
</v>
      </c>
      <c r="G187" s="178" t="str">
        <f>VLOOKUP(A187,'BASE REGISTRO AGOSTO'!$A$1:$T$889,7,FALSE)</f>
        <v>Readaptar  y moralizar a niños y jóvenes vagos o desamparados.</v>
      </c>
      <c r="H187" s="178" t="str">
        <f>VLOOKUP(A187,'BASE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7" s="178" t="str">
        <f>VLOOKUP(A187,'BASE REGISTRO AGOSTO'!$A$1:$T$889,9,FALSE)</f>
        <v>5 años.</v>
      </c>
      <c r="J187" s="178" t="str">
        <f>VLOOKUP(A187,'BASE REGISTRO AGOSTO'!$A$1:$T$889,10,FALSE)</f>
        <v xml:space="preserve"> 5 años
24 de octubre de 2019 al 24 de octubre del 2024
</v>
      </c>
      <c r="K187" s="178" t="str">
        <f>VLOOKUP(A187,'BASE REGISTRO AGOSTO'!$A$1:$T$889,11,FALSE)</f>
        <v xml:space="preserve">Gerente General: Delia María Del Gatto Reyes       
Presidente: Fernando Enrique Correa Ríos, 
Representante Legal:  Luis Mario Riquelme Navarro            
Mandataria: Paulina Andrea Herrera Godoy            
</v>
      </c>
      <c r="L187" s="178" t="str">
        <f>VLOOKUP(A187,'BASE REGISTRO AGOSTO'!$A$1:$T$889,12,FALSE)</f>
        <v xml:space="preserve">Luis Barros Valdes Nº 775, comuna de Providencia, Santiago.
</v>
      </c>
      <c r="M187" s="178" t="str">
        <f>VLOOKUP(A187,'BASE REGISTRO AGOSTO'!$A$1:$T$889,13,FALSE)</f>
        <v>XIII</v>
      </c>
      <c r="N187" s="178" t="str">
        <f>VLOOKUP(A187,'BASE REGISTRO AGOSTO'!$A$1:$T$889,14,FALSE)</f>
        <v>Providencia</v>
      </c>
      <c r="O187" s="178" t="str">
        <f>VLOOKUP(A187,'BASE REGISTRO AGOSTO'!$A$1:$T$889,15,FALSE)</f>
        <v xml:space="preserve">02-7903800
</v>
      </c>
      <c r="P187" s="178" t="str">
        <f>VLOOKUP(A187,'BASE REGISTRO AGOSTO'!$A$1:$T$889,16,FALSE)</f>
        <v>•	info@fundacionmicasa.cl</v>
      </c>
      <c r="Q187" s="178">
        <f>VLOOKUP(A187,'BASE REGISTRO AGOSTO'!$A$1:$T$889,17,FALSE)</f>
        <v>0</v>
      </c>
      <c r="R187" s="178">
        <f>VLOOKUP(A187,'BASE REGISTRO AGOSTO'!$A$1:$T$889,18,FALSE)</f>
        <v>93401</v>
      </c>
      <c r="S187" s="178" t="str">
        <f>VLOOKUP(A187,'BASE REGISTRO AGOSTO'!$A$1:$T$889,19,FALSE)</f>
        <v>Se acompaña certificado financiero correspondiente al año 2020, aprobados por el Subdepartamento de Supervisión Financiera Nacional.</v>
      </c>
      <c r="T187" s="183">
        <f>VLOOKUP(A187,'BASE REGISTRO AGOSTO'!$A$1:$T$889,20,FALSE)</f>
        <v>37970</v>
      </c>
      <c r="U187" s="177">
        <v>4250</v>
      </c>
      <c r="V187" s="179">
        <v>84280095</v>
      </c>
      <c r="W187" s="179">
        <v>509027583</v>
      </c>
      <c r="X187" s="180">
        <v>44469</v>
      </c>
      <c r="Y187" s="176" t="s">
        <v>6489</v>
      </c>
      <c r="Z187" s="176" t="s">
        <v>6490</v>
      </c>
      <c r="AA187" s="181" t="s">
        <v>6545</v>
      </c>
    </row>
    <row r="188" spans="1:27" ht="15.75" customHeight="1" x14ac:dyDescent="0.2">
      <c r="A188" s="177">
        <v>4250</v>
      </c>
      <c r="B188" s="178" t="str">
        <f>VLOOKUP(A188,'BASE REGISTRO AGOSTO'!$A$1:$T$889,2,FALSE)</f>
        <v xml:space="preserve">Fundación Mi Casa </v>
      </c>
      <c r="C188" s="178" t="str">
        <f>VLOOKUP(A188,'BASE REGISTRO AGOSTO'!$A$1:$T$889,3,FALSE)</f>
        <v>70015680K</v>
      </c>
      <c r="D188" s="178" t="str">
        <f>VLOOKUP(A188,'BASE REGISTRO AGOSTO'!$A$1:$T$889,4,FALSE)</f>
        <v>Fundación de derecho privado</v>
      </c>
      <c r="E188" s="178" t="str">
        <f>VLOOKUP(A188,'BASE REGISTRO AGOSTO'!$A$1:$T$889,5,FALSE)</f>
        <v>Otorgado por Decreto Supremo Nº 1360, de fecha 22 de febrero de 1952, del Ministerio de Justicia.</v>
      </c>
      <c r="F188" s="178" t="str">
        <f>VLOOKUP(A188,'BASE REGISTRO AGOSTO'!$A$1:$T$889,6,FALSE)</f>
        <v xml:space="preserve">Certificado de Vigencia extendido por el SRCeI, folio Nº 
500395957973, de fecha 29 de junio de 2021.
</v>
      </c>
      <c r="G188" s="178" t="str">
        <f>VLOOKUP(A188,'BASE REGISTRO AGOSTO'!$A$1:$T$889,7,FALSE)</f>
        <v>Readaptar  y moralizar a niños y jóvenes vagos o desamparados.</v>
      </c>
      <c r="H188" s="178" t="str">
        <f>VLOOKUP(A188,'BASE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8" s="178" t="str">
        <f>VLOOKUP(A188,'BASE REGISTRO AGOSTO'!$A$1:$T$889,9,FALSE)</f>
        <v>5 años.</v>
      </c>
      <c r="J188" s="178" t="str">
        <f>VLOOKUP(A188,'BASE REGISTRO AGOSTO'!$A$1:$T$889,10,FALSE)</f>
        <v xml:space="preserve"> 5 años
24 de octubre de 2019 al 24 de octubre del 2024
</v>
      </c>
      <c r="K188" s="178" t="str">
        <f>VLOOKUP(A188,'BASE REGISTRO AGOSTO'!$A$1:$T$889,11,FALSE)</f>
        <v xml:space="preserve">Gerente General: Delia María Del Gatto Reyes       
Presidente: Fernando Enrique Correa Ríos, 
Representante Legal:  Luis Mario Riquelme Navarro            
Mandataria: Paulina Andrea Herrera Godoy            
</v>
      </c>
      <c r="L188" s="178" t="str">
        <f>VLOOKUP(A188,'BASE REGISTRO AGOSTO'!$A$1:$T$889,12,FALSE)</f>
        <v xml:space="preserve">Luis Barros Valdes Nº 775, comuna de Providencia, Santiago.
</v>
      </c>
      <c r="M188" s="178" t="str">
        <f>VLOOKUP(A188,'BASE REGISTRO AGOSTO'!$A$1:$T$889,13,FALSE)</f>
        <v>XIII</v>
      </c>
      <c r="N188" s="178" t="str">
        <f>VLOOKUP(A188,'BASE REGISTRO AGOSTO'!$A$1:$T$889,14,FALSE)</f>
        <v>Providencia</v>
      </c>
      <c r="O188" s="178" t="str">
        <f>VLOOKUP(A188,'BASE REGISTRO AGOSTO'!$A$1:$T$889,15,FALSE)</f>
        <v xml:space="preserve">02-7903800
</v>
      </c>
      <c r="P188" s="178" t="str">
        <f>VLOOKUP(A188,'BASE REGISTRO AGOSTO'!$A$1:$T$889,16,FALSE)</f>
        <v>•	info@fundacionmicasa.cl</v>
      </c>
      <c r="Q188" s="178">
        <f>VLOOKUP(A188,'BASE REGISTRO AGOSTO'!$A$1:$T$889,17,FALSE)</f>
        <v>0</v>
      </c>
      <c r="R188" s="178">
        <f>VLOOKUP(A188,'BASE REGISTRO AGOSTO'!$A$1:$T$889,18,FALSE)</f>
        <v>93401</v>
      </c>
      <c r="S188" s="178" t="str">
        <f>VLOOKUP(A188,'BASE REGISTRO AGOSTO'!$A$1:$T$889,19,FALSE)</f>
        <v>Se acompaña certificado financiero correspondiente al año 2020, aprobados por el Subdepartamento de Supervisión Financiera Nacional.</v>
      </c>
      <c r="T188" s="183">
        <f>VLOOKUP(A188,'BASE REGISTRO AGOSTO'!$A$1:$T$889,20,FALSE)</f>
        <v>37970</v>
      </c>
      <c r="U188" s="177">
        <v>4250</v>
      </c>
      <c r="V188" s="179">
        <v>20025984</v>
      </c>
      <c r="W188" s="179">
        <v>123631488</v>
      </c>
      <c r="X188" s="180">
        <v>44469</v>
      </c>
      <c r="Y188" s="176" t="s">
        <v>6489</v>
      </c>
      <c r="Z188" s="176" t="s">
        <v>6490</v>
      </c>
      <c r="AA188" s="181" t="s">
        <v>6498</v>
      </c>
    </row>
    <row r="189" spans="1:27" ht="15.75" customHeight="1" x14ac:dyDescent="0.2">
      <c r="A189" s="177">
        <v>4250</v>
      </c>
      <c r="B189" s="178" t="str">
        <f>VLOOKUP(A189,'BASE REGISTRO AGOSTO'!$A$1:$T$889,2,FALSE)</f>
        <v xml:space="preserve">Fundación Mi Casa </v>
      </c>
      <c r="C189" s="178" t="str">
        <f>VLOOKUP(A189,'BASE REGISTRO AGOSTO'!$A$1:$T$889,3,FALSE)</f>
        <v>70015680K</v>
      </c>
      <c r="D189" s="178" t="str">
        <f>VLOOKUP(A189,'BASE REGISTRO AGOSTO'!$A$1:$T$889,4,FALSE)</f>
        <v>Fundación de derecho privado</v>
      </c>
      <c r="E189" s="178" t="str">
        <f>VLOOKUP(A189,'BASE REGISTRO AGOSTO'!$A$1:$T$889,5,FALSE)</f>
        <v>Otorgado por Decreto Supremo Nº 1360, de fecha 22 de febrero de 1952, del Ministerio de Justicia.</v>
      </c>
      <c r="F189" s="178" t="str">
        <f>VLOOKUP(A189,'BASE REGISTRO AGOSTO'!$A$1:$T$889,6,FALSE)</f>
        <v xml:space="preserve">Certificado de Vigencia extendido por el SRCeI, folio Nº 
500395957973, de fecha 29 de junio de 2021.
</v>
      </c>
      <c r="G189" s="178" t="str">
        <f>VLOOKUP(A189,'BASE REGISTRO AGOSTO'!$A$1:$T$889,7,FALSE)</f>
        <v>Readaptar  y moralizar a niños y jóvenes vagos o desamparados.</v>
      </c>
      <c r="H189" s="178" t="str">
        <f>VLOOKUP(A189,'BASE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9" s="178" t="str">
        <f>VLOOKUP(A189,'BASE REGISTRO AGOSTO'!$A$1:$T$889,9,FALSE)</f>
        <v>5 años.</v>
      </c>
      <c r="J189" s="178" t="str">
        <f>VLOOKUP(A189,'BASE REGISTRO AGOSTO'!$A$1:$T$889,10,FALSE)</f>
        <v xml:space="preserve"> 5 años
24 de octubre de 2019 al 24 de octubre del 2024
</v>
      </c>
      <c r="K189" s="178" t="str">
        <f>VLOOKUP(A189,'BASE REGISTRO AGOSTO'!$A$1:$T$889,11,FALSE)</f>
        <v xml:space="preserve">Gerente General: Delia María Del Gatto Reyes       
Presidente: Fernando Enrique Correa Ríos, 
Representante Legal:  Luis Mario Riquelme Navarro            
Mandataria: Paulina Andrea Herrera Godoy            
</v>
      </c>
      <c r="L189" s="178" t="str">
        <f>VLOOKUP(A189,'BASE REGISTRO AGOSTO'!$A$1:$T$889,12,FALSE)</f>
        <v xml:space="preserve">Luis Barros Valdes Nº 775, comuna de Providencia, Santiago.
</v>
      </c>
      <c r="M189" s="178" t="str">
        <f>VLOOKUP(A189,'BASE REGISTRO AGOSTO'!$A$1:$T$889,13,FALSE)</f>
        <v>XIII</v>
      </c>
      <c r="N189" s="178" t="str">
        <f>VLOOKUP(A189,'BASE REGISTRO AGOSTO'!$A$1:$T$889,14,FALSE)</f>
        <v>Providencia</v>
      </c>
      <c r="O189" s="178" t="str">
        <f>VLOOKUP(A189,'BASE REGISTRO AGOSTO'!$A$1:$T$889,15,FALSE)</f>
        <v xml:space="preserve">02-7903800
</v>
      </c>
      <c r="P189" s="178" t="str">
        <f>VLOOKUP(A189,'BASE REGISTRO AGOSTO'!$A$1:$T$889,16,FALSE)</f>
        <v>•	info@fundacionmicasa.cl</v>
      </c>
      <c r="Q189" s="178">
        <f>VLOOKUP(A189,'BASE REGISTRO AGOSTO'!$A$1:$T$889,17,FALSE)</f>
        <v>0</v>
      </c>
      <c r="R189" s="178">
        <f>VLOOKUP(A189,'BASE REGISTRO AGOSTO'!$A$1:$T$889,18,FALSE)</f>
        <v>93401</v>
      </c>
      <c r="S189" s="178" t="str">
        <f>VLOOKUP(A189,'BASE REGISTRO AGOSTO'!$A$1:$T$889,19,FALSE)</f>
        <v>Se acompaña certificado financiero correspondiente al año 2020, aprobados por el Subdepartamento de Supervisión Financiera Nacional.</v>
      </c>
      <c r="T189" s="183">
        <f>VLOOKUP(A189,'BASE REGISTRO AGOSTO'!$A$1:$T$889,20,FALSE)</f>
        <v>37970</v>
      </c>
      <c r="U189" s="177">
        <v>4250</v>
      </c>
      <c r="V189" s="179">
        <v>7429061</v>
      </c>
      <c r="W189" s="179">
        <v>91600238</v>
      </c>
      <c r="X189" s="180">
        <v>44469</v>
      </c>
      <c r="Y189" s="176" t="s">
        <v>6489</v>
      </c>
      <c r="Z189" s="176" t="s">
        <v>6490</v>
      </c>
      <c r="AA189" s="181" t="s">
        <v>6591</v>
      </c>
    </row>
    <row r="190" spans="1:27" ht="15.75" customHeight="1" x14ac:dyDescent="0.2">
      <c r="A190" s="177">
        <v>4250</v>
      </c>
      <c r="B190" s="178" t="str">
        <f>VLOOKUP(A190,'BASE REGISTRO AGOSTO'!$A$1:$T$889,2,FALSE)</f>
        <v xml:space="preserve">Fundación Mi Casa </v>
      </c>
      <c r="C190" s="178" t="str">
        <f>VLOOKUP(A190,'BASE REGISTRO AGOSTO'!$A$1:$T$889,3,FALSE)</f>
        <v>70015680K</v>
      </c>
      <c r="D190" s="178" t="str">
        <f>VLOOKUP(A190,'BASE REGISTRO AGOSTO'!$A$1:$T$889,4,FALSE)</f>
        <v>Fundación de derecho privado</v>
      </c>
      <c r="E190" s="178" t="str">
        <f>VLOOKUP(A190,'BASE REGISTRO AGOSTO'!$A$1:$T$889,5,FALSE)</f>
        <v>Otorgado por Decreto Supremo Nº 1360, de fecha 22 de febrero de 1952, del Ministerio de Justicia.</v>
      </c>
      <c r="F190" s="178" t="str">
        <f>VLOOKUP(A190,'BASE REGISTRO AGOSTO'!$A$1:$T$889,6,FALSE)</f>
        <v xml:space="preserve">Certificado de Vigencia extendido por el SRCeI, folio Nº 
500395957973, de fecha 29 de junio de 2021.
</v>
      </c>
      <c r="G190" s="178" t="str">
        <f>VLOOKUP(A190,'BASE REGISTRO AGOSTO'!$A$1:$T$889,7,FALSE)</f>
        <v>Readaptar  y moralizar a niños y jóvenes vagos o desamparados.</v>
      </c>
      <c r="H190" s="178" t="str">
        <f>VLOOKUP(A190,'BASE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90" s="178" t="str">
        <f>VLOOKUP(A190,'BASE REGISTRO AGOSTO'!$A$1:$T$889,9,FALSE)</f>
        <v>5 años.</v>
      </c>
      <c r="J190" s="178" t="str">
        <f>VLOOKUP(A190,'BASE REGISTRO AGOSTO'!$A$1:$T$889,10,FALSE)</f>
        <v xml:space="preserve"> 5 años
24 de octubre de 2019 al 24 de octubre del 2024
</v>
      </c>
      <c r="K190" s="178" t="str">
        <f>VLOOKUP(A190,'BASE REGISTRO AGOSTO'!$A$1:$T$889,11,FALSE)</f>
        <v xml:space="preserve">Gerente General: Delia María Del Gatto Reyes       
Presidente: Fernando Enrique Correa Ríos, 
Representante Legal:  Luis Mario Riquelme Navarro            
Mandataria: Paulina Andrea Herrera Godoy            
</v>
      </c>
      <c r="L190" s="178" t="str">
        <f>VLOOKUP(A190,'BASE REGISTRO AGOSTO'!$A$1:$T$889,12,FALSE)</f>
        <v xml:space="preserve">Luis Barros Valdes Nº 775, comuna de Providencia, Santiago.
</v>
      </c>
      <c r="M190" s="178" t="str">
        <f>VLOOKUP(A190,'BASE REGISTRO AGOSTO'!$A$1:$T$889,13,FALSE)</f>
        <v>XIII</v>
      </c>
      <c r="N190" s="178" t="str">
        <f>VLOOKUP(A190,'BASE REGISTRO AGOSTO'!$A$1:$T$889,14,FALSE)</f>
        <v>Providencia</v>
      </c>
      <c r="O190" s="178" t="str">
        <f>VLOOKUP(A190,'BASE REGISTRO AGOSTO'!$A$1:$T$889,15,FALSE)</f>
        <v xml:space="preserve">02-7903800
</v>
      </c>
      <c r="P190" s="178" t="str">
        <f>VLOOKUP(A190,'BASE REGISTRO AGOSTO'!$A$1:$T$889,16,FALSE)</f>
        <v>•	info@fundacionmicasa.cl</v>
      </c>
      <c r="Q190" s="178">
        <f>VLOOKUP(A190,'BASE REGISTRO AGOSTO'!$A$1:$T$889,17,FALSE)</f>
        <v>0</v>
      </c>
      <c r="R190" s="178">
        <f>VLOOKUP(A190,'BASE REGISTRO AGOSTO'!$A$1:$T$889,18,FALSE)</f>
        <v>93401</v>
      </c>
      <c r="S190" s="178" t="str">
        <f>VLOOKUP(A190,'BASE REGISTRO AGOSTO'!$A$1:$T$889,19,FALSE)</f>
        <v>Se acompaña certificado financiero correspondiente al año 2020, aprobados por el Subdepartamento de Supervisión Financiera Nacional.</v>
      </c>
      <c r="T190" s="183">
        <f>VLOOKUP(A190,'BASE REGISTRO AGOSTO'!$A$1:$T$889,20,FALSE)</f>
        <v>37970</v>
      </c>
      <c r="U190" s="177">
        <v>4250</v>
      </c>
      <c r="V190" s="179">
        <v>18234081</v>
      </c>
      <c r="W190" s="179">
        <v>107572623</v>
      </c>
      <c r="X190" s="180">
        <v>44469</v>
      </c>
      <c r="Y190" s="176" t="s">
        <v>6489</v>
      </c>
      <c r="Z190" s="176" t="s">
        <v>6490</v>
      </c>
      <c r="AA190" s="181" t="s">
        <v>7476</v>
      </c>
    </row>
    <row r="191" spans="1:27" ht="15.75" customHeight="1" x14ac:dyDescent="0.2">
      <c r="A191" s="177">
        <v>4250</v>
      </c>
      <c r="B191" s="178" t="str">
        <f>VLOOKUP(A191,'BASE REGISTRO AGOSTO'!$A$1:$T$889,2,FALSE)</f>
        <v xml:space="preserve">Fundación Mi Casa </v>
      </c>
      <c r="C191" s="178" t="str">
        <f>VLOOKUP(A191,'BASE REGISTRO AGOSTO'!$A$1:$T$889,3,FALSE)</f>
        <v>70015680K</v>
      </c>
      <c r="D191" s="178" t="str">
        <f>VLOOKUP(A191,'BASE REGISTRO AGOSTO'!$A$1:$T$889,4,FALSE)</f>
        <v>Fundación de derecho privado</v>
      </c>
      <c r="E191" s="178" t="str">
        <f>VLOOKUP(A191,'BASE REGISTRO AGOSTO'!$A$1:$T$889,5,FALSE)</f>
        <v>Otorgado por Decreto Supremo Nº 1360, de fecha 22 de febrero de 1952, del Ministerio de Justicia.</v>
      </c>
      <c r="F191" s="178" t="str">
        <f>VLOOKUP(A191,'BASE REGISTRO AGOSTO'!$A$1:$T$889,6,FALSE)</f>
        <v xml:space="preserve">Certificado de Vigencia extendido por el SRCeI, folio Nº 
500395957973, de fecha 29 de junio de 2021.
</v>
      </c>
      <c r="G191" s="178" t="str">
        <f>VLOOKUP(A191,'BASE REGISTRO AGOSTO'!$A$1:$T$889,7,FALSE)</f>
        <v>Readaptar  y moralizar a niños y jóvenes vagos o desamparados.</v>
      </c>
      <c r="H191" s="178" t="str">
        <f>VLOOKUP(A191,'BASE REGISTRO AGOSTO'!$A$1:$T$889,8,FALSE)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91" s="178" t="str">
        <f>VLOOKUP(A191,'BASE REGISTRO AGOSTO'!$A$1:$T$889,9,FALSE)</f>
        <v>5 años.</v>
      </c>
      <c r="J191" s="178" t="str">
        <f>VLOOKUP(A191,'BASE REGISTRO AGOSTO'!$A$1:$T$889,10,FALSE)</f>
        <v xml:space="preserve"> 5 años
24 de octubre de 2019 al 24 de octubre del 2024
</v>
      </c>
      <c r="K191" s="178" t="str">
        <f>VLOOKUP(A191,'BASE REGISTRO AGOSTO'!$A$1:$T$889,11,FALSE)</f>
        <v xml:space="preserve">Gerente General: Delia María Del Gatto Reyes       
Presidente: Fernando Enrique Correa Ríos, 
Representante Legal:  Luis Mario Riquelme Navarro            
Mandataria: Paulina Andrea Herrera Godoy            
</v>
      </c>
      <c r="L191" s="178" t="str">
        <f>VLOOKUP(A191,'BASE REGISTRO AGOSTO'!$A$1:$T$889,12,FALSE)</f>
        <v xml:space="preserve">Luis Barros Valdes Nº 775, comuna de Providencia, Santiago.
</v>
      </c>
      <c r="M191" s="178" t="str">
        <f>VLOOKUP(A191,'BASE REGISTRO AGOSTO'!$A$1:$T$889,13,FALSE)</f>
        <v>XIII</v>
      </c>
      <c r="N191" s="178" t="str">
        <f>VLOOKUP(A191,'BASE REGISTRO AGOSTO'!$A$1:$T$889,14,FALSE)</f>
        <v>Providencia</v>
      </c>
      <c r="O191" s="178" t="str">
        <f>VLOOKUP(A191,'BASE REGISTRO AGOSTO'!$A$1:$T$889,15,FALSE)</f>
        <v xml:space="preserve">02-7903800
</v>
      </c>
      <c r="P191" s="178" t="str">
        <f>VLOOKUP(A191,'BASE REGISTRO AGOSTO'!$A$1:$T$889,16,FALSE)</f>
        <v>•	info@fundacionmicasa.cl</v>
      </c>
      <c r="Q191" s="178">
        <f>VLOOKUP(A191,'BASE REGISTRO AGOSTO'!$A$1:$T$889,17,FALSE)</f>
        <v>0</v>
      </c>
      <c r="R191" s="178">
        <f>VLOOKUP(A191,'BASE REGISTRO AGOSTO'!$A$1:$T$889,18,FALSE)</f>
        <v>93401</v>
      </c>
      <c r="S191" s="178" t="str">
        <f>VLOOKUP(A191,'BASE REGISTRO AGOSTO'!$A$1:$T$889,19,FALSE)</f>
        <v>Se acompaña certificado financiero correspondiente al año 2020, aprobados por el Subdepartamento de Supervisión Financiera Nacional.</v>
      </c>
      <c r="T191" s="183">
        <f>VLOOKUP(A191,'BASE REGISTRO AGOSTO'!$A$1:$T$889,20,FALSE)</f>
        <v>37970</v>
      </c>
      <c r="U191" s="177">
        <v>4250</v>
      </c>
      <c r="V191" s="179">
        <v>6206400</v>
      </c>
      <c r="W191" s="179">
        <v>52202671</v>
      </c>
      <c r="X191" s="180">
        <v>44469</v>
      </c>
      <c r="Y191" s="176" t="s">
        <v>6489</v>
      </c>
      <c r="Z191" s="176" t="s">
        <v>6490</v>
      </c>
      <c r="AA191" s="181" t="s">
        <v>7479</v>
      </c>
    </row>
    <row r="192" spans="1:27" ht="15.75" customHeight="1" x14ac:dyDescent="0.2">
      <c r="A192" s="177">
        <v>4300</v>
      </c>
      <c r="B192" s="178" t="str">
        <f>VLOOKUP(A192,'BASE REGISTRO AGOSTO'!$A$1:$T$889,2,FALSE)</f>
        <v xml:space="preserve">Fundación Mi Hogar de Cauquenes
</v>
      </c>
      <c r="C192" s="178" t="str">
        <f>VLOOKUP(A192,'BASE REGISTRO AGOSTO'!$A$1:$T$889,3,FALSE)</f>
        <v>70717000K</v>
      </c>
      <c r="D192" s="178" t="str">
        <f>VLOOKUP(A192,'BASE REGISTRO AGOSTO'!$A$1:$T$889,4,FALSE)</f>
        <v>Fundación de Derecho Privado</v>
      </c>
      <c r="E192" s="178" t="str">
        <f>VLOOKUP(A192,'BASE REGISTRO AGOSTO'!$A$1:$T$889,5,FALSE)</f>
        <v>Otorgado por Decreto Supremo Nº 1083, de fecha 17 de junio de 1968, del Ministerio de Justicia.</v>
      </c>
      <c r="F192" s="178" t="str">
        <f>VLOOKUP(A192,'BASE REGISTRO AGOSTO'!$A$1:$T$889,6,FALSE)</f>
        <v xml:space="preserve">Se acompaña Certificado de Vigencia de Persona Jurídica Sin Fines de Lucro, emitido por el Servicio de Registro Civil e Identificación, emitido con fecha 21 de septiembre de 2020, Folio N° 500346476762.
</v>
      </c>
      <c r="G192" s="178" t="str">
        <f>VLOOKUP(A192,'BASE REGISTRO AGOSTO'!$A$1:$T$889,7,FALSE)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2" s="178" t="str">
        <f>VLOOKUP(A192,'BASE REGISTRO AGOSTO'!$A$1:$T$889,8,FALSE)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2" s="178" t="str">
        <f>VLOOKUP(A192,'BASE REGISTRO AGOSTO'!$A$1:$T$889,9,FALSE)</f>
        <v>2 años</v>
      </c>
      <c r="J192" s="178">
        <f>VLOOKUP(A192,'BASE REGISTRO AGOSTO'!$A$1:$T$889,10,FALSE)</f>
        <v>43622</v>
      </c>
      <c r="K192" s="178" t="str">
        <f>VLOOKUP(A192,'BASE REGISTRO AGOSTO'!$A$1:$T$889,11,FALSE)</f>
        <v xml:space="preserve">Presidente:   Felipe Zúñiga Peña          </v>
      </c>
      <c r="L192" s="178" t="str">
        <f>VLOOKUP(A192,'BASE REGISTRO AGOSTO'!$A$1:$T$889,12,FALSE)</f>
        <v xml:space="preserve">Avenida Doctor Meza Nº 1699, Cauquenes, Séptima Región, </v>
      </c>
      <c r="M192" s="178" t="str">
        <f>VLOOKUP(A192,'BASE REGISTRO AGOSTO'!$A$1:$T$889,13,FALSE)</f>
        <v>VII</v>
      </c>
      <c r="N192" s="178" t="str">
        <f>VLOOKUP(A192,'BASE REGISTRO AGOSTO'!$A$1:$T$889,14,FALSE)</f>
        <v>Cauquenes</v>
      </c>
      <c r="O192" s="178" t="str">
        <f>VLOOKUP(A192,'BASE REGISTRO AGOSTO'!$A$1:$T$889,15,FALSE)</f>
        <v xml:space="preserve">(73) 512356.
+569 79695268.
</v>
      </c>
      <c r="P192" s="178" t="str">
        <f>VLOOKUP(A192,'BASE REGISTRO AGOSTO'!$A$1:$T$889,16,FALSE)</f>
        <v>E-mail: fmihogarcauquenes@gmail.com</v>
      </c>
      <c r="Q192" s="178">
        <f>VLOOKUP(A192,'BASE REGISTRO AGOSTO'!$A$1:$T$889,17,FALSE)</f>
        <v>0</v>
      </c>
      <c r="R192" s="178">
        <f>VLOOKUP(A192,'BASE REGISTRO AGOSTO'!$A$1:$T$889,18,FALSE)</f>
        <v>93401</v>
      </c>
      <c r="S192" s="178" t="str">
        <f>VLOOKUP(A192,'BASE REGISTRO AGOSTO'!$A$1:$T$889,19,FALSE)</f>
        <v>Se adjunta certificado de antecedente financiero correspondiente al año 2019, aprobados por el Subdepartamento de Supervisión Financiera Nacional.</v>
      </c>
      <c r="T192" s="183">
        <f>VLOOKUP(A192,'BASE REGISTRO AGOSTO'!$A$1:$T$889,20,FALSE)</f>
        <v>37970</v>
      </c>
      <c r="U192" s="177">
        <v>4300</v>
      </c>
      <c r="V192" s="179">
        <v>0</v>
      </c>
      <c r="W192" s="179">
        <v>135143642</v>
      </c>
      <c r="X192" s="180">
        <v>44469</v>
      </c>
      <c r="Y192" s="176" t="s">
        <v>6489</v>
      </c>
      <c r="Z192" s="176" t="s">
        <v>6490</v>
      </c>
      <c r="AA192" s="181" t="s">
        <v>6517</v>
      </c>
    </row>
    <row r="193" spans="1:27" ht="15.75" customHeight="1" x14ac:dyDescent="0.2">
      <c r="A193" s="177">
        <v>4300</v>
      </c>
      <c r="B193" s="178" t="str">
        <f>VLOOKUP(A193,'BASE REGISTRO AGOSTO'!$A$1:$T$889,2,FALSE)</f>
        <v xml:space="preserve">Fundación Mi Hogar de Cauquenes
</v>
      </c>
      <c r="C193" s="178" t="str">
        <f>VLOOKUP(A193,'BASE REGISTRO AGOSTO'!$A$1:$T$889,3,FALSE)</f>
        <v>70717000K</v>
      </c>
      <c r="D193" s="178" t="str">
        <f>VLOOKUP(A193,'BASE REGISTRO AGOSTO'!$A$1:$T$889,4,FALSE)</f>
        <v>Fundación de Derecho Privado</v>
      </c>
      <c r="E193" s="178" t="str">
        <f>VLOOKUP(A193,'BASE REGISTRO AGOSTO'!$A$1:$T$889,5,FALSE)</f>
        <v>Otorgado por Decreto Supremo Nº 1083, de fecha 17 de junio de 1968, del Ministerio de Justicia.</v>
      </c>
      <c r="F193" s="178" t="str">
        <f>VLOOKUP(A193,'BASE REGISTRO AGOSTO'!$A$1:$T$889,6,FALSE)</f>
        <v xml:space="preserve">Se acompaña Certificado de Vigencia de Persona Jurídica Sin Fines de Lucro, emitido por el Servicio de Registro Civil e Identificación, emitido con fecha 21 de septiembre de 2020, Folio N° 500346476762.
</v>
      </c>
      <c r="G193" s="178" t="str">
        <f>VLOOKUP(A193,'BASE REGISTRO AGOSTO'!$A$1:$T$889,7,FALSE)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3" s="178" t="str">
        <f>VLOOKUP(A193,'BASE REGISTRO AGOSTO'!$A$1:$T$889,8,FALSE)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3" s="178" t="str">
        <f>VLOOKUP(A193,'BASE REGISTRO AGOSTO'!$A$1:$T$889,9,FALSE)</f>
        <v>2 años</v>
      </c>
      <c r="J193" s="178">
        <f>VLOOKUP(A193,'BASE REGISTRO AGOSTO'!$A$1:$T$889,10,FALSE)</f>
        <v>43622</v>
      </c>
      <c r="K193" s="178" t="str">
        <f>VLOOKUP(A193,'BASE REGISTRO AGOSTO'!$A$1:$T$889,11,FALSE)</f>
        <v xml:space="preserve">Presidente:   Felipe Zúñiga Peña          </v>
      </c>
      <c r="L193" s="178" t="str">
        <f>VLOOKUP(A193,'BASE REGISTRO AGOSTO'!$A$1:$T$889,12,FALSE)</f>
        <v xml:space="preserve">Avenida Doctor Meza Nº 1699, Cauquenes, Séptima Región, </v>
      </c>
      <c r="M193" s="178" t="str">
        <f>VLOOKUP(A193,'BASE REGISTRO AGOSTO'!$A$1:$T$889,13,FALSE)</f>
        <v>VII</v>
      </c>
      <c r="N193" s="178" t="str">
        <f>VLOOKUP(A193,'BASE REGISTRO AGOSTO'!$A$1:$T$889,14,FALSE)</f>
        <v>Cauquenes</v>
      </c>
      <c r="O193" s="178" t="str">
        <f>VLOOKUP(A193,'BASE REGISTRO AGOSTO'!$A$1:$T$889,15,FALSE)</f>
        <v xml:space="preserve">(73) 512356.
+569 79695268.
</v>
      </c>
      <c r="P193" s="178" t="str">
        <f>VLOOKUP(A193,'BASE REGISTRO AGOSTO'!$A$1:$T$889,16,FALSE)</f>
        <v>E-mail: fmihogarcauquenes@gmail.com</v>
      </c>
      <c r="Q193" s="178">
        <f>VLOOKUP(A193,'BASE REGISTRO AGOSTO'!$A$1:$T$889,17,FALSE)</f>
        <v>0</v>
      </c>
      <c r="R193" s="178">
        <f>VLOOKUP(A193,'BASE REGISTRO AGOSTO'!$A$1:$T$889,18,FALSE)</f>
        <v>93401</v>
      </c>
      <c r="S193" s="178" t="str">
        <f>VLOOKUP(A193,'BASE REGISTRO AGOSTO'!$A$1:$T$889,19,FALSE)</f>
        <v>Se adjunta certificado de antecedente financiero correspondiente al año 2019, aprobados por el Subdepartamento de Supervisión Financiera Nacional.</v>
      </c>
      <c r="T193" s="183">
        <f>VLOOKUP(A193,'BASE REGISTRO AGOSTO'!$A$1:$T$889,20,FALSE)</f>
        <v>37970</v>
      </c>
      <c r="U193" s="177">
        <v>4300</v>
      </c>
      <c r="V193" s="179">
        <v>0</v>
      </c>
      <c r="W193" s="179">
        <v>125436120</v>
      </c>
      <c r="X193" s="180">
        <v>44469</v>
      </c>
      <c r="Y193" s="176" t="s">
        <v>6489</v>
      </c>
      <c r="Z193" s="176" t="s">
        <v>6490</v>
      </c>
      <c r="AA193" s="181" t="s">
        <v>6592</v>
      </c>
    </row>
    <row r="194" spans="1:27" ht="15.75" customHeight="1" x14ac:dyDescent="0.2">
      <c r="A194" s="177">
        <v>4400</v>
      </c>
      <c r="B194" s="178" t="str">
        <f>VLOOKUP(A194,'BASE REGISTRO AGOSTO'!$A$1:$T$889,2,FALSE)</f>
        <v>Fundación Niño y Patria</v>
      </c>
      <c r="C194" s="178">
        <f>VLOOKUP(A194,'BASE REGISTRO AGOSTO'!$A$1:$T$889,3,FALSE)</f>
        <v>702358000</v>
      </c>
      <c r="D194" s="178" t="str">
        <f>VLOOKUP(A194,'BASE REGISTRO AGOSTO'!$A$1:$T$889,4,FALSE)</f>
        <v>Fundación de Derecho Privado</v>
      </c>
      <c r="E194" s="178" t="str">
        <f>VLOOKUP(A194,'BASE REGISTRO AGOSTO'!$A$1:$T$889,5,FALSE)</f>
        <v>Otorgada por Decreto Supremo Nº 2940, de 10 de octubre de 1963, del Ministerio de Justicia</v>
      </c>
      <c r="F194" s="178" t="str">
        <f>VLOOKUP(A194,'BASE REGISTRO AGOSTO'!$A$1:$T$889,6,FALSE)</f>
        <v xml:space="preserve">Certificado de directorio de persona jurídica, folio N° 500397327428, de fecha 7 de julio de 2021, emitido por el Servicio de Registro Civil e Identificación. </v>
      </c>
      <c r="G194" s="178" t="str">
        <f>VLOOKUP(A194,'BASE REGISTRO AGOSTO'!$A$1:$T$889,7,FALSE)</f>
        <v>Colaborar con los organismos públicos y privados en la solución de los problemas relacionados con la protección de menores en situación irregular. Velar por la prevención de la delincuencia.</v>
      </c>
      <c r="H194" s="178" t="str">
        <f>VLOOKUP(A194,'BASE REGISTRO AGOSTO'!$A$1:$T$889,8,FALSE)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94" s="178" t="str">
        <f>VLOOKUP(A194,'BASE REGISTRO AGOSTO'!$A$1:$T$889,9,FALSE)</f>
        <v>4 años, según certificado de directorio de persona jurídica, folio N° 500342804846, de fecha 27 de agosto de 2020, emitido por el Servicio de Registro Civil e Identificación</v>
      </c>
      <c r="J194" s="178" t="str">
        <f>VLOOKUP(A194,'BASE REGISTRO AGOSTO'!$A$1:$T$889,10,FALSE)</f>
        <v>10 de marzo de 2021 al 10 de marzo de 2025</v>
      </c>
      <c r="K194" s="178" t="str">
        <f>VLOOKUP(A194,'BASE REGISTRO AGOSTO'!$A$1:$T$889,11,FALSE)</f>
        <v xml:space="preserve">Erica Marianela Ponce Figueroa, </v>
      </c>
      <c r="L194" s="178" t="str">
        <f>VLOOKUP(A194,'BASE REGISTRO AGOSTO'!$A$1:$T$889,12,FALSE)</f>
        <v xml:space="preserve">Valenzuela Castillo N° 1520, oficina 101, Providencia
</v>
      </c>
      <c r="M194" s="178" t="str">
        <f>VLOOKUP(A194,'BASE REGISTRO AGOSTO'!$A$1:$T$889,13,FALSE)</f>
        <v>XIII</v>
      </c>
      <c r="N194" s="178" t="str">
        <f>VLOOKUP(A194,'BASE REGISTRO AGOSTO'!$A$1:$T$889,14,FALSE)</f>
        <v xml:space="preserve"> Providencia</v>
      </c>
      <c r="O194" s="178">
        <f>VLOOKUP(A194,'BASE REGISTRO AGOSTO'!$A$1:$T$889,15,FALSE)</f>
        <v>222108293</v>
      </c>
      <c r="P194" s="178" t="str">
        <f>VLOOKUP(A194,'BASE REGISTRO AGOSTO'!$A$1:$T$889,16,FALSE)</f>
        <v>contacto@fundacionninoypatria.cl</v>
      </c>
      <c r="Q194" s="178">
        <f>VLOOKUP(A194,'BASE REGISTRO AGOSTO'!$A$1:$T$889,17,FALSE)</f>
        <v>0</v>
      </c>
      <c r="R194" s="178" t="str">
        <f>VLOOKUP(A194,'BASE REGISTRO AGOSTO'!$A$1:$T$889,18,FALSE)</f>
        <v xml:space="preserve">93401: Instituciones de Asistencia Social </v>
      </c>
      <c r="S194" s="178" t="str">
        <f>VLOOKUP(A194,'BASE REGISTRO AGOSTO'!$A$1:$T$889,19,FALSE)</f>
        <v>Se  acompaña certificado de antecedentes financieros correspondiente al año 2020, aprobados por el  Subdepartamento de Supervisión Financiera Nacional.</v>
      </c>
      <c r="T194" s="183">
        <f>VLOOKUP(A194,'BASE REGISTRO AGOSTO'!$A$1:$T$889,20,FALSE)</f>
        <v>37970</v>
      </c>
      <c r="U194" s="177">
        <v>4400</v>
      </c>
      <c r="V194" s="179">
        <v>20378384</v>
      </c>
      <c r="W194" s="179">
        <v>209424433</v>
      </c>
      <c r="X194" s="180">
        <v>44469</v>
      </c>
      <c r="Y194" s="176" t="s">
        <v>6489</v>
      </c>
      <c r="Z194" s="176" t="s">
        <v>6490</v>
      </c>
      <c r="AA194" s="181" t="s">
        <v>171</v>
      </c>
    </row>
    <row r="195" spans="1:27" ht="15.75" customHeight="1" x14ac:dyDescent="0.2">
      <c r="A195" s="177">
        <v>4400</v>
      </c>
      <c r="B195" s="178" t="str">
        <f>VLOOKUP(A195,'BASE REGISTRO AGOSTO'!$A$1:$T$889,2,FALSE)</f>
        <v>Fundación Niño y Patria</v>
      </c>
      <c r="C195" s="178">
        <f>VLOOKUP(A195,'BASE REGISTRO AGOSTO'!$A$1:$T$889,3,FALSE)</f>
        <v>702358000</v>
      </c>
      <c r="D195" s="178" t="str">
        <f>VLOOKUP(A195,'BASE REGISTRO AGOSTO'!$A$1:$T$889,4,FALSE)</f>
        <v>Fundación de Derecho Privado</v>
      </c>
      <c r="E195" s="178" t="str">
        <f>VLOOKUP(A195,'BASE REGISTRO AGOSTO'!$A$1:$T$889,5,FALSE)</f>
        <v>Otorgada por Decreto Supremo Nº 2940, de 10 de octubre de 1963, del Ministerio de Justicia</v>
      </c>
      <c r="F195" s="178" t="str">
        <f>VLOOKUP(A195,'BASE REGISTRO AGOSTO'!$A$1:$T$889,6,FALSE)</f>
        <v xml:space="preserve">Certificado de directorio de persona jurídica, folio N° 500397327428, de fecha 7 de julio de 2021, emitido por el Servicio de Registro Civil e Identificación. </v>
      </c>
      <c r="G195" s="178" t="str">
        <f>VLOOKUP(A195,'BASE REGISTRO AGOSTO'!$A$1:$T$889,7,FALSE)</f>
        <v>Colaborar con los organismos públicos y privados en la solución de los problemas relacionados con la protección de menores en situación irregular. Velar por la prevención de la delincuencia.</v>
      </c>
      <c r="H195" s="178" t="str">
        <f>VLOOKUP(A195,'BASE REGISTRO AGOSTO'!$A$1:$T$889,8,FALSE)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95" s="178" t="str">
        <f>VLOOKUP(A195,'BASE REGISTRO AGOSTO'!$A$1:$T$889,9,FALSE)</f>
        <v>4 años, según certificado de directorio de persona jurídica, folio N° 500342804846, de fecha 27 de agosto de 2020, emitido por el Servicio de Registro Civil e Identificación</v>
      </c>
      <c r="J195" s="178" t="str">
        <f>VLOOKUP(A195,'BASE REGISTRO AGOSTO'!$A$1:$T$889,10,FALSE)</f>
        <v>10 de marzo de 2021 al 10 de marzo de 2025</v>
      </c>
      <c r="K195" s="178" t="str">
        <f>VLOOKUP(A195,'BASE REGISTRO AGOSTO'!$A$1:$T$889,11,FALSE)</f>
        <v xml:space="preserve">Erica Marianela Ponce Figueroa, </v>
      </c>
      <c r="L195" s="178" t="str">
        <f>VLOOKUP(A195,'BASE REGISTRO AGOSTO'!$A$1:$T$889,12,FALSE)</f>
        <v xml:space="preserve">Valenzuela Castillo N° 1520, oficina 101, Providencia
</v>
      </c>
      <c r="M195" s="178" t="str">
        <f>VLOOKUP(A195,'BASE REGISTRO AGOSTO'!$A$1:$T$889,13,FALSE)</f>
        <v>XIII</v>
      </c>
      <c r="N195" s="178" t="str">
        <f>VLOOKUP(A195,'BASE REGISTRO AGOSTO'!$A$1:$T$889,14,FALSE)</f>
        <v xml:space="preserve"> Providencia</v>
      </c>
      <c r="O195" s="178">
        <f>VLOOKUP(A195,'BASE REGISTRO AGOSTO'!$A$1:$T$889,15,FALSE)</f>
        <v>222108293</v>
      </c>
      <c r="P195" s="178" t="str">
        <f>VLOOKUP(A195,'BASE REGISTRO AGOSTO'!$A$1:$T$889,16,FALSE)</f>
        <v>contacto@fundacionninoypatria.cl</v>
      </c>
      <c r="Q195" s="178">
        <f>VLOOKUP(A195,'BASE REGISTRO AGOSTO'!$A$1:$T$889,17,FALSE)</f>
        <v>0</v>
      </c>
      <c r="R195" s="178" t="str">
        <f>VLOOKUP(A195,'BASE REGISTRO AGOSTO'!$A$1:$T$889,18,FALSE)</f>
        <v xml:space="preserve">93401: Instituciones de Asistencia Social </v>
      </c>
      <c r="S195" s="178" t="str">
        <f>VLOOKUP(A195,'BASE REGISTRO AGOSTO'!$A$1:$T$889,19,FALSE)</f>
        <v>Se  acompaña certificado de antecedentes financieros correspondiente al año 2020, aprobados por el  Subdepartamento de Supervisión Financiera Nacional.</v>
      </c>
      <c r="T195" s="183">
        <f>VLOOKUP(A195,'BASE REGISTRO AGOSTO'!$A$1:$T$889,20,FALSE)</f>
        <v>37970</v>
      </c>
      <c r="U195" s="177">
        <v>4400</v>
      </c>
      <c r="V195" s="179">
        <v>49035098</v>
      </c>
      <c r="W195" s="179">
        <v>348554529</v>
      </c>
      <c r="X195" s="180">
        <v>44469</v>
      </c>
      <c r="Y195" s="176" t="s">
        <v>6489</v>
      </c>
      <c r="Z195" s="176" t="s">
        <v>6490</v>
      </c>
      <c r="AA195" s="181" t="s">
        <v>6593</v>
      </c>
    </row>
    <row r="196" spans="1:27" ht="15.75" customHeight="1" x14ac:dyDescent="0.2">
      <c r="A196" s="177">
        <v>4400</v>
      </c>
      <c r="B196" s="178" t="str">
        <f>VLOOKUP(A196,'BASE REGISTRO AGOSTO'!$A$1:$T$889,2,FALSE)</f>
        <v>Fundación Niño y Patria</v>
      </c>
      <c r="C196" s="178">
        <f>VLOOKUP(A196,'BASE REGISTRO AGOSTO'!$A$1:$T$889,3,FALSE)</f>
        <v>702358000</v>
      </c>
      <c r="D196" s="178" t="str">
        <f>VLOOKUP(A196,'BASE REGISTRO AGOSTO'!$A$1:$T$889,4,FALSE)</f>
        <v>Fundación de Derecho Privado</v>
      </c>
      <c r="E196" s="178" t="str">
        <f>VLOOKUP(A196,'BASE REGISTRO AGOSTO'!$A$1:$T$889,5,FALSE)</f>
        <v>Otorgada por Decreto Supremo Nº 2940, de 10 de octubre de 1963, del Ministerio de Justicia</v>
      </c>
      <c r="F196" s="178" t="str">
        <f>VLOOKUP(A196,'BASE REGISTRO AGOSTO'!$A$1:$T$889,6,FALSE)</f>
        <v xml:space="preserve">Certificado de directorio de persona jurídica, folio N° 500397327428, de fecha 7 de julio de 2021, emitido por el Servicio de Registro Civil e Identificación. </v>
      </c>
      <c r="G196" s="178" t="str">
        <f>VLOOKUP(A196,'BASE REGISTRO AGOSTO'!$A$1:$T$889,7,FALSE)</f>
        <v>Colaborar con los organismos públicos y privados en la solución de los problemas relacionados con la protección de menores en situación irregular. Velar por la prevención de la delincuencia.</v>
      </c>
      <c r="H196" s="178" t="str">
        <f>VLOOKUP(A196,'BASE REGISTRO AGOSTO'!$A$1:$T$889,8,FALSE)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96" s="178" t="str">
        <f>VLOOKUP(A196,'BASE REGISTRO AGOSTO'!$A$1:$T$889,9,FALSE)</f>
        <v>4 años, según certificado de directorio de persona jurídica, folio N° 500342804846, de fecha 27 de agosto de 2020, emitido por el Servicio de Registro Civil e Identificación</v>
      </c>
      <c r="J196" s="178" t="str">
        <f>VLOOKUP(A196,'BASE REGISTRO AGOSTO'!$A$1:$T$889,10,FALSE)</f>
        <v>10 de marzo de 2021 al 10 de marzo de 2025</v>
      </c>
      <c r="K196" s="178" t="str">
        <f>VLOOKUP(A196,'BASE REGISTRO AGOSTO'!$A$1:$T$889,11,FALSE)</f>
        <v xml:space="preserve">Erica Marianela Ponce Figueroa, </v>
      </c>
      <c r="L196" s="178" t="str">
        <f>VLOOKUP(A196,'BASE REGISTRO AGOSTO'!$A$1:$T$889,12,FALSE)</f>
        <v xml:space="preserve">Valenzuela Castillo N° 1520, oficina 101, Providencia
</v>
      </c>
      <c r="M196" s="178" t="str">
        <f>VLOOKUP(A196,'BASE REGISTRO AGOSTO'!$A$1:$T$889,13,FALSE)</f>
        <v>XIII</v>
      </c>
      <c r="N196" s="178" t="str">
        <f>VLOOKUP(A196,'BASE REGISTRO AGOSTO'!$A$1:$T$889,14,FALSE)</f>
        <v xml:space="preserve"> Providencia</v>
      </c>
      <c r="O196" s="178">
        <f>VLOOKUP(A196,'BASE REGISTRO AGOSTO'!$A$1:$T$889,15,FALSE)</f>
        <v>222108293</v>
      </c>
      <c r="P196" s="178" t="str">
        <f>VLOOKUP(A196,'BASE REGISTRO AGOSTO'!$A$1:$T$889,16,FALSE)</f>
        <v>contacto@fundacionninoypatria.cl</v>
      </c>
      <c r="Q196" s="178">
        <f>VLOOKUP(A196,'BASE REGISTRO AGOSTO'!$A$1:$T$889,17,FALSE)</f>
        <v>0</v>
      </c>
      <c r="R196" s="178" t="str">
        <f>VLOOKUP(A196,'BASE REGISTRO AGOSTO'!$A$1:$T$889,18,FALSE)</f>
        <v xml:space="preserve">93401: Instituciones de Asistencia Social </v>
      </c>
      <c r="S196" s="178" t="str">
        <f>VLOOKUP(A196,'BASE REGISTRO AGOSTO'!$A$1:$T$889,19,FALSE)</f>
        <v>Se  acompaña certificado de antecedentes financieros correspondiente al año 2020, aprobados por el  Subdepartamento de Supervisión Financiera Nacional.</v>
      </c>
      <c r="T196" s="183">
        <f>VLOOKUP(A196,'BASE REGISTRO AGOSTO'!$A$1:$T$889,20,FALSE)</f>
        <v>37970</v>
      </c>
      <c r="U196" s="177">
        <v>4400</v>
      </c>
      <c r="V196" s="179">
        <v>21620927</v>
      </c>
      <c r="W196" s="179">
        <v>56140028</v>
      </c>
      <c r="X196" s="180">
        <v>44469</v>
      </c>
      <c r="Y196" s="176" t="s">
        <v>6489</v>
      </c>
      <c r="Z196" s="176" t="s">
        <v>6490</v>
      </c>
      <c r="AA196" s="181" t="s">
        <v>6602</v>
      </c>
    </row>
    <row r="197" spans="1:27" ht="15.75" customHeight="1" x14ac:dyDescent="0.2">
      <c r="A197" s="177">
        <v>4400</v>
      </c>
      <c r="B197" s="178" t="str">
        <f>VLOOKUP(A197,'BASE REGISTRO AGOSTO'!$A$1:$T$889,2,FALSE)</f>
        <v>Fundación Niño y Patria</v>
      </c>
      <c r="C197" s="178">
        <f>VLOOKUP(A197,'BASE REGISTRO AGOSTO'!$A$1:$T$889,3,FALSE)</f>
        <v>702358000</v>
      </c>
      <c r="D197" s="178" t="str">
        <f>VLOOKUP(A197,'BASE REGISTRO AGOSTO'!$A$1:$T$889,4,FALSE)</f>
        <v>Fundación de Derecho Privado</v>
      </c>
      <c r="E197" s="178" t="str">
        <f>VLOOKUP(A197,'BASE REGISTRO AGOSTO'!$A$1:$T$889,5,FALSE)</f>
        <v>Otorgada por Decreto Supremo Nº 2940, de 10 de octubre de 1963, del Ministerio de Justicia</v>
      </c>
      <c r="F197" s="178" t="str">
        <f>VLOOKUP(A197,'BASE REGISTRO AGOSTO'!$A$1:$T$889,6,FALSE)</f>
        <v xml:space="preserve">Certificado de directorio de persona jurídica, folio N° 500397327428, de fecha 7 de julio de 2021, emitido por el Servicio de Registro Civil e Identificación. </v>
      </c>
      <c r="G197" s="178" t="str">
        <f>VLOOKUP(A197,'BASE REGISTRO AGOSTO'!$A$1:$T$889,7,FALSE)</f>
        <v>Colaborar con los organismos públicos y privados en la solución de los problemas relacionados con la protección de menores en situación irregular. Velar por la prevención de la delincuencia.</v>
      </c>
      <c r="H197" s="178" t="str">
        <f>VLOOKUP(A197,'BASE REGISTRO AGOSTO'!$A$1:$T$889,8,FALSE)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97" s="178" t="str">
        <f>VLOOKUP(A197,'BASE REGISTRO AGOSTO'!$A$1:$T$889,9,FALSE)</f>
        <v>4 años, según certificado de directorio de persona jurídica, folio N° 500342804846, de fecha 27 de agosto de 2020, emitido por el Servicio de Registro Civil e Identificación</v>
      </c>
      <c r="J197" s="178" t="str">
        <f>VLOOKUP(A197,'BASE REGISTRO AGOSTO'!$A$1:$T$889,10,FALSE)</f>
        <v>10 de marzo de 2021 al 10 de marzo de 2025</v>
      </c>
      <c r="K197" s="178" t="str">
        <f>VLOOKUP(A197,'BASE REGISTRO AGOSTO'!$A$1:$T$889,11,FALSE)</f>
        <v xml:space="preserve">Erica Marianela Ponce Figueroa, </v>
      </c>
      <c r="L197" s="178" t="str">
        <f>VLOOKUP(A197,'BASE REGISTRO AGOSTO'!$A$1:$T$889,12,FALSE)</f>
        <v xml:space="preserve">Valenzuela Castillo N° 1520, oficina 101, Providencia
</v>
      </c>
      <c r="M197" s="178" t="str">
        <f>VLOOKUP(A197,'BASE REGISTRO AGOSTO'!$A$1:$T$889,13,FALSE)</f>
        <v>XIII</v>
      </c>
      <c r="N197" s="178" t="str">
        <f>VLOOKUP(A197,'BASE REGISTRO AGOSTO'!$A$1:$T$889,14,FALSE)</f>
        <v xml:space="preserve"> Providencia</v>
      </c>
      <c r="O197" s="178">
        <f>VLOOKUP(A197,'BASE REGISTRO AGOSTO'!$A$1:$T$889,15,FALSE)</f>
        <v>222108293</v>
      </c>
      <c r="P197" s="178" t="str">
        <f>VLOOKUP(A197,'BASE REGISTRO AGOSTO'!$A$1:$T$889,16,FALSE)</f>
        <v>contacto@fundacionninoypatria.cl</v>
      </c>
      <c r="Q197" s="178">
        <f>VLOOKUP(A197,'BASE REGISTRO AGOSTO'!$A$1:$T$889,17,FALSE)</f>
        <v>0</v>
      </c>
      <c r="R197" s="178" t="str">
        <f>VLOOKUP(A197,'BASE REGISTRO AGOSTO'!$A$1:$T$889,18,FALSE)</f>
        <v xml:space="preserve">93401: Instituciones de Asistencia Social </v>
      </c>
      <c r="S197" s="178" t="str">
        <f>VLOOKUP(A197,'BASE REGISTRO AGOSTO'!$A$1:$T$889,19,FALSE)</f>
        <v>Se  acompaña certificado de antecedentes financieros correspondiente al año 2020, aprobados por el  Subdepartamento de Supervisión Financiera Nacional.</v>
      </c>
      <c r="T197" s="183">
        <f>VLOOKUP(A197,'BASE REGISTRO AGOSTO'!$A$1:$T$889,20,FALSE)</f>
        <v>37970</v>
      </c>
      <c r="U197" s="177">
        <v>4400</v>
      </c>
      <c r="V197" s="179">
        <v>18139065</v>
      </c>
      <c r="W197" s="179">
        <v>161375458</v>
      </c>
      <c r="X197" s="180">
        <v>44469</v>
      </c>
      <c r="Y197" s="176" t="s">
        <v>6489</v>
      </c>
      <c r="Z197" s="176" t="s">
        <v>6490</v>
      </c>
      <c r="AA197" s="181" t="s">
        <v>6491</v>
      </c>
    </row>
    <row r="198" spans="1:27" ht="15.75" customHeight="1" x14ac:dyDescent="0.2">
      <c r="A198" s="177">
        <v>4400</v>
      </c>
      <c r="B198" s="178" t="str">
        <f>VLOOKUP(A198,'BASE REGISTRO AGOSTO'!$A$1:$T$889,2,FALSE)</f>
        <v>Fundación Niño y Patria</v>
      </c>
      <c r="C198" s="178">
        <f>VLOOKUP(A198,'BASE REGISTRO AGOSTO'!$A$1:$T$889,3,FALSE)</f>
        <v>702358000</v>
      </c>
      <c r="D198" s="178" t="str">
        <f>VLOOKUP(A198,'BASE REGISTRO AGOSTO'!$A$1:$T$889,4,FALSE)</f>
        <v>Fundación de Derecho Privado</v>
      </c>
      <c r="E198" s="178" t="str">
        <f>VLOOKUP(A198,'BASE REGISTRO AGOSTO'!$A$1:$T$889,5,FALSE)</f>
        <v>Otorgada por Decreto Supremo Nº 2940, de 10 de octubre de 1963, del Ministerio de Justicia</v>
      </c>
      <c r="F198" s="178" t="str">
        <f>VLOOKUP(A198,'BASE REGISTRO AGOSTO'!$A$1:$T$889,6,FALSE)</f>
        <v xml:space="preserve">Certificado de directorio de persona jurídica, folio N° 500397327428, de fecha 7 de julio de 2021, emitido por el Servicio de Registro Civil e Identificación. </v>
      </c>
      <c r="G198" s="178" t="str">
        <f>VLOOKUP(A198,'BASE REGISTRO AGOSTO'!$A$1:$T$889,7,FALSE)</f>
        <v>Colaborar con los organismos públicos y privados en la solución de los problemas relacionados con la protección de menores en situación irregular. Velar por la prevención de la delincuencia.</v>
      </c>
      <c r="H198" s="178" t="str">
        <f>VLOOKUP(A198,'BASE REGISTRO AGOSTO'!$A$1:$T$889,8,FALSE)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98" s="178" t="str">
        <f>VLOOKUP(A198,'BASE REGISTRO AGOSTO'!$A$1:$T$889,9,FALSE)</f>
        <v>4 años, según certificado de directorio de persona jurídica, folio N° 500342804846, de fecha 27 de agosto de 2020, emitido por el Servicio de Registro Civil e Identificación</v>
      </c>
      <c r="J198" s="178" t="str">
        <f>VLOOKUP(A198,'BASE REGISTRO AGOSTO'!$A$1:$T$889,10,FALSE)</f>
        <v>10 de marzo de 2021 al 10 de marzo de 2025</v>
      </c>
      <c r="K198" s="178" t="str">
        <f>VLOOKUP(A198,'BASE REGISTRO AGOSTO'!$A$1:$T$889,11,FALSE)</f>
        <v xml:space="preserve">Erica Marianela Ponce Figueroa, </v>
      </c>
      <c r="L198" s="178" t="str">
        <f>VLOOKUP(A198,'BASE REGISTRO AGOSTO'!$A$1:$T$889,12,FALSE)</f>
        <v xml:space="preserve">Valenzuela Castillo N° 1520, oficina 101, Providencia
</v>
      </c>
      <c r="M198" s="178" t="str">
        <f>VLOOKUP(A198,'BASE REGISTRO AGOSTO'!$A$1:$T$889,13,FALSE)</f>
        <v>XIII</v>
      </c>
      <c r="N198" s="178" t="str">
        <f>VLOOKUP(A198,'BASE REGISTRO AGOSTO'!$A$1:$T$889,14,FALSE)</f>
        <v xml:space="preserve"> Providencia</v>
      </c>
      <c r="O198" s="178">
        <f>VLOOKUP(A198,'BASE REGISTRO AGOSTO'!$A$1:$T$889,15,FALSE)</f>
        <v>222108293</v>
      </c>
      <c r="P198" s="178" t="str">
        <f>VLOOKUP(A198,'BASE REGISTRO AGOSTO'!$A$1:$T$889,16,FALSE)</f>
        <v>contacto@fundacionninoypatria.cl</v>
      </c>
      <c r="Q198" s="178">
        <f>VLOOKUP(A198,'BASE REGISTRO AGOSTO'!$A$1:$T$889,17,FALSE)</f>
        <v>0</v>
      </c>
      <c r="R198" s="178" t="str">
        <f>VLOOKUP(A198,'BASE REGISTRO AGOSTO'!$A$1:$T$889,18,FALSE)</f>
        <v xml:space="preserve">93401: Instituciones de Asistencia Social </v>
      </c>
      <c r="S198" s="178" t="str">
        <f>VLOOKUP(A198,'BASE REGISTRO AGOSTO'!$A$1:$T$889,19,FALSE)</f>
        <v>Se  acompaña certificado de antecedentes financieros correspondiente al año 2020, aprobados por el  Subdepartamento de Supervisión Financiera Nacional.</v>
      </c>
      <c r="T198" s="183">
        <f>VLOOKUP(A198,'BASE REGISTRO AGOSTO'!$A$1:$T$889,20,FALSE)</f>
        <v>37970</v>
      </c>
      <c r="U198" s="177">
        <v>4400</v>
      </c>
      <c r="V198" s="179">
        <v>10343517</v>
      </c>
      <c r="W198" s="179">
        <v>112522020</v>
      </c>
      <c r="X198" s="180">
        <v>44469</v>
      </c>
      <c r="Y198" s="176" t="s">
        <v>6489</v>
      </c>
      <c r="Z198" s="176" t="s">
        <v>6490</v>
      </c>
      <c r="AA198" s="181" t="s">
        <v>6563</v>
      </c>
    </row>
    <row r="199" spans="1:27" ht="15.75" customHeight="1" x14ac:dyDescent="0.2">
      <c r="A199" s="177">
        <v>4400</v>
      </c>
      <c r="B199" s="178" t="str">
        <f>VLOOKUP(A199,'BASE REGISTRO AGOSTO'!$A$1:$T$889,2,FALSE)</f>
        <v>Fundación Niño y Patria</v>
      </c>
      <c r="C199" s="178">
        <f>VLOOKUP(A199,'BASE REGISTRO AGOSTO'!$A$1:$T$889,3,FALSE)</f>
        <v>702358000</v>
      </c>
      <c r="D199" s="178" t="str">
        <f>VLOOKUP(A199,'BASE REGISTRO AGOSTO'!$A$1:$T$889,4,FALSE)</f>
        <v>Fundación de Derecho Privado</v>
      </c>
      <c r="E199" s="178" t="str">
        <f>VLOOKUP(A199,'BASE REGISTRO AGOSTO'!$A$1:$T$889,5,FALSE)</f>
        <v>Otorgada por Decreto Supremo Nº 2940, de 10 de octubre de 1963, del Ministerio de Justicia</v>
      </c>
      <c r="F199" s="178" t="str">
        <f>VLOOKUP(A199,'BASE REGISTRO AGOSTO'!$A$1:$T$889,6,FALSE)</f>
        <v xml:space="preserve">Certificado de directorio de persona jurídica, folio N° 500397327428, de fecha 7 de julio de 2021, emitido por el Servicio de Registro Civil e Identificación. </v>
      </c>
      <c r="G199" s="178" t="str">
        <f>VLOOKUP(A199,'BASE REGISTRO AGOSTO'!$A$1:$T$889,7,FALSE)</f>
        <v>Colaborar con los organismos públicos y privados en la solución de los problemas relacionados con la protección de menores en situación irregular. Velar por la prevención de la delincuencia.</v>
      </c>
      <c r="H199" s="178" t="str">
        <f>VLOOKUP(A199,'BASE REGISTRO AGOSTO'!$A$1:$T$889,8,FALSE)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99" s="178" t="str">
        <f>VLOOKUP(A199,'BASE REGISTRO AGOSTO'!$A$1:$T$889,9,FALSE)</f>
        <v>4 años, según certificado de directorio de persona jurídica, folio N° 500342804846, de fecha 27 de agosto de 2020, emitido por el Servicio de Registro Civil e Identificación</v>
      </c>
      <c r="J199" s="178" t="str">
        <f>VLOOKUP(A199,'BASE REGISTRO AGOSTO'!$A$1:$T$889,10,FALSE)</f>
        <v>10 de marzo de 2021 al 10 de marzo de 2025</v>
      </c>
      <c r="K199" s="178" t="str">
        <f>VLOOKUP(A199,'BASE REGISTRO AGOSTO'!$A$1:$T$889,11,FALSE)</f>
        <v xml:space="preserve">Erica Marianela Ponce Figueroa, </v>
      </c>
      <c r="L199" s="178" t="str">
        <f>VLOOKUP(A199,'BASE REGISTRO AGOSTO'!$A$1:$T$889,12,FALSE)</f>
        <v xml:space="preserve">Valenzuela Castillo N° 1520, oficina 101, Providencia
</v>
      </c>
      <c r="M199" s="178" t="str">
        <f>VLOOKUP(A199,'BASE REGISTRO AGOSTO'!$A$1:$T$889,13,FALSE)</f>
        <v>XIII</v>
      </c>
      <c r="N199" s="178" t="str">
        <f>VLOOKUP(A199,'BASE REGISTRO AGOSTO'!$A$1:$T$889,14,FALSE)</f>
        <v xml:space="preserve"> Providencia</v>
      </c>
      <c r="O199" s="178">
        <f>VLOOKUP(A199,'BASE REGISTRO AGOSTO'!$A$1:$T$889,15,FALSE)</f>
        <v>222108293</v>
      </c>
      <c r="P199" s="178" t="str">
        <f>VLOOKUP(A199,'BASE REGISTRO AGOSTO'!$A$1:$T$889,16,FALSE)</f>
        <v>contacto@fundacionninoypatria.cl</v>
      </c>
      <c r="Q199" s="178">
        <f>VLOOKUP(A199,'BASE REGISTRO AGOSTO'!$A$1:$T$889,17,FALSE)</f>
        <v>0</v>
      </c>
      <c r="R199" s="178" t="str">
        <f>VLOOKUP(A199,'BASE REGISTRO AGOSTO'!$A$1:$T$889,18,FALSE)</f>
        <v xml:space="preserve">93401: Instituciones de Asistencia Social </v>
      </c>
      <c r="S199" s="178" t="str">
        <f>VLOOKUP(A199,'BASE REGISTRO AGOSTO'!$A$1:$T$889,19,FALSE)</f>
        <v>Se  acompaña certificado de antecedentes financieros correspondiente al año 2020, aprobados por el  Subdepartamento de Supervisión Financiera Nacional.</v>
      </c>
      <c r="T199" s="183">
        <f>VLOOKUP(A199,'BASE REGISTRO AGOSTO'!$A$1:$T$889,20,FALSE)</f>
        <v>37970</v>
      </c>
      <c r="U199" s="177">
        <v>4400</v>
      </c>
      <c r="V199" s="179">
        <v>17104209</v>
      </c>
      <c r="W199" s="179">
        <v>129900276</v>
      </c>
      <c r="X199" s="180">
        <v>44469</v>
      </c>
      <c r="Y199" s="176" t="s">
        <v>6489</v>
      </c>
      <c r="Z199" s="176" t="s">
        <v>6490</v>
      </c>
      <c r="AA199" s="181" t="s">
        <v>6594</v>
      </c>
    </row>
    <row r="200" spans="1:27" ht="15.75" customHeight="1" x14ac:dyDescent="0.2">
      <c r="A200" s="177">
        <v>4425</v>
      </c>
      <c r="B200" s="178" t="str">
        <f>VLOOKUP(A200,'BASE REGISTRO AGOSTO'!$A$1:$T$889,2,FALSE)</f>
        <v xml:space="preserve">
Fundación Padre Semería
</v>
      </c>
      <c r="C200" s="178">
        <f>VLOOKUP(A200,'BASE REGISTRO AGOSTO'!$A$1:$T$889,3,FALSE)</f>
        <v>711789006</v>
      </c>
      <c r="D200" s="178" t="str">
        <f>VLOOKUP(A200,'BASE REGISTRO AGOSTO'!$A$1:$T$889,4,FALSE)</f>
        <v>Fundación de Derecho Privado</v>
      </c>
      <c r="E200" s="178" t="str">
        <f>VLOOKUP(A200,'BASE REGISTRO AGOSTO'!$A$1:$T$889,5,FALSE)</f>
        <v>Otorgado por Decreto Supremo Nº 954, de fecha 7 de noviembre de 1984, del Ministerio de Justicia.</v>
      </c>
      <c r="F200" s="178" t="str">
        <f>VLOOKUP(A200,'BASE REGISTRO AGOSTO'!$A$1:$T$889,6,FALSE)</f>
        <v xml:space="preserve">Certificado de Vigencia, folio 500399768033, de fecha 22 de JULIO de 2021 del Servicio de Registro Civil e Identificación.
</v>
      </c>
      <c r="G200" s="178" t="str">
        <f>VLOOKUP(A200,'BASE REGISTRO AGOSTO'!$A$1:$T$889,7,FALSE)</f>
        <v xml:space="preserve">
Fundación Padre Semería
</v>
      </c>
      <c r="H200" s="178" t="str">
        <f>VLOOKUP(A200,'BASE REGISTRO AGOSTO'!$A$1:$T$889,8,FALSE)</f>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200" s="178" t="str">
        <f>VLOOKUP(A200,'BASE REGISTRO AGOSTO'!$A$1:$T$889,9,FALSE)</f>
        <v>Los miembros del Directorio durarán en sus cargos indefinidamente, sin perjuicio de que los titulares de los cargos de Presidente, Vicepresidente, Tesorero y Secretario duarán en sus cargos por tres años, pudiendo ser reelegidos indefinidamente.</v>
      </c>
      <c r="J200" s="178" t="str">
        <f>VLOOKUP(A200,'BASE REGISTRO AGOSTO'!$A$1:$T$889,10,FALSE)</f>
        <v>07 de septiembre de 2020, duración indefinida.</v>
      </c>
      <c r="K200" s="178" t="str">
        <f>VLOOKUP(A200,'BASE REGISTRO AGOSTO'!$A$1:$T$889,11,FALSE)</f>
        <v xml:space="preserve">Presidente:
Mario Santiago Manríquez Santa Cruz, 
Director Ejecutivo:
Benjamín Rodríguez Larraín, 
Secretario: 
Eduardo Sergio Silva Donoso, 
Javiera Errázuriz Dell´Oro
</v>
      </c>
      <c r="L200" s="178" t="str">
        <f>VLOOKUP(A200,'BASE REGISTRO AGOSTO'!$A$1:$T$889,12,FALSE)</f>
        <v xml:space="preserve">Avenida Gabriela 02980, La Pintana. 
</v>
      </c>
      <c r="M200" s="178" t="str">
        <f>VLOOKUP(A200,'BASE REGISTRO AGOSTO'!$A$1:$T$889,13,FALSE)</f>
        <v>XIII</v>
      </c>
      <c r="N200" s="178" t="str">
        <f>VLOOKUP(A200,'BASE REGISTRO AGOSTO'!$A$1:$T$889,14,FALSE)</f>
        <v>La Pintana.</v>
      </c>
      <c r="O200" s="178" t="str">
        <f>VLOOKUP(A200,'BASE REGISTRO AGOSTO'!$A$1:$T$889,15,FALSE)</f>
        <v>Telefono 56-2- 23815540</v>
      </c>
      <c r="P200" s="178" t="str">
        <f>VLOOKUP(A200,'BASE REGISTRO AGOSTO'!$A$1:$T$889,16,FALSE)</f>
        <v>Http://www.padresemeria.cl</v>
      </c>
      <c r="Q200" s="178">
        <f>VLOOKUP(A200,'BASE REGISTRO AGOSTO'!$A$1:$T$889,17,FALSE)</f>
        <v>0</v>
      </c>
      <c r="R200" s="178">
        <f>VLOOKUP(A200,'BASE REGISTRO AGOSTO'!$A$1:$T$889,18,FALSE)</f>
        <v>93401</v>
      </c>
      <c r="S200" s="178" t="str">
        <f>VLOOKUP(A200,'BASE REGISTRO AGOSTO'!$A$1:$T$889,19,FALSE)</f>
        <v xml:space="preserve">Certificado de Antecedentes Financieros del año 2020 aprobados por el Sub Departamento Supervisión Financiera
</v>
      </c>
      <c r="T200" s="183">
        <f>VLOOKUP(A200,'BASE REGISTRO AGOSTO'!$A$1:$T$889,20,FALSE)</f>
        <v>37970</v>
      </c>
      <c r="U200" s="177">
        <v>4425</v>
      </c>
      <c r="V200" s="179">
        <v>27841988</v>
      </c>
      <c r="W200" s="179">
        <v>268314164</v>
      </c>
      <c r="X200" s="180">
        <v>44469</v>
      </c>
      <c r="Y200" s="176" t="s">
        <v>6489</v>
      </c>
      <c r="Z200" s="176" t="s">
        <v>6490</v>
      </c>
      <c r="AA200" s="181" t="s">
        <v>6548</v>
      </c>
    </row>
    <row r="201" spans="1:27" ht="15.75" customHeight="1" x14ac:dyDescent="0.2">
      <c r="A201" s="177">
        <v>4425</v>
      </c>
      <c r="B201" s="178" t="str">
        <f>VLOOKUP(A201,'BASE REGISTRO AGOSTO'!$A$1:$T$889,2,FALSE)</f>
        <v xml:space="preserve">
Fundación Padre Semería
</v>
      </c>
      <c r="C201" s="178">
        <f>VLOOKUP(A201,'BASE REGISTRO AGOSTO'!$A$1:$T$889,3,FALSE)</f>
        <v>711789006</v>
      </c>
      <c r="D201" s="178" t="str">
        <f>VLOOKUP(A201,'BASE REGISTRO AGOSTO'!$A$1:$T$889,4,FALSE)</f>
        <v>Fundación de Derecho Privado</v>
      </c>
      <c r="E201" s="178" t="str">
        <f>VLOOKUP(A201,'BASE REGISTRO AGOSTO'!$A$1:$T$889,5,FALSE)</f>
        <v>Otorgado por Decreto Supremo Nº 954, de fecha 7 de noviembre de 1984, del Ministerio de Justicia.</v>
      </c>
      <c r="F201" s="178" t="str">
        <f>VLOOKUP(A201,'BASE REGISTRO AGOSTO'!$A$1:$T$889,6,FALSE)</f>
        <v xml:space="preserve">Certificado de Vigencia, folio 500399768033, de fecha 22 de JULIO de 2021 del Servicio de Registro Civil e Identificación.
</v>
      </c>
      <c r="G201" s="178" t="str">
        <f>VLOOKUP(A201,'BASE REGISTRO AGOSTO'!$A$1:$T$889,7,FALSE)</f>
        <v xml:space="preserve">
Fundación Padre Semería
</v>
      </c>
      <c r="H201" s="178" t="str">
        <f>VLOOKUP(A201,'BASE REGISTRO AGOSTO'!$A$1:$T$889,8,FALSE)</f>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201" s="178" t="str">
        <f>VLOOKUP(A201,'BASE REGISTRO AGOSTO'!$A$1:$T$889,9,FALSE)</f>
        <v>Los miembros del Directorio durarán en sus cargos indefinidamente, sin perjuicio de que los titulares de los cargos de Presidente, Vicepresidente, Tesorero y Secretario duarán en sus cargos por tres años, pudiendo ser reelegidos indefinidamente.</v>
      </c>
      <c r="J201" s="178" t="str">
        <f>VLOOKUP(A201,'BASE REGISTRO AGOSTO'!$A$1:$T$889,10,FALSE)</f>
        <v>07 de septiembre de 2020, duración indefinida.</v>
      </c>
      <c r="K201" s="178" t="str">
        <f>VLOOKUP(A201,'BASE REGISTRO AGOSTO'!$A$1:$T$889,11,FALSE)</f>
        <v xml:space="preserve">Presidente:
Mario Santiago Manríquez Santa Cruz, 
Director Ejecutivo:
Benjamín Rodríguez Larraín, 
Secretario: 
Eduardo Sergio Silva Donoso, 
Javiera Errázuriz Dell´Oro
</v>
      </c>
      <c r="L201" s="178" t="str">
        <f>VLOOKUP(A201,'BASE REGISTRO AGOSTO'!$A$1:$T$889,12,FALSE)</f>
        <v xml:space="preserve">Avenida Gabriela 02980, La Pintana. 
</v>
      </c>
      <c r="M201" s="178" t="str">
        <f>VLOOKUP(A201,'BASE REGISTRO AGOSTO'!$A$1:$T$889,13,FALSE)</f>
        <v>XIII</v>
      </c>
      <c r="N201" s="178" t="str">
        <f>VLOOKUP(A201,'BASE REGISTRO AGOSTO'!$A$1:$T$889,14,FALSE)</f>
        <v>La Pintana.</v>
      </c>
      <c r="O201" s="178" t="str">
        <f>VLOOKUP(A201,'BASE REGISTRO AGOSTO'!$A$1:$T$889,15,FALSE)</f>
        <v>Telefono 56-2- 23815540</v>
      </c>
      <c r="P201" s="178" t="str">
        <f>VLOOKUP(A201,'BASE REGISTRO AGOSTO'!$A$1:$T$889,16,FALSE)</f>
        <v>Http://www.padresemeria.cl</v>
      </c>
      <c r="Q201" s="178">
        <f>VLOOKUP(A201,'BASE REGISTRO AGOSTO'!$A$1:$T$889,17,FALSE)</f>
        <v>0</v>
      </c>
      <c r="R201" s="178">
        <f>VLOOKUP(A201,'BASE REGISTRO AGOSTO'!$A$1:$T$889,18,FALSE)</f>
        <v>93401</v>
      </c>
      <c r="S201" s="178" t="str">
        <f>VLOOKUP(A201,'BASE REGISTRO AGOSTO'!$A$1:$T$889,19,FALSE)</f>
        <v xml:space="preserve">Certificado de Antecedentes Financieros del año 2020 aprobados por el Sub Departamento Supervisión Financiera
</v>
      </c>
      <c r="T201" s="183">
        <f>VLOOKUP(A201,'BASE REGISTRO AGOSTO'!$A$1:$T$889,20,FALSE)</f>
        <v>37970</v>
      </c>
      <c r="U201" s="177">
        <v>4425</v>
      </c>
      <c r="V201" s="179">
        <v>22545289</v>
      </c>
      <c r="W201" s="179">
        <v>132646315</v>
      </c>
      <c r="X201" s="180">
        <v>44469</v>
      </c>
      <c r="Y201" s="176" t="s">
        <v>6489</v>
      </c>
      <c r="Z201" s="176" t="s">
        <v>6490</v>
      </c>
      <c r="AA201" s="181" t="s">
        <v>6595</v>
      </c>
    </row>
    <row r="202" spans="1:27" ht="15.75" customHeight="1" x14ac:dyDescent="0.2">
      <c r="A202" s="177">
        <v>4450</v>
      </c>
      <c r="B202" s="178" t="str">
        <f>VLOOKUP(A202,'BASE REGISTRO AGOSTO'!$A$1:$T$889,2,FALSE)</f>
        <v>Fundación Paula Jaraquemada Alquízar</v>
      </c>
      <c r="C202" s="178">
        <f>VLOOKUP(A202,'BASE REGISTRO AGOSTO'!$A$1:$T$889,3,FALSE)</f>
        <v>706786007</v>
      </c>
      <c r="D202" s="178" t="str">
        <f>VLOOKUP(A202,'BASE REGISTRO AGOSTO'!$A$1:$T$889,4,FALSE)</f>
        <v>Fundación de Derecho Privado</v>
      </c>
      <c r="E202" s="178" t="str">
        <f>VLOOKUP(A202,'BASE REGISTRO AGOSTO'!$A$1:$T$889,5,FALSE)</f>
        <v xml:space="preserve">Decreto Supremo Nº 1554, de 2 de septiembre de 1976, del ministerio de Justicia. </v>
      </c>
      <c r="F202" s="178" t="str">
        <f>VLOOKUP(A202,'BASE REGISTRO AGOSTO'!$A$1:$T$889,6,FALSE)</f>
        <v>Certificado de Vigencia, folio Nº 500395081620, emitido por el SRCeI con fecha 23 de junio de 2021.</v>
      </c>
      <c r="G202" s="178" t="str">
        <f>VLOOKUP(A202,'BASE REGISTRO AGOSTO'!$A$1:$T$889,7,FALSE)</f>
        <v>La capacitación y formación integral de personas de escasos recursos, sin costo para ellos y sin discriminación de ninguna especie, a fin de que puedan integrarse al desarrollo del país.</v>
      </c>
      <c r="H202" s="178" t="str">
        <f>VLOOKUP(A202,'BASE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2" s="178" t="str">
        <f>VLOOKUP(A202,'BASE REGISTRO AGOSTO'!$A$1:$T$889,9,FALSE)</f>
        <v xml:space="preserve">Los miembros del Directorio permanecerán en sus cargos dos años.
</v>
      </c>
      <c r="J202" s="178" t="str">
        <f>VLOOKUP(A202,'BASE REGISTRO AGOSTO'!$A$1:$T$889,10,FALSE)</f>
        <v>Con fecha 20 de diciembre de 2017 se ratifica el Directorio, según consta en el Acta de Sesión Ordinaria de Directorio de dicha fecha, reducida a escritura pública de fecha 04 de enero de 2018, de la 18° Notaría Pública.</v>
      </c>
      <c r="K202" s="178" t="str">
        <f>VLOOKUP(A202,'BASE REGISTRO AGOSTO'!$A$1:$T$889,11,FALSE)</f>
        <v xml:space="preserve">Representante Legal:
María Angélica Grez del Canto
</v>
      </c>
      <c r="L202" s="178" t="str">
        <f>VLOOKUP(A202,'BASE REGISTRO AGOSTO'!$A$1:$T$889,12,FALSE)</f>
        <v xml:space="preserve">Avenida 11 de septiembre Nº2250, oficina Nº1025, comuna de Providencia, Región Metropolitana.
</v>
      </c>
      <c r="M202" s="178" t="str">
        <f>VLOOKUP(A202,'BASE REGISTRO AGOSTO'!$A$1:$T$889,13,FALSE)</f>
        <v>XIII</v>
      </c>
      <c r="N202" s="178" t="str">
        <f>VLOOKUP(A202,'BASE REGISTRO AGOSTO'!$A$1:$T$889,14,FALSE)</f>
        <v>Providencia</v>
      </c>
      <c r="O202" s="178">
        <f>VLOOKUP(A202,'BASE REGISTRO AGOSTO'!$A$1:$T$889,15,FALSE)</f>
        <v>0</v>
      </c>
      <c r="P202" s="178" t="str">
        <f>VLOOKUP(A202,'BASE REGISTRO AGOSTO'!$A$1:$T$889,16,FALSE)</f>
        <v xml:space="preserve"> fundacion@paulajaraquemada.tie.cl</v>
      </c>
      <c r="Q202" s="178">
        <f>VLOOKUP(A202,'BASE REGISTRO AGOSTO'!$A$1:$T$889,17,FALSE)</f>
        <v>0</v>
      </c>
      <c r="R202" s="178">
        <f>VLOOKUP(A202,'BASE REGISTRO AGOSTO'!$A$1:$T$889,18,FALSE)</f>
        <v>93401</v>
      </c>
      <c r="S202" s="178" t="str">
        <f>VLOOKUP(A202,'BASE REGISTRO AGOSTO'!$A$1:$T$889,19,FALSE)</f>
        <v>Se acompaña certificado financiero correspondiente al año 2020 aprobados por USUFI</v>
      </c>
      <c r="T202" s="183">
        <f>VLOOKUP(A202,'BASE REGISTRO AGOSTO'!$A$1:$T$889,20,FALSE)</f>
        <v>37970</v>
      </c>
      <c r="U202" s="177">
        <v>4450</v>
      </c>
      <c r="V202" s="179">
        <v>9930240</v>
      </c>
      <c r="W202" s="179">
        <v>83116064</v>
      </c>
      <c r="X202" s="180">
        <v>44469</v>
      </c>
      <c r="Y202" s="176" t="s">
        <v>6489</v>
      </c>
      <c r="Z202" s="176" t="s">
        <v>6490</v>
      </c>
      <c r="AA202" s="181" t="s">
        <v>6509</v>
      </c>
    </row>
    <row r="203" spans="1:27" ht="15.75" customHeight="1" x14ac:dyDescent="0.2">
      <c r="A203" s="177">
        <v>4450</v>
      </c>
      <c r="B203" s="178" t="str">
        <f>VLOOKUP(A203,'BASE REGISTRO AGOSTO'!$A$1:$T$889,2,FALSE)</f>
        <v>Fundación Paula Jaraquemada Alquízar</v>
      </c>
      <c r="C203" s="178">
        <f>VLOOKUP(A203,'BASE REGISTRO AGOSTO'!$A$1:$T$889,3,FALSE)</f>
        <v>706786007</v>
      </c>
      <c r="D203" s="178" t="str">
        <f>VLOOKUP(A203,'BASE REGISTRO AGOSTO'!$A$1:$T$889,4,FALSE)</f>
        <v>Fundación de Derecho Privado</v>
      </c>
      <c r="E203" s="178" t="str">
        <f>VLOOKUP(A203,'BASE REGISTRO AGOSTO'!$A$1:$T$889,5,FALSE)</f>
        <v xml:space="preserve">Decreto Supremo Nº 1554, de 2 de septiembre de 1976, del ministerio de Justicia. </v>
      </c>
      <c r="F203" s="178" t="str">
        <f>VLOOKUP(A203,'BASE REGISTRO AGOSTO'!$A$1:$T$889,6,FALSE)</f>
        <v>Certificado de Vigencia, folio Nº 500395081620, emitido por el SRCeI con fecha 23 de junio de 2021.</v>
      </c>
      <c r="G203" s="178" t="str">
        <f>VLOOKUP(A203,'BASE REGISTRO AGOSTO'!$A$1:$T$889,7,FALSE)</f>
        <v>La capacitación y formación integral de personas de escasos recursos, sin costo para ellos y sin discriminación de ninguna especie, a fin de que puedan integrarse al desarrollo del país.</v>
      </c>
      <c r="H203" s="178" t="str">
        <f>VLOOKUP(A203,'BASE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3" s="178" t="str">
        <f>VLOOKUP(A203,'BASE REGISTRO AGOSTO'!$A$1:$T$889,9,FALSE)</f>
        <v xml:space="preserve">Los miembros del Directorio permanecerán en sus cargos dos años.
</v>
      </c>
      <c r="J203" s="178" t="str">
        <f>VLOOKUP(A203,'BASE REGISTRO AGOSTO'!$A$1:$T$889,10,FALSE)</f>
        <v>Con fecha 20 de diciembre de 2017 se ratifica el Directorio, según consta en el Acta de Sesión Ordinaria de Directorio de dicha fecha, reducida a escritura pública de fecha 04 de enero de 2018, de la 18° Notaría Pública.</v>
      </c>
      <c r="K203" s="178" t="str">
        <f>VLOOKUP(A203,'BASE REGISTRO AGOSTO'!$A$1:$T$889,11,FALSE)</f>
        <v xml:space="preserve">Representante Legal:
María Angélica Grez del Canto
</v>
      </c>
      <c r="L203" s="178" t="str">
        <f>VLOOKUP(A203,'BASE REGISTRO AGOSTO'!$A$1:$T$889,12,FALSE)</f>
        <v xml:space="preserve">Avenida 11 de septiembre Nº2250, oficina Nº1025, comuna de Providencia, Región Metropolitana.
</v>
      </c>
      <c r="M203" s="178" t="str">
        <f>VLOOKUP(A203,'BASE REGISTRO AGOSTO'!$A$1:$T$889,13,FALSE)</f>
        <v>XIII</v>
      </c>
      <c r="N203" s="178" t="str">
        <f>VLOOKUP(A203,'BASE REGISTRO AGOSTO'!$A$1:$T$889,14,FALSE)</f>
        <v>Providencia</v>
      </c>
      <c r="O203" s="178">
        <f>VLOOKUP(A203,'BASE REGISTRO AGOSTO'!$A$1:$T$889,15,FALSE)</f>
        <v>0</v>
      </c>
      <c r="P203" s="178" t="str">
        <f>VLOOKUP(A203,'BASE REGISTRO AGOSTO'!$A$1:$T$889,16,FALSE)</f>
        <v xml:space="preserve"> fundacion@paulajaraquemada.tie.cl</v>
      </c>
      <c r="Q203" s="178">
        <f>VLOOKUP(A203,'BASE REGISTRO AGOSTO'!$A$1:$T$889,17,FALSE)</f>
        <v>0</v>
      </c>
      <c r="R203" s="178">
        <f>VLOOKUP(A203,'BASE REGISTRO AGOSTO'!$A$1:$T$889,18,FALSE)</f>
        <v>93401</v>
      </c>
      <c r="S203" s="178" t="str">
        <f>VLOOKUP(A203,'BASE REGISTRO AGOSTO'!$A$1:$T$889,19,FALSE)</f>
        <v>Se acompaña certificado financiero correspondiente al año 2020 aprobados por USUFI</v>
      </c>
      <c r="T203" s="183">
        <f>VLOOKUP(A203,'BASE REGISTRO AGOSTO'!$A$1:$T$889,20,FALSE)</f>
        <v>37970</v>
      </c>
      <c r="U203" s="177">
        <v>4450</v>
      </c>
      <c r="V203" s="179">
        <v>9109444</v>
      </c>
      <c r="W203" s="179">
        <v>65711795</v>
      </c>
      <c r="X203" s="180">
        <v>44469</v>
      </c>
      <c r="Y203" s="176" t="s">
        <v>6489</v>
      </c>
      <c r="Z203" s="176" t="s">
        <v>6490</v>
      </c>
      <c r="AA203" s="181" t="s">
        <v>6568</v>
      </c>
    </row>
    <row r="204" spans="1:27" ht="15.75" customHeight="1" x14ac:dyDescent="0.2">
      <c r="A204" s="177">
        <v>4450</v>
      </c>
      <c r="B204" s="178" t="str">
        <f>VLOOKUP(A204,'BASE REGISTRO AGOSTO'!$A$1:$T$889,2,FALSE)</f>
        <v>Fundación Paula Jaraquemada Alquízar</v>
      </c>
      <c r="C204" s="178">
        <f>VLOOKUP(A204,'BASE REGISTRO AGOSTO'!$A$1:$T$889,3,FALSE)</f>
        <v>706786007</v>
      </c>
      <c r="D204" s="178" t="str">
        <f>VLOOKUP(A204,'BASE REGISTRO AGOSTO'!$A$1:$T$889,4,FALSE)</f>
        <v>Fundación de Derecho Privado</v>
      </c>
      <c r="E204" s="178" t="str">
        <f>VLOOKUP(A204,'BASE REGISTRO AGOSTO'!$A$1:$T$889,5,FALSE)</f>
        <v xml:space="preserve">Decreto Supremo Nº 1554, de 2 de septiembre de 1976, del ministerio de Justicia. </v>
      </c>
      <c r="F204" s="178" t="str">
        <f>VLOOKUP(A204,'BASE REGISTRO AGOSTO'!$A$1:$T$889,6,FALSE)</f>
        <v>Certificado de Vigencia, folio Nº 500395081620, emitido por el SRCeI con fecha 23 de junio de 2021.</v>
      </c>
      <c r="G204" s="178" t="str">
        <f>VLOOKUP(A204,'BASE REGISTRO AGOSTO'!$A$1:$T$889,7,FALSE)</f>
        <v>La capacitación y formación integral de personas de escasos recursos, sin costo para ellos y sin discriminación de ninguna especie, a fin de que puedan integrarse al desarrollo del país.</v>
      </c>
      <c r="H204" s="178" t="str">
        <f>VLOOKUP(A204,'BASE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4" s="178" t="str">
        <f>VLOOKUP(A204,'BASE REGISTRO AGOSTO'!$A$1:$T$889,9,FALSE)</f>
        <v xml:space="preserve">Los miembros del Directorio permanecerán en sus cargos dos años.
</v>
      </c>
      <c r="J204" s="178" t="str">
        <f>VLOOKUP(A204,'BASE REGISTRO AGOSTO'!$A$1:$T$889,10,FALSE)</f>
        <v>Con fecha 20 de diciembre de 2017 se ratifica el Directorio, según consta en el Acta de Sesión Ordinaria de Directorio de dicha fecha, reducida a escritura pública de fecha 04 de enero de 2018, de la 18° Notaría Pública.</v>
      </c>
      <c r="K204" s="178" t="str">
        <f>VLOOKUP(A204,'BASE REGISTRO AGOSTO'!$A$1:$T$889,11,FALSE)</f>
        <v xml:space="preserve">Representante Legal:
María Angélica Grez del Canto
</v>
      </c>
      <c r="L204" s="178" t="str">
        <f>VLOOKUP(A204,'BASE REGISTRO AGOSTO'!$A$1:$T$889,12,FALSE)</f>
        <v xml:space="preserve">Avenida 11 de septiembre Nº2250, oficina Nº1025, comuna de Providencia, Región Metropolitana.
</v>
      </c>
      <c r="M204" s="178" t="str">
        <f>VLOOKUP(A204,'BASE REGISTRO AGOSTO'!$A$1:$T$889,13,FALSE)</f>
        <v>XIII</v>
      </c>
      <c r="N204" s="178" t="str">
        <f>VLOOKUP(A204,'BASE REGISTRO AGOSTO'!$A$1:$T$889,14,FALSE)</f>
        <v>Providencia</v>
      </c>
      <c r="O204" s="178">
        <f>VLOOKUP(A204,'BASE REGISTRO AGOSTO'!$A$1:$T$889,15,FALSE)</f>
        <v>0</v>
      </c>
      <c r="P204" s="178" t="str">
        <f>VLOOKUP(A204,'BASE REGISTRO AGOSTO'!$A$1:$T$889,16,FALSE)</f>
        <v xml:space="preserve"> fundacion@paulajaraquemada.tie.cl</v>
      </c>
      <c r="Q204" s="178">
        <f>VLOOKUP(A204,'BASE REGISTRO AGOSTO'!$A$1:$T$889,17,FALSE)</f>
        <v>0</v>
      </c>
      <c r="R204" s="178">
        <f>VLOOKUP(A204,'BASE REGISTRO AGOSTO'!$A$1:$T$889,18,FALSE)</f>
        <v>93401</v>
      </c>
      <c r="S204" s="178" t="str">
        <f>VLOOKUP(A204,'BASE REGISTRO AGOSTO'!$A$1:$T$889,19,FALSE)</f>
        <v>Se acompaña certificado financiero correspondiente al año 2020 aprobados por USUFI</v>
      </c>
      <c r="T204" s="183">
        <f>VLOOKUP(A204,'BASE REGISTRO AGOSTO'!$A$1:$T$889,20,FALSE)</f>
        <v>37970</v>
      </c>
      <c r="U204" s="177">
        <v>4450</v>
      </c>
      <c r="V204" s="179">
        <v>7214940</v>
      </c>
      <c r="W204" s="179">
        <v>55159380</v>
      </c>
      <c r="X204" s="180">
        <v>44469</v>
      </c>
      <c r="Y204" s="176" t="s">
        <v>6489</v>
      </c>
      <c r="Z204" s="176" t="s">
        <v>6490</v>
      </c>
      <c r="AA204" s="181" t="s">
        <v>6494</v>
      </c>
    </row>
    <row r="205" spans="1:27" ht="15.75" customHeight="1" x14ac:dyDescent="0.2">
      <c r="A205" s="177">
        <v>4450</v>
      </c>
      <c r="B205" s="178" t="str">
        <f>VLOOKUP(A205,'BASE REGISTRO AGOSTO'!$A$1:$T$889,2,FALSE)</f>
        <v>Fundación Paula Jaraquemada Alquízar</v>
      </c>
      <c r="C205" s="178">
        <f>VLOOKUP(A205,'BASE REGISTRO AGOSTO'!$A$1:$T$889,3,FALSE)</f>
        <v>706786007</v>
      </c>
      <c r="D205" s="178" t="str">
        <f>VLOOKUP(A205,'BASE REGISTRO AGOSTO'!$A$1:$T$889,4,FALSE)</f>
        <v>Fundación de Derecho Privado</v>
      </c>
      <c r="E205" s="178" t="str">
        <f>VLOOKUP(A205,'BASE REGISTRO AGOSTO'!$A$1:$T$889,5,FALSE)</f>
        <v xml:space="preserve">Decreto Supremo Nº 1554, de 2 de septiembre de 1976, del ministerio de Justicia. </v>
      </c>
      <c r="F205" s="178" t="str">
        <f>VLOOKUP(A205,'BASE REGISTRO AGOSTO'!$A$1:$T$889,6,FALSE)</f>
        <v>Certificado de Vigencia, folio Nº 500395081620, emitido por el SRCeI con fecha 23 de junio de 2021.</v>
      </c>
      <c r="G205" s="178" t="str">
        <f>VLOOKUP(A205,'BASE REGISTRO AGOSTO'!$A$1:$T$889,7,FALSE)</f>
        <v>La capacitación y formación integral de personas de escasos recursos, sin costo para ellos y sin discriminación de ninguna especie, a fin de que puedan integrarse al desarrollo del país.</v>
      </c>
      <c r="H205" s="178" t="str">
        <f>VLOOKUP(A205,'BASE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5" s="178" t="str">
        <f>VLOOKUP(A205,'BASE REGISTRO AGOSTO'!$A$1:$T$889,9,FALSE)</f>
        <v xml:space="preserve">Los miembros del Directorio permanecerán en sus cargos dos años.
</v>
      </c>
      <c r="J205" s="178" t="str">
        <f>VLOOKUP(A205,'BASE REGISTRO AGOSTO'!$A$1:$T$889,10,FALSE)</f>
        <v>Con fecha 20 de diciembre de 2017 se ratifica el Directorio, según consta en el Acta de Sesión Ordinaria de Directorio de dicha fecha, reducida a escritura pública de fecha 04 de enero de 2018, de la 18° Notaría Pública.</v>
      </c>
      <c r="K205" s="178" t="str">
        <f>VLOOKUP(A205,'BASE REGISTRO AGOSTO'!$A$1:$T$889,11,FALSE)</f>
        <v xml:space="preserve">Representante Legal:
María Angélica Grez del Canto
</v>
      </c>
      <c r="L205" s="178" t="str">
        <f>VLOOKUP(A205,'BASE REGISTRO AGOSTO'!$A$1:$T$889,12,FALSE)</f>
        <v xml:space="preserve">Avenida 11 de septiembre Nº2250, oficina Nº1025, comuna de Providencia, Región Metropolitana.
</v>
      </c>
      <c r="M205" s="178" t="str">
        <f>VLOOKUP(A205,'BASE REGISTRO AGOSTO'!$A$1:$T$889,13,FALSE)</f>
        <v>XIII</v>
      </c>
      <c r="N205" s="178" t="str">
        <f>VLOOKUP(A205,'BASE REGISTRO AGOSTO'!$A$1:$T$889,14,FALSE)</f>
        <v>Providencia</v>
      </c>
      <c r="O205" s="178">
        <f>VLOOKUP(A205,'BASE REGISTRO AGOSTO'!$A$1:$T$889,15,FALSE)</f>
        <v>0</v>
      </c>
      <c r="P205" s="178" t="str">
        <f>VLOOKUP(A205,'BASE REGISTRO AGOSTO'!$A$1:$T$889,16,FALSE)</f>
        <v xml:space="preserve"> fundacion@paulajaraquemada.tie.cl</v>
      </c>
      <c r="Q205" s="178">
        <f>VLOOKUP(A205,'BASE REGISTRO AGOSTO'!$A$1:$T$889,17,FALSE)</f>
        <v>0</v>
      </c>
      <c r="R205" s="178">
        <f>VLOOKUP(A205,'BASE REGISTRO AGOSTO'!$A$1:$T$889,18,FALSE)</f>
        <v>93401</v>
      </c>
      <c r="S205" s="178" t="str">
        <f>VLOOKUP(A205,'BASE REGISTRO AGOSTO'!$A$1:$T$889,19,FALSE)</f>
        <v>Se acompaña certificado financiero correspondiente al año 2020 aprobados por USUFI</v>
      </c>
      <c r="T205" s="183">
        <f>VLOOKUP(A205,'BASE REGISTRO AGOSTO'!$A$1:$T$889,20,FALSE)</f>
        <v>37970</v>
      </c>
      <c r="U205" s="177">
        <v>4450</v>
      </c>
      <c r="V205" s="179">
        <v>17157594</v>
      </c>
      <c r="W205" s="179">
        <v>92155715</v>
      </c>
      <c r="X205" s="180">
        <v>44469</v>
      </c>
      <c r="Y205" s="176" t="s">
        <v>6489</v>
      </c>
      <c r="Z205" s="176" t="s">
        <v>6490</v>
      </c>
      <c r="AA205" s="181" t="s">
        <v>6517</v>
      </c>
    </row>
    <row r="206" spans="1:27" ht="15.75" customHeight="1" x14ac:dyDescent="0.2">
      <c r="A206" s="177">
        <v>4450</v>
      </c>
      <c r="B206" s="178" t="str">
        <f>VLOOKUP(A206,'BASE REGISTRO AGOSTO'!$A$1:$T$889,2,FALSE)</f>
        <v>Fundación Paula Jaraquemada Alquízar</v>
      </c>
      <c r="C206" s="178">
        <f>VLOOKUP(A206,'BASE REGISTRO AGOSTO'!$A$1:$T$889,3,FALSE)</f>
        <v>706786007</v>
      </c>
      <c r="D206" s="178" t="str">
        <f>VLOOKUP(A206,'BASE REGISTRO AGOSTO'!$A$1:$T$889,4,FALSE)</f>
        <v>Fundación de Derecho Privado</v>
      </c>
      <c r="E206" s="178" t="str">
        <f>VLOOKUP(A206,'BASE REGISTRO AGOSTO'!$A$1:$T$889,5,FALSE)</f>
        <v xml:space="preserve">Decreto Supremo Nº 1554, de 2 de septiembre de 1976, del ministerio de Justicia. </v>
      </c>
      <c r="F206" s="178" t="str">
        <f>VLOOKUP(A206,'BASE REGISTRO AGOSTO'!$A$1:$T$889,6,FALSE)</f>
        <v>Certificado de Vigencia, folio Nº 500395081620, emitido por el SRCeI con fecha 23 de junio de 2021.</v>
      </c>
      <c r="G206" s="178" t="str">
        <f>VLOOKUP(A206,'BASE REGISTRO AGOSTO'!$A$1:$T$889,7,FALSE)</f>
        <v>La capacitación y formación integral de personas de escasos recursos, sin costo para ellos y sin discriminación de ninguna especie, a fin de que puedan integrarse al desarrollo del país.</v>
      </c>
      <c r="H206" s="178" t="str">
        <f>VLOOKUP(A206,'BASE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6" s="178" t="str">
        <f>VLOOKUP(A206,'BASE REGISTRO AGOSTO'!$A$1:$T$889,9,FALSE)</f>
        <v xml:space="preserve">Los miembros del Directorio permanecerán en sus cargos dos años.
</v>
      </c>
      <c r="J206" s="178" t="str">
        <f>VLOOKUP(A206,'BASE REGISTRO AGOSTO'!$A$1:$T$889,10,FALSE)</f>
        <v>Con fecha 20 de diciembre de 2017 se ratifica el Directorio, según consta en el Acta de Sesión Ordinaria de Directorio de dicha fecha, reducida a escritura pública de fecha 04 de enero de 2018, de la 18° Notaría Pública.</v>
      </c>
      <c r="K206" s="178" t="str">
        <f>VLOOKUP(A206,'BASE REGISTRO AGOSTO'!$A$1:$T$889,11,FALSE)</f>
        <v xml:space="preserve">Representante Legal:
María Angélica Grez del Canto
</v>
      </c>
      <c r="L206" s="178" t="str">
        <f>VLOOKUP(A206,'BASE REGISTRO AGOSTO'!$A$1:$T$889,12,FALSE)</f>
        <v xml:space="preserve">Avenida 11 de septiembre Nº2250, oficina Nº1025, comuna de Providencia, Región Metropolitana.
</v>
      </c>
      <c r="M206" s="178" t="str">
        <f>VLOOKUP(A206,'BASE REGISTRO AGOSTO'!$A$1:$T$889,13,FALSE)</f>
        <v>XIII</v>
      </c>
      <c r="N206" s="178" t="str">
        <f>VLOOKUP(A206,'BASE REGISTRO AGOSTO'!$A$1:$T$889,14,FALSE)</f>
        <v>Providencia</v>
      </c>
      <c r="O206" s="178">
        <f>VLOOKUP(A206,'BASE REGISTRO AGOSTO'!$A$1:$T$889,15,FALSE)</f>
        <v>0</v>
      </c>
      <c r="P206" s="178" t="str">
        <f>VLOOKUP(A206,'BASE REGISTRO AGOSTO'!$A$1:$T$889,16,FALSE)</f>
        <v xml:space="preserve"> fundacion@paulajaraquemada.tie.cl</v>
      </c>
      <c r="Q206" s="178">
        <f>VLOOKUP(A206,'BASE REGISTRO AGOSTO'!$A$1:$T$889,17,FALSE)</f>
        <v>0</v>
      </c>
      <c r="R206" s="178">
        <f>VLOOKUP(A206,'BASE REGISTRO AGOSTO'!$A$1:$T$889,18,FALSE)</f>
        <v>93401</v>
      </c>
      <c r="S206" s="178" t="str">
        <f>VLOOKUP(A206,'BASE REGISTRO AGOSTO'!$A$1:$T$889,19,FALSE)</f>
        <v>Se acompaña certificado financiero correspondiente al año 2020 aprobados por USUFI</v>
      </c>
      <c r="T206" s="183">
        <f>VLOOKUP(A206,'BASE REGISTRO AGOSTO'!$A$1:$T$889,20,FALSE)</f>
        <v>37970</v>
      </c>
      <c r="U206" s="177">
        <v>4450</v>
      </c>
      <c r="V206" s="179">
        <v>8048149</v>
      </c>
      <c r="W206" s="179">
        <v>63146997</v>
      </c>
      <c r="X206" s="180">
        <v>44469</v>
      </c>
      <c r="Y206" s="176" t="s">
        <v>6489</v>
      </c>
      <c r="Z206" s="176" t="s">
        <v>6490</v>
      </c>
      <c r="AA206" s="181" t="s">
        <v>6596</v>
      </c>
    </row>
    <row r="207" spans="1:27" ht="15.75" customHeight="1" x14ac:dyDescent="0.2">
      <c r="A207" s="177">
        <v>4450</v>
      </c>
      <c r="B207" s="178" t="str">
        <f>VLOOKUP(A207,'BASE REGISTRO AGOSTO'!$A$1:$T$889,2,FALSE)</f>
        <v>Fundación Paula Jaraquemada Alquízar</v>
      </c>
      <c r="C207" s="178">
        <f>VLOOKUP(A207,'BASE REGISTRO AGOSTO'!$A$1:$T$889,3,FALSE)</f>
        <v>706786007</v>
      </c>
      <c r="D207" s="178" t="str">
        <f>VLOOKUP(A207,'BASE REGISTRO AGOSTO'!$A$1:$T$889,4,FALSE)</f>
        <v>Fundación de Derecho Privado</v>
      </c>
      <c r="E207" s="178" t="str">
        <f>VLOOKUP(A207,'BASE REGISTRO AGOSTO'!$A$1:$T$889,5,FALSE)</f>
        <v xml:space="preserve">Decreto Supremo Nº 1554, de 2 de septiembre de 1976, del ministerio de Justicia. </v>
      </c>
      <c r="F207" s="178" t="str">
        <f>VLOOKUP(A207,'BASE REGISTRO AGOSTO'!$A$1:$T$889,6,FALSE)</f>
        <v>Certificado de Vigencia, folio Nº 500395081620, emitido por el SRCeI con fecha 23 de junio de 2021.</v>
      </c>
      <c r="G207" s="178" t="str">
        <f>VLOOKUP(A207,'BASE REGISTRO AGOSTO'!$A$1:$T$889,7,FALSE)</f>
        <v>La capacitación y formación integral de personas de escasos recursos, sin costo para ellos y sin discriminación de ninguna especie, a fin de que puedan integrarse al desarrollo del país.</v>
      </c>
      <c r="H207" s="178" t="str">
        <f>VLOOKUP(A207,'BASE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7" s="178" t="str">
        <f>VLOOKUP(A207,'BASE REGISTRO AGOSTO'!$A$1:$T$889,9,FALSE)</f>
        <v xml:space="preserve">Los miembros del Directorio permanecerán en sus cargos dos años.
</v>
      </c>
      <c r="J207" s="178" t="str">
        <f>VLOOKUP(A207,'BASE REGISTRO AGOSTO'!$A$1:$T$889,10,FALSE)</f>
        <v>Con fecha 20 de diciembre de 2017 se ratifica el Directorio, según consta en el Acta de Sesión Ordinaria de Directorio de dicha fecha, reducida a escritura pública de fecha 04 de enero de 2018, de la 18° Notaría Pública.</v>
      </c>
      <c r="K207" s="178" t="str">
        <f>VLOOKUP(A207,'BASE REGISTRO AGOSTO'!$A$1:$T$889,11,FALSE)</f>
        <v xml:space="preserve">Representante Legal:
María Angélica Grez del Canto
</v>
      </c>
      <c r="L207" s="178" t="str">
        <f>VLOOKUP(A207,'BASE REGISTRO AGOSTO'!$A$1:$T$889,12,FALSE)</f>
        <v xml:space="preserve">Avenida 11 de septiembre Nº2250, oficina Nº1025, comuna de Providencia, Región Metropolitana.
</v>
      </c>
      <c r="M207" s="178" t="str">
        <f>VLOOKUP(A207,'BASE REGISTRO AGOSTO'!$A$1:$T$889,13,FALSE)</f>
        <v>XIII</v>
      </c>
      <c r="N207" s="178" t="str">
        <f>VLOOKUP(A207,'BASE REGISTRO AGOSTO'!$A$1:$T$889,14,FALSE)</f>
        <v>Providencia</v>
      </c>
      <c r="O207" s="178">
        <f>VLOOKUP(A207,'BASE REGISTRO AGOSTO'!$A$1:$T$889,15,FALSE)</f>
        <v>0</v>
      </c>
      <c r="P207" s="178" t="str">
        <f>VLOOKUP(A207,'BASE REGISTRO AGOSTO'!$A$1:$T$889,16,FALSE)</f>
        <v xml:space="preserve"> fundacion@paulajaraquemada.tie.cl</v>
      </c>
      <c r="Q207" s="178">
        <f>VLOOKUP(A207,'BASE REGISTRO AGOSTO'!$A$1:$T$889,17,FALSE)</f>
        <v>0</v>
      </c>
      <c r="R207" s="178">
        <f>VLOOKUP(A207,'BASE REGISTRO AGOSTO'!$A$1:$T$889,18,FALSE)</f>
        <v>93401</v>
      </c>
      <c r="S207" s="178" t="str">
        <f>VLOOKUP(A207,'BASE REGISTRO AGOSTO'!$A$1:$T$889,19,FALSE)</f>
        <v>Se acompaña certificado financiero correspondiente al año 2020 aprobados por USUFI</v>
      </c>
      <c r="T207" s="183">
        <f>VLOOKUP(A207,'BASE REGISTRO AGOSTO'!$A$1:$T$889,20,FALSE)</f>
        <v>37970</v>
      </c>
      <c r="U207" s="177">
        <v>4450</v>
      </c>
      <c r="V207" s="179">
        <v>11221171</v>
      </c>
      <c r="W207" s="179">
        <v>85102121</v>
      </c>
      <c r="X207" s="180">
        <v>44469</v>
      </c>
      <c r="Y207" s="176" t="s">
        <v>6489</v>
      </c>
      <c r="Z207" s="176" t="s">
        <v>6490</v>
      </c>
      <c r="AA207" s="181" t="s">
        <v>171</v>
      </c>
    </row>
    <row r="208" spans="1:27" ht="15.75" customHeight="1" x14ac:dyDescent="0.2">
      <c r="A208" s="177">
        <v>4450</v>
      </c>
      <c r="B208" s="178" t="str">
        <f>VLOOKUP(A208,'BASE REGISTRO AGOSTO'!$A$1:$T$889,2,FALSE)</f>
        <v>Fundación Paula Jaraquemada Alquízar</v>
      </c>
      <c r="C208" s="178">
        <f>VLOOKUP(A208,'BASE REGISTRO AGOSTO'!$A$1:$T$889,3,FALSE)</f>
        <v>706786007</v>
      </c>
      <c r="D208" s="178" t="str">
        <f>VLOOKUP(A208,'BASE REGISTRO AGOSTO'!$A$1:$T$889,4,FALSE)</f>
        <v>Fundación de Derecho Privado</v>
      </c>
      <c r="E208" s="178" t="str">
        <f>VLOOKUP(A208,'BASE REGISTRO AGOSTO'!$A$1:$T$889,5,FALSE)</f>
        <v xml:space="preserve">Decreto Supremo Nº 1554, de 2 de septiembre de 1976, del ministerio de Justicia. </v>
      </c>
      <c r="F208" s="178" t="str">
        <f>VLOOKUP(A208,'BASE REGISTRO AGOSTO'!$A$1:$T$889,6,FALSE)</f>
        <v>Certificado de Vigencia, folio Nº 500395081620, emitido por el SRCeI con fecha 23 de junio de 2021.</v>
      </c>
      <c r="G208" s="178" t="str">
        <f>VLOOKUP(A208,'BASE REGISTRO AGOSTO'!$A$1:$T$889,7,FALSE)</f>
        <v>La capacitación y formación integral de personas de escasos recursos, sin costo para ellos y sin discriminación de ninguna especie, a fin de que puedan integrarse al desarrollo del país.</v>
      </c>
      <c r="H208" s="178" t="str">
        <f>VLOOKUP(A208,'BASE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8" s="178" t="str">
        <f>VLOOKUP(A208,'BASE REGISTRO AGOSTO'!$A$1:$T$889,9,FALSE)</f>
        <v xml:space="preserve">Los miembros del Directorio permanecerán en sus cargos dos años.
</v>
      </c>
      <c r="J208" s="178" t="str">
        <f>VLOOKUP(A208,'BASE REGISTRO AGOSTO'!$A$1:$T$889,10,FALSE)</f>
        <v>Con fecha 20 de diciembre de 2017 se ratifica el Directorio, según consta en el Acta de Sesión Ordinaria de Directorio de dicha fecha, reducida a escritura pública de fecha 04 de enero de 2018, de la 18° Notaría Pública.</v>
      </c>
      <c r="K208" s="178" t="str">
        <f>VLOOKUP(A208,'BASE REGISTRO AGOSTO'!$A$1:$T$889,11,FALSE)</f>
        <v xml:space="preserve">Representante Legal:
María Angélica Grez del Canto
</v>
      </c>
      <c r="L208" s="178" t="str">
        <f>VLOOKUP(A208,'BASE REGISTRO AGOSTO'!$A$1:$T$889,12,FALSE)</f>
        <v xml:space="preserve">Avenida 11 de septiembre Nº2250, oficina Nº1025, comuna de Providencia, Región Metropolitana.
</v>
      </c>
      <c r="M208" s="178" t="str">
        <f>VLOOKUP(A208,'BASE REGISTRO AGOSTO'!$A$1:$T$889,13,FALSE)</f>
        <v>XIII</v>
      </c>
      <c r="N208" s="178" t="str">
        <f>VLOOKUP(A208,'BASE REGISTRO AGOSTO'!$A$1:$T$889,14,FALSE)</f>
        <v>Providencia</v>
      </c>
      <c r="O208" s="178">
        <f>VLOOKUP(A208,'BASE REGISTRO AGOSTO'!$A$1:$T$889,15,FALSE)</f>
        <v>0</v>
      </c>
      <c r="P208" s="178" t="str">
        <f>VLOOKUP(A208,'BASE REGISTRO AGOSTO'!$A$1:$T$889,16,FALSE)</f>
        <v xml:space="preserve"> fundacion@paulajaraquemada.tie.cl</v>
      </c>
      <c r="Q208" s="178">
        <f>VLOOKUP(A208,'BASE REGISTRO AGOSTO'!$A$1:$T$889,17,FALSE)</f>
        <v>0</v>
      </c>
      <c r="R208" s="178">
        <f>VLOOKUP(A208,'BASE REGISTRO AGOSTO'!$A$1:$T$889,18,FALSE)</f>
        <v>93401</v>
      </c>
      <c r="S208" s="178" t="str">
        <f>VLOOKUP(A208,'BASE REGISTRO AGOSTO'!$A$1:$T$889,19,FALSE)</f>
        <v>Se acompaña certificado financiero correspondiente al año 2020 aprobados por USUFI</v>
      </c>
      <c r="T208" s="183">
        <f>VLOOKUP(A208,'BASE REGISTRO AGOSTO'!$A$1:$T$889,20,FALSE)</f>
        <v>37970</v>
      </c>
      <c r="U208" s="177">
        <v>4450</v>
      </c>
      <c r="V208" s="179">
        <v>12412800</v>
      </c>
      <c r="W208" s="179">
        <v>80732820</v>
      </c>
      <c r="X208" s="180">
        <v>44469</v>
      </c>
      <c r="Y208" s="176" t="s">
        <v>6489</v>
      </c>
      <c r="Z208" s="176" t="s">
        <v>6490</v>
      </c>
      <c r="AA208" s="181" t="s">
        <v>6597</v>
      </c>
    </row>
    <row r="209" spans="1:27" ht="15.75" customHeight="1" x14ac:dyDescent="0.2">
      <c r="A209" s="177">
        <v>4450</v>
      </c>
      <c r="B209" s="178" t="str">
        <f>VLOOKUP(A209,'BASE REGISTRO AGOSTO'!$A$1:$T$889,2,FALSE)</f>
        <v>Fundación Paula Jaraquemada Alquízar</v>
      </c>
      <c r="C209" s="178">
        <f>VLOOKUP(A209,'BASE REGISTRO AGOSTO'!$A$1:$T$889,3,FALSE)</f>
        <v>706786007</v>
      </c>
      <c r="D209" s="178" t="str">
        <f>VLOOKUP(A209,'BASE REGISTRO AGOSTO'!$A$1:$T$889,4,FALSE)</f>
        <v>Fundación de Derecho Privado</v>
      </c>
      <c r="E209" s="178" t="str">
        <f>VLOOKUP(A209,'BASE REGISTRO AGOSTO'!$A$1:$T$889,5,FALSE)</f>
        <v xml:space="preserve">Decreto Supremo Nº 1554, de 2 de septiembre de 1976, del ministerio de Justicia. </v>
      </c>
      <c r="F209" s="178" t="str">
        <f>VLOOKUP(A209,'BASE REGISTRO AGOSTO'!$A$1:$T$889,6,FALSE)</f>
        <v>Certificado de Vigencia, folio Nº 500395081620, emitido por el SRCeI con fecha 23 de junio de 2021.</v>
      </c>
      <c r="G209" s="178" t="str">
        <f>VLOOKUP(A209,'BASE REGISTRO AGOSTO'!$A$1:$T$889,7,FALSE)</f>
        <v>La capacitación y formación integral de personas de escasos recursos, sin costo para ellos y sin discriminación de ninguna especie, a fin de que puedan integrarse al desarrollo del país.</v>
      </c>
      <c r="H209" s="178" t="str">
        <f>VLOOKUP(A209,'BASE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9" s="178" t="str">
        <f>VLOOKUP(A209,'BASE REGISTRO AGOSTO'!$A$1:$T$889,9,FALSE)</f>
        <v xml:space="preserve">Los miembros del Directorio permanecerán en sus cargos dos años.
</v>
      </c>
      <c r="J209" s="178" t="str">
        <f>VLOOKUP(A209,'BASE REGISTRO AGOSTO'!$A$1:$T$889,10,FALSE)</f>
        <v>Con fecha 20 de diciembre de 2017 se ratifica el Directorio, según consta en el Acta de Sesión Ordinaria de Directorio de dicha fecha, reducida a escritura pública de fecha 04 de enero de 2018, de la 18° Notaría Pública.</v>
      </c>
      <c r="K209" s="178" t="str">
        <f>VLOOKUP(A209,'BASE REGISTRO AGOSTO'!$A$1:$T$889,11,FALSE)</f>
        <v xml:space="preserve">Representante Legal:
María Angélica Grez del Canto
</v>
      </c>
      <c r="L209" s="178" t="str">
        <f>VLOOKUP(A209,'BASE REGISTRO AGOSTO'!$A$1:$T$889,12,FALSE)</f>
        <v xml:space="preserve">Avenida 11 de septiembre Nº2250, oficina Nº1025, comuna de Providencia, Región Metropolitana.
</v>
      </c>
      <c r="M209" s="178" t="str">
        <f>VLOOKUP(A209,'BASE REGISTRO AGOSTO'!$A$1:$T$889,13,FALSE)</f>
        <v>XIII</v>
      </c>
      <c r="N209" s="178" t="str">
        <f>VLOOKUP(A209,'BASE REGISTRO AGOSTO'!$A$1:$T$889,14,FALSE)</f>
        <v>Providencia</v>
      </c>
      <c r="O209" s="178">
        <f>VLOOKUP(A209,'BASE REGISTRO AGOSTO'!$A$1:$T$889,15,FALSE)</f>
        <v>0</v>
      </c>
      <c r="P209" s="178" t="str">
        <f>VLOOKUP(A209,'BASE REGISTRO AGOSTO'!$A$1:$T$889,16,FALSE)</f>
        <v xml:space="preserve"> fundacion@paulajaraquemada.tie.cl</v>
      </c>
      <c r="Q209" s="178">
        <f>VLOOKUP(A209,'BASE REGISTRO AGOSTO'!$A$1:$T$889,17,FALSE)</f>
        <v>0</v>
      </c>
      <c r="R209" s="178">
        <f>VLOOKUP(A209,'BASE REGISTRO AGOSTO'!$A$1:$T$889,18,FALSE)</f>
        <v>93401</v>
      </c>
      <c r="S209" s="178" t="str">
        <f>VLOOKUP(A209,'BASE REGISTRO AGOSTO'!$A$1:$T$889,19,FALSE)</f>
        <v>Se acompaña certificado financiero correspondiente al año 2020 aprobados por USUFI</v>
      </c>
      <c r="T209" s="183">
        <f>VLOOKUP(A209,'BASE REGISTRO AGOSTO'!$A$1:$T$889,20,FALSE)</f>
        <v>37970</v>
      </c>
      <c r="U209" s="177">
        <v>4450</v>
      </c>
      <c r="V209" s="179">
        <v>6206400</v>
      </c>
      <c r="W209" s="179">
        <v>43522380</v>
      </c>
      <c r="X209" s="180">
        <v>44469</v>
      </c>
      <c r="Y209" s="176" t="s">
        <v>6489</v>
      </c>
      <c r="Z209" s="176" t="s">
        <v>6490</v>
      </c>
      <c r="AA209" s="181" t="s">
        <v>6598</v>
      </c>
    </row>
    <row r="210" spans="1:27" ht="15.75" customHeight="1" x14ac:dyDescent="0.2">
      <c r="A210" s="177">
        <v>4450</v>
      </c>
      <c r="B210" s="178" t="str">
        <f>VLOOKUP(A210,'BASE REGISTRO AGOSTO'!$A$1:$T$889,2,FALSE)</f>
        <v>Fundación Paula Jaraquemada Alquízar</v>
      </c>
      <c r="C210" s="178">
        <f>VLOOKUP(A210,'BASE REGISTRO AGOSTO'!$A$1:$T$889,3,FALSE)</f>
        <v>706786007</v>
      </c>
      <c r="D210" s="178" t="str">
        <f>VLOOKUP(A210,'BASE REGISTRO AGOSTO'!$A$1:$T$889,4,FALSE)</f>
        <v>Fundación de Derecho Privado</v>
      </c>
      <c r="E210" s="178" t="str">
        <f>VLOOKUP(A210,'BASE REGISTRO AGOSTO'!$A$1:$T$889,5,FALSE)</f>
        <v xml:space="preserve">Decreto Supremo Nº 1554, de 2 de septiembre de 1976, del ministerio de Justicia. </v>
      </c>
      <c r="F210" s="178" t="str">
        <f>VLOOKUP(A210,'BASE REGISTRO AGOSTO'!$A$1:$T$889,6,FALSE)</f>
        <v>Certificado de Vigencia, folio Nº 500395081620, emitido por el SRCeI con fecha 23 de junio de 2021.</v>
      </c>
      <c r="G210" s="178" t="str">
        <f>VLOOKUP(A210,'BASE REGISTRO AGOSTO'!$A$1:$T$889,7,FALSE)</f>
        <v>La capacitación y formación integral de personas de escasos recursos, sin costo para ellos y sin discriminación de ninguna especie, a fin de que puedan integrarse al desarrollo del país.</v>
      </c>
      <c r="H210" s="178" t="str">
        <f>VLOOKUP(A210,'BASE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0" s="178" t="str">
        <f>VLOOKUP(A210,'BASE REGISTRO AGOSTO'!$A$1:$T$889,9,FALSE)</f>
        <v xml:space="preserve">Los miembros del Directorio permanecerán en sus cargos dos años.
</v>
      </c>
      <c r="J210" s="178" t="str">
        <f>VLOOKUP(A210,'BASE REGISTRO AGOSTO'!$A$1:$T$889,10,FALSE)</f>
        <v>Con fecha 20 de diciembre de 2017 se ratifica el Directorio, según consta en el Acta de Sesión Ordinaria de Directorio de dicha fecha, reducida a escritura pública de fecha 04 de enero de 2018, de la 18° Notaría Pública.</v>
      </c>
      <c r="K210" s="178" t="str">
        <f>VLOOKUP(A210,'BASE REGISTRO AGOSTO'!$A$1:$T$889,11,FALSE)</f>
        <v xml:space="preserve">Representante Legal:
María Angélica Grez del Canto
</v>
      </c>
      <c r="L210" s="178" t="str">
        <f>VLOOKUP(A210,'BASE REGISTRO AGOSTO'!$A$1:$T$889,12,FALSE)</f>
        <v xml:space="preserve">Avenida 11 de septiembre Nº2250, oficina Nº1025, comuna de Providencia, Región Metropolitana.
</v>
      </c>
      <c r="M210" s="178" t="str">
        <f>VLOOKUP(A210,'BASE REGISTRO AGOSTO'!$A$1:$T$889,13,FALSE)</f>
        <v>XIII</v>
      </c>
      <c r="N210" s="178" t="str">
        <f>VLOOKUP(A210,'BASE REGISTRO AGOSTO'!$A$1:$T$889,14,FALSE)</f>
        <v>Providencia</v>
      </c>
      <c r="O210" s="178">
        <f>VLOOKUP(A210,'BASE REGISTRO AGOSTO'!$A$1:$T$889,15,FALSE)</f>
        <v>0</v>
      </c>
      <c r="P210" s="178" t="str">
        <f>VLOOKUP(A210,'BASE REGISTRO AGOSTO'!$A$1:$T$889,16,FALSE)</f>
        <v xml:space="preserve"> fundacion@paulajaraquemada.tie.cl</v>
      </c>
      <c r="Q210" s="178">
        <f>VLOOKUP(A210,'BASE REGISTRO AGOSTO'!$A$1:$T$889,17,FALSE)</f>
        <v>0</v>
      </c>
      <c r="R210" s="178">
        <f>VLOOKUP(A210,'BASE REGISTRO AGOSTO'!$A$1:$T$889,18,FALSE)</f>
        <v>93401</v>
      </c>
      <c r="S210" s="178" t="str">
        <f>VLOOKUP(A210,'BASE REGISTRO AGOSTO'!$A$1:$T$889,19,FALSE)</f>
        <v>Se acompaña certificado financiero correspondiente al año 2020 aprobados por USUFI</v>
      </c>
      <c r="T210" s="183">
        <f>VLOOKUP(A210,'BASE REGISTRO AGOSTO'!$A$1:$T$889,20,FALSE)</f>
        <v>37970</v>
      </c>
      <c r="U210" s="177">
        <v>4450</v>
      </c>
      <c r="V210" s="179">
        <v>31730220</v>
      </c>
      <c r="W210" s="179">
        <v>202251060</v>
      </c>
      <c r="X210" s="180">
        <v>44469</v>
      </c>
      <c r="Y210" s="176" t="s">
        <v>6489</v>
      </c>
      <c r="Z210" s="176" t="s">
        <v>6490</v>
      </c>
      <c r="AA210" s="181" t="s">
        <v>6599</v>
      </c>
    </row>
    <row r="211" spans="1:27" ht="15.75" customHeight="1" x14ac:dyDescent="0.2">
      <c r="A211" s="177">
        <v>4450</v>
      </c>
      <c r="B211" s="178" t="str">
        <f>VLOOKUP(A211,'BASE REGISTRO AGOSTO'!$A$1:$T$889,2,FALSE)</f>
        <v>Fundación Paula Jaraquemada Alquízar</v>
      </c>
      <c r="C211" s="178">
        <f>VLOOKUP(A211,'BASE REGISTRO AGOSTO'!$A$1:$T$889,3,FALSE)</f>
        <v>706786007</v>
      </c>
      <c r="D211" s="178" t="str">
        <f>VLOOKUP(A211,'BASE REGISTRO AGOSTO'!$A$1:$T$889,4,FALSE)</f>
        <v>Fundación de Derecho Privado</v>
      </c>
      <c r="E211" s="178" t="str">
        <f>VLOOKUP(A211,'BASE REGISTRO AGOSTO'!$A$1:$T$889,5,FALSE)</f>
        <v xml:space="preserve">Decreto Supremo Nº 1554, de 2 de septiembre de 1976, del ministerio de Justicia. </v>
      </c>
      <c r="F211" s="178" t="str">
        <f>VLOOKUP(A211,'BASE REGISTRO AGOSTO'!$A$1:$T$889,6,FALSE)</f>
        <v>Certificado de Vigencia, folio Nº 500395081620, emitido por el SRCeI con fecha 23 de junio de 2021.</v>
      </c>
      <c r="G211" s="178" t="str">
        <f>VLOOKUP(A211,'BASE REGISTRO AGOSTO'!$A$1:$T$889,7,FALSE)</f>
        <v>La capacitación y formación integral de personas de escasos recursos, sin costo para ellos y sin discriminación de ninguna especie, a fin de que puedan integrarse al desarrollo del país.</v>
      </c>
      <c r="H211" s="178" t="str">
        <f>VLOOKUP(A211,'BASE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1" s="178" t="str">
        <f>VLOOKUP(A211,'BASE REGISTRO AGOSTO'!$A$1:$T$889,9,FALSE)</f>
        <v xml:space="preserve">Los miembros del Directorio permanecerán en sus cargos dos años.
</v>
      </c>
      <c r="J211" s="178" t="str">
        <f>VLOOKUP(A211,'BASE REGISTRO AGOSTO'!$A$1:$T$889,10,FALSE)</f>
        <v>Con fecha 20 de diciembre de 2017 se ratifica el Directorio, según consta en el Acta de Sesión Ordinaria de Directorio de dicha fecha, reducida a escritura pública de fecha 04 de enero de 2018, de la 18° Notaría Pública.</v>
      </c>
      <c r="K211" s="178" t="str">
        <f>VLOOKUP(A211,'BASE REGISTRO AGOSTO'!$A$1:$T$889,11,FALSE)</f>
        <v xml:space="preserve">Representante Legal:
María Angélica Grez del Canto
</v>
      </c>
      <c r="L211" s="178" t="str">
        <f>VLOOKUP(A211,'BASE REGISTRO AGOSTO'!$A$1:$T$889,12,FALSE)</f>
        <v xml:space="preserve">Avenida 11 de septiembre Nº2250, oficina Nº1025, comuna de Providencia, Región Metropolitana.
</v>
      </c>
      <c r="M211" s="178" t="str">
        <f>VLOOKUP(A211,'BASE REGISTRO AGOSTO'!$A$1:$T$889,13,FALSE)</f>
        <v>XIII</v>
      </c>
      <c r="N211" s="178" t="str">
        <f>VLOOKUP(A211,'BASE REGISTRO AGOSTO'!$A$1:$T$889,14,FALSE)</f>
        <v>Providencia</v>
      </c>
      <c r="O211" s="178">
        <f>VLOOKUP(A211,'BASE REGISTRO AGOSTO'!$A$1:$T$889,15,FALSE)</f>
        <v>0</v>
      </c>
      <c r="P211" s="178" t="str">
        <f>VLOOKUP(A211,'BASE REGISTRO AGOSTO'!$A$1:$T$889,16,FALSE)</f>
        <v xml:space="preserve"> fundacion@paulajaraquemada.tie.cl</v>
      </c>
      <c r="Q211" s="178">
        <f>VLOOKUP(A211,'BASE REGISTRO AGOSTO'!$A$1:$T$889,17,FALSE)</f>
        <v>0</v>
      </c>
      <c r="R211" s="178">
        <f>VLOOKUP(A211,'BASE REGISTRO AGOSTO'!$A$1:$T$889,18,FALSE)</f>
        <v>93401</v>
      </c>
      <c r="S211" s="178" t="str">
        <f>VLOOKUP(A211,'BASE REGISTRO AGOSTO'!$A$1:$T$889,19,FALSE)</f>
        <v>Se acompaña certificado financiero correspondiente al año 2020 aprobados por USUFI</v>
      </c>
      <c r="T211" s="183">
        <f>VLOOKUP(A211,'BASE REGISTRO AGOSTO'!$A$1:$T$889,20,FALSE)</f>
        <v>37970</v>
      </c>
      <c r="U211" s="177">
        <v>4450</v>
      </c>
      <c r="V211" s="179">
        <v>5585760</v>
      </c>
      <c r="W211" s="179">
        <v>49110390</v>
      </c>
      <c r="X211" s="180">
        <v>44469</v>
      </c>
      <c r="Y211" s="176" t="s">
        <v>6489</v>
      </c>
      <c r="Z211" s="176" t="s">
        <v>6490</v>
      </c>
      <c r="AA211" s="181" t="s">
        <v>6600</v>
      </c>
    </row>
    <row r="212" spans="1:27" ht="15.75" customHeight="1" x14ac:dyDescent="0.2">
      <c r="A212" s="177">
        <v>4450</v>
      </c>
      <c r="B212" s="178" t="str">
        <f>VLOOKUP(A212,'BASE REGISTRO AGOSTO'!$A$1:$T$889,2,FALSE)</f>
        <v>Fundación Paula Jaraquemada Alquízar</v>
      </c>
      <c r="C212" s="178">
        <f>VLOOKUP(A212,'BASE REGISTRO AGOSTO'!$A$1:$T$889,3,FALSE)</f>
        <v>706786007</v>
      </c>
      <c r="D212" s="178" t="str">
        <f>VLOOKUP(A212,'BASE REGISTRO AGOSTO'!$A$1:$T$889,4,FALSE)</f>
        <v>Fundación de Derecho Privado</v>
      </c>
      <c r="E212" s="178" t="str">
        <f>VLOOKUP(A212,'BASE REGISTRO AGOSTO'!$A$1:$T$889,5,FALSE)</f>
        <v xml:space="preserve">Decreto Supremo Nº 1554, de 2 de septiembre de 1976, del ministerio de Justicia. </v>
      </c>
      <c r="F212" s="178" t="str">
        <f>VLOOKUP(A212,'BASE REGISTRO AGOSTO'!$A$1:$T$889,6,FALSE)</f>
        <v>Certificado de Vigencia, folio Nº 500395081620, emitido por el SRCeI con fecha 23 de junio de 2021.</v>
      </c>
      <c r="G212" s="178" t="str">
        <f>VLOOKUP(A212,'BASE REGISTRO AGOSTO'!$A$1:$T$889,7,FALSE)</f>
        <v>La capacitación y formación integral de personas de escasos recursos, sin costo para ellos y sin discriminación de ninguna especie, a fin de que puedan integrarse al desarrollo del país.</v>
      </c>
      <c r="H212" s="178" t="str">
        <f>VLOOKUP(A212,'BASE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2" s="178" t="str">
        <f>VLOOKUP(A212,'BASE REGISTRO AGOSTO'!$A$1:$T$889,9,FALSE)</f>
        <v xml:space="preserve">Los miembros del Directorio permanecerán en sus cargos dos años.
</v>
      </c>
      <c r="J212" s="178" t="str">
        <f>VLOOKUP(A212,'BASE REGISTRO AGOSTO'!$A$1:$T$889,10,FALSE)</f>
        <v>Con fecha 20 de diciembre de 2017 se ratifica el Directorio, según consta en el Acta de Sesión Ordinaria de Directorio de dicha fecha, reducida a escritura pública de fecha 04 de enero de 2018, de la 18° Notaría Pública.</v>
      </c>
      <c r="K212" s="178" t="str">
        <f>VLOOKUP(A212,'BASE REGISTRO AGOSTO'!$A$1:$T$889,11,FALSE)</f>
        <v xml:space="preserve">Representante Legal:
María Angélica Grez del Canto
</v>
      </c>
      <c r="L212" s="178" t="str">
        <f>VLOOKUP(A212,'BASE REGISTRO AGOSTO'!$A$1:$T$889,12,FALSE)</f>
        <v xml:space="preserve">Avenida 11 de septiembre Nº2250, oficina Nº1025, comuna de Providencia, Región Metropolitana.
</v>
      </c>
      <c r="M212" s="178" t="str">
        <f>VLOOKUP(A212,'BASE REGISTRO AGOSTO'!$A$1:$T$889,13,FALSE)</f>
        <v>XIII</v>
      </c>
      <c r="N212" s="178" t="str">
        <f>VLOOKUP(A212,'BASE REGISTRO AGOSTO'!$A$1:$T$889,14,FALSE)</f>
        <v>Providencia</v>
      </c>
      <c r="O212" s="178">
        <f>VLOOKUP(A212,'BASE REGISTRO AGOSTO'!$A$1:$T$889,15,FALSE)</f>
        <v>0</v>
      </c>
      <c r="P212" s="178" t="str">
        <f>VLOOKUP(A212,'BASE REGISTRO AGOSTO'!$A$1:$T$889,16,FALSE)</f>
        <v xml:space="preserve"> fundacion@paulajaraquemada.tie.cl</v>
      </c>
      <c r="Q212" s="178">
        <f>VLOOKUP(A212,'BASE REGISTRO AGOSTO'!$A$1:$T$889,17,FALSE)</f>
        <v>0</v>
      </c>
      <c r="R212" s="178">
        <f>VLOOKUP(A212,'BASE REGISTRO AGOSTO'!$A$1:$T$889,18,FALSE)</f>
        <v>93401</v>
      </c>
      <c r="S212" s="178" t="str">
        <f>VLOOKUP(A212,'BASE REGISTRO AGOSTO'!$A$1:$T$889,19,FALSE)</f>
        <v>Se acompaña certificado financiero correspondiente al año 2020 aprobados por USUFI</v>
      </c>
      <c r="T212" s="183">
        <f>VLOOKUP(A212,'BASE REGISTRO AGOSTO'!$A$1:$T$889,20,FALSE)</f>
        <v>37970</v>
      </c>
      <c r="U212" s="177">
        <v>4450</v>
      </c>
      <c r="V212" s="179">
        <v>11055149</v>
      </c>
      <c r="W212" s="179">
        <v>75086560</v>
      </c>
      <c r="X212" s="180">
        <v>44469</v>
      </c>
      <c r="Y212" s="176" t="s">
        <v>6489</v>
      </c>
      <c r="Z212" s="176" t="s">
        <v>6490</v>
      </c>
      <c r="AA212" s="181" t="s">
        <v>6601</v>
      </c>
    </row>
    <row r="213" spans="1:27" ht="15.75" customHeight="1" x14ac:dyDescent="0.2">
      <c r="A213" s="177">
        <v>4450</v>
      </c>
      <c r="B213" s="178" t="str">
        <f>VLOOKUP(A213,'BASE REGISTRO AGOSTO'!$A$1:$T$889,2,FALSE)</f>
        <v>Fundación Paula Jaraquemada Alquízar</v>
      </c>
      <c r="C213" s="178">
        <f>VLOOKUP(A213,'BASE REGISTRO AGOSTO'!$A$1:$T$889,3,FALSE)</f>
        <v>706786007</v>
      </c>
      <c r="D213" s="178" t="str">
        <f>VLOOKUP(A213,'BASE REGISTRO AGOSTO'!$A$1:$T$889,4,FALSE)</f>
        <v>Fundación de Derecho Privado</v>
      </c>
      <c r="E213" s="178" t="str">
        <f>VLOOKUP(A213,'BASE REGISTRO AGOSTO'!$A$1:$T$889,5,FALSE)</f>
        <v xml:space="preserve">Decreto Supremo Nº 1554, de 2 de septiembre de 1976, del ministerio de Justicia. </v>
      </c>
      <c r="F213" s="178" t="str">
        <f>VLOOKUP(A213,'BASE REGISTRO AGOSTO'!$A$1:$T$889,6,FALSE)</f>
        <v>Certificado de Vigencia, folio Nº 500395081620, emitido por el SRCeI con fecha 23 de junio de 2021.</v>
      </c>
      <c r="G213" s="178" t="str">
        <f>VLOOKUP(A213,'BASE REGISTRO AGOSTO'!$A$1:$T$889,7,FALSE)</f>
        <v>La capacitación y formación integral de personas de escasos recursos, sin costo para ellos y sin discriminación de ninguna especie, a fin de que puedan integrarse al desarrollo del país.</v>
      </c>
      <c r="H213" s="178" t="str">
        <f>VLOOKUP(A213,'BASE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3" s="178" t="str">
        <f>VLOOKUP(A213,'BASE REGISTRO AGOSTO'!$A$1:$T$889,9,FALSE)</f>
        <v xml:space="preserve">Los miembros del Directorio permanecerán en sus cargos dos años.
</v>
      </c>
      <c r="J213" s="178" t="str">
        <f>VLOOKUP(A213,'BASE REGISTRO AGOSTO'!$A$1:$T$889,10,FALSE)</f>
        <v>Con fecha 20 de diciembre de 2017 se ratifica el Directorio, según consta en el Acta de Sesión Ordinaria de Directorio de dicha fecha, reducida a escritura pública de fecha 04 de enero de 2018, de la 18° Notaría Pública.</v>
      </c>
      <c r="K213" s="178" t="str">
        <f>VLOOKUP(A213,'BASE REGISTRO AGOSTO'!$A$1:$T$889,11,FALSE)</f>
        <v xml:space="preserve">Representante Legal:
María Angélica Grez del Canto
</v>
      </c>
      <c r="L213" s="178" t="str">
        <f>VLOOKUP(A213,'BASE REGISTRO AGOSTO'!$A$1:$T$889,12,FALSE)</f>
        <v xml:space="preserve">Avenida 11 de septiembre Nº2250, oficina Nº1025, comuna de Providencia, Región Metropolitana.
</v>
      </c>
      <c r="M213" s="178" t="str">
        <f>VLOOKUP(A213,'BASE REGISTRO AGOSTO'!$A$1:$T$889,13,FALSE)</f>
        <v>XIII</v>
      </c>
      <c r="N213" s="178" t="str">
        <f>VLOOKUP(A213,'BASE REGISTRO AGOSTO'!$A$1:$T$889,14,FALSE)</f>
        <v>Providencia</v>
      </c>
      <c r="O213" s="178">
        <f>VLOOKUP(A213,'BASE REGISTRO AGOSTO'!$A$1:$T$889,15,FALSE)</f>
        <v>0</v>
      </c>
      <c r="P213" s="178" t="str">
        <f>VLOOKUP(A213,'BASE REGISTRO AGOSTO'!$A$1:$T$889,16,FALSE)</f>
        <v xml:space="preserve"> fundacion@paulajaraquemada.tie.cl</v>
      </c>
      <c r="Q213" s="178">
        <f>VLOOKUP(A213,'BASE REGISTRO AGOSTO'!$A$1:$T$889,17,FALSE)</f>
        <v>0</v>
      </c>
      <c r="R213" s="178">
        <f>VLOOKUP(A213,'BASE REGISTRO AGOSTO'!$A$1:$T$889,18,FALSE)</f>
        <v>93401</v>
      </c>
      <c r="S213" s="178" t="str">
        <f>VLOOKUP(A213,'BASE REGISTRO AGOSTO'!$A$1:$T$889,19,FALSE)</f>
        <v>Se acompaña certificado financiero correspondiente al año 2020 aprobados por USUFI</v>
      </c>
      <c r="T213" s="183">
        <f>VLOOKUP(A213,'BASE REGISTRO AGOSTO'!$A$1:$T$889,20,FALSE)</f>
        <v>37970</v>
      </c>
      <c r="U213" s="177">
        <v>4450</v>
      </c>
      <c r="V213" s="179">
        <v>11419776</v>
      </c>
      <c r="W213" s="179">
        <v>92500168</v>
      </c>
      <c r="X213" s="180">
        <v>44469</v>
      </c>
      <c r="Y213" s="176" t="s">
        <v>6489</v>
      </c>
      <c r="Z213" s="176" t="s">
        <v>6490</v>
      </c>
      <c r="AA213" s="181" t="s">
        <v>6602</v>
      </c>
    </row>
    <row r="214" spans="1:27" ht="15.75" customHeight="1" x14ac:dyDescent="0.2">
      <c r="A214" s="177">
        <v>4450</v>
      </c>
      <c r="B214" s="178" t="str">
        <f>VLOOKUP(A214,'BASE REGISTRO AGOSTO'!$A$1:$T$889,2,FALSE)</f>
        <v>Fundación Paula Jaraquemada Alquízar</v>
      </c>
      <c r="C214" s="178">
        <f>VLOOKUP(A214,'BASE REGISTRO AGOSTO'!$A$1:$T$889,3,FALSE)</f>
        <v>706786007</v>
      </c>
      <c r="D214" s="178" t="str">
        <f>VLOOKUP(A214,'BASE REGISTRO AGOSTO'!$A$1:$T$889,4,FALSE)</f>
        <v>Fundación de Derecho Privado</v>
      </c>
      <c r="E214" s="178" t="str">
        <f>VLOOKUP(A214,'BASE REGISTRO AGOSTO'!$A$1:$T$889,5,FALSE)</f>
        <v xml:space="preserve">Decreto Supremo Nº 1554, de 2 de septiembre de 1976, del ministerio de Justicia. </v>
      </c>
      <c r="F214" s="178" t="str">
        <f>VLOOKUP(A214,'BASE REGISTRO AGOSTO'!$A$1:$T$889,6,FALSE)</f>
        <v>Certificado de Vigencia, folio Nº 500395081620, emitido por el SRCeI con fecha 23 de junio de 2021.</v>
      </c>
      <c r="G214" s="178" t="str">
        <f>VLOOKUP(A214,'BASE REGISTRO AGOSTO'!$A$1:$T$889,7,FALSE)</f>
        <v>La capacitación y formación integral de personas de escasos recursos, sin costo para ellos y sin discriminación de ninguna especie, a fin de que puedan integrarse al desarrollo del país.</v>
      </c>
      <c r="H214" s="178" t="str">
        <f>VLOOKUP(A214,'BASE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4" s="178" t="str">
        <f>VLOOKUP(A214,'BASE REGISTRO AGOSTO'!$A$1:$T$889,9,FALSE)</f>
        <v xml:space="preserve">Los miembros del Directorio permanecerán en sus cargos dos años.
</v>
      </c>
      <c r="J214" s="178" t="str">
        <f>VLOOKUP(A214,'BASE REGISTRO AGOSTO'!$A$1:$T$889,10,FALSE)</f>
        <v>Con fecha 20 de diciembre de 2017 se ratifica el Directorio, según consta en el Acta de Sesión Ordinaria de Directorio de dicha fecha, reducida a escritura pública de fecha 04 de enero de 2018, de la 18° Notaría Pública.</v>
      </c>
      <c r="K214" s="178" t="str">
        <f>VLOOKUP(A214,'BASE REGISTRO AGOSTO'!$A$1:$T$889,11,FALSE)</f>
        <v xml:space="preserve">Representante Legal:
María Angélica Grez del Canto
</v>
      </c>
      <c r="L214" s="178" t="str">
        <f>VLOOKUP(A214,'BASE REGISTRO AGOSTO'!$A$1:$T$889,12,FALSE)</f>
        <v xml:space="preserve">Avenida 11 de septiembre Nº2250, oficina Nº1025, comuna de Providencia, Región Metropolitana.
</v>
      </c>
      <c r="M214" s="178" t="str">
        <f>VLOOKUP(A214,'BASE REGISTRO AGOSTO'!$A$1:$T$889,13,FALSE)</f>
        <v>XIII</v>
      </c>
      <c r="N214" s="178" t="str">
        <f>VLOOKUP(A214,'BASE REGISTRO AGOSTO'!$A$1:$T$889,14,FALSE)</f>
        <v>Providencia</v>
      </c>
      <c r="O214" s="178">
        <f>VLOOKUP(A214,'BASE REGISTRO AGOSTO'!$A$1:$T$889,15,FALSE)</f>
        <v>0</v>
      </c>
      <c r="P214" s="178" t="str">
        <f>VLOOKUP(A214,'BASE REGISTRO AGOSTO'!$A$1:$T$889,16,FALSE)</f>
        <v xml:space="preserve"> fundacion@paulajaraquemada.tie.cl</v>
      </c>
      <c r="Q214" s="178">
        <f>VLOOKUP(A214,'BASE REGISTRO AGOSTO'!$A$1:$T$889,17,FALSE)</f>
        <v>0</v>
      </c>
      <c r="R214" s="178">
        <f>VLOOKUP(A214,'BASE REGISTRO AGOSTO'!$A$1:$T$889,18,FALSE)</f>
        <v>93401</v>
      </c>
      <c r="S214" s="178" t="str">
        <f>VLOOKUP(A214,'BASE REGISTRO AGOSTO'!$A$1:$T$889,19,FALSE)</f>
        <v>Se acompaña certificado financiero correspondiente al año 2020 aprobados por USUFI</v>
      </c>
      <c r="T214" s="183">
        <f>VLOOKUP(A214,'BASE REGISTRO AGOSTO'!$A$1:$T$889,20,FALSE)</f>
        <v>37970</v>
      </c>
      <c r="U214" s="177">
        <v>4450</v>
      </c>
      <c r="V214" s="179">
        <v>58636516</v>
      </c>
      <c r="W214" s="179">
        <v>408605949</v>
      </c>
      <c r="X214" s="180">
        <v>44469</v>
      </c>
      <c r="Y214" s="176" t="s">
        <v>6489</v>
      </c>
      <c r="Z214" s="176" t="s">
        <v>6490</v>
      </c>
      <c r="AA214" s="181" t="s">
        <v>6491</v>
      </c>
    </row>
    <row r="215" spans="1:27" ht="15.75" customHeight="1" x14ac:dyDescent="0.2">
      <c r="A215" s="177">
        <v>4450</v>
      </c>
      <c r="B215" s="178" t="str">
        <f>VLOOKUP(A215,'BASE REGISTRO AGOSTO'!$A$1:$T$889,2,FALSE)</f>
        <v>Fundación Paula Jaraquemada Alquízar</v>
      </c>
      <c r="C215" s="178">
        <f>VLOOKUP(A215,'BASE REGISTRO AGOSTO'!$A$1:$T$889,3,FALSE)</f>
        <v>706786007</v>
      </c>
      <c r="D215" s="178" t="str">
        <f>VLOOKUP(A215,'BASE REGISTRO AGOSTO'!$A$1:$T$889,4,FALSE)</f>
        <v>Fundación de Derecho Privado</v>
      </c>
      <c r="E215" s="178" t="str">
        <f>VLOOKUP(A215,'BASE REGISTRO AGOSTO'!$A$1:$T$889,5,FALSE)</f>
        <v xml:space="preserve">Decreto Supremo Nº 1554, de 2 de septiembre de 1976, del ministerio de Justicia. </v>
      </c>
      <c r="F215" s="178" t="str">
        <f>VLOOKUP(A215,'BASE REGISTRO AGOSTO'!$A$1:$T$889,6,FALSE)</f>
        <v>Certificado de Vigencia, folio Nº 500395081620, emitido por el SRCeI con fecha 23 de junio de 2021.</v>
      </c>
      <c r="G215" s="178" t="str">
        <f>VLOOKUP(A215,'BASE REGISTRO AGOSTO'!$A$1:$T$889,7,FALSE)</f>
        <v>La capacitación y formación integral de personas de escasos recursos, sin costo para ellos y sin discriminación de ninguna especie, a fin de que puedan integrarse al desarrollo del país.</v>
      </c>
      <c r="H215" s="178" t="str">
        <f>VLOOKUP(A215,'BASE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5" s="178" t="str">
        <f>VLOOKUP(A215,'BASE REGISTRO AGOSTO'!$A$1:$T$889,9,FALSE)</f>
        <v xml:space="preserve">Los miembros del Directorio permanecerán en sus cargos dos años.
</v>
      </c>
      <c r="J215" s="178" t="str">
        <f>VLOOKUP(A215,'BASE REGISTRO AGOSTO'!$A$1:$T$889,10,FALSE)</f>
        <v>Con fecha 20 de diciembre de 2017 se ratifica el Directorio, según consta en el Acta de Sesión Ordinaria de Directorio de dicha fecha, reducida a escritura pública de fecha 04 de enero de 2018, de la 18° Notaría Pública.</v>
      </c>
      <c r="K215" s="178" t="str">
        <f>VLOOKUP(A215,'BASE REGISTRO AGOSTO'!$A$1:$T$889,11,FALSE)</f>
        <v xml:space="preserve">Representante Legal:
María Angélica Grez del Canto
</v>
      </c>
      <c r="L215" s="178" t="str">
        <f>VLOOKUP(A215,'BASE REGISTRO AGOSTO'!$A$1:$T$889,12,FALSE)</f>
        <v xml:space="preserve">Avenida 11 de septiembre Nº2250, oficina Nº1025, comuna de Providencia, Región Metropolitana.
</v>
      </c>
      <c r="M215" s="178" t="str">
        <f>VLOOKUP(A215,'BASE REGISTRO AGOSTO'!$A$1:$T$889,13,FALSE)</f>
        <v>XIII</v>
      </c>
      <c r="N215" s="178" t="str">
        <f>VLOOKUP(A215,'BASE REGISTRO AGOSTO'!$A$1:$T$889,14,FALSE)</f>
        <v>Providencia</v>
      </c>
      <c r="O215" s="178">
        <f>VLOOKUP(A215,'BASE REGISTRO AGOSTO'!$A$1:$T$889,15,FALSE)</f>
        <v>0</v>
      </c>
      <c r="P215" s="178" t="str">
        <f>VLOOKUP(A215,'BASE REGISTRO AGOSTO'!$A$1:$T$889,16,FALSE)</f>
        <v xml:space="preserve"> fundacion@paulajaraquemada.tie.cl</v>
      </c>
      <c r="Q215" s="178">
        <f>VLOOKUP(A215,'BASE REGISTRO AGOSTO'!$A$1:$T$889,17,FALSE)</f>
        <v>0</v>
      </c>
      <c r="R215" s="178">
        <f>VLOOKUP(A215,'BASE REGISTRO AGOSTO'!$A$1:$T$889,18,FALSE)</f>
        <v>93401</v>
      </c>
      <c r="S215" s="178" t="str">
        <f>VLOOKUP(A215,'BASE REGISTRO AGOSTO'!$A$1:$T$889,19,FALSE)</f>
        <v>Se acompaña certificado financiero correspondiente al año 2020 aprobados por USUFI</v>
      </c>
      <c r="T215" s="183">
        <f>VLOOKUP(A215,'BASE REGISTRO AGOSTO'!$A$1:$T$889,20,FALSE)</f>
        <v>37970</v>
      </c>
      <c r="U215" s="177">
        <v>4450</v>
      </c>
      <c r="V215" s="179">
        <v>17920980</v>
      </c>
      <c r="W215" s="179">
        <v>86036220</v>
      </c>
      <c r="X215" s="180">
        <v>44469</v>
      </c>
      <c r="Y215" s="176" t="s">
        <v>6489</v>
      </c>
      <c r="Z215" s="176" t="s">
        <v>6490</v>
      </c>
      <c r="AA215" s="181" t="s">
        <v>6603</v>
      </c>
    </row>
    <row r="216" spans="1:27" ht="15.75" customHeight="1" x14ac:dyDescent="0.2">
      <c r="A216" s="177">
        <v>4450</v>
      </c>
      <c r="B216" s="178" t="str">
        <f>VLOOKUP(A216,'BASE REGISTRO AGOSTO'!$A$1:$T$889,2,FALSE)</f>
        <v>Fundación Paula Jaraquemada Alquízar</v>
      </c>
      <c r="C216" s="178">
        <f>VLOOKUP(A216,'BASE REGISTRO AGOSTO'!$A$1:$T$889,3,FALSE)</f>
        <v>706786007</v>
      </c>
      <c r="D216" s="178" t="str">
        <f>VLOOKUP(A216,'BASE REGISTRO AGOSTO'!$A$1:$T$889,4,FALSE)</f>
        <v>Fundación de Derecho Privado</v>
      </c>
      <c r="E216" s="178" t="str">
        <f>VLOOKUP(A216,'BASE REGISTRO AGOSTO'!$A$1:$T$889,5,FALSE)</f>
        <v xml:space="preserve">Decreto Supremo Nº 1554, de 2 de septiembre de 1976, del ministerio de Justicia. </v>
      </c>
      <c r="F216" s="178" t="str">
        <f>VLOOKUP(A216,'BASE REGISTRO AGOSTO'!$A$1:$T$889,6,FALSE)</f>
        <v>Certificado de Vigencia, folio Nº 500395081620, emitido por el SRCeI con fecha 23 de junio de 2021.</v>
      </c>
      <c r="G216" s="178" t="str">
        <f>VLOOKUP(A216,'BASE REGISTRO AGOSTO'!$A$1:$T$889,7,FALSE)</f>
        <v>La capacitación y formación integral de personas de escasos recursos, sin costo para ellos y sin discriminación de ninguna especie, a fin de que puedan integrarse al desarrollo del país.</v>
      </c>
      <c r="H216" s="178" t="str">
        <f>VLOOKUP(A216,'BASE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6" s="178" t="str">
        <f>VLOOKUP(A216,'BASE REGISTRO AGOSTO'!$A$1:$T$889,9,FALSE)</f>
        <v xml:space="preserve">Los miembros del Directorio permanecerán en sus cargos dos años.
</v>
      </c>
      <c r="J216" s="178" t="str">
        <f>VLOOKUP(A216,'BASE REGISTRO AGOSTO'!$A$1:$T$889,10,FALSE)</f>
        <v>Con fecha 20 de diciembre de 2017 se ratifica el Directorio, según consta en el Acta de Sesión Ordinaria de Directorio de dicha fecha, reducida a escritura pública de fecha 04 de enero de 2018, de la 18° Notaría Pública.</v>
      </c>
      <c r="K216" s="178" t="str">
        <f>VLOOKUP(A216,'BASE REGISTRO AGOSTO'!$A$1:$T$889,11,FALSE)</f>
        <v xml:space="preserve">Representante Legal:
María Angélica Grez del Canto
</v>
      </c>
      <c r="L216" s="178" t="str">
        <f>VLOOKUP(A216,'BASE REGISTRO AGOSTO'!$A$1:$T$889,12,FALSE)</f>
        <v xml:space="preserve">Avenida 11 de septiembre Nº2250, oficina Nº1025, comuna de Providencia, Región Metropolitana.
</v>
      </c>
      <c r="M216" s="178" t="str">
        <f>VLOOKUP(A216,'BASE REGISTRO AGOSTO'!$A$1:$T$889,13,FALSE)</f>
        <v>XIII</v>
      </c>
      <c r="N216" s="178" t="str">
        <f>VLOOKUP(A216,'BASE REGISTRO AGOSTO'!$A$1:$T$889,14,FALSE)</f>
        <v>Providencia</v>
      </c>
      <c r="O216" s="178">
        <f>VLOOKUP(A216,'BASE REGISTRO AGOSTO'!$A$1:$T$889,15,FALSE)</f>
        <v>0</v>
      </c>
      <c r="P216" s="178" t="str">
        <f>VLOOKUP(A216,'BASE REGISTRO AGOSTO'!$A$1:$T$889,16,FALSE)</f>
        <v xml:space="preserve"> fundacion@paulajaraquemada.tie.cl</v>
      </c>
      <c r="Q216" s="178">
        <f>VLOOKUP(A216,'BASE REGISTRO AGOSTO'!$A$1:$T$889,17,FALSE)</f>
        <v>0</v>
      </c>
      <c r="R216" s="178">
        <f>VLOOKUP(A216,'BASE REGISTRO AGOSTO'!$A$1:$T$889,18,FALSE)</f>
        <v>93401</v>
      </c>
      <c r="S216" s="178" t="str">
        <f>VLOOKUP(A216,'BASE REGISTRO AGOSTO'!$A$1:$T$889,19,FALSE)</f>
        <v>Se acompaña certificado financiero correspondiente al año 2020 aprobados por USUFI</v>
      </c>
      <c r="T216" s="183">
        <f>VLOOKUP(A216,'BASE REGISTRO AGOSTO'!$A$1:$T$889,20,FALSE)</f>
        <v>37970</v>
      </c>
      <c r="U216" s="177">
        <v>4450</v>
      </c>
      <c r="V216" s="179">
        <v>12412800</v>
      </c>
      <c r="W216" s="179">
        <v>101319480</v>
      </c>
      <c r="X216" s="180">
        <v>44469</v>
      </c>
      <c r="Y216" s="176" t="s">
        <v>6489</v>
      </c>
      <c r="Z216" s="176" t="s">
        <v>6490</v>
      </c>
      <c r="AA216" s="181" t="s">
        <v>6534</v>
      </c>
    </row>
    <row r="217" spans="1:27" ht="15.75" customHeight="1" x14ac:dyDescent="0.2">
      <c r="A217" s="177">
        <v>4450</v>
      </c>
      <c r="B217" s="178" t="str">
        <f>VLOOKUP(A217,'BASE REGISTRO AGOSTO'!$A$1:$T$889,2,FALSE)</f>
        <v>Fundación Paula Jaraquemada Alquízar</v>
      </c>
      <c r="C217" s="178">
        <f>VLOOKUP(A217,'BASE REGISTRO AGOSTO'!$A$1:$T$889,3,FALSE)</f>
        <v>706786007</v>
      </c>
      <c r="D217" s="178" t="str">
        <f>VLOOKUP(A217,'BASE REGISTRO AGOSTO'!$A$1:$T$889,4,FALSE)</f>
        <v>Fundación de Derecho Privado</v>
      </c>
      <c r="E217" s="178" t="str">
        <f>VLOOKUP(A217,'BASE REGISTRO AGOSTO'!$A$1:$T$889,5,FALSE)</f>
        <v xml:space="preserve">Decreto Supremo Nº 1554, de 2 de septiembre de 1976, del ministerio de Justicia. </v>
      </c>
      <c r="F217" s="178" t="str">
        <f>VLOOKUP(A217,'BASE REGISTRO AGOSTO'!$A$1:$T$889,6,FALSE)</f>
        <v>Certificado de Vigencia, folio Nº 500395081620, emitido por el SRCeI con fecha 23 de junio de 2021.</v>
      </c>
      <c r="G217" s="178" t="str">
        <f>VLOOKUP(A217,'BASE REGISTRO AGOSTO'!$A$1:$T$889,7,FALSE)</f>
        <v>La capacitación y formación integral de personas de escasos recursos, sin costo para ellos y sin discriminación de ninguna especie, a fin de que puedan integrarse al desarrollo del país.</v>
      </c>
      <c r="H217" s="178" t="str">
        <f>VLOOKUP(A217,'BASE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7" s="178" t="str">
        <f>VLOOKUP(A217,'BASE REGISTRO AGOSTO'!$A$1:$T$889,9,FALSE)</f>
        <v xml:space="preserve">Los miembros del Directorio permanecerán en sus cargos dos años.
</v>
      </c>
      <c r="J217" s="178" t="str">
        <f>VLOOKUP(A217,'BASE REGISTRO AGOSTO'!$A$1:$T$889,10,FALSE)</f>
        <v>Con fecha 20 de diciembre de 2017 se ratifica el Directorio, según consta en el Acta de Sesión Ordinaria de Directorio de dicha fecha, reducida a escritura pública de fecha 04 de enero de 2018, de la 18° Notaría Pública.</v>
      </c>
      <c r="K217" s="178" t="str">
        <f>VLOOKUP(A217,'BASE REGISTRO AGOSTO'!$A$1:$T$889,11,FALSE)</f>
        <v xml:space="preserve">Representante Legal:
María Angélica Grez del Canto
</v>
      </c>
      <c r="L217" s="178" t="str">
        <f>VLOOKUP(A217,'BASE REGISTRO AGOSTO'!$A$1:$T$889,12,FALSE)</f>
        <v xml:space="preserve">Avenida 11 de septiembre Nº2250, oficina Nº1025, comuna de Providencia, Región Metropolitana.
</v>
      </c>
      <c r="M217" s="178" t="str">
        <f>VLOOKUP(A217,'BASE REGISTRO AGOSTO'!$A$1:$T$889,13,FALSE)</f>
        <v>XIII</v>
      </c>
      <c r="N217" s="178" t="str">
        <f>VLOOKUP(A217,'BASE REGISTRO AGOSTO'!$A$1:$T$889,14,FALSE)</f>
        <v>Providencia</v>
      </c>
      <c r="O217" s="178">
        <f>VLOOKUP(A217,'BASE REGISTRO AGOSTO'!$A$1:$T$889,15,FALSE)</f>
        <v>0</v>
      </c>
      <c r="P217" s="178" t="str">
        <f>VLOOKUP(A217,'BASE REGISTRO AGOSTO'!$A$1:$T$889,16,FALSE)</f>
        <v xml:space="preserve"> fundacion@paulajaraquemada.tie.cl</v>
      </c>
      <c r="Q217" s="178">
        <f>VLOOKUP(A217,'BASE REGISTRO AGOSTO'!$A$1:$T$889,17,FALSE)</f>
        <v>0</v>
      </c>
      <c r="R217" s="178">
        <f>VLOOKUP(A217,'BASE REGISTRO AGOSTO'!$A$1:$T$889,18,FALSE)</f>
        <v>93401</v>
      </c>
      <c r="S217" s="178" t="str">
        <f>VLOOKUP(A217,'BASE REGISTRO AGOSTO'!$A$1:$T$889,19,FALSE)</f>
        <v>Se acompaña certificado financiero correspondiente al año 2020 aprobados por USUFI</v>
      </c>
      <c r="T217" s="183">
        <f>VLOOKUP(A217,'BASE REGISTRO AGOSTO'!$A$1:$T$889,20,FALSE)</f>
        <v>37970</v>
      </c>
      <c r="U217" s="177">
        <v>4450</v>
      </c>
      <c r="V217" s="179">
        <v>6594300</v>
      </c>
      <c r="W217" s="179">
        <v>51280380</v>
      </c>
      <c r="X217" s="180">
        <v>44469</v>
      </c>
      <c r="Y217" s="176" t="s">
        <v>6489</v>
      </c>
      <c r="Z217" s="176" t="s">
        <v>6490</v>
      </c>
      <c r="AA217" s="181" t="s">
        <v>6604</v>
      </c>
    </row>
    <row r="218" spans="1:27" ht="15.75" customHeight="1" x14ac:dyDescent="0.2">
      <c r="A218" s="177">
        <v>4450</v>
      </c>
      <c r="B218" s="178" t="str">
        <f>VLOOKUP(A218,'BASE REGISTRO AGOSTO'!$A$1:$T$889,2,FALSE)</f>
        <v>Fundación Paula Jaraquemada Alquízar</v>
      </c>
      <c r="C218" s="178">
        <f>VLOOKUP(A218,'BASE REGISTRO AGOSTO'!$A$1:$T$889,3,FALSE)</f>
        <v>706786007</v>
      </c>
      <c r="D218" s="178" t="str">
        <f>VLOOKUP(A218,'BASE REGISTRO AGOSTO'!$A$1:$T$889,4,FALSE)</f>
        <v>Fundación de Derecho Privado</v>
      </c>
      <c r="E218" s="178" t="str">
        <f>VLOOKUP(A218,'BASE REGISTRO AGOSTO'!$A$1:$T$889,5,FALSE)</f>
        <v xml:space="preserve">Decreto Supremo Nº 1554, de 2 de septiembre de 1976, del ministerio de Justicia. </v>
      </c>
      <c r="F218" s="178" t="str">
        <f>VLOOKUP(A218,'BASE REGISTRO AGOSTO'!$A$1:$T$889,6,FALSE)</f>
        <v>Certificado de Vigencia, folio Nº 500395081620, emitido por el SRCeI con fecha 23 de junio de 2021.</v>
      </c>
      <c r="G218" s="178" t="str">
        <f>VLOOKUP(A218,'BASE REGISTRO AGOSTO'!$A$1:$T$889,7,FALSE)</f>
        <v>La capacitación y formación integral de personas de escasos recursos, sin costo para ellos y sin discriminación de ninguna especie, a fin de que puedan integrarse al desarrollo del país.</v>
      </c>
      <c r="H218" s="178" t="str">
        <f>VLOOKUP(A218,'BASE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8" s="178" t="str">
        <f>VLOOKUP(A218,'BASE REGISTRO AGOSTO'!$A$1:$T$889,9,FALSE)</f>
        <v xml:space="preserve">Los miembros del Directorio permanecerán en sus cargos dos años.
</v>
      </c>
      <c r="J218" s="178" t="str">
        <f>VLOOKUP(A218,'BASE REGISTRO AGOSTO'!$A$1:$T$889,10,FALSE)</f>
        <v>Con fecha 20 de diciembre de 2017 se ratifica el Directorio, según consta en el Acta de Sesión Ordinaria de Directorio de dicha fecha, reducida a escritura pública de fecha 04 de enero de 2018, de la 18° Notaría Pública.</v>
      </c>
      <c r="K218" s="178" t="str">
        <f>VLOOKUP(A218,'BASE REGISTRO AGOSTO'!$A$1:$T$889,11,FALSE)</f>
        <v xml:space="preserve">Representante Legal:
María Angélica Grez del Canto
</v>
      </c>
      <c r="L218" s="178" t="str">
        <f>VLOOKUP(A218,'BASE REGISTRO AGOSTO'!$A$1:$T$889,12,FALSE)</f>
        <v xml:space="preserve">Avenida 11 de septiembre Nº2250, oficina Nº1025, comuna de Providencia, Región Metropolitana.
</v>
      </c>
      <c r="M218" s="178" t="str">
        <f>VLOOKUP(A218,'BASE REGISTRO AGOSTO'!$A$1:$T$889,13,FALSE)</f>
        <v>XIII</v>
      </c>
      <c r="N218" s="178" t="str">
        <f>VLOOKUP(A218,'BASE REGISTRO AGOSTO'!$A$1:$T$889,14,FALSE)</f>
        <v>Providencia</v>
      </c>
      <c r="O218" s="178">
        <f>VLOOKUP(A218,'BASE REGISTRO AGOSTO'!$A$1:$T$889,15,FALSE)</f>
        <v>0</v>
      </c>
      <c r="P218" s="178" t="str">
        <f>VLOOKUP(A218,'BASE REGISTRO AGOSTO'!$A$1:$T$889,16,FALSE)</f>
        <v xml:space="preserve"> fundacion@paulajaraquemada.tie.cl</v>
      </c>
      <c r="Q218" s="178">
        <f>VLOOKUP(A218,'BASE REGISTRO AGOSTO'!$A$1:$T$889,17,FALSE)</f>
        <v>0</v>
      </c>
      <c r="R218" s="178">
        <f>VLOOKUP(A218,'BASE REGISTRO AGOSTO'!$A$1:$T$889,18,FALSE)</f>
        <v>93401</v>
      </c>
      <c r="S218" s="178" t="str">
        <f>VLOOKUP(A218,'BASE REGISTRO AGOSTO'!$A$1:$T$889,19,FALSE)</f>
        <v>Se acompaña certificado financiero correspondiente al año 2020 aprobados por USUFI</v>
      </c>
      <c r="T218" s="183">
        <f>VLOOKUP(A218,'BASE REGISTRO AGOSTO'!$A$1:$T$889,20,FALSE)</f>
        <v>37970</v>
      </c>
      <c r="U218" s="177">
        <v>4450</v>
      </c>
      <c r="V218" s="179">
        <v>13964400</v>
      </c>
      <c r="W218" s="179">
        <v>83088180</v>
      </c>
      <c r="X218" s="180">
        <v>44469</v>
      </c>
      <c r="Y218" s="176" t="s">
        <v>6489</v>
      </c>
      <c r="Z218" s="176" t="s">
        <v>6490</v>
      </c>
      <c r="AA218" s="181" t="s">
        <v>6605</v>
      </c>
    </row>
    <row r="219" spans="1:27" ht="15.75" customHeight="1" x14ac:dyDescent="0.2">
      <c r="A219" s="177">
        <v>4450</v>
      </c>
      <c r="B219" s="178" t="str">
        <f>VLOOKUP(A219,'BASE REGISTRO AGOSTO'!$A$1:$T$889,2,FALSE)</f>
        <v>Fundación Paula Jaraquemada Alquízar</v>
      </c>
      <c r="C219" s="178">
        <f>VLOOKUP(A219,'BASE REGISTRO AGOSTO'!$A$1:$T$889,3,FALSE)</f>
        <v>706786007</v>
      </c>
      <c r="D219" s="178" t="str">
        <f>VLOOKUP(A219,'BASE REGISTRO AGOSTO'!$A$1:$T$889,4,FALSE)</f>
        <v>Fundación de Derecho Privado</v>
      </c>
      <c r="E219" s="178" t="str">
        <f>VLOOKUP(A219,'BASE REGISTRO AGOSTO'!$A$1:$T$889,5,FALSE)</f>
        <v xml:space="preserve">Decreto Supremo Nº 1554, de 2 de septiembre de 1976, del ministerio de Justicia. </v>
      </c>
      <c r="F219" s="178" t="str">
        <f>VLOOKUP(A219,'BASE REGISTRO AGOSTO'!$A$1:$T$889,6,FALSE)</f>
        <v>Certificado de Vigencia, folio Nº 500395081620, emitido por el SRCeI con fecha 23 de junio de 2021.</v>
      </c>
      <c r="G219" s="178" t="str">
        <f>VLOOKUP(A219,'BASE REGISTRO AGOSTO'!$A$1:$T$889,7,FALSE)</f>
        <v>La capacitación y formación integral de personas de escasos recursos, sin costo para ellos y sin discriminación de ninguna especie, a fin de que puedan integrarse al desarrollo del país.</v>
      </c>
      <c r="H219" s="178" t="str">
        <f>VLOOKUP(A219,'BASE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9" s="178" t="str">
        <f>VLOOKUP(A219,'BASE REGISTRO AGOSTO'!$A$1:$T$889,9,FALSE)</f>
        <v xml:space="preserve">Los miembros del Directorio permanecerán en sus cargos dos años.
</v>
      </c>
      <c r="J219" s="178" t="str">
        <f>VLOOKUP(A219,'BASE REGISTRO AGOSTO'!$A$1:$T$889,10,FALSE)</f>
        <v>Con fecha 20 de diciembre de 2017 se ratifica el Directorio, según consta en el Acta de Sesión Ordinaria de Directorio de dicha fecha, reducida a escritura pública de fecha 04 de enero de 2018, de la 18° Notaría Pública.</v>
      </c>
      <c r="K219" s="178" t="str">
        <f>VLOOKUP(A219,'BASE REGISTRO AGOSTO'!$A$1:$T$889,11,FALSE)</f>
        <v xml:space="preserve">Representante Legal:
María Angélica Grez del Canto
</v>
      </c>
      <c r="L219" s="178" t="str">
        <f>VLOOKUP(A219,'BASE REGISTRO AGOSTO'!$A$1:$T$889,12,FALSE)</f>
        <v xml:space="preserve">Avenida 11 de septiembre Nº2250, oficina Nº1025, comuna de Providencia, Región Metropolitana.
</v>
      </c>
      <c r="M219" s="178" t="str">
        <f>VLOOKUP(A219,'BASE REGISTRO AGOSTO'!$A$1:$T$889,13,FALSE)</f>
        <v>XIII</v>
      </c>
      <c r="N219" s="178" t="str">
        <f>VLOOKUP(A219,'BASE REGISTRO AGOSTO'!$A$1:$T$889,14,FALSE)</f>
        <v>Providencia</v>
      </c>
      <c r="O219" s="178">
        <f>VLOOKUP(A219,'BASE REGISTRO AGOSTO'!$A$1:$T$889,15,FALSE)</f>
        <v>0</v>
      </c>
      <c r="P219" s="178" t="str">
        <f>VLOOKUP(A219,'BASE REGISTRO AGOSTO'!$A$1:$T$889,16,FALSE)</f>
        <v xml:space="preserve"> fundacion@paulajaraquemada.tie.cl</v>
      </c>
      <c r="Q219" s="178">
        <f>VLOOKUP(A219,'BASE REGISTRO AGOSTO'!$A$1:$T$889,17,FALSE)</f>
        <v>0</v>
      </c>
      <c r="R219" s="178">
        <f>VLOOKUP(A219,'BASE REGISTRO AGOSTO'!$A$1:$T$889,18,FALSE)</f>
        <v>93401</v>
      </c>
      <c r="S219" s="178" t="str">
        <f>VLOOKUP(A219,'BASE REGISTRO AGOSTO'!$A$1:$T$889,19,FALSE)</f>
        <v>Se acompaña certificado financiero correspondiente al año 2020 aprobados por USUFI</v>
      </c>
      <c r="T219" s="183">
        <f>VLOOKUP(A219,'BASE REGISTRO AGOSTO'!$A$1:$T$889,20,FALSE)</f>
        <v>37970</v>
      </c>
      <c r="U219" s="177">
        <v>4450</v>
      </c>
      <c r="V219" s="179">
        <v>6206400</v>
      </c>
      <c r="W219" s="179">
        <v>50970060</v>
      </c>
      <c r="X219" s="180">
        <v>44469</v>
      </c>
      <c r="Y219" s="176" t="s">
        <v>6489</v>
      </c>
      <c r="Z219" s="176" t="s">
        <v>6490</v>
      </c>
      <c r="AA219" s="181" t="s">
        <v>6606</v>
      </c>
    </row>
    <row r="220" spans="1:27" ht="15.75" customHeight="1" x14ac:dyDescent="0.2">
      <c r="A220" s="177">
        <v>4450</v>
      </c>
      <c r="B220" s="178" t="str">
        <f>VLOOKUP(A220,'BASE REGISTRO AGOSTO'!$A$1:$T$889,2,FALSE)</f>
        <v>Fundación Paula Jaraquemada Alquízar</v>
      </c>
      <c r="C220" s="178">
        <f>VLOOKUP(A220,'BASE REGISTRO AGOSTO'!$A$1:$T$889,3,FALSE)</f>
        <v>706786007</v>
      </c>
      <c r="D220" s="178" t="str">
        <f>VLOOKUP(A220,'BASE REGISTRO AGOSTO'!$A$1:$T$889,4,FALSE)</f>
        <v>Fundación de Derecho Privado</v>
      </c>
      <c r="E220" s="178" t="str">
        <f>VLOOKUP(A220,'BASE REGISTRO AGOSTO'!$A$1:$T$889,5,FALSE)</f>
        <v xml:space="preserve">Decreto Supremo Nº 1554, de 2 de septiembre de 1976, del ministerio de Justicia. </v>
      </c>
      <c r="F220" s="178" t="str">
        <f>VLOOKUP(A220,'BASE REGISTRO AGOSTO'!$A$1:$T$889,6,FALSE)</f>
        <v>Certificado de Vigencia, folio Nº 500395081620, emitido por el SRCeI con fecha 23 de junio de 2021.</v>
      </c>
      <c r="G220" s="178" t="str">
        <f>VLOOKUP(A220,'BASE REGISTRO AGOSTO'!$A$1:$T$889,7,FALSE)</f>
        <v>La capacitación y formación integral de personas de escasos recursos, sin costo para ellos y sin discriminación de ninguna especie, a fin de que puedan integrarse al desarrollo del país.</v>
      </c>
      <c r="H220" s="178" t="str">
        <f>VLOOKUP(A220,'BASE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0" s="178" t="str">
        <f>VLOOKUP(A220,'BASE REGISTRO AGOSTO'!$A$1:$T$889,9,FALSE)</f>
        <v xml:space="preserve">Los miembros del Directorio permanecerán en sus cargos dos años.
</v>
      </c>
      <c r="J220" s="178" t="str">
        <f>VLOOKUP(A220,'BASE REGISTRO AGOSTO'!$A$1:$T$889,10,FALSE)</f>
        <v>Con fecha 20 de diciembre de 2017 se ratifica el Directorio, según consta en el Acta de Sesión Ordinaria de Directorio de dicha fecha, reducida a escritura pública de fecha 04 de enero de 2018, de la 18° Notaría Pública.</v>
      </c>
      <c r="K220" s="178" t="str">
        <f>VLOOKUP(A220,'BASE REGISTRO AGOSTO'!$A$1:$T$889,11,FALSE)</f>
        <v xml:space="preserve">Representante Legal:
María Angélica Grez del Canto
</v>
      </c>
      <c r="L220" s="178" t="str">
        <f>VLOOKUP(A220,'BASE REGISTRO AGOSTO'!$A$1:$T$889,12,FALSE)</f>
        <v xml:space="preserve">Avenida 11 de septiembre Nº2250, oficina Nº1025, comuna de Providencia, Región Metropolitana.
</v>
      </c>
      <c r="M220" s="178" t="str">
        <f>VLOOKUP(A220,'BASE REGISTRO AGOSTO'!$A$1:$T$889,13,FALSE)</f>
        <v>XIII</v>
      </c>
      <c r="N220" s="178" t="str">
        <f>VLOOKUP(A220,'BASE REGISTRO AGOSTO'!$A$1:$T$889,14,FALSE)</f>
        <v>Providencia</v>
      </c>
      <c r="O220" s="178">
        <f>VLOOKUP(A220,'BASE REGISTRO AGOSTO'!$A$1:$T$889,15,FALSE)</f>
        <v>0</v>
      </c>
      <c r="P220" s="178" t="str">
        <f>VLOOKUP(A220,'BASE REGISTRO AGOSTO'!$A$1:$T$889,16,FALSE)</f>
        <v xml:space="preserve"> fundacion@paulajaraquemada.tie.cl</v>
      </c>
      <c r="Q220" s="178">
        <f>VLOOKUP(A220,'BASE REGISTRO AGOSTO'!$A$1:$T$889,17,FALSE)</f>
        <v>0</v>
      </c>
      <c r="R220" s="178">
        <f>VLOOKUP(A220,'BASE REGISTRO AGOSTO'!$A$1:$T$889,18,FALSE)</f>
        <v>93401</v>
      </c>
      <c r="S220" s="178" t="str">
        <f>VLOOKUP(A220,'BASE REGISTRO AGOSTO'!$A$1:$T$889,19,FALSE)</f>
        <v>Se acompaña certificado financiero correspondiente al año 2020 aprobados por USUFI</v>
      </c>
      <c r="T220" s="183">
        <f>VLOOKUP(A220,'BASE REGISTRO AGOSTO'!$A$1:$T$889,20,FALSE)</f>
        <v>37970</v>
      </c>
      <c r="U220" s="177">
        <v>4450</v>
      </c>
      <c r="V220" s="179">
        <v>39710099</v>
      </c>
      <c r="W220" s="179">
        <v>204074882</v>
      </c>
      <c r="X220" s="180">
        <v>44469</v>
      </c>
      <c r="Y220" s="176" t="s">
        <v>6489</v>
      </c>
      <c r="Z220" s="176" t="s">
        <v>6490</v>
      </c>
      <c r="AA220" s="181" t="s">
        <v>6542</v>
      </c>
    </row>
    <row r="221" spans="1:27" ht="15.75" customHeight="1" x14ac:dyDescent="0.2">
      <c r="A221" s="177">
        <v>4450</v>
      </c>
      <c r="B221" s="178" t="str">
        <f>VLOOKUP(A221,'BASE REGISTRO AGOSTO'!$A$1:$T$889,2,FALSE)</f>
        <v>Fundación Paula Jaraquemada Alquízar</v>
      </c>
      <c r="C221" s="178">
        <f>VLOOKUP(A221,'BASE REGISTRO AGOSTO'!$A$1:$T$889,3,FALSE)</f>
        <v>706786007</v>
      </c>
      <c r="D221" s="178" t="str">
        <f>VLOOKUP(A221,'BASE REGISTRO AGOSTO'!$A$1:$T$889,4,FALSE)</f>
        <v>Fundación de Derecho Privado</v>
      </c>
      <c r="E221" s="178" t="str">
        <f>VLOOKUP(A221,'BASE REGISTRO AGOSTO'!$A$1:$T$889,5,FALSE)</f>
        <v xml:space="preserve">Decreto Supremo Nº 1554, de 2 de septiembre de 1976, del ministerio de Justicia. </v>
      </c>
      <c r="F221" s="178" t="str">
        <f>VLOOKUP(A221,'BASE REGISTRO AGOSTO'!$A$1:$T$889,6,FALSE)</f>
        <v>Certificado de Vigencia, folio Nº 500395081620, emitido por el SRCeI con fecha 23 de junio de 2021.</v>
      </c>
      <c r="G221" s="178" t="str">
        <f>VLOOKUP(A221,'BASE REGISTRO AGOSTO'!$A$1:$T$889,7,FALSE)</f>
        <v>La capacitación y formación integral de personas de escasos recursos, sin costo para ellos y sin discriminación de ninguna especie, a fin de que puedan integrarse al desarrollo del país.</v>
      </c>
      <c r="H221" s="178" t="str">
        <f>VLOOKUP(A221,'BASE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1" s="178" t="str">
        <f>VLOOKUP(A221,'BASE REGISTRO AGOSTO'!$A$1:$T$889,9,FALSE)</f>
        <v xml:space="preserve">Los miembros del Directorio permanecerán en sus cargos dos años.
</v>
      </c>
      <c r="J221" s="178" t="str">
        <f>VLOOKUP(A221,'BASE REGISTRO AGOSTO'!$A$1:$T$889,10,FALSE)</f>
        <v>Con fecha 20 de diciembre de 2017 se ratifica el Directorio, según consta en el Acta de Sesión Ordinaria de Directorio de dicha fecha, reducida a escritura pública de fecha 04 de enero de 2018, de la 18° Notaría Pública.</v>
      </c>
      <c r="K221" s="178" t="str">
        <f>VLOOKUP(A221,'BASE REGISTRO AGOSTO'!$A$1:$T$889,11,FALSE)</f>
        <v xml:space="preserve">Representante Legal:
María Angélica Grez del Canto
</v>
      </c>
      <c r="L221" s="178" t="str">
        <f>VLOOKUP(A221,'BASE REGISTRO AGOSTO'!$A$1:$T$889,12,FALSE)</f>
        <v xml:space="preserve">Avenida 11 de septiembre Nº2250, oficina Nº1025, comuna de Providencia, Región Metropolitana.
</v>
      </c>
      <c r="M221" s="178" t="str">
        <f>VLOOKUP(A221,'BASE REGISTRO AGOSTO'!$A$1:$T$889,13,FALSE)</f>
        <v>XIII</v>
      </c>
      <c r="N221" s="178" t="str">
        <f>VLOOKUP(A221,'BASE REGISTRO AGOSTO'!$A$1:$T$889,14,FALSE)</f>
        <v>Providencia</v>
      </c>
      <c r="O221" s="178">
        <f>VLOOKUP(A221,'BASE REGISTRO AGOSTO'!$A$1:$T$889,15,FALSE)</f>
        <v>0</v>
      </c>
      <c r="P221" s="178" t="str">
        <f>VLOOKUP(A221,'BASE REGISTRO AGOSTO'!$A$1:$T$889,16,FALSE)</f>
        <v xml:space="preserve"> fundacion@paulajaraquemada.tie.cl</v>
      </c>
      <c r="Q221" s="178">
        <f>VLOOKUP(A221,'BASE REGISTRO AGOSTO'!$A$1:$T$889,17,FALSE)</f>
        <v>0</v>
      </c>
      <c r="R221" s="178">
        <f>VLOOKUP(A221,'BASE REGISTRO AGOSTO'!$A$1:$T$889,18,FALSE)</f>
        <v>93401</v>
      </c>
      <c r="S221" s="178" t="str">
        <f>VLOOKUP(A221,'BASE REGISTRO AGOSTO'!$A$1:$T$889,19,FALSE)</f>
        <v>Se acompaña certificado financiero correspondiente al año 2020 aprobados por USUFI</v>
      </c>
      <c r="T221" s="183">
        <f>VLOOKUP(A221,'BASE REGISTRO AGOSTO'!$A$1:$T$889,20,FALSE)</f>
        <v>37970</v>
      </c>
      <c r="U221" s="177">
        <v>4450</v>
      </c>
      <c r="V221" s="179">
        <v>0</v>
      </c>
      <c r="W221" s="179">
        <v>65018397</v>
      </c>
      <c r="X221" s="180">
        <v>44469</v>
      </c>
      <c r="Y221" s="176" t="s">
        <v>6489</v>
      </c>
      <c r="Z221" s="176" t="s">
        <v>6490</v>
      </c>
      <c r="AA221" s="181" t="s">
        <v>6589</v>
      </c>
    </row>
    <row r="222" spans="1:27" ht="15.75" customHeight="1" x14ac:dyDescent="0.2">
      <c r="A222" s="177">
        <v>4450</v>
      </c>
      <c r="B222" s="178" t="str">
        <f>VLOOKUP(A222,'BASE REGISTRO AGOSTO'!$A$1:$T$889,2,FALSE)</f>
        <v>Fundación Paula Jaraquemada Alquízar</v>
      </c>
      <c r="C222" s="178">
        <f>VLOOKUP(A222,'BASE REGISTRO AGOSTO'!$A$1:$T$889,3,FALSE)</f>
        <v>706786007</v>
      </c>
      <c r="D222" s="178" t="str">
        <f>VLOOKUP(A222,'BASE REGISTRO AGOSTO'!$A$1:$T$889,4,FALSE)</f>
        <v>Fundación de Derecho Privado</v>
      </c>
      <c r="E222" s="178" t="str">
        <f>VLOOKUP(A222,'BASE REGISTRO AGOSTO'!$A$1:$T$889,5,FALSE)</f>
        <v xml:space="preserve">Decreto Supremo Nº 1554, de 2 de septiembre de 1976, del ministerio de Justicia. </v>
      </c>
      <c r="F222" s="178" t="str">
        <f>VLOOKUP(A222,'BASE REGISTRO AGOSTO'!$A$1:$T$889,6,FALSE)</f>
        <v>Certificado de Vigencia, folio Nº 500395081620, emitido por el SRCeI con fecha 23 de junio de 2021.</v>
      </c>
      <c r="G222" s="178" t="str">
        <f>VLOOKUP(A222,'BASE REGISTRO AGOSTO'!$A$1:$T$889,7,FALSE)</f>
        <v>La capacitación y formación integral de personas de escasos recursos, sin costo para ellos y sin discriminación de ninguna especie, a fin de que puedan integrarse al desarrollo del país.</v>
      </c>
      <c r="H222" s="178" t="str">
        <f>VLOOKUP(A222,'BASE REGISTRO AGOSTO'!$A$1:$T$889,8,FALSE)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2" s="178" t="str">
        <f>VLOOKUP(A222,'BASE REGISTRO AGOSTO'!$A$1:$T$889,9,FALSE)</f>
        <v xml:space="preserve">Los miembros del Directorio permanecerán en sus cargos dos años.
</v>
      </c>
      <c r="J222" s="178" t="str">
        <f>VLOOKUP(A222,'BASE REGISTRO AGOSTO'!$A$1:$T$889,10,FALSE)</f>
        <v>Con fecha 20 de diciembre de 2017 se ratifica el Directorio, según consta en el Acta de Sesión Ordinaria de Directorio de dicha fecha, reducida a escritura pública de fecha 04 de enero de 2018, de la 18° Notaría Pública.</v>
      </c>
      <c r="K222" s="178" t="str">
        <f>VLOOKUP(A222,'BASE REGISTRO AGOSTO'!$A$1:$T$889,11,FALSE)</f>
        <v xml:space="preserve">Representante Legal:
María Angélica Grez del Canto
</v>
      </c>
      <c r="L222" s="178" t="str">
        <f>VLOOKUP(A222,'BASE REGISTRO AGOSTO'!$A$1:$T$889,12,FALSE)</f>
        <v xml:space="preserve">Avenida 11 de septiembre Nº2250, oficina Nº1025, comuna de Providencia, Región Metropolitana.
</v>
      </c>
      <c r="M222" s="178" t="str">
        <f>VLOOKUP(A222,'BASE REGISTRO AGOSTO'!$A$1:$T$889,13,FALSE)</f>
        <v>XIII</v>
      </c>
      <c r="N222" s="178" t="str">
        <f>VLOOKUP(A222,'BASE REGISTRO AGOSTO'!$A$1:$T$889,14,FALSE)</f>
        <v>Providencia</v>
      </c>
      <c r="O222" s="178">
        <f>VLOOKUP(A222,'BASE REGISTRO AGOSTO'!$A$1:$T$889,15,FALSE)</f>
        <v>0</v>
      </c>
      <c r="P222" s="178" t="str">
        <f>VLOOKUP(A222,'BASE REGISTRO AGOSTO'!$A$1:$T$889,16,FALSE)</f>
        <v xml:space="preserve"> fundacion@paulajaraquemada.tie.cl</v>
      </c>
      <c r="Q222" s="178">
        <f>VLOOKUP(A222,'BASE REGISTRO AGOSTO'!$A$1:$T$889,17,FALSE)</f>
        <v>0</v>
      </c>
      <c r="R222" s="178">
        <f>VLOOKUP(A222,'BASE REGISTRO AGOSTO'!$A$1:$T$889,18,FALSE)</f>
        <v>93401</v>
      </c>
      <c r="S222" s="178" t="str">
        <f>VLOOKUP(A222,'BASE REGISTRO AGOSTO'!$A$1:$T$889,19,FALSE)</f>
        <v>Se acompaña certificado financiero correspondiente al año 2020 aprobados por USUFI</v>
      </c>
      <c r="T222" s="183">
        <f>VLOOKUP(A222,'BASE REGISTRO AGOSTO'!$A$1:$T$889,20,FALSE)</f>
        <v>37970</v>
      </c>
      <c r="U222" s="177">
        <v>4450</v>
      </c>
      <c r="V222" s="179">
        <v>0</v>
      </c>
      <c r="W222" s="179">
        <v>48996409</v>
      </c>
      <c r="X222" s="180">
        <v>44469</v>
      </c>
      <c r="Y222" s="176" t="s">
        <v>6489</v>
      </c>
      <c r="Z222" s="176" t="s">
        <v>6490</v>
      </c>
      <c r="AA222" s="181" t="s">
        <v>6607</v>
      </c>
    </row>
    <row r="223" spans="1:27" ht="15.75" customHeight="1" x14ac:dyDescent="0.2">
      <c r="A223" s="177">
        <v>4550</v>
      </c>
      <c r="B223" s="178" t="str">
        <f>VLOOKUP(A223,'BASE REGISTRO AGOSTO'!$A$1:$T$889,2,FALSE)</f>
        <v>Fundación Refugio de Cristo</v>
      </c>
      <c r="C223" s="178">
        <f>VLOOKUP(A223,'BASE REGISTRO AGOSTO'!$A$1:$T$889,3,FALSE)</f>
        <v>700155609</v>
      </c>
      <c r="D223" s="178" t="str">
        <f>VLOOKUP(A223,'BASE REGISTRO AGOSTO'!$A$1:$T$889,4,FALSE)</f>
        <v>Fundación de Derecho Privado</v>
      </c>
      <c r="E223" s="178" t="str">
        <f>VLOOKUP(A223,'BASE REGISTRO AGOSTO'!$A$1:$T$889,5,FALSE)</f>
        <v>Decreto Supremo Nº 2410, de 15 de mayo de 1953, del Ministerio de Justicia.</v>
      </c>
      <c r="F223" s="178" t="str">
        <f>VLOOKUP(A223,'BASE REGISTRO AGOSTO'!$A$1:$T$889,6,FALSE)</f>
        <v>Certificado de Vigencia de Persona Jurídica sin fines de lucro folio 500394944764, de fecha 22-06-2021, emitido por el Servicio de Registro Civil e Identificación</v>
      </c>
      <c r="G223" s="178" t="str">
        <f>VLOOKUP(A223,'BASE REGISTRO AGOSTO'!$A$1:$T$889,7,FALSE)</f>
        <v>La creación y mantenimiento de obras de beneficencia y educación gratuita por medio de asilos para dirigentes y de escuelas tanto diurnas como nocturnas.</v>
      </c>
      <c r="H223" s="178" t="str">
        <f>VLOOKUP(A223,'BASE REGISTRO AGOSTO'!$A$1:$T$889,8,FALSE)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3" s="178" t="str">
        <f>VLOOKUP(A223,'BASE REGISTRO AGOSTO'!$A$1:$T$889,9,FALSE)</f>
        <v>Tres años. El Presidente, Vicepresidente, Tesorero y Secretario durarán en sus cargos un año, plazo que se entenderá prorrogado en un lapso igual hasta que se designen sus sucesores.</v>
      </c>
      <c r="J223" s="178" t="str">
        <f>VLOOKUP(A223,'BASE REGISTRO AGOSTO'!$A$1:$T$889,10,FALSE)</f>
        <v>08 de agosto de 2016, conforme al acta de fecha 08 de agosto de 2016, reducida a escritura pública con fecha 24 de noviembre de 2016, ante doña María Angelica Galan Bäurle, Notario Público de Valparaíso.</v>
      </c>
      <c r="K223" s="178" t="str">
        <f>VLOOKUP(A223,'BASE REGISTRO AGOSTO'!$A$1:$T$889,11,FALSE)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3" s="178" t="str">
        <f>VLOOKUP(A223,'BASE REGISTRO AGOSTO'!$A$1:$T$889,12,FALSE)</f>
        <v xml:space="preserve">Victoria Nº 2370, Valparaíso.
Casilla 424, Valparaíso.
</v>
      </c>
      <c r="M223" s="178" t="str">
        <f>VLOOKUP(A223,'BASE REGISTRO AGOSTO'!$A$1:$T$889,13,FALSE)</f>
        <v>V</v>
      </c>
      <c r="N223" s="178" t="str">
        <f>VLOOKUP(A223,'BASE REGISTRO AGOSTO'!$A$1:$T$889,14,FALSE)</f>
        <v>Valparaíso</v>
      </c>
      <c r="O223" s="178" t="str">
        <f>VLOOKUP(A223,'BASE REGISTRO AGOSTO'!$A$1:$T$889,15,FALSE)</f>
        <v xml:space="preserve">(32) 2213431-2237148-2238963, </v>
      </c>
      <c r="P223" s="178" t="str">
        <f>VLOOKUP(A223,'BASE REGISTRO AGOSTO'!$A$1:$T$889,16,FALSE)</f>
        <v>info@refugiodecristo.cl</v>
      </c>
      <c r="Q223" s="178">
        <f>VLOOKUP(A223,'BASE REGISTRO AGOSTO'!$A$1:$T$889,17,FALSE)</f>
        <v>0</v>
      </c>
      <c r="R223" s="178">
        <f>VLOOKUP(A223,'BASE REGISTRO AGOSTO'!$A$1:$T$889,18,FALSE)</f>
        <v>93401</v>
      </c>
      <c r="S223" s="178" t="str">
        <f>VLOOKUP(A223,'BASE REGISTRO AGOSTO'!$A$1:$T$889,19,FALSE)</f>
        <v xml:space="preserve">Certificado financiero correspondiente al año 2020 APROBADOS POR EL  Subdepartamento de Supervisión Financiero. </v>
      </c>
      <c r="T223" s="183">
        <f>VLOOKUP(A223,'BASE REGISTRO AGOSTO'!$A$1:$T$889,20,FALSE)</f>
        <v>37970</v>
      </c>
      <c r="U223" s="177">
        <v>4550</v>
      </c>
      <c r="V223" s="179">
        <v>26473410</v>
      </c>
      <c r="W223" s="179">
        <v>237502497</v>
      </c>
      <c r="X223" s="180">
        <v>44469</v>
      </c>
      <c r="Y223" s="176" t="s">
        <v>6489</v>
      </c>
      <c r="Z223" s="176" t="s">
        <v>6490</v>
      </c>
      <c r="AA223" s="181" t="s">
        <v>6494</v>
      </c>
    </row>
    <row r="224" spans="1:27" ht="15.75" customHeight="1" x14ac:dyDescent="0.2">
      <c r="A224" s="177">
        <v>4550</v>
      </c>
      <c r="B224" s="178" t="str">
        <f>VLOOKUP(A224,'BASE REGISTRO AGOSTO'!$A$1:$T$889,2,FALSE)</f>
        <v>Fundación Refugio de Cristo</v>
      </c>
      <c r="C224" s="178">
        <f>VLOOKUP(A224,'BASE REGISTRO AGOSTO'!$A$1:$T$889,3,FALSE)</f>
        <v>700155609</v>
      </c>
      <c r="D224" s="178" t="str">
        <f>VLOOKUP(A224,'BASE REGISTRO AGOSTO'!$A$1:$T$889,4,FALSE)</f>
        <v>Fundación de Derecho Privado</v>
      </c>
      <c r="E224" s="178" t="str">
        <f>VLOOKUP(A224,'BASE REGISTRO AGOSTO'!$A$1:$T$889,5,FALSE)</f>
        <v>Decreto Supremo Nº 2410, de 15 de mayo de 1953, del Ministerio de Justicia.</v>
      </c>
      <c r="F224" s="178" t="str">
        <f>VLOOKUP(A224,'BASE REGISTRO AGOSTO'!$A$1:$T$889,6,FALSE)</f>
        <v>Certificado de Vigencia de Persona Jurídica sin fines de lucro folio 500394944764, de fecha 22-06-2021, emitido por el Servicio de Registro Civil e Identificación</v>
      </c>
      <c r="G224" s="178" t="str">
        <f>VLOOKUP(A224,'BASE REGISTRO AGOSTO'!$A$1:$T$889,7,FALSE)</f>
        <v>La creación y mantenimiento de obras de beneficencia y educación gratuita por medio de asilos para dirigentes y de escuelas tanto diurnas como nocturnas.</v>
      </c>
      <c r="H224" s="178" t="str">
        <f>VLOOKUP(A224,'BASE REGISTRO AGOSTO'!$A$1:$T$889,8,FALSE)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4" s="178" t="str">
        <f>VLOOKUP(A224,'BASE REGISTRO AGOSTO'!$A$1:$T$889,9,FALSE)</f>
        <v>Tres años. El Presidente, Vicepresidente, Tesorero y Secretario durarán en sus cargos un año, plazo que se entenderá prorrogado en un lapso igual hasta que se designen sus sucesores.</v>
      </c>
      <c r="J224" s="178" t="str">
        <f>VLOOKUP(A224,'BASE REGISTRO AGOSTO'!$A$1:$T$889,10,FALSE)</f>
        <v>08 de agosto de 2016, conforme al acta de fecha 08 de agosto de 2016, reducida a escritura pública con fecha 24 de noviembre de 2016, ante doña María Angelica Galan Bäurle, Notario Público de Valparaíso.</v>
      </c>
      <c r="K224" s="178" t="str">
        <f>VLOOKUP(A224,'BASE REGISTRO AGOSTO'!$A$1:$T$889,11,FALSE)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4" s="178" t="str">
        <f>VLOOKUP(A224,'BASE REGISTRO AGOSTO'!$A$1:$T$889,12,FALSE)</f>
        <v xml:space="preserve">Victoria Nº 2370, Valparaíso.
Casilla 424, Valparaíso.
</v>
      </c>
      <c r="M224" s="178" t="str">
        <f>VLOOKUP(A224,'BASE REGISTRO AGOSTO'!$A$1:$T$889,13,FALSE)</f>
        <v>V</v>
      </c>
      <c r="N224" s="178" t="str">
        <f>VLOOKUP(A224,'BASE REGISTRO AGOSTO'!$A$1:$T$889,14,FALSE)</f>
        <v>Valparaíso</v>
      </c>
      <c r="O224" s="178" t="str">
        <f>VLOOKUP(A224,'BASE REGISTRO AGOSTO'!$A$1:$T$889,15,FALSE)</f>
        <v xml:space="preserve">(32) 2213431-2237148-2238963, </v>
      </c>
      <c r="P224" s="178" t="str">
        <f>VLOOKUP(A224,'BASE REGISTRO AGOSTO'!$A$1:$T$889,16,FALSE)</f>
        <v>info@refugiodecristo.cl</v>
      </c>
      <c r="Q224" s="178">
        <f>VLOOKUP(A224,'BASE REGISTRO AGOSTO'!$A$1:$T$889,17,FALSE)</f>
        <v>0</v>
      </c>
      <c r="R224" s="178">
        <f>VLOOKUP(A224,'BASE REGISTRO AGOSTO'!$A$1:$T$889,18,FALSE)</f>
        <v>93401</v>
      </c>
      <c r="S224" s="178" t="str">
        <f>VLOOKUP(A224,'BASE REGISTRO AGOSTO'!$A$1:$T$889,19,FALSE)</f>
        <v xml:space="preserve">Certificado financiero correspondiente al año 2020 APROBADOS POR EL  Subdepartamento de Supervisión Financiero. </v>
      </c>
      <c r="T224" s="183">
        <f>VLOOKUP(A224,'BASE REGISTRO AGOSTO'!$A$1:$T$889,20,FALSE)</f>
        <v>37970</v>
      </c>
      <c r="U224" s="177">
        <v>4550</v>
      </c>
      <c r="V224" s="179">
        <v>23030216</v>
      </c>
      <c r="W224" s="179">
        <v>164447125</v>
      </c>
      <c r="X224" s="180">
        <v>44469</v>
      </c>
      <c r="Y224" s="176" t="s">
        <v>6489</v>
      </c>
      <c r="Z224" s="176" t="s">
        <v>6490</v>
      </c>
      <c r="AA224" s="181" t="s">
        <v>6608</v>
      </c>
    </row>
    <row r="225" spans="1:27" ht="15.75" customHeight="1" x14ac:dyDescent="0.2">
      <c r="A225" s="177">
        <v>4550</v>
      </c>
      <c r="B225" s="178" t="str">
        <f>VLOOKUP(A225,'BASE REGISTRO AGOSTO'!$A$1:$T$889,2,FALSE)</f>
        <v>Fundación Refugio de Cristo</v>
      </c>
      <c r="C225" s="178">
        <f>VLOOKUP(A225,'BASE REGISTRO AGOSTO'!$A$1:$T$889,3,FALSE)</f>
        <v>700155609</v>
      </c>
      <c r="D225" s="178" t="str">
        <f>VLOOKUP(A225,'BASE REGISTRO AGOSTO'!$A$1:$T$889,4,FALSE)</f>
        <v>Fundación de Derecho Privado</v>
      </c>
      <c r="E225" s="178" t="str">
        <f>VLOOKUP(A225,'BASE REGISTRO AGOSTO'!$A$1:$T$889,5,FALSE)</f>
        <v>Decreto Supremo Nº 2410, de 15 de mayo de 1953, del Ministerio de Justicia.</v>
      </c>
      <c r="F225" s="178" t="str">
        <f>VLOOKUP(A225,'BASE REGISTRO AGOSTO'!$A$1:$T$889,6,FALSE)</f>
        <v>Certificado de Vigencia de Persona Jurídica sin fines de lucro folio 500394944764, de fecha 22-06-2021, emitido por el Servicio de Registro Civil e Identificación</v>
      </c>
      <c r="G225" s="178" t="str">
        <f>VLOOKUP(A225,'BASE REGISTRO AGOSTO'!$A$1:$T$889,7,FALSE)</f>
        <v>La creación y mantenimiento de obras de beneficencia y educación gratuita por medio de asilos para dirigentes y de escuelas tanto diurnas como nocturnas.</v>
      </c>
      <c r="H225" s="178" t="str">
        <f>VLOOKUP(A225,'BASE REGISTRO AGOSTO'!$A$1:$T$889,8,FALSE)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5" s="178" t="str">
        <f>VLOOKUP(A225,'BASE REGISTRO AGOSTO'!$A$1:$T$889,9,FALSE)</f>
        <v>Tres años. El Presidente, Vicepresidente, Tesorero y Secretario durarán en sus cargos un año, plazo que se entenderá prorrogado en un lapso igual hasta que se designen sus sucesores.</v>
      </c>
      <c r="J225" s="178" t="str">
        <f>VLOOKUP(A225,'BASE REGISTRO AGOSTO'!$A$1:$T$889,10,FALSE)</f>
        <v>08 de agosto de 2016, conforme al acta de fecha 08 de agosto de 2016, reducida a escritura pública con fecha 24 de noviembre de 2016, ante doña María Angelica Galan Bäurle, Notario Público de Valparaíso.</v>
      </c>
      <c r="K225" s="178" t="str">
        <f>VLOOKUP(A225,'BASE REGISTRO AGOSTO'!$A$1:$T$889,11,FALSE)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5" s="178" t="str">
        <f>VLOOKUP(A225,'BASE REGISTRO AGOSTO'!$A$1:$T$889,12,FALSE)</f>
        <v xml:space="preserve">Victoria Nº 2370, Valparaíso.
Casilla 424, Valparaíso.
</v>
      </c>
      <c r="M225" s="178" t="str">
        <f>VLOOKUP(A225,'BASE REGISTRO AGOSTO'!$A$1:$T$889,13,FALSE)</f>
        <v>V</v>
      </c>
      <c r="N225" s="178" t="str">
        <f>VLOOKUP(A225,'BASE REGISTRO AGOSTO'!$A$1:$T$889,14,FALSE)</f>
        <v>Valparaíso</v>
      </c>
      <c r="O225" s="178" t="str">
        <f>VLOOKUP(A225,'BASE REGISTRO AGOSTO'!$A$1:$T$889,15,FALSE)</f>
        <v xml:space="preserve">(32) 2213431-2237148-2238963, </v>
      </c>
      <c r="P225" s="178" t="str">
        <f>VLOOKUP(A225,'BASE REGISTRO AGOSTO'!$A$1:$T$889,16,FALSE)</f>
        <v>info@refugiodecristo.cl</v>
      </c>
      <c r="Q225" s="178">
        <f>VLOOKUP(A225,'BASE REGISTRO AGOSTO'!$A$1:$T$889,17,FALSE)</f>
        <v>0</v>
      </c>
      <c r="R225" s="178">
        <f>VLOOKUP(A225,'BASE REGISTRO AGOSTO'!$A$1:$T$889,18,FALSE)</f>
        <v>93401</v>
      </c>
      <c r="S225" s="178" t="str">
        <f>VLOOKUP(A225,'BASE REGISTRO AGOSTO'!$A$1:$T$889,19,FALSE)</f>
        <v xml:space="preserve">Certificado financiero correspondiente al año 2020 APROBADOS POR EL  Subdepartamento de Supervisión Financiero. </v>
      </c>
      <c r="T225" s="183">
        <f>VLOOKUP(A225,'BASE REGISTRO AGOSTO'!$A$1:$T$889,20,FALSE)</f>
        <v>37970</v>
      </c>
      <c r="U225" s="177">
        <v>4550</v>
      </c>
      <c r="V225" s="179">
        <v>25331455</v>
      </c>
      <c r="W225" s="179">
        <v>149551906</v>
      </c>
      <c r="X225" s="180">
        <v>44469</v>
      </c>
      <c r="Y225" s="176" t="s">
        <v>6489</v>
      </c>
      <c r="Z225" s="176" t="s">
        <v>6490</v>
      </c>
      <c r="AA225" s="181" t="s">
        <v>6609</v>
      </c>
    </row>
    <row r="226" spans="1:27" ht="15.75" customHeight="1" x14ac:dyDescent="0.2">
      <c r="A226" s="177">
        <v>4550</v>
      </c>
      <c r="B226" s="178" t="str">
        <f>VLOOKUP(A226,'BASE REGISTRO AGOSTO'!$A$1:$T$889,2,FALSE)</f>
        <v>Fundación Refugio de Cristo</v>
      </c>
      <c r="C226" s="178">
        <f>VLOOKUP(A226,'BASE REGISTRO AGOSTO'!$A$1:$T$889,3,FALSE)</f>
        <v>700155609</v>
      </c>
      <c r="D226" s="178" t="str">
        <f>VLOOKUP(A226,'BASE REGISTRO AGOSTO'!$A$1:$T$889,4,FALSE)</f>
        <v>Fundación de Derecho Privado</v>
      </c>
      <c r="E226" s="178" t="str">
        <f>VLOOKUP(A226,'BASE REGISTRO AGOSTO'!$A$1:$T$889,5,FALSE)</f>
        <v>Decreto Supremo Nº 2410, de 15 de mayo de 1953, del Ministerio de Justicia.</v>
      </c>
      <c r="F226" s="178" t="str">
        <f>VLOOKUP(A226,'BASE REGISTRO AGOSTO'!$A$1:$T$889,6,FALSE)</f>
        <v>Certificado de Vigencia de Persona Jurídica sin fines de lucro folio 500394944764, de fecha 22-06-2021, emitido por el Servicio de Registro Civil e Identificación</v>
      </c>
      <c r="G226" s="178" t="str">
        <f>VLOOKUP(A226,'BASE REGISTRO AGOSTO'!$A$1:$T$889,7,FALSE)</f>
        <v>La creación y mantenimiento de obras de beneficencia y educación gratuita por medio de asilos para dirigentes y de escuelas tanto diurnas como nocturnas.</v>
      </c>
      <c r="H226" s="178" t="str">
        <f>VLOOKUP(A226,'BASE REGISTRO AGOSTO'!$A$1:$T$889,8,FALSE)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6" s="178" t="str">
        <f>VLOOKUP(A226,'BASE REGISTRO AGOSTO'!$A$1:$T$889,9,FALSE)</f>
        <v>Tres años. El Presidente, Vicepresidente, Tesorero y Secretario durarán en sus cargos un año, plazo que se entenderá prorrogado en un lapso igual hasta que se designen sus sucesores.</v>
      </c>
      <c r="J226" s="178" t="str">
        <f>VLOOKUP(A226,'BASE REGISTRO AGOSTO'!$A$1:$T$889,10,FALSE)</f>
        <v>08 de agosto de 2016, conforme al acta de fecha 08 de agosto de 2016, reducida a escritura pública con fecha 24 de noviembre de 2016, ante doña María Angelica Galan Bäurle, Notario Público de Valparaíso.</v>
      </c>
      <c r="K226" s="178" t="str">
        <f>VLOOKUP(A226,'BASE REGISTRO AGOSTO'!$A$1:$T$889,11,FALSE)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6" s="178" t="str">
        <f>VLOOKUP(A226,'BASE REGISTRO AGOSTO'!$A$1:$T$889,12,FALSE)</f>
        <v xml:space="preserve">Victoria Nº 2370, Valparaíso.
Casilla 424, Valparaíso.
</v>
      </c>
      <c r="M226" s="178" t="str">
        <f>VLOOKUP(A226,'BASE REGISTRO AGOSTO'!$A$1:$T$889,13,FALSE)</f>
        <v>V</v>
      </c>
      <c r="N226" s="178" t="str">
        <f>VLOOKUP(A226,'BASE REGISTRO AGOSTO'!$A$1:$T$889,14,FALSE)</f>
        <v>Valparaíso</v>
      </c>
      <c r="O226" s="178" t="str">
        <f>VLOOKUP(A226,'BASE REGISTRO AGOSTO'!$A$1:$T$889,15,FALSE)</f>
        <v xml:space="preserve">(32) 2213431-2237148-2238963, </v>
      </c>
      <c r="P226" s="178" t="str">
        <f>VLOOKUP(A226,'BASE REGISTRO AGOSTO'!$A$1:$T$889,16,FALSE)</f>
        <v>info@refugiodecristo.cl</v>
      </c>
      <c r="Q226" s="178">
        <f>VLOOKUP(A226,'BASE REGISTRO AGOSTO'!$A$1:$T$889,17,FALSE)</f>
        <v>0</v>
      </c>
      <c r="R226" s="178">
        <f>VLOOKUP(A226,'BASE REGISTRO AGOSTO'!$A$1:$T$889,18,FALSE)</f>
        <v>93401</v>
      </c>
      <c r="S226" s="178" t="str">
        <f>VLOOKUP(A226,'BASE REGISTRO AGOSTO'!$A$1:$T$889,19,FALSE)</f>
        <v xml:space="preserve">Certificado financiero correspondiente al año 2020 APROBADOS POR EL  Subdepartamento de Supervisión Financiero. </v>
      </c>
      <c r="T226" s="183">
        <f>VLOOKUP(A226,'BASE REGISTRO AGOSTO'!$A$1:$T$889,20,FALSE)</f>
        <v>37970</v>
      </c>
      <c r="U226" s="177">
        <v>4550</v>
      </c>
      <c r="V226" s="179">
        <v>29799396</v>
      </c>
      <c r="W226" s="179">
        <v>227236544</v>
      </c>
      <c r="X226" s="180">
        <v>44469</v>
      </c>
      <c r="Y226" s="176" t="s">
        <v>6489</v>
      </c>
      <c r="Z226" s="176" t="s">
        <v>6490</v>
      </c>
      <c r="AA226" s="181" t="s">
        <v>6495</v>
      </c>
    </row>
    <row r="227" spans="1:27" ht="15.75" customHeight="1" x14ac:dyDescent="0.2">
      <c r="A227" s="177">
        <v>4550</v>
      </c>
      <c r="B227" s="178" t="str">
        <f>VLOOKUP(A227,'BASE REGISTRO AGOSTO'!$A$1:$T$889,2,FALSE)</f>
        <v>Fundación Refugio de Cristo</v>
      </c>
      <c r="C227" s="178">
        <f>VLOOKUP(A227,'BASE REGISTRO AGOSTO'!$A$1:$T$889,3,FALSE)</f>
        <v>700155609</v>
      </c>
      <c r="D227" s="178" t="str">
        <f>VLOOKUP(A227,'BASE REGISTRO AGOSTO'!$A$1:$T$889,4,FALSE)</f>
        <v>Fundación de Derecho Privado</v>
      </c>
      <c r="E227" s="178" t="str">
        <f>VLOOKUP(A227,'BASE REGISTRO AGOSTO'!$A$1:$T$889,5,FALSE)</f>
        <v>Decreto Supremo Nº 2410, de 15 de mayo de 1953, del Ministerio de Justicia.</v>
      </c>
      <c r="F227" s="178" t="str">
        <f>VLOOKUP(A227,'BASE REGISTRO AGOSTO'!$A$1:$T$889,6,FALSE)</f>
        <v>Certificado de Vigencia de Persona Jurídica sin fines de lucro folio 500394944764, de fecha 22-06-2021, emitido por el Servicio de Registro Civil e Identificación</v>
      </c>
      <c r="G227" s="178" t="str">
        <f>VLOOKUP(A227,'BASE REGISTRO AGOSTO'!$A$1:$T$889,7,FALSE)</f>
        <v>La creación y mantenimiento de obras de beneficencia y educación gratuita por medio de asilos para dirigentes y de escuelas tanto diurnas como nocturnas.</v>
      </c>
      <c r="H227" s="178" t="str">
        <f>VLOOKUP(A227,'BASE REGISTRO AGOSTO'!$A$1:$T$889,8,FALSE)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7" s="178" t="str">
        <f>VLOOKUP(A227,'BASE REGISTRO AGOSTO'!$A$1:$T$889,9,FALSE)</f>
        <v>Tres años. El Presidente, Vicepresidente, Tesorero y Secretario durarán en sus cargos un año, plazo que se entenderá prorrogado en un lapso igual hasta que se designen sus sucesores.</v>
      </c>
      <c r="J227" s="178" t="str">
        <f>VLOOKUP(A227,'BASE REGISTRO AGOSTO'!$A$1:$T$889,10,FALSE)</f>
        <v>08 de agosto de 2016, conforme al acta de fecha 08 de agosto de 2016, reducida a escritura pública con fecha 24 de noviembre de 2016, ante doña María Angelica Galan Bäurle, Notario Público de Valparaíso.</v>
      </c>
      <c r="K227" s="178" t="str">
        <f>VLOOKUP(A227,'BASE REGISTRO AGOSTO'!$A$1:$T$889,11,FALSE)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7" s="178" t="str">
        <f>VLOOKUP(A227,'BASE REGISTRO AGOSTO'!$A$1:$T$889,12,FALSE)</f>
        <v xml:space="preserve">Victoria Nº 2370, Valparaíso.
Casilla 424, Valparaíso.
</v>
      </c>
      <c r="M227" s="178" t="str">
        <f>VLOOKUP(A227,'BASE REGISTRO AGOSTO'!$A$1:$T$889,13,FALSE)</f>
        <v>V</v>
      </c>
      <c r="N227" s="178" t="str">
        <f>VLOOKUP(A227,'BASE REGISTRO AGOSTO'!$A$1:$T$889,14,FALSE)</f>
        <v>Valparaíso</v>
      </c>
      <c r="O227" s="178" t="str">
        <f>VLOOKUP(A227,'BASE REGISTRO AGOSTO'!$A$1:$T$889,15,FALSE)</f>
        <v xml:space="preserve">(32) 2213431-2237148-2238963, </v>
      </c>
      <c r="P227" s="178" t="str">
        <f>VLOOKUP(A227,'BASE REGISTRO AGOSTO'!$A$1:$T$889,16,FALSE)</f>
        <v>info@refugiodecristo.cl</v>
      </c>
      <c r="Q227" s="178">
        <f>VLOOKUP(A227,'BASE REGISTRO AGOSTO'!$A$1:$T$889,17,FALSE)</f>
        <v>0</v>
      </c>
      <c r="R227" s="178">
        <f>VLOOKUP(A227,'BASE REGISTRO AGOSTO'!$A$1:$T$889,18,FALSE)</f>
        <v>93401</v>
      </c>
      <c r="S227" s="178" t="str">
        <f>VLOOKUP(A227,'BASE REGISTRO AGOSTO'!$A$1:$T$889,19,FALSE)</f>
        <v xml:space="preserve">Certificado financiero correspondiente al año 2020 APROBADOS POR EL  Subdepartamento de Supervisión Financiero. </v>
      </c>
      <c r="T227" s="183">
        <f>VLOOKUP(A227,'BASE REGISTRO AGOSTO'!$A$1:$T$889,20,FALSE)</f>
        <v>37970</v>
      </c>
      <c r="U227" s="177">
        <v>4550</v>
      </c>
      <c r="V227" s="179">
        <v>33844817</v>
      </c>
      <c r="W227" s="179">
        <v>187211052</v>
      </c>
      <c r="X227" s="180">
        <v>44469</v>
      </c>
      <c r="Y227" s="176" t="s">
        <v>6489</v>
      </c>
      <c r="Z227" s="176" t="s">
        <v>6490</v>
      </c>
      <c r="AA227" s="181" t="s">
        <v>6496</v>
      </c>
    </row>
    <row r="228" spans="1:27" ht="15.75" customHeight="1" x14ac:dyDescent="0.2">
      <c r="A228" s="177">
        <v>4550</v>
      </c>
      <c r="B228" s="178" t="str">
        <f>VLOOKUP(A228,'BASE REGISTRO AGOSTO'!$A$1:$T$889,2,FALSE)</f>
        <v>Fundación Refugio de Cristo</v>
      </c>
      <c r="C228" s="178">
        <f>VLOOKUP(A228,'BASE REGISTRO AGOSTO'!$A$1:$T$889,3,FALSE)</f>
        <v>700155609</v>
      </c>
      <c r="D228" s="178" t="str">
        <f>VLOOKUP(A228,'BASE REGISTRO AGOSTO'!$A$1:$T$889,4,FALSE)</f>
        <v>Fundación de Derecho Privado</v>
      </c>
      <c r="E228" s="178" t="str">
        <f>VLOOKUP(A228,'BASE REGISTRO AGOSTO'!$A$1:$T$889,5,FALSE)</f>
        <v>Decreto Supremo Nº 2410, de 15 de mayo de 1953, del Ministerio de Justicia.</v>
      </c>
      <c r="F228" s="178" t="str">
        <f>VLOOKUP(A228,'BASE REGISTRO AGOSTO'!$A$1:$T$889,6,FALSE)</f>
        <v>Certificado de Vigencia de Persona Jurídica sin fines de lucro folio 500394944764, de fecha 22-06-2021, emitido por el Servicio de Registro Civil e Identificación</v>
      </c>
      <c r="G228" s="178" t="str">
        <f>VLOOKUP(A228,'BASE REGISTRO AGOSTO'!$A$1:$T$889,7,FALSE)</f>
        <v>La creación y mantenimiento de obras de beneficencia y educación gratuita por medio de asilos para dirigentes y de escuelas tanto diurnas como nocturnas.</v>
      </c>
      <c r="H228" s="178" t="str">
        <f>VLOOKUP(A228,'BASE REGISTRO AGOSTO'!$A$1:$T$889,8,FALSE)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8" s="178" t="str">
        <f>VLOOKUP(A228,'BASE REGISTRO AGOSTO'!$A$1:$T$889,9,FALSE)</f>
        <v>Tres años. El Presidente, Vicepresidente, Tesorero y Secretario durarán en sus cargos un año, plazo que se entenderá prorrogado en un lapso igual hasta que se designen sus sucesores.</v>
      </c>
      <c r="J228" s="178" t="str">
        <f>VLOOKUP(A228,'BASE REGISTRO AGOSTO'!$A$1:$T$889,10,FALSE)</f>
        <v>08 de agosto de 2016, conforme al acta de fecha 08 de agosto de 2016, reducida a escritura pública con fecha 24 de noviembre de 2016, ante doña María Angelica Galan Bäurle, Notario Público de Valparaíso.</v>
      </c>
      <c r="K228" s="178" t="str">
        <f>VLOOKUP(A228,'BASE REGISTRO AGOSTO'!$A$1:$T$889,11,FALSE)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8" s="178" t="str">
        <f>VLOOKUP(A228,'BASE REGISTRO AGOSTO'!$A$1:$T$889,12,FALSE)</f>
        <v xml:space="preserve">Victoria Nº 2370, Valparaíso.
Casilla 424, Valparaíso.
</v>
      </c>
      <c r="M228" s="178" t="str">
        <f>VLOOKUP(A228,'BASE REGISTRO AGOSTO'!$A$1:$T$889,13,FALSE)</f>
        <v>V</v>
      </c>
      <c r="N228" s="178" t="str">
        <f>VLOOKUP(A228,'BASE REGISTRO AGOSTO'!$A$1:$T$889,14,FALSE)</f>
        <v>Valparaíso</v>
      </c>
      <c r="O228" s="178" t="str">
        <f>VLOOKUP(A228,'BASE REGISTRO AGOSTO'!$A$1:$T$889,15,FALSE)</f>
        <v xml:space="preserve">(32) 2213431-2237148-2238963, </v>
      </c>
      <c r="P228" s="178" t="str">
        <f>VLOOKUP(A228,'BASE REGISTRO AGOSTO'!$A$1:$T$889,16,FALSE)</f>
        <v>info@refugiodecristo.cl</v>
      </c>
      <c r="Q228" s="178">
        <f>VLOOKUP(A228,'BASE REGISTRO AGOSTO'!$A$1:$T$889,17,FALSE)</f>
        <v>0</v>
      </c>
      <c r="R228" s="178">
        <f>VLOOKUP(A228,'BASE REGISTRO AGOSTO'!$A$1:$T$889,18,FALSE)</f>
        <v>93401</v>
      </c>
      <c r="S228" s="178" t="str">
        <f>VLOOKUP(A228,'BASE REGISTRO AGOSTO'!$A$1:$T$889,19,FALSE)</f>
        <v xml:space="preserve">Certificado financiero correspondiente al año 2020 APROBADOS POR EL  Subdepartamento de Supervisión Financiero. </v>
      </c>
      <c r="T228" s="183">
        <f>VLOOKUP(A228,'BASE REGISTRO AGOSTO'!$A$1:$T$889,20,FALSE)</f>
        <v>37970</v>
      </c>
      <c r="U228" s="177">
        <v>4550</v>
      </c>
      <c r="V228" s="179">
        <v>4328964</v>
      </c>
      <c r="W228" s="179">
        <v>34150716</v>
      </c>
      <c r="X228" s="180">
        <v>44469</v>
      </c>
      <c r="Y228" s="176" t="s">
        <v>6489</v>
      </c>
      <c r="Z228" s="176" t="s">
        <v>6490</v>
      </c>
      <c r="AA228" s="181" t="s">
        <v>6498</v>
      </c>
    </row>
    <row r="229" spans="1:27" ht="15.75" customHeight="1" x14ac:dyDescent="0.2">
      <c r="A229" s="177">
        <v>4550</v>
      </c>
      <c r="B229" s="178" t="str">
        <f>VLOOKUP(A229,'BASE REGISTRO AGOSTO'!$A$1:$T$889,2,FALSE)</f>
        <v>Fundación Refugio de Cristo</v>
      </c>
      <c r="C229" s="178">
        <f>VLOOKUP(A229,'BASE REGISTRO AGOSTO'!$A$1:$T$889,3,FALSE)</f>
        <v>700155609</v>
      </c>
      <c r="D229" s="178" t="str">
        <f>VLOOKUP(A229,'BASE REGISTRO AGOSTO'!$A$1:$T$889,4,FALSE)</f>
        <v>Fundación de Derecho Privado</v>
      </c>
      <c r="E229" s="178" t="str">
        <f>VLOOKUP(A229,'BASE REGISTRO AGOSTO'!$A$1:$T$889,5,FALSE)</f>
        <v>Decreto Supremo Nº 2410, de 15 de mayo de 1953, del Ministerio de Justicia.</v>
      </c>
      <c r="F229" s="178" t="str">
        <f>VLOOKUP(A229,'BASE REGISTRO AGOSTO'!$A$1:$T$889,6,FALSE)</f>
        <v>Certificado de Vigencia de Persona Jurídica sin fines de lucro folio 500394944764, de fecha 22-06-2021, emitido por el Servicio de Registro Civil e Identificación</v>
      </c>
      <c r="G229" s="178" t="str">
        <f>VLOOKUP(A229,'BASE REGISTRO AGOSTO'!$A$1:$T$889,7,FALSE)</f>
        <v>La creación y mantenimiento de obras de beneficencia y educación gratuita por medio de asilos para dirigentes y de escuelas tanto diurnas como nocturnas.</v>
      </c>
      <c r="H229" s="178" t="str">
        <f>VLOOKUP(A229,'BASE REGISTRO AGOSTO'!$A$1:$T$889,8,FALSE)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9" s="178" t="str">
        <f>VLOOKUP(A229,'BASE REGISTRO AGOSTO'!$A$1:$T$889,9,FALSE)</f>
        <v>Tres años. El Presidente, Vicepresidente, Tesorero y Secretario durarán en sus cargos un año, plazo que se entenderá prorrogado en un lapso igual hasta que se designen sus sucesores.</v>
      </c>
      <c r="J229" s="178" t="str">
        <f>VLOOKUP(A229,'BASE REGISTRO AGOSTO'!$A$1:$T$889,10,FALSE)</f>
        <v>08 de agosto de 2016, conforme al acta de fecha 08 de agosto de 2016, reducida a escritura pública con fecha 24 de noviembre de 2016, ante doña María Angelica Galan Bäurle, Notario Público de Valparaíso.</v>
      </c>
      <c r="K229" s="178" t="str">
        <f>VLOOKUP(A229,'BASE REGISTRO AGOSTO'!$A$1:$T$889,11,FALSE)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9" s="178" t="str">
        <f>VLOOKUP(A229,'BASE REGISTRO AGOSTO'!$A$1:$T$889,12,FALSE)</f>
        <v xml:space="preserve">Victoria Nº 2370, Valparaíso.
Casilla 424, Valparaíso.
</v>
      </c>
      <c r="M229" s="178" t="str">
        <f>VLOOKUP(A229,'BASE REGISTRO AGOSTO'!$A$1:$T$889,13,FALSE)</f>
        <v>V</v>
      </c>
      <c r="N229" s="178" t="str">
        <f>VLOOKUP(A229,'BASE REGISTRO AGOSTO'!$A$1:$T$889,14,FALSE)</f>
        <v>Valparaíso</v>
      </c>
      <c r="O229" s="178" t="str">
        <f>VLOOKUP(A229,'BASE REGISTRO AGOSTO'!$A$1:$T$889,15,FALSE)</f>
        <v xml:space="preserve">(32) 2213431-2237148-2238963, </v>
      </c>
      <c r="P229" s="178" t="str">
        <f>VLOOKUP(A229,'BASE REGISTRO AGOSTO'!$A$1:$T$889,16,FALSE)</f>
        <v>info@refugiodecristo.cl</v>
      </c>
      <c r="Q229" s="178">
        <f>VLOOKUP(A229,'BASE REGISTRO AGOSTO'!$A$1:$T$889,17,FALSE)</f>
        <v>0</v>
      </c>
      <c r="R229" s="178">
        <f>VLOOKUP(A229,'BASE REGISTRO AGOSTO'!$A$1:$T$889,18,FALSE)</f>
        <v>93401</v>
      </c>
      <c r="S229" s="178" t="str">
        <f>VLOOKUP(A229,'BASE REGISTRO AGOSTO'!$A$1:$T$889,19,FALSE)</f>
        <v xml:space="preserve">Certificado financiero correspondiente al año 2020 APROBADOS POR EL  Subdepartamento de Supervisión Financiero. </v>
      </c>
      <c r="T229" s="183">
        <f>VLOOKUP(A229,'BASE REGISTRO AGOSTO'!$A$1:$T$889,20,FALSE)</f>
        <v>37970</v>
      </c>
      <c r="U229" s="177">
        <v>4550</v>
      </c>
      <c r="V229" s="179">
        <v>26830334</v>
      </c>
      <c r="W229" s="179">
        <v>195657215</v>
      </c>
      <c r="X229" s="180">
        <v>44469</v>
      </c>
      <c r="Y229" s="176" t="s">
        <v>6489</v>
      </c>
      <c r="Z229" s="176" t="s">
        <v>6490</v>
      </c>
      <c r="AA229" s="181" t="s">
        <v>6546</v>
      </c>
    </row>
    <row r="230" spans="1:27" ht="15.75" customHeight="1" x14ac:dyDescent="0.2">
      <c r="A230" s="177">
        <v>5150</v>
      </c>
      <c r="B230" s="178" t="str">
        <f>VLOOKUP(A230,'BASE REGISTRO AGOSTO'!$A$1:$T$889,2,FALSE)</f>
        <v xml:space="preserve">
I. Municipalidad de Coyhaique
</v>
      </c>
      <c r="C230" s="178">
        <f>VLOOKUP(A230,'BASE REGISTRO AGOSTO'!$A$1:$T$889,3,FALSE)</f>
        <v>692403002</v>
      </c>
      <c r="D230" s="178" t="str">
        <f>VLOOKUP(A230,'BASE REGISTRO AGOSTO'!$A$1:$T$889,4,FALSE)</f>
        <v>Municipalidad</v>
      </c>
      <c r="E230" s="178" t="str">
        <f>VLOOKUP(A230,'BASE REGISTRO AGOSTO'!$A$1:$T$889,5,FALSE)</f>
        <v>Constitución Política de la República, art. 107.</v>
      </c>
      <c r="F230" s="178" t="str">
        <f>VLOOKUP(A230,'BASE REGISTRO AGOSTO'!$A$1:$T$889,6,FALSE)</f>
        <v>Indefinida.</v>
      </c>
      <c r="G230" s="178" t="str">
        <f>VLOOKUP(A230,'BASE REGISTRO AGOSTO'!$A$1:$T$889,7,FALSE)</f>
        <v>Según Ley Orgánica Nº 18.695, arts. 1º al 4º.</v>
      </c>
      <c r="H230" s="178" t="str">
        <f>VLOOKUP(A230,'BASE REGISTRO AGOSTO'!$A$1:$T$889,8,FALSE)</f>
        <v>no tiene</v>
      </c>
      <c r="I230" s="178">
        <f>VLOOKUP(A230,'BASE REGISTRO AGOSTO'!$A$1:$T$889,9,FALSE)</f>
        <v>0</v>
      </c>
      <c r="J230" s="178">
        <f>VLOOKUP(A230,'BASE REGISTRO AGOSTO'!$A$1:$T$889,10,FALSE)</f>
        <v>0</v>
      </c>
      <c r="K230" s="178" t="str">
        <f>VLOOKUP(A230,'BASE REGISTRO AGOSTO'!$A$1:$T$889,11,FALSE)</f>
        <v>Carlos Patricio Gatica Villegas</v>
      </c>
      <c r="L230" s="178" t="str">
        <f>VLOOKUP(A230,'BASE REGISTRO AGOSTO'!$A$1:$T$889,12,FALSE)</f>
        <v>Francisco Bilbao Nº357, Coyhaique, Undécima Región.</v>
      </c>
      <c r="M230" s="178" t="str">
        <f>VLOOKUP(A230,'BASE REGISTRO AGOSTO'!$A$1:$T$889,13,FALSE)</f>
        <v>XI</v>
      </c>
      <c r="N230" s="178" t="str">
        <f>VLOOKUP(A230,'BASE REGISTRO AGOSTO'!$A$1:$T$889,14,FALSE)</f>
        <v>Coyhaique</v>
      </c>
      <c r="O230" s="178" t="str">
        <f>VLOOKUP(A230,'BASE REGISTRO AGOSTO'!$A$1:$T$889,15,FALSE)</f>
        <v xml:space="preserve">67-2675100 (Oficina de Partes)
67-2675103 (Secretaría Administración Municipal)
67-2675104 (Secretaría Alcaldía)
</v>
      </c>
      <c r="P230" s="178" t="str">
        <f>VLOOKUP(A230,'BASE REGISTRO AGOSTO'!$A$1:$T$889,16,FALSE)</f>
        <v xml:space="preserve">Correo electrónico: carlosgatica@coyhaique.cl
anasandoval@coyhaique.cl (Secretaria de Alcaldía)
partes@coyhaique.cl (Oficina de partes)
</v>
      </c>
      <c r="Q230" s="178">
        <f>VLOOKUP(A230,'BASE REGISTRO AGOSTO'!$A$1:$T$889,17,FALSE)</f>
        <v>0</v>
      </c>
      <c r="R230" s="178">
        <f>VLOOKUP(A230,'BASE REGISTRO AGOSTO'!$A$1:$T$889,18,FALSE)</f>
        <v>91001</v>
      </c>
      <c r="S230" s="178" t="str">
        <f>VLOOKUP(A230,'BASE REGISTRO AGOSTO'!$A$1:$T$889,19,FALSE)</f>
        <v xml:space="preserve">No se acompañan. Aplica Informe Jurídico Nº 09, de  fecha 14 de marzo de 2011 del Departamento Jurídico y Dictamen Nº 070791, de 2009, de la Contraloría General de la República.  
</v>
      </c>
      <c r="T230" s="183">
        <f>VLOOKUP(A230,'BASE REGISTRO AGOSTO'!$A$1:$T$889,20,FALSE)</f>
        <v>37970</v>
      </c>
      <c r="U230" s="177">
        <v>5150</v>
      </c>
      <c r="V230" s="179">
        <v>6582232</v>
      </c>
      <c r="W230" s="179">
        <v>46266524</v>
      </c>
      <c r="X230" s="180">
        <v>44469</v>
      </c>
      <c r="Y230" s="176" t="s">
        <v>6489</v>
      </c>
      <c r="Z230" s="176" t="s">
        <v>6490</v>
      </c>
      <c r="AA230" s="181" t="s">
        <v>7199</v>
      </c>
    </row>
    <row r="231" spans="1:27" ht="15.75" customHeight="1" x14ac:dyDescent="0.2">
      <c r="A231" s="177">
        <v>5200</v>
      </c>
      <c r="B231" s="178" t="str">
        <f>VLOOKUP(A231,'BASE REGISTRO AGOSTO'!$A$1:$T$889,2,FALSE)</f>
        <v xml:space="preserve">
I. Municipalidad de La Florida
</v>
      </c>
      <c r="C231" s="178">
        <f>VLOOKUP(A231,'BASE REGISTRO AGOSTO'!$A$1:$T$889,3,FALSE)</f>
        <v>690707004</v>
      </c>
      <c r="D231" s="178" t="str">
        <f>VLOOKUP(A231,'BASE REGISTRO AGOSTO'!$A$1:$T$889,4,FALSE)</f>
        <v xml:space="preserve">
I. Municipalidad de La Florida
</v>
      </c>
      <c r="E231" s="178" t="str">
        <f>VLOOKUP(A231,'BASE REGISTRO AGOSTO'!$A$1:$T$889,5,FALSE)</f>
        <v>Constitución Política de la República, art. 107.</v>
      </c>
      <c r="F231" s="178" t="str">
        <f>VLOOKUP(A231,'BASE REGISTRO AGOSTO'!$A$1:$T$889,6,FALSE)</f>
        <v>Indefinida.</v>
      </c>
      <c r="G231" s="178" t="str">
        <f>VLOOKUP(A231,'BASE REGISTRO AGOSTO'!$A$1:$T$889,7,FALSE)</f>
        <v>Según Ley Orgánica Nº 18.695, arts. 1º al 4º.</v>
      </c>
      <c r="H231" s="178" t="str">
        <f>VLOOKUP(A231,'BASE REGISTRO AGOSTO'!$A$1:$T$889,8,FALSE)</f>
        <v>no tiene</v>
      </c>
      <c r="I231" s="178">
        <f>VLOOKUP(A231,'BASE REGISTRO AGOSTO'!$A$1:$T$889,9,FALSE)</f>
        <v>0</v>
      </c>
      <c r="J231" s="178">
        <f>VLOOKUP(A231,'BASE REGISTRO AGOSTO'!$A$1:$T$889,10,FALSE)</f>
        <v>0</v>
      </c>
      <c r="K231" s="178" t="str">
        <f>VLOOKUP(A231,'BASE REGISTRO AGOSTO'!$A$1:$T$889,11,FALSE)</f>
        <v xml:space="preserve">Rodolfo Carter Fernández, </v>
      </c>
      <c r="L231" s="178" t="str">
        <f>VLOOKUP(A231,'BASE REGISTRO AGOSTO'!$A$1:$T$889,12,FALSE)</f>
        <v xml:space="preserve">Serafín Zamora Nº 6600, La Florida, Región Metropolitana. </v>
      </c>
      <c r="M231" s="178" t="str">
        <f>VLOOKUP(A231,'BASE REGISTRO AGOSTO'!$A$1:$T$889,13,FALSE)</f>
        <v>XIII</v>
      </c>
      <c r="N231" s="178" t="str">
        <f>VLOOKUP(A231,'BASE REGISTRO AGOSTO'!$A$1:$T$889,14,FALSE)</f>
        <v>La Florida</v>
      </c>
      <c r="O231" s="178" t="str">
        <f>VLOOKUP(A231,'BASE REGISTRO AGOSTO'!$A$1:$T$889,15,FALSE)</f>
        <v>Teléfono: 6365000;</v>
      </c>
      <c r="P231" s="178">
        <f>VLOOKUP(A231,'BASE REGISTRO AGOSTO'!$A$1:$T$889,16,FALSE)</f>
        <v>0</v>
      </c>
      <c r="Q231" s="178">
        <f>VLOOKUP(A231,'BASE REGISTRO AGOSTO'!$A$1:$T$889,17,FALSE)</f>
        <v>0</v>
      </c>
      <c r="R231" s="178">
        <f>VLOOKUP(A231,'BASE REGISTRO AGOSTO'!$A$1:$T$889,18,FALSE)</f>
        <v>91001</v>
      </c>
      <c r="S231" s="178" t="str">
        <f>VLOOKUP(A231,'BASE REGISTRO AGOSTO'!$A$1:$T$889,19,FALSE)</f>
        <v xml:space="preserve">No se acompañan. Aplica Informe Jurídico Nº 09, de  fecha 14 de marzo de 2011 del Departamento Jurídico y Dictamen Nº 070791, de 2009, de la Contraloría General de la República.  
</v>
      </c>
      <c r="T231" s="183">
        <f>VLOOKUP(A231,'BASE REGISTRO AGOSTO'!$A$1:$T$889,20,FALSE)</f>
        <v>37970</v>
      </c>
      <c r="U231" s="177">
        <v>5200</v>
      </c>
      <c r="V231" s="179">
        <v>20937222</v>
      </c>
      <c r="W231" s="179">
        <v>94217499</v>
      </c>
      <c r="X231" s="180">
        <v>44469</v>
      </c>
      <c r="Y231" s="176" t="s">
        <v>6489</v>
      </c>
      <c r="Z231" s="176" t="s">
        <v>6490</v>
      </c>
      <c r="AA231" s="181" t="s">
        <v>6566</v>
      </c>
    </row>
    <row r="232" spans="1:27" ht="15.75" customHeight="1" x14ac:dyDescent="0.2">
      <c r="A232" s="177">
        <v>5650</v>
      </c>
      <c r="B232" s="178" t="str">
        <f>VLOOKUP(A232,'BASE REGISTRO AGOSTO'!$A$1:$T$889,2,FALSE)</f>
        <v xml:space="preserve">Prelatura de Illapel (Obispado de Illapel)  </v>
      </c>
      <c r="C232" s="178">
        <f>VLOOKUP(A232,'BASE REGISTRO AGOSTO'!$A$1:$T$889,3,FALSE)</f>
        <v>708967009</v>
      </c>
      <c r="D232" s="178" t="str">
        <f>VLOOKUP(A232,'BASE REGISTRO AGOSTO'!$A$1:$T$889,4,FALSE)</f>
        <v xml:space="preserve">Institución eclesiástica.
</v>
      </c>
      <c r="E232" s="178" t="str">
        <f>VLOOKUP(A232,'BASE REGISTRO AGOSTO'!$A$1:$T$889,5,FALSE)</f>
        <v xml:space="preserve">Institución eclesiastica. Erigida conforme al derecho canónico Bula “Ad Similitudem Hominis”
</v>
      </c>
      <c r="F232" s="178" t="str">
        <f>VLOOKUP(A232,'BASE REGISTRO AGOSTO'!$A$1:$T$889,6,FALSE)</f>
        <v xml:space="preserve">Indefinida
</v>
      </c>
      <c r="G232" s="178" t="str">
        <f>VLOOKUP(A232,'BASE REGISTRO AGOSTO'!$A$1:$T$889,7,FALSE)</f>
        <v xml:space="preserve">Organización religiosa.
</v>
      </c>
      <c r="H232" s="178" t="str">
        <f>VLOOKUP(A232,'BASE REGISTRO AGOSTO'!$A$1:$T$889,8,FALSE)</f>
        <v>no tiene</v>
      </c>
      <c r="I232" s="178">
        <f>VLOOKUP(A232,'BASE REGISTRO AGOSTO'!$A$1:$T$889,9,FALSE)</f>
        <v>0</v>
      </c>
      <c r="J232" s="178">
        <f>VLOOKUP(A232,'BASE REGISTRO AGOSTO'!$A$1:$T$889,10,FALSE)</f>
        <v>0</v>
      </c>
      <c r="K232" s="178" t="str">
        <f>VLOOKUP(A232,'BASE REGISTRO AGOSTO'!$A$1:$T$889,11,FALSE)</f>
        <v xml:space="preserve">Luis Sigfredo Lazo Díaz </v>
      </c>
      <c r="L232" s="178" t="str">
        <f>VLOOKUP(A232,'BASE REGISTRO AGOSTO'!$A$1:$T$889,12,FALSE)</f>
        <v xml:space="preserve">Constitución N°0 020, comuna Illapel, Región de Coquimbo. 
</v>
      </c>
      <c r="M232" s="178" t="str">
        <f>VLOOKUP(A232,'BASE REGISTRO AGOSTO'!$A$1:$T$889,13,FALSE)</f>
        <v>IV</v>
      </c>
      <c r="N232" s="178" t="str">
        <f>VLOOKUP(A232,'BASE REGISTRO AGOSTO'!$A$1:$T$889,14,FALSE)</f>
        <v xml:space="preserve"> Illapel</v>
      </c>
      <c r="O232" s="178" t="str">
        <f>VLOOKUP(A232,'BASE REGISTRO AGOSTO'!$A$1:$T$889,15,FALSE)</f>
        <v>Fono 53 521143</v>
      </c>
      <c r="P232" s="178" t="str">
        <f>VLOOKUP(A232,'BASE REGISTRO AGOSTO'!$A$1:$T$889,16,FALSE)</f>
        <v>illapel@episcopado.cl</v>
      </c>
      <c r="Q232" s="178">
        <f>VLOOKUP(A232,'BASE REGISTRO AGOSTO'!$A$1:$T$889,17,FALSE)</f>
        <v>0</v>
      </c>
      <c r="R232" s="178" t="str">
        <f>VLOOKUP(A232,'BASE REGISTRO AGOSTO'!$A$1:$T$889,18,FALSE)</f>
        <v xml:space="preserve">93910 Organizaciones religiosas </v>
      </c>
      <c r="S232" s="178" t="str">
        <f>VLOOKUP(A232,'BASE REGISTRO AGOSTO'!$A$1:$T$889,19,FALSE)</f>
        <v>Certificado financiero correspondiente al año 2020, aprobado por el Sub Departamento de Supervisión Financiera.</v>
      </c>
      <c r="T232" s="183">
        <f>VLOOKUP(A232,'BASE REGISTRO AGOSTO'!$A$1:$T$889,20,FALSE)</f>
        <v>37970</v>
      </c>
      <c r="U232" s="177">
        <v>5650</v>
      </c>
      <c r="V232" s="179">
        <v>11186356</v>
      </c>
      <c r="W232" s="179">
        <v>65577678</v>
      </c>
      <c r="X232" s="180">
        <v>44469</v>
      </c>
      <c r="Y232" s="176" t="s">
        <v>6489</v>
      </c>
      <c r="Z232" s="176" t="s">
        <v>6490</v>
      </c>
      <c r="AA232" s="181" t="s">
        <v>6611</v>
      </c>
    </row>
    <row r="233" spans="1:27" ht="15.75" customHeight="1" x14ac:dyDescent="0.2">
      <c r="A233" s="177">
        <v>5800</v>
      </c>
      <c r="B233" s="178" t="str">
        <f>VLOOKUP(A233,'BASE REGISTRO AGOSTO'!$A$1:$T$889,2,FALSE)</f>
        <v>Corporación Obra Don Guanella</v>
      </c>
      <c r="C233" s="178">
        <f>VLOOKUP(A233,'BASE REGISTRO AGOSTO'!$A$1:$T$889,3,FALSE)</f>
        <v>700159108</v>
      </c>
      <c r="D233" s="178" t="str">
        <f>VLOOKUP(A233,'BASE REGISTRO AGOSTO'!$A$1:$T$889,4,FALSE)</f>
        <v>Corporación de Derecho Privado.</v>
      </c>
      <c r="E233" s="178" t="str">
        <f>VLOOKUP(A233,'BASE REGISTRO AGOSTO'!$A$1:$T$889,5,FALSE)</f>
        <v xml:space="preserve">Decreto Supremo Nº2440, de 23 de abril de 1951, del Ministerio de Justicia. </v>
      </c>
      <c r="F233" s="178" t="str">
        <f>VLOOKUP(A233,'BASE REGISTRO AGOSTO'!$A$1:$T$889,6,FALSE)</f>
        <v>Certificado de Vigencia Folio Nº 500355737092, de fecha 12 de noviembre de 2020, del Servicio de Registro Civil e Identificación.</v>
      </c>
      <c r="G233" s="178" t="str">
        <f>VLOOKUP(A233,'BASE REGISTRO AGOSTO'!$A$1:$T$889,7,FALSE)</f>
        <v>Organizar un establecimiento que permita recoger a los niños huérfanos y desamparados, educándoles y en lo posible, procurándoles una profesión; recoger a los ancianos e inválidos, a fin de proporcionarles habitación y sustento.</v>
      </c>
      <c r="H233" s="178" t="str">
        <f>VLOOKUP(A233,'BASE REGISTRO AGOSTO'!$A$1:$T$889,8,FALSE)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33" s="178" t="str">
        <f>VLOOKUP(A233,'BASE REGISTRO AGOSTO'!$A$1:$T$889,9,FALSE)</f>
        <v xml:space="preserve">5 años, pudiendo ser reelegidos indefinidamente.
</v>
      </c>
      <c r="J233" s="178" t="str">
        <f>VLOOKUP(A233,'BASE REGISTRO AGOSTO'!$A$1:$T$889,10,FALSE)</f>
        <v xml:space="preserve">23 de abril de 2018, según acta de asamblea de socios reducida a escritura pública con fecha 16 de mayo de 2018, ante don Humberto Quezada Moreno, Notario Público Titular de la Vigésimo Sexta Notaría de Santiago.
</v>
      </c>
      <c r="K233" s="178" t="str">
        <f>VLOOKUP(A233,'BASE REGISTRO AGOSTO'!$A$1:$T$889,11,FALSE)</f>
        <v xml:space="preserve">R.P. Silvano Poletto Goldin, , y a R.P. Jorge Álvaro Poblete Escobedo, para que, cada uno singularmente o en conjunto, anteponiendo su firma el nombre de la corporación, la obligue y represente. 
</v>
      </c>
      <c r="L233" s="178" t="str">
        <f>VLOOKUP(A233,'BASE REGISTRO AGOSTO'!$A$1:$T$889,12,FALSE)</f>
        <v xml:space="preserve">Panamericana Norte Km. 25, Batuco, Lampa, Región Metropolitana
</v>
      </c>
      <c r="M233" s="178" t="str">
        <f>VLOOKUP(A233,'BASE REGISTRO AGOSTO'!$A$1:$T$889,13,FALSE)</f>
        <v>XIII</v>
      </c>
      <c r="N233" s="178" t="str">
        <f>VLOOKUP(A233,'BASE REGISTRO AGOSTO'!$A$1:$T$889,14,FALSE)</f>
        <v>Lampa</v>
      </c>
      <c r="O233" s="178" t="str">
        <f>VLOOKUP(A233,'BASE REGISTRO AGOSTO'!$A$1:$T$889,15,FALSE)</f>
        <v>F. 7331581</v>
      </c>
      <c r="P233" s="178" t="str">
        <f>VLOOKUP(A233,'BASE REGISTRO AGOSTO'!$A$1:$T$889,16,FALSE)</f>
        <v>: hogarsanricardo@gmail.com</v>
      </c>
      <c r="Q233" s="178">
        <f>VLOOKUP(A233,'BASE REGISTRO AGOSTO'!$A$1:$T$889,17,FALSE)</f>
        <v>0</v>
      </c>
      <c r="R233" s="178">
        <f>VLOOKUP(A233,'BASE REGISTRO AGOSTO'!$A$1:$T$889,18,FALSE)</f>
        <v>93401</v>
      </c>
      <c r="S233" s="178" t="str">
        <f>VLOOKUP(A233,'BASE REGISTRO AGOSTO'!$A$1:$T$889,19,FALSE)</f>
        <v>Se acompañan antecedentes financieros correspondientes al año 2019 aprobados por el Subdepartamento de Supervisión Financiera.</v>
      </c>
      <c r="T233" s="183">
        <f>VLOOKUP(A233,'BASE REGISTRO AGOSTO'!$A$1:$T$889,20,FALSE)</f>
        <v>37970</v>
      </c>
      <c r="U233" s="177">
        <v>5800</v>
      </c>
      <c r="V233" s="179">
        <v>0</v>
      </c>
      <c r="W233" s="179">
        <v>178894999</v>
      </c>
      <c r="X233" s="180">
        <v>44469</v>
      </c>
      <c r="Y233" s="176" t="s">
        <v>6489</v>
      </c>
      <c r="Z233" s="176" t="s">
        <v>6490</v>
      </c>
      <c r="AA233" s="181" t="s">
        <v>6584</v>
      </c>
    </row>
    <row r="234" spans="1:27" ht="15.75" customHeight="1" x14ac:dyDescent="0.2">
      <c r="A234" s="177">
        <v>5850</v>
      </c>
      <c r="B234" s="178" t="str">
        <f>VLOOKUP(A234,'BASE REGISTRO AGOSTO'!$A$1:$T$889,2,FALSE)</f>
        <v xml:space="preserve">
Orden de la Bienaventurada Virgen María de la Merced o Congregación Provincia Mercedaria de Chile.
</v>
      </c>
      <c r="C234" s="178">
        <f>VLOOKUP(A234,'BASE REGISTRO AGOSTO'!$A$1:$T$889,3,FALSE)</f>
        <v>700270009</v>
      </c>
      <c r="D234" s="178" t="str">
        <f>VLOOKUP(A234,'BASE REGISTRO AGOSTO'!$A$1:$T$889,4,FALSE)</f>
        <v xml:space="preserve">Organización religiosa.
</v>
      </c>
      <c r="E234" s="178" t="str">
        <f>VLOOKUP(A234,'BASE REGISTRO AGOSTO'!$A$1:$T$889,5,FALSE)</f>
        <v xml:space="preserve">Institución eclesiastica. Erigida de acuerdo al Derecho Canónico, en la Arquidiócesis de Santiago.
</v>
      </c>
      <c r="F234" s="178" t="str">
        <f>VLOOKUP(A234,'BASE REGISTRO AGOSTO'!$A$1:$T$889,6,FALSE)</f>
        <v xml:space="preserve">Indefinida.Consta en el Certificado C/14143/2019 y 1302/2020, de fecha 17 de octubre de 2019, autorizado por doña Marcela Arriaza Morales, Notaria del Arzobispado de Santiago.
</v>
      </c>
      <c r="G234" s="178" t="str">
        <f>VLOOKUP(A234,'BASE REGISTRO AGOSTO'!$A$1:$T$889,7,FALSE)</f>
        <v>Actividad religiosa.</v>
      </c>
      <c r="H234" s="178" t="str">
        <f>VLOOKUP(A234,'BASE REGISTRO AGOSTO'!$A$1:$T$889,8,FALSE)</f>
        <v>no tiene</v>
      </c>
      <c r="I234" s="178">
        <f>VLOOKUP(A234,'BASE REGISTRO AGOSTO'!$A$1:$T$889,9,FALSE)</f>
        <v>0</v>
      </c>
      <c r="J234" s="178">
        <f>VLOOKUP(A234,'BASE REGISTRO AGOSTO'!$A$1:$T$889,10,FALSE)</f>
        <v>0</v>
      </c>
      <c r="K234" s="178" t="str">
        <f>VLOOKUP(A234,'BASE REGISTRO AGOSTO'!$A$1:$T$889,11,FALSE)</f>
        <v>Mario Andres Salas Becerra      Viviana Contreras Menodoza (representante legal del Hogar San Pedro Armengol y Residencia San pedro Armengol El Salto en lo relativo a contratos con SENAME en la Región Metropolitana)</v>
      </c>
      <c r="L234" s="178" t="str">
        <f>VLOOKUP(A234,'BASE REGISTRO AGOSTO'!$A$1:$T$889,12,FALSE)</f>
        <v xml:space="preserve">Huérfanos Nº 669, of 614, Casilla 525, 
</v>
      </c>
      <c r="M234" s="178" t="str">
        <f>VLOOKUP(A234,'BASE REGISTRO AGOSTO'!$A$1:$T$889,13,FALSE)</f>
        <v>XIII</v>
      </c>
      <c r="N234" s="178" t="str">
        <f>VLOOKUP(A234,'BASE REGISTRO AGOSTO'!$A$1:$T$889,14,FALSE)</f>
        <v xml:space="preserve">Santiago </v>
      </c>
      <c r="O234" s="178" t="str">
        <f>VLOOKUP(A234,'BASE REGISTRO AGOSTO'!$A$1:$T$889,15,FALSE)</f>
        <v>Teléfono 02-6395684</v>
      </c>
      <c r="P234" s="178">
        <f>VLOOKUP(A234,'BASE REGISTRO AGOSTO'!$A$1:$T$889,16,FALSE)</f>
        <v>0</v>
      </c>
      <c r="Q234" s="178">
        <f>VLOOKUP(A234,'BASE REGISTRO AGOSTO'!$A$1:$T$889,17,FALSE)</f>
        <v>0</v>
      </c>
      <c r="R234" s="178" t="str">
        <f>VLOOKUP(A234,'BASE REGISTRO AGOSTO'!$A$1:$T$889,18,FALSE)</f>
        <v>93910 Organizaciones religiosas.</v>
      </c>
      <c r="S234" s="178" t="str">
        <f>VLOOKUP(A234,'BASE REGISTRO AGOSTO'!$A$1:$T$889,19,FALSE)</f>
        <v xml:space="preserve">Se acompaña Certificado de Antecedentes Financieros, correspondiente al año 2020, aprobado por el Subdepartamento de Supervisión Financiera.
</v>
      </c>
      <c r="T234" s="183">
        <f>VLOOKUP(A234,'BASE REGISTRO AGOSTO'!$A$1:$T$889,20,FALSE)</f>
        <v>37970</v>
      </c>
      <c r="U234" s="177">
        <v>5850</v>
      </c>
      <c r="V234" s="179">
        <v>16302144</v>
      </c>
      <c r="W234" s="179">
        <v>148478247</v>
      </c>
      <c r="X234" s="180">
        <v>44469</v>
      </c>
      <c r="Y234" s="176" t="s">
        <v>6489</v>
      </c>
      <c r="Z234" s="176" t="s">
        <v>6490</v>
      </c>
      <c r="AA234" s="181" t="s">
        <v>6573</v>
      </c>
    </row>
    <row r="235" spans="1:27" ht="15.75" customHeight="1" x14ac:dyDescent="0.2">
      <c r="A235" s="177">
        <v>5850</v>
      </c>
      <c r="B235" s="178" t="str">
        <f>VLOOKUP(A235,'BASE REGISTRO AGOSTO'!$A$1:$T$889,2,FALSE)</f>
        <v xml:space="preserve">
Orden de la Bienaventurada Virgen María de la Merced o Congregación Provincia Mercedaria de Chile.
</v>
      </c>
      <c r="C235" s="178">
        <f>VLOOKUP(A235,'BASE REGISTRO AGOSTO'!$A$1:$T$889,3,FALSE)</f>
        <v>700270009</v>
      </c>
      <c r="D235" s="178" t="str">
        <f>VLOOKUP(A235,'BASE REGISTRO AGOSTO'!$A$1:$T$889,4,FALSE)</f>
        <v xml:space="preserve">Organización religiosa.
</v>
      </c>
      <c r="E235" s="178" t="str">
        <f>VLOOKUP(A235,'BASE REGISTRO AGOSTO'!$A$1:$T$889,5,FALSE)</f>
        <v xml:space="preserve">Institución eclesiastica. Erigida de acuerdo al Derecho Canónico, en la Arquidiócesis de Santiago.
</v>
      </c>
      <c r="F235" s="178" t="str">
        <f>VLOOKUP(A235,'BASE REGISTRO AGOSTO'!$A$1:$T$889,6,FALSE)</f>
        <v xml:space="preserve">Indefinida.Consta en el Certificado C/14143/2019 y 1302/2020, de fecha 17 de octubre de 2019, autorizado por doña Marcela Arriaza Morales, Notaria del Arzobispado de Santiago.
</v>
      </c>
      <c r="G235" s="178" t="str">
        <f>VLOOKUP(A235,'BASE REGISTRO AGOSTO'!$A$1:$T$889,7,FALSE)</f>
        <v>Actividad religiosa.</v>
      </c>
      <c r="H235" s="178" t="str">
        <f>VLOOKUP(A235,'BASE REGISTRO AGOSTO'!$A$1:$T$889,8,FALSE)</f>
        <v>no tiene</v>
      </c>
      <c r="I235" s="178">
        <f>VLOOKUP(A235,'BASE REGISTRO AGOSTO'!$A$1:$T$889,9,FALSE)</f>
        <v>0</v>
      </c>
      <c r="J235" s="178">
        <f>VLOOKUP(A235,'BASE REGISTRO AGOSTO'!$A$1:$T$889,10,FALSE)</f>
        <v>0</v>
      </c>
      <c r="K235" s="178" t="str">
        <f>VLOOKUP(A235,'BASE REGISTRO AGOSTO'!$A$1:$T$889,11,FALSE)</f>
        <v>Mario Andres Salas Becerra      Viviana Contreras Menodoza (representante legal del Hogar San Pedro Armengol y Residencia San pedro Armengol El Salto en lo relativo a contratos con SENAME en la Región Metropolitana)</v>
      </c>
      <c r="L235" s="178" t="str">
        <f>VLOOKUP(A235,'BASE REGISTRO AGOSTO'!$A$1:$T$889,12,FALSE)</f>
        <v xml:space="preserve">Huérfanos Nº 669, of 614, Casilla 525, 
</v>
      </c>
      <c r="M235" s="178" t="str">
        <f>VLOOKUP(A235,'BASE REGISTRO AGOSTO'!$A$1:$T$889,13,FALSE)</f>
        <v>XIII</v>
      </c>
      <c r="N235" s="178" t="str">
        <f>VLOOKUP(A235,'BASE REGISTRO AGOSTO'!$A$1:$T$889,14,FALSE)</f>
        <v xml:space="preserve">Santiago </v>
      </c>
      <c r="O235" s="178" t="str">
        <f>VLOOKUP(A235,'BASE REGISTRO AGOSTO'!$A$1:$T$889,15,FALSE)</f>
        <v>Teléfono 02-6395684</v>
      </c>
      <c r="P235" s="178">
        <f>VLOOKUP(A235,'BASE REGISTRO AGOSTO'!$A$1:$T$889,16,FALSE)</f>
        <v>0</v>
      </c>
      <c r="Q235" s="178">
        <f>VLOOKUP(A235,'BASE REGISTRO AGOSTO'!$A$1:$T$889,17,FALSE)</f>
        <v>0</v>
      </c>
      <c r="R235" s="178" t="str">
        <f>VLOOKUP(A235,'BASE REGISTRO AGOSTO'!$A$1:$T$889,18,FALSE)</f>
        <v>93910 Organizaciones religiosas.</v>
      </c>
      <c r="S235" s="178" t="str">
        <f>VLOOKUP(A235,'BASE REGISTRO AGOSTO'!$A$1:$T$889,19,FALSE)</f>
        <v xml:space="preserve">Se acompaña Certificado de Antecedentes Financieros, correspondiente al año 2020, aprobado por el Subdepartamento de Supervisión Financiera.
</v>
      </c>
      <c r="T235" s="183">
        <f>VLOOKUP(A235,'BASE REGISTRO AGOSTO'!$A$1:$T$889,20,FALSE)</f>
        <v>37970</v>
      </c>
      <c r="U235" s="177">
        <v>5850</v>
      </c>
      <c r="V235" s="179">
        <v>24193579</v>
      </c>
      <c r="W235" s="179">
        <v>157236056</v>
      </c>
      <c r="X235" s="180">
        <v>44469</v>
      </c>
      <c r="Y235" s="176" t="s">
        <v>6489</v>
      </c>
      <c r="Z235" s="176" t="s">
        <v>6490</v>
      </c>
      <c r="AA235" s="181" t="s">
        <v>6591</v>
      </c>
    </row>
    <row r="236" spans="1:27" ht="15.75" customHeight="1" x14ac:dyDescent="0.2">
      <c r="A236" s="177">
        <v>5900</v>
      </c>
      <c r="B236" s="178" t="str">
        <f>VLOOKUP(A236,'BASE REGISTRO AGOSTO'!$A$1:$T$889,2,FALSE)</f>
        <v>Sanatorio Marítimo San Juan de Dios</v>
      </c>
      <c r="C236" s="178">
        <f>VLOOKUP(A236,'BASE REGISTRO AGOSTO'!$A$1:$T$889,3,FALSE)</f>
        <v>823695004</v>
      </c>
      <c r="D236" s="178" t="str">
        <f>VLOOKUP(A236,'BASE REGISTRO AGOSTO'!$A$1:$T$889,4,FALSE)</f>
        <v>Organización Religiosa.</v>
      </c>
      <c r="E236" s="178" t="str">
        <f>VLOOKUP(A236,'BASE REGISTRO AGOSTO'!$A$1:$T$889,5,FALSE)</f>
        <v>Decreto Eclesiástico emanado del Obispado de Valparaíso</v>
      </c>
      <c r="F236" s="178" t="str">
        <f>VLOOKUP(A236,'BASE REGISTRO AGOSTO'!$A$1:$T$889,6,FALSE)</f>
        <v>Certificado Nº 306, del Obispado de Valparaíso, de fecha 22 de agosto de 2007.</v>
      </c>
      <c r="G236" s="178" t="str">
        <f>VLOOKUP(A236,'BASE REGISTRO AGOSTO'!$A$1:$T$889,7,FALSE)</f>
        <v>Actividades Religiosas.</v>
      </c>
      <c r="H236" s="178" t="str">
        <f>VLOOKUP(A236,'BASE REGISTRO AGOSTO'!$A$1:$T$889,8,FALSE)</f>
        <v>no tiene</v>
      </c>
      <c r="I236" s="178">
        <f>VLOOKUP(A236,'BASE REGISTRO AGOSTO'!$A$1:$T$889,9,FALSE)</f>
        <v>0</v>
      </c>
      <c r="J236" s="178">
        <f>VLOOKUP(A236,'BASE REGISTRO AGOSTO'!$A$1:$T$889,10,FALSE)</f>
        <v>0</v>
      </c>
      <c r="K236" s="178" t="str">
        <f>VLOOKUP(A236,'BASE REGISTRO AGOSTO'!$A$1:$T$889,11,FALSE)</f>
        <v xml:space="preserve">Representante Legal: Elías Alberto Reales, 
Delegación de poder a Gerente General, Andrés Pinto Escobar,
</v>
      </c>
      <c r="L236" s="178" t="str">
        <f>VLOOKUP(A236,'BASE REGISTRO AGOSTO'!$A$1:$T$889,12,FALSE)</f>
        <v xml:space="preserve">Avda. San Martín Nº 1355, comuna Viña del Mar.
</v>
      </c>
      <c r="M236" s="178" t="str">
        <f>VLOOKUP(A236,'BASE REGISTRO AGOSTO'!$A$1:$T$889,13,FALSE)</f>
        <v>V</v>
      </c>
      <c r="N236" s="178" t="str">
        <f>VLOOKUP(A236,'BASE REGISTRO AGOSTO'!$A$1:$T$889,14,FALSE)</f>
        <v>Viña del Mar</v>
      </c>
      <c r="O236" s="178" t="str">
        <f>VLOOKUP(A236,'BASE REGISTRO AGOSTO'!$A$1:$T$889,15,FALSE)</f>
        <v>Teléfono: (32) 460220.</v>
      </c>
      <c r="P236" s="178">
        <f>VLOOKUP(A236,'BASE REGISTRO AGOSTO'!$A$1:$T$889,16,FALSE)</f>
        <v>0</v>
      </c>
      <c r="Q236" s="178">
        <f>VLOOKUP(A236,'BASE REGISTRO AGOSTO'!$A$1:$T$889,17,FALSE)</f>
        <v>0</v>
      </c>
      <c r="R236" s="178">
        <f>VLOOKUP(A236,'BASE REGISTRO AGOSTO'!$A$1:$T$889,18,FALSE)</f>
        <v>93910</v>
      </c>
      <c r="S236" s="178" t="str">
        <f>VLOOKUP(A236,'BASE REGISTRO AGOSTO'!$A$1:$T$889,19,FALSE)</f>
        <v>Se acompaña certificado financiero, correspondiente al año 2020,aprobado por el  Departamento de Administración y Finanzas.</v>
      </c>
      <c r="T236" s="183">
        <f>VLOOKUP(A236,'BASE REGISTRO AGOSTO'!$A$1:$T$889,20,FALSE)</f>
        <v>37970</v>
      </c>
      <c r="U236" s="177">
        <v>5900</v>
      </c>
      <c r="V236" s="179">
        <v>31824734</v>
      </c>
      <c r="W236" s="179">
        <v>220737448</v>
      </c>
      <c r="X236" s="180">
        <v>44469</v>
      </c>
      <c r="Y236" s="176" t="s">
        <v>6489</v>
      </c>
      <c r="Z236" s="176" t="s">
        <v>6490</v>
      </c>
      <c r="AA236" s="181" t="s">
        <v>7476</v>
      </c>
    </row>
    <row r="237" spans="1:27" ht="15.75" customHeight="1" x14ac:dyDescent="0.2">
      <c r="A237" s="177">
        <v>5950</v>
      </c>
      <c r="B237" s="178" t="str">
        <f>VLOOKUP(A237,'BASE REGISTRO AGOSTO'!$A$1:$T$889,2,FALSE)</f>
        <v>Fundación Patronato de los Sagrados Corazones de Valparaíso</v>
      </c>
      <c r="C237" s="178">
        <f>VLOOKUP(A237,'BASE REGISTRO AGOSTO'!$A$1:$T$889,3,FALSE)</f>
        <v>708401005</v>
      </c>
      <c r="D237" s="178" t="str">
        <f>VLOOKUP(A237,'BASE REGISTRO AGOSTO'!$A$1:$T$889,4,FALSE)</f>
        <v>Fundación de Derecho Privado.</v>
      </c>
      <c r="E237" s="178" t="str">
        <f>VLOOKUP(A237,'BASE REGISTRO AGOSTO'!$A$1:$T$889,5,FALSE)</f>
        <v xml:space="preserve">Decreto Supremo 2431, de fecha 31 de agosto de 1905, del Ministerio de Justicia. </v>
      </c>
      <c r="F237" s="178" t="str">
        <f>VLOOKUP(A237,'BASE REGISTRO AGOSTO'!$A$1:$T$889,6,FALSE)</f>
        <v xml:space="preserve">Certificado de vigencia de persona jurídica sin fines de lucro, folio 500396675594, de fecha 08 de julio de 2021, emitido por el Servicio de de Registro Civil e Identificación.
</v>
      </c>
      <c r="G237" s="178" t="str">
        <f>VLOOKUP(A237,'BASE REGISTRO AGOSTO'!$A$1:$T$889,7,FALSE)</f>
        <v>Procurar el mayor bien religioso, intelectual y moral de los miembros de la clase obrera, por medio de la caridad de la clase acomodada, y de la protección mutua que aquellos mismos se presten.</v>
      </c>
      <c r="H237" s="178" t="str">
        <f>VLOOKUP(A237,'BASE REGISTRO AGOSTO'!$A$1:$T$889,8,FALSE)</f>
        <v xml:space="preserve">Presidente: 
Carlos Ernesto Celedón Riquelme
Vicepresidente: 
Sergio Manuel Reyes Cajas
Secretario:
Mónica Isabel Cortez Muñoz
Directores:
Mónica Isabel Cortez Muñoz
Sergio Manuel Reyes Cajas
Mario Soto Medel, 
Claudio Ansaldo Moggia, </v>
      </c>
      <c r="I237" s="178" t="str">
        <f>VLOOKUP(A237,'BASE REGISTRO AGOSTO'!$A$1:$T$889,9,FALSE)</f>
        <v xml:space="preserve">2 años.
</v>
      </c>
      <c r="J237" s="178" t="str">
        <f>VLOOKUP(A237,'BASE REGISTRO AGOSTO'!$A$1:$T$889,10,FALSE)</f>
        <v>Desde el 11 de mayo de 2021 al 11 de mayo de 2023</v>
      </c>
      <c r="K237" s="178" t="str">
        <f>VLOOKUP(A237,'BASE REGISTRO AGOSTO'!$A$1:$T$889,11,FALSE)</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37" s="178" t="str">
        <f>VLOOKUP(A237,'BASE REGISTRO AGOSTO'!$A$1:$T$889,12,FALSE)</f>
        <v xml:space="preserve">Las Heras Nº 785, comuna de Valparaíso
</v>
      </c>
      <c r="M237" s="178" t="str">
        <f>VLOOKUP(A237,'BASE REGISTRO AGOSTO'!$A$1:$T$889,13,FALSE)</f>
        <v>V</v>
      </c>
      <c r="N237" s="178" t="str">
        <f>VLOOKUP(A237,'BASE REGISTRO AGOSTO'!$A$1:$T$889,14,FALSE)</f>
        <v>Valparaíso</v>
      </c>
      <c r="O237" s="178" t="str">
        <f>VLOOKUP(A237,'BASE REGISTRO AGOSTO'!$A$1:$T$889,15,FALSE)</f>
        <v>Fono: 32- 214336-2218274-2214336</v>
      </c>
      <c r="P237" s="178" t="str">
        <f>VLOOKUP(A237,'BASE REGISTRO AGOSTO'!$A$1:$T$889,16,FALSE)</f>
        <v>laviles@patronatosscc.cl
Emoyano@patronatosscc.cl
secretaria@patronatosscc.cl</v>
      </c>
      <c r="Q237" s="178">
        <f>VLOOKUP(A237,'BASE REGISTRO AGOSTO'!$A$1:$T$889,17,FALSE)</f>
        <v>0</v>
      </c>
      <c r="R237" s="178" t="str">
        <f>VLOOKUP(A237,'BASE REGISTRO AGOSTO'!$A$1:$T$889,18,FALSE)</f>
        <v>93401: Instituciones de Asistencia Social.</v>
      </c>
      <c r="S237" s="178" t="str">
        <f>VLOOKUP(A237,'BASE REGISTRO AGOSTO'!$A$1:$T$889,19,FALSE)</f>
        <v xml:space="preserve">Se acompaña Certificado Financiero correspondiente al año 2020 aprobado por el Sub Departamento de Supervisión Financiera Nacional.
</v>
      </c>
      <c r="T237" s="183">
        <f>VLOOKUP(A237,'BASE REGISTRO AGOSTO'!$A$1:$T$889,20,FALSE)</f>
        <v>37970</v>
      </c>
      <c r="U237" s="177">
        <v>5950</v>
      </c>
      <c r="V237" s="179">
        <v>96741921</v>
      </c>
      <c r="W237" s="179">
        <v>742255446</v>
      </c>
      <c r="X237" s="180">
        <v>44469</v>
      </c>
      <c r="Y237" s="176" t="s">
        <v>6489</v>
      </c>
      <c r="Z237" s="176" t="s">
        <v>6490</v>
      </c>
      <c r="AA237" s="181" t="s">
        <v>6498</v>
      </c>
    </row>
    <row r="238" spans="1:27" ht="15.75" customHeight="1" x14ac:dyDescent="0.2">
      <c r="A238" s="177">
        <v>5950</v>
      </c>
      <c r="B238" s="178" t="str">
        <f>VLOOKUP(A238,'BASE REGISTRO AGOSTO'!$A$1:$T$889,2,FALSE)</f>
        <v>Fundación Patronato de los Sagrados Corazones de Valparaíso</v>
      </c>
      <c r="C238" s="178">
        <f>VLOOKUP(A238,'BASE REGISTRO AGOSTO'!$A$1:$T$889,3,FALSE)</f>
        <v>708401005</v>
      </c>
      <c r="D238" s="178" t="str">
        <f>VLOOKUP(A238,'BASE REGISTRO AGOSTO'!$A$1:$T$889,4,FALSE)</f>
        <v>Fundación de Derecho Privado.</v>
      </c>
      <c r="E238" s="178" t="str">
        <f>VLOOKUP(A238,'BASE REGISTRO AGOSTO'!$A$1:$T$889,5,FALSE)</f>
        <v xml:space="preserve">Decreto Supremo 2431, de fecha 31 de agosto de 1905, del Ministerio de Justicia. </v>
      </c>
      <c r="F238" s="178" t="str">
        <f>VLOOKUP(A238,'BASE REGISTRO AGOSTO'!$A$1:$T$889,6,FALSE)</f>
        <v xml:space="preserve">Certificado de vigencia de persona jurídica sin fines de lucro, folio 500396675594, de fecha 08 de julio de 2021, emitido por el Servicio de de Registro Civil e Identificación.
</v>
      </c>
      <c r="G238" s="178" t="str">
        <f>VLOOKUP(A238,'BASE REGISTRO AGOSTO'!$A$1:$T$889,7,FALSE)</f>
        <v>Procurar el mayor bien religioso, intelectual y moral de los miembros de la clase obrera, por medio de la caridad de la clase acomodada, y de la protección mutua que aquellos mismos se presten.</v>
      </c>
      <c r="H238" s="178" t="str">
        <f>VLOOKUP(A238,'BASE REGISTRO AGOSTO'!$A$1:$T$889,8,FALSE)</f>
        <v xml:space="preserve">Presidente: 
Carlos Ernesto Celedón Riquelme
Vicepresidente: 
Sergio Manuel Reyes Cajas
Secretario:
Mónica Isabel Cortez Muñoz
Directores:
Mónica Isabel Cortez Muñoz
Sergio Manuel Reyes Cajas
Mario Soto Medel, 
Claudio Ansaldo Moggia, </v>
      </c>
      <c r="I238" s="178" t="str">
        <f>VLOOKUP(A238,'BASE REGISTRO AGOSTO'!$A$1:$T$889,9,FALSE)</f>
        <v xml:space="preserve">2 años.
</v>
      </c>
      <c r="J238" s="178" t="str">
        <f>VLOOKUP(A238,'BASE REGISTRO AGOSTO'!$A$1:$T$889,10,FALSE)</f>
        <v>Desde el 11 de mayo de 2021 al 11 de mayo de 2023</v>
      </c>
      <c r="K238" s="178" t="str">
        <f>VLOOKUP(A238,'BASE REGISTRO AGOSTO'!$A$1:$T$889,11,FALSE)</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38" s="178" t="str">
        <f>VLOOKUP(A238,'BASE REGISTRO AGOSTO'!$A$1:$T$889,12,FALSE)</f>
        <v xml:space="preserve">Las Heras Nº 785, comuna de Valparaíso
</v>
      </c>
      <c r="M238" s="178" t="str">
        <f>VLOOKUP(A238,'BASE REGISTRO AGOSTO'!$A$1:$T$889,13,FALSE)</f>
        <v>V</v>
      </c>
      <c r="N238" s="178" t="str">
        <f>VLOOKUP(A238,'BASE REGISTRO AGOSTO'!$A$1:$T$889,14,FALSE)</f>
        <v>Valparaíso</v>
      </c>
      <c r="O238" s="178" t="str">
        <f>VLOOKUP(A238,'BASE REGISTRO AGOSTO'!$A$1:$T$889,15,FALSE)</f>
        <v>Fono: 32- 214336-2218274-2214336</v>
      </c>
      <c r="P238" s="178" t="str">
        <f>VLOOKUP(A238,'BASE REGISTRO AGOSTO'!$A$1:$T$889,16,FALSE)</f>
        <v>laviles@patronatosscc.cl
Emoyano@patronatosscc.cl
secretaria@patronatosscc.cl</v>
      </c>
      <c r="Q238" s="178">
        <f>VLOOKUP(A238,'BASE REGISTRO AGOSTO'!$A$1:$T$889,17,FALSE)</f>
        <v>0</v>
      </c>
      <c r="R238" s="178" t="str">
        <f>VLOOKUP(A238,'BASE REGISTRO AGOSTO'!$A$1:$T$889,18,FALSE)</f>
        <v>93401: Instituciones de Asistencia Social.</v>
      </c>
      <c r="S238" s="178" t="str">
        <f>VLOOKUP(A238,'BASE REGISTRO AGOSTO'!$A$1:$T$889,19,FALSE)</f>
        <v xml:space="preserve">Se acompaña Certificado Financiero correspondiente al año 2020 aprobado por el Sub Departamento de Supervisión Financiera Nacional.
</v>
      </c>
      <c r="T238" s="183">
        <f>VLOOKUP(A238,'BASE REGISTRO AGOSTO'!$A$1:$T$889,20,FALSE)</f>
        <v>37970</v>
      </c>
      <c r="U238" s="177">
        <v>5950</v>
      </c>
      <c r="V238" s="179">
        <v>23336256</v>
      </c>
      <c r="W238" s="179">
        <v>156099323</v>
      </c>
      <c r="X238" s="180">
        <v>44469</v>
      </c>
      <c r="Y238" s="176" t="s">
        <v>6489</v>
      </c>
      <c r="Z238" s="176" t="s">
        <v>6490</v>
      </c>
      <c r="AA238" s="181" t="s">
        <v>7476</v>
      </c>
    </row>
    <row r="239" spans="1:27" ht="15.75" customHeight="1" x14ac:dyDescent="0.2">
      <c r="A239" s="177">
        <v>6100</v>
      </c>
      <c r="B239" s="178" t="str">
        <f>VLOOKUP(A239,'BASE REGISTRO AGOSTO'!$A$1:$T$889,2,FALSE)</f>
        <v>Sociedad de Asistencia y Capacitación (antes denominada Sociedad Protectora de la Infancia)</v>
      </c>
      <c r="C239" s="178">
        <f>VLOOKUP(A239,'BASE REGISTRO AGOSTO'!$A$1:$T$889,3,FALSE)</f>
        <v>700124509</v>
      </c>
      <c r="D239" s="178" t="str">
        <f>VLOOKUP(A239,'BASE REGISTRO AGOSTO'!$A$1:$T$889,4,FALSE)</f>
        <v>Corporación de Derecho Privado.</v>
      </c>
      <c r="E239" s="178" t="str">
        <f>VLOOKUP(A239,'BASE REGISTRO AGOSTO'!$A$1:$T$889,5,FALSE)</f>
        <v xml:space="preserve">Otorgado por Decreto Supremo Nº 180, de fecha 7 de febrero de 1895, por el Ministerio de Justicia.  </v>
      </c>
      <c r="F239" s="178" t="str">
        <f>VLOOKUP(A239,'BASE REGISTRO AGOSTO'!$A$1:$T$889,6,FALSE)</f>
        <v xml:space="preserve">Certificado de vigencia de Persona Jurídica sin fines de lucro, Folio N° 500395280894, de 24 de junio del 2021, del Servicio de Registro Civil e Identificación.
</v>
      </c>
      <c r="G239" s="178" t="str">
        <f>VLOOKUP(A239,'BASE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9" s="178" t="str">
        <f>VLOOKUP(A239,'BASE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9" s="178" t="str">
        <f>VLOOKUP(A239,'BASE REGISTRO AGOSTO'!$A$1:$T$889,9,FALSE)</f>
        <v>dos años</v>
      </c>
      <c r="J239" s="178" t="str">
        <f>VLOOKUP(A239,'BASE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39" s="178" t="str">
        <f>VLOOKUP(A239,'BASE REGISTRO AGOSTO'!$A$1:$T$889,11,FALSE)</f>
        <v xml:space="preserve">Alicia  Amunátegui  Monckeberg   
María Inés Ross Amunategui.       
Gerente General:  Francisco Javier Loeser Bravo. 
</v>
      </c>
      <c r="L239" s="178" t="str">
        <f>VLOOKUP(A239,'BASE REGISTRO AGOSTO'!$A$1:$T$889,12,FALSE)</f>
        <v xml:space="preserve">Concha y Toro Nº 2188, Metro Protectora de la Infancia, comuna de Puente Alto (dirección según última carta remitida por la institución).
Concha y Toro 1898, P.34 ½ Vic. Mackenna, comuna de Puente Alto.
</v>
      </c>
      <c r="M239" s="178" t="str">
        <f>VLOOKUP(A239,'BASE REGISTRO AGOSTO'!$A$1:$T$889,13,FALSE)</f>
        <v>XIII</v>
      </c>
      <c r="N239" s="178" t="str">
        <f>VLOOKUP(A239,'BASE REGISTRO AGOSTO'!$A$1:$T$889,14,FALSE)</f>
        <v>comuna de Puente Alto</v>
      </c>
      <c r="O239" s="178" t="str">
        <f>VLOOKUP(A239,'BASE REGISTRO AGOSTO'!$A$1:$T$889,15,FALSE)</f>
        <v>Teléfono: 4848800 - 4848900</v>
      </c>
      <c r="P239" s="178" t="str">
        <f>VLOOKUP(A239,'BASE REGISTRO AGOSTO'!$A$1:$T$889,16,FALSE)</f>
        <v>secretaria.presidencia@protectora.cl
Secretario.gerencia@protectora.cl            floeser@protectora.cl</v>
      </c>
      <c r="Q239" s="178">
        <f>VLOOKUP(A239,'BASE REGISTRO AGOSTO'!$A$1:$T$889,17,FALSE)</f>
        <v>0</v>
      </c>
      <c r="R239" s="178">
        <f>VLOOKUP(A239,'BASE REGISTRO AGOSTO'!$A$1:$T$889,18,FALSE)</f>
        <v>93401</v>
      </c>
      <c r="S239" s="178" t="str">
        <f>VLOOKUP(A239,'BASE REGISTRO AGOSTO'!$A$1:$T$889,19,FALSE)</f>
        <v>Antecedentes financieros correspondientes al año 2020, aprobados por el Sub Depto de Supervisión Financiera Nacional.</v>
      </c>
      <c r="T239" s="183">
        <f>VLOOKUP(A239,'BASE REGISTRO AGOSTO'!$A$1:$T$889,20,FALSE)</f>
        <v>37970</v>
      </c>
      <c r="U239" s="177">
        <v>6100</v>
      </c>
      <c r="V239" s="179">
        <v>0</v>
      </c>
      <c r="W239" s="179">
        <v>50337950</v>
      </c>
      <c r="X239" s="180">
        <v>44469</v>
      </c>
      <c r="Y239" s="176" t="s">
        <v>6489</v>
      </c>
      <c r="Z239" s="176" t="s">
        <v>6490</v>
      </c>
      <c r="AA239" s="181" t="s">
        <v>6515</v>
      </c>
    </row>
    <row r="240" spans="1:27" ht="15.75" customHeight="1" x14ac:dyDescent="0.2">
      <c r="A240" s="177">
        <v>6100</v>
      </c>
      <c r="B240" s="178" t="str">
        <f>VLOOKUP(A240,'BASE REGISTRO AGOSTO'!$A$1:$T$889,2,FALSE)</f>
        <v>Sociedad de Asistencia y Capacitación (antes denominada Sociedad Protectora de la Infancia)</v>
      </c>
      <c r="C240" s="178">
        <f>VLOOKUP(A240,'BASE REGISTRO AGOSTO'!$A$1:$T$889,3,FALSE)</f>
        <v>700124509</v>
      </c>
      <c r="D240" s="178" t="str">
        <f>VLOOKUP(A240,'BASE REGISTRO AGOSTO'!$A$1:$T$889,4,FALSE)</f>
        <v>Corporación de Derecho Privado.</v>
      </c>
      <c r="E240" s="178" t="str">
        <f>VLOOKUP(A240,'BASE REGISTRO AGOSTO'!$A$1:$T$889,5,FALSE)</f>
        <v xml:space="preserve">Otorgado por Decreto Supremo Nº 180, de fecha 7 de febrero de 1895, por el Ministerio de Justicia.  </v>
      </c>
      <c r="F240" s="178" t="str">
        <f>VLOOKUP(A240,'BASE REGISTRO AGOSTO'!$A$1:$T$889,6,FALSE)</f>
        <v xml:space="preserve">Certificado de vigencia de Persona Jurídica sin fines de lucro, Folio N° 500395280894, de 24 de junio del 2021, del Servicio de Registro Civil e Identificación.
</v>
      </c>
      <c r="G240" s="178" t="str">
        <f>VLOOKUP(A240,'BASE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0" s="178" t="str">
        <f>VLOOKUP(A240,'BASE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0" s="178" t="str">
        <f>VLOOKUP(A240,'BASE REGISTRO AGOSTO'!$A$1:$T$889,9,FALSE)</f>
        <v>dos años</v>
      </c>
      <c r="J240" s="178" t="str">
        <f>VLOOKUP(A240,'BASE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0" s="178" t="str">
        <f>VLOOKUP(A240,'BASE REGISTRO AGOSTO'!$A$1:$T$889,11,FALSE)</f>
        <v xml:space="preserve">Alicia  Amunátegui  Monckeberg   
María Inés Ross Amunategui.       
Gerente General:  Francisco Javier Loeser Bravo. 
</v>
      </c>
      <c r="L240" s="178" t="str">
        <f>VLOOKUP(A240,'BASE REGISTRO AGOSTO'!$A$1:$T$889,12,FALSE)</f>
        <v xml:space="preserve">Concha y Toro Nº 2188, Metro Protectora de la Infancia, comuna de Puente Alto (dirección según última carta remitida por la institución).
Concha y Toro 1898, P.34 ½ Vic. Mackenna, comuna de Puente Alto.
</v>
      </c>
      <c r="M240" s="178" t="str">
        <f>VLOOKUP(A240,'BASE REGISTRO AGOSTO'!$A$1:$T$889,13,FALSE)</f>
        <v>XIII</v>
      </c>
      <c r="N240" s="178" t="str">
        <f>VLOOKUP(A240,'BASE REGISTRO AGOSTO'!$A$1:$T$889,14,FALSE)</f>
        <v>comuna de Puente Alto</v>
      </c>
      <c r="O240" s="178" t="str">
        <f>VLOOKUP(A240,'BASE REGISTRO AGOSTO'!$A$1:$T$889,15,FALSE)</f>
        <v>Teléfono: 4848800 - 4848900</v>
      </c>
      <c r="P240" s="178" t="str">
        <f>VLOOKUP(A240,'BASE REGISTRO AGOSTO'!$A$1:$T$889,16,FALSE)</f>
        <v>secretaria.presidencia@protectora.cl
Secretario.gerencia@protectora.cl            floeser@protectora.cl</v>
      </c>
      <c r="Q240" s="178">
        <f>VLOOKUP(A240,'BASE REGISTRO AGOSTO'!$A$1:$T$889,17,FALSE)</f>
        <v>0</v>
      </c>
      <c r="R240" s="178">
        <f>VLOOKUP(A240,'BASE REGISTRO AGOSTO'!$A$1:$T$889,18,FALSE)</f>
        <v>93401</v>
      </c>
      <c r="S240" s="178" t="str">
        <f>VLOOKUP(A240,'BASE REGISTRO AGOSTO'!$A$1:$T$889,19,FALSE)</f>
        <v>Antecedentes financieros correspondientes al año 2020, aprobados por el Sub Depto de Supervisión Financiera Nacional.</v>
      </c>
      <c r="T240" s="183">
        <f>VLOOKUP(A240,'BASE REGISTRO AGOSTO'!$A$1:$T$889,20,FALSE)</f>
        <v>37970</v>
      </c>
      <c r="U240" s="177">
        <v>6100</v>
      </c>
      <c r="V240" s="179">
        <v>0</v>
      </c>
      <c r="W240" s="179">
        <v>13809414</v>
      </c>
      <c r="X240" s="180">
        <v>44469</v>
      </c>
      <c r="Y240" s="176" t="s">
        <v>6489</v>
      </c>
      <c r="Z240" s="176" t="s">
        <v>6490</v>
      </c>
      <c r="AA240" s="181" t="s">
        <v>211</v>
      </c>
    </row>
    <row r="241" spans="1:27" ht="15.75" customHeight="1" x14ac:dyDescent="0.2">
      <c r="A241" s="177">
        <v>6100</v>
      </c>
      <c r="B241" s="178" t="str">
        <f>VLOOKUP(A241,'BASE REGISTRO AGOSTO'!$A$1:$T$889,2,FALSE)</f>
        <v>Sociedad de Asistencia y Capacitación (antes denominada Sociedad Protectora de la Infancia)</v>
      </c>
      <c r="C241" s="178">
        <f>VLOOKUP(A241,'BASE REGISTRO AGOSTO'!$A$1:$T$889,3,FALSE)</f>
        <v>700124509</v>
      </c>
      <c r="D241" s="178" t="str">
        <f>VLOOKUP(A241,'BASE REGISTRO AGOSTO'!$A$1:$T$889,4,FALSE)</f>
        <v>Corporación de Derecho Privado.</v>
      </c>
      <c r="E241" s="178" t="str">
        <f>VLOOKUP(A241,'BASE REGISTRO AGOSTO'!$A$1:$T$889,5,FALSE)</f>
        <v xml:space="preserve">Otorgado por Decreto Supremo Nº 180, de fecha 7 de febrero de 1895, por el Ministerio de Justicia.  </v>
      </c>
      <c r="F241" s="178" t="str">
        <f>VLOOKUP(A241,'BASE REGISTRO AGOSTO'!$A$1:$T$889,6,FALSE)</f>
        <v xml:space="preserve">Certificado de vigencia de Persona Jurídica sin fines de lucro, Folio N° 500395280894, de 24 de junio del 2021, del Servicio de Registro Civil e Identificación.
</v>
      </c>
      <c r="G241" s="178" t="str">
        <f>VLOOKUP(A241,'BASE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1" s="178" t="str">
        <f>VLOOKUP(A241,'BASE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1" s="178" t="str">
        <f>VLOOKUP(A241,'BASE REGISTRO AGOSTO'!$A$1:$T$889,9,FALSE)</f>
        <v>dos años</v>
      </c>
      <c r="J241" s="178" t="str">
        <f>VLOOKUP(A241,'BASE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1" s="178" t="str">
        <f>VLOOKUP(A241,'BASE REGISTRO AGOSTO'!$A$1:$T$889,11,FALSE)</f>
        <v xml:space="preserve">Alicia  Amunátegui  Monckeberg   
María Inés Ross Amunategui.       
Gerente General:  Francisco Javier Loeser Bravo. 
</v>
      </c>
      <c r="L241" s="178" t="str">
        <f>VLOOKUP(A241,'BASE REGISTRO AGOSTO'!$A$1:$T$889,12,FALSE)</f>
        <v xml:space="preserve">Concha y Toro Nº 2188, Metro Protectora de la Infancia, comuna de Puente Alto (dirección según última carta remitida por la institución).
Concha y Toro 1898, P.34 ½ Vic. Mackenna, comuna de Puente Alto.
</v>
      </c>
      <c r="M241" s="178" t="str">
        <f>VLOOKUP(A241,'BASE REGISTRO AGOSTO'!$A$1:$T$889,13,FALSE)</f>
        <v>XIII</v>
      </c>
      <c r="N241" s="178" t="str">
        <f>VLOOKUP(A241,'BASE REGISTRO AGOSTO'!$A$1:$T$889,14,FALSE)</f>
        <v>comuna de Puente Alto</v>
      </c>
      <c r="O241" s="178" t="str">
        <f>VLOOKUP(A241,'BASE REGISTRO AGOSTO'!$A$1:$T$889,15,FALSE)</f>
        <v>Teléfono: 4848800 - 4848900</v>
      </c>
      <c r="P241" s="178" t="str">
        <f>VLOOKUP(A241,'BASE REGISTRO AGOSTO'!$A$1:$T$889,16,FALSE)</f>
        <v>secretaria.presidencia@protectora.cl
Secretario.gerencia@protectora.cl            floeser@protectora.cl</v>
      </c>
      <c r="Q241" s="178">
        <f>VLOOKUP(A241,'BASE REGISTRO AGOSTO'!$A$1:$T$889,17,FALSE)</f>
        <v>0</v>
      </c>
      <c r="R241" s="178">
        <f>VLOOKUP(A241,'BASE REGISTRO AGOSTO'!$A$1:$T$889,18,FALSE)</f>
        <v>93401</v>
      </c>
      <c r="S241" s="178" t="str">
        <f>VLOOKUP(A241,'BASE REGISTRO AGOSTO'!$A$1:$T$889,19,FALSE)</f>
        <v>Antecedentes financieros correspondientes al año 2020, aprobados por el Sub Depto de Supervisión Financiera Nacional.</v>
      </c>
      <c r="T241" s="183">
        <f>VLOOKUP(A241,'BASE REGISTRO AGOSTO'!$A$1:$T$889,20,FALSE)</f>
        <v>37970</v>
      </c>
      <c r="U241" s="177">
        <v>6100</v>
      </c>
      <c r="V241" s="179">
        <v>6206400</v>
      </c>
      <c r="W241" s="179">
        <v>63460440</v>
      </c>
      <c r="X241" s="180">
        <v>44469</v>
      </c>
      <c r="Y241" s="176" t="s">
        <v>6489</v>
      </c>
      <c r="Z241" s="176" t="s">
        <v>6490</v>
      </c>
      <c r="AA241" s="181" t="s">
        <v>6505</v>
      </c>
    </row>
    <row r="242" spans="1:27" ht="15.75" customHeight="1" x14ac:dyDescent="0.2">
      <c r="A242" s="177">
        <v>6100</v>
      </c>
      <c r="B242" s="178" t="str">
        <f>VLOOKUP(A242,'BASE REGISTRO AGOSTO'!$A$1:$T$889,2,FALSE)</f>
        <v>Sociedad de Asistencia y Capacitación (antes denominada Sociedad Protectora de la Infancia)</v>
      </c>
      <c r="C242" s="178">
        <f>VLOOKUP(A242,'BASE REGISTRO AGOSTO'!$A$1:$T$889,3,FALSE)</f>
        <v>700124509</v>
      </c>
      <c r="D242" s="178" t="str">
        <f>VLOOKUP(A242,'BASE REGISTRO AGOSTO'!$A$1:$T$889,4,FALSE)</f>
        <v>Corporación de Derecho Privado.</v>
      </c>
      <c r="E242" s="178" t="str">
        <f>VLOOKUP(A242,'BASE REGISTRO AGOSTO'!$A$1:$T$889,5,FALSE)</f>
        <v xml:space="preserve">Otorgado por Decreto Supremo Nº 180, de fecha 7 de febrero de 1895, por el Ministerio de Justicia.  </v>
      </c>
      <c r="F242" s="178" t="str">
        <f>VLOOKUP(A242,'BASE REGISTRO AGOSTO'!$A$1:$T$889,6,FALSE)</f>
        <v xml:space="preserve">Certificado de vigencia de Persona Jurídica sin fines de lucro, Folio N° 500395280894, de 24 de junio del 2021, del Servicio de Registro Civil e Identificación.
</v>
      </c>
      <c r="G242" s="178" t="str">
        <f>VLOOKUP(A242,'BASE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2" s="178" t="str">
        <f>VLOOKUP(A242,'BASE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2" s="178" t="str">
        <f>VLOOKUP(A242,'BASE REGISTRO AGOSTO'!$A$1:$T$889,9,FALSE)</f>
        <v>dos años</v>
      </c>
      <c r="J242" s="178" t="str">
        <f>VLOOKUP(A242,'BASE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2" s="178" t="str">
        <f>VLOOKUP(A242,'BASE REGISTRO AGOSTO'!$A$1:$T$889,11,FALSE)</f>
        <v xml:space="preserve">Alicia  Amunátegui  Monckeberg   
María Inés Ross Amunategui.       
Gerente General:  Francisco Javier Loeser Bravo. 
</v>
      </c>
      <c r="L242" s="178" t="str">
        <f>VLOOKUP(A242,'BASE REGISTRO AGOSTO'!$A$1:$T$889,12,FALSE)</f>
        <v xml:space="preserve">Concha y Toro Nº 2188, Metro Protectora de la Infancia, comuna de Puente Alto (dirección según última carta remitida por la institución).
Concha y Toro 1898, P.34 ½ Vic. Mackenna, comuna de Puente Alto.
</v>
      </c>
      <c r="M242" s="178" t="str">
        <f>VLOOKUP(A242,'BASE REGISTRO AGOSTO'!$A$1:$T$889,13,FALSE)</f>
        <v>XIII</v>
      </c>
      <c r="N242" s="178" t="str">
        <f>VLOOKUP(A242,'BASE REGISTRO AGOSTO'!$A$1:$T$889,14,FALSE)</f>
        <v>comuna de Puente Alto</v>
      </c>
      <c r="O242" s="178" t="str">
        <f>VLOOKUP(A242,'BASE REGISTRO AGOSTO'!$A$1:$T$889,15,FALSE)</f>
        <v>Teléfono: 4848800 - 4848900</v>
      </c>
      <c r="P242" s="178" t="str">
        <f>VLOOKUP(A242,'BASE REGISTRO AGOSTO'!$A$1:$T$889,16,FALSE)</f>
        <v>secretaria.presidencia@protectora.cl
Secretario.gerencia@protectora.cl            floeser@protectora.cl</v>
      </c>
      <c r="Q242" s="178">
        <f>VLOOKUP(A242,'BASE REGISTRO AGOSTO'!$A$1:$T$889,17,FALSE)</f>
        <v>0</v>
      </c>
      <c r="R242" s="178">
        <f>VLOOKUP(A242,'BASE REGISTRO AGOSTO'!$A$1:$T$889,18,FALSE)</f>
        <v>93401</v>
      </c>
      <c r="S242" s="178" t="str">
        <f>VLOOKUP(A242,'BASE REGISTRO AGOSTO'!$A$1:$T$889,19,FALSE)</f>
        <v>Antecedentes financieros correspondientes al año 2020, aprobados por el Sub Depto de Supervisión Financiera Nacional.</v>
      </c>
      <c r="T242" s="183">
        <f>VLOOKUP(A242,'BASE REGISTRO AGOSTO'!$A$1:$T$889,20,FALSE)</f>
        <v>37970</v>
      </c>
      <c r="U242" s="177">
        <v>6100</v>
      </c>
      <c r="V242" s="179">
        <v>76253784</v>
      </c>
      <c r="W242" s="179">
        <v>348199183</v>
      </c>
      <c r="X242" s="180">
        <v>44469</v>
      </c>
      <c r="Y242" s="176" t="s">
        <v>6489</v>
      </c>
      <c r="Z242" s="176" t="s">
        <v>6490</v>
      </c>
      <c r="AA242" s="181" t="s">
        <v>6519</v>
      </c>
    </row>
    <row r="243" spans="1:27" ht="15.75" customHeight="1" x14ac:dyDescent="0.2">
      <c r="A243" s="177">
        <v>6100</v>
      </c>
      <c r="B243" s="178" t="str">
        <f>VLOOKUP(A243,'BASE REGISTRO AGOSTO'!$A$1:$T$889,2,FALSE)</f>
        <v>Sociedad de Asistencia y Capacitación (antes denominada Sociedad Protectora de la Infancia)</v>
      </c>
      <c r="C243" s="178">
        <f>VLOOKUP(A243,'BASE REGISTRO AGOSTO'!$A$1:$T$889,3,FALSE)</f>
        <v>700124509</v>
      </c>
      <c r="D243" s="178" t="str">
        <f>VLOOKUP(A243,'BASE REGISTRO AGOSTO'!$A$1:$T$889,4,FALSE)</f>
        <v>Corporación de Derecho Privado.</v>
      </c>
      <c r="E243" s="178" t="str">
        <f>VLOOKUP(A243,'BASE REGISTRO AGOSTO'!$A$1:$T$889,5,FALSE)</f>
        <v xml:space="preserve">Otorgado por Decreto Supremo Nº 180, de fecha 7 de febrero de 1895, por el Ministerio de Justicia.  </v>
      </c>
      <c r="F243" s="178" t="str">
        <f>VLOOKUP(A243,'BASE REGISTRO AGOSTO'!$A$1:$T$889,6,FALSE)</f>
        <v xml:space="preserve">Certificado de vigencia de Persona Jurídica sin fines de lucro, Folio N° 500395280894, de 24 de junio del 2021, del Servicio de Registro Civil e Identificación.
</v>
      </c>
      <c r="G243" s="178" t="str">
        <f>VLOOKUP(A243,'BASE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178" t="str">
        <f>VLOOKUP(A243,'BASE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178" t="str">
        <f>VLOOKUP(A243,'BASE REGISTRO AGOSTO'!$A$1:$T$889,9,FALSE)</f>
        <v>dos años</v>
      </c>
      <c r="J243" s="178" t="str">
        <f>VLOOKUP(A243,'BASE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3" s="178" t="str">
        <f>VLOOKUP(A243,'BASE REGISTRO AGOSTO'!$A$1:$T$889,11,FALSE)</f>
        <v xml:space="preserve">Alicia  Amunátegui  Monckeberg   
María Inés Ross Amunategui.       
Gerente General:  Francisco Javier Loeser Bravo. 
</v>
      </c>
      <c r="L243" s="178" t="str">
        <f>VLOOKUP(A243,'BASE REGISTRO AGOSTO'!$A$1:$T$889,12,FALSE)</f>
        <v xml:space="preserve">Concha y Toro Nº 2188, Metro Protectora de la Infancia, comuna de Puente Alto (dirección según última carta remitida por la institución).
Concha y Toro 1898, P.34 ½ Vic. Mackenna, comuna de Puente Alto.
</v>
      </c>
      <c r="M243" s="178" t="str">
        <f>VLOOKUP(A243,'BASE REGISTRO AGOSTO'!$A$1:$T$889,13,FALSE)</f>
        <v>XIII</v>
      </c>
      <c r="N243" s="178" t="str">
        <f>VLOOKUP(A243,'BASE REGISTRO AGOSTO'!$A$1:$T$889,14,FALSE)</f>
        <v>comuna de Puente Alto</v>
      </c>
      <c r="O243" s="178" t="str">
        <f>VLOOKUP(A243,'BASE REGISTRO AGOSTO'!$A$1:$T$889,15,FALSE)</f>
        <v>Teléfono: 4848800 - 4848900</v>
      </c>
      <c r="P243" s="178" t="str">
        <f>VLOOKUP(A243,'BASE REGISTRO AGOSTO'!$A$1:$T$889,16,FALSE)</f>
        <v>secretaria.presidencia@protectora.cl
Secretario.gerencia@protectora.cl            floeser@protectora.cl</v>
      </c>
      <c r="Q243" s="178">
        <f>VLOOKUP(A243,'BASE REGISTRO AGOSTO'!$A$1:$T$889,17,FALSE)</f>
        <v>0</v>
      </c>
      <c r="R243" s="178">
        <f>VLOOKUP(A243,'BASE REGISTRO AGOSTO'!$A$1:$T$889,18,FALSE)</f>
        <v>93401</v>
      </c>
      <c r="S243" s="178" t="str">
        <f>VLOOKUP(A243,'BASE REGISTRO AGOSTO'!$A$1:$T$889,19,FALSE)</f>
        <v>Antecedentes financieros correspondientes al año 2020, aprobados por el Sub Depto de Supervisión Financiera Nacional.</v>
      </c>
      <c r="T243" s="183">
        <f>VLOOKUP(A243,'BASE REGISTRO AGOSTO'!$A$1:$T$889,20,FALSE)</f>
        <v>37970</v>
      </c>
      <c r="U243" s="177">
        <v>6100</v>
      </c>
      <c r="V243" s="179">
        <v>22328285</v>
      </c>
      <c r="W243" s="179">
        <v>143003314</v>
      </c>
      <c r="X243" s="180">
        <v>44469</v>
      </c>
      <c r="Y243" s="176" t="s">
        <v>6489</v>
      </c>
      <c r="Z243" s="176" t="s">
        <v>6490</v>
      </c>
      <c r="AA243" s="181" t="s">
        <v>148</v>
      </c>
    </row>
    <row r="244" spans="1:27" ht="15.75" customHeight="1" x14ac:dyDescent="0.2">
      <c r="A244" s="177">
        <v>6100</v>
      </c>
      <c r="B244" s="178" t="str">
        <f>VLOOKUP(A244,'BASE REGISTRO AGOSTO'!$A$1:$T$889,2,FALSE)</f>
        <v>Sociedad de Asistencia y Capacitación (antes denominada Sociedad Protectora de la Infancia)</v>
      </c>
      <c r="C244" s="178">
        <f>VLOOKUP(A244,'BASE REGISTRO AGOSTO'!$A$1:$T$889,3,FALSE)</f>
        <v>700124509</v>
      </c>
      <c r="D244" s="178" t="str">
        <f>VLOOKUP(A244,'BASE REGISTRO AGOSTO'!$A$1:$T$889,4,FALSE)</f>
        <v>Corporación de Derecho Privado.</v>
      </c>
      <c r="E244" s="178" t="str">
        <f>VLOOKUP(A244,'BASE REGISTRO AGOSTO'!$A$1:$T$889,5,FALSE)</f>
        <v xml:space="preserve">Otorgado por Decreto Supremo Nº 180, de fecha 7 de febrero de 1895, por el Ministerio de Justicia.  </v>
      </c>
      <c r="F244" s="178" t="str">
        <f>VLOOKUP(A244,'BASE REGISTRO AGOSTO'!$A$1:$T$889,6,FALSE)</f>
        <v xml:space="preserve">Certificado de vigencia de Persona Jurídica sin fines de lucro, Folio N° 500395280894, de 24 de junio del 2021, del Servicio de Registro Civil e Identificación.
</v>
      </c>
      <c r="G244" s="178" t="str">
        <f>VLOOKUP(A244,'BASE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178" t="str">
        <f>VLOOKUP(A244,'BASE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178" t="str">
        <f>VLOOKUP(A244,'BASE REGISTRO AGOSTO'!$A$1:$T$889,9,FALSE)</f>
        <v>dos años</v>
      </c>
      <c r="J244" s="178" t="str">
        <f>VLOOKUP(A244,'BASE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4" s="178" t="str">
        <f>VLOOKUP(A244,'BASE REGISTRO AGOSTO'!$A$1:$T$889,11,FALSE)</f>
        <v xml:space="preserve">Alicia  Amunátegui  Monckeberg   
María Inés Ross Amunategui.       
Gerente General:  Francisco Javier Loeser Bravo. 
</v>
      </c>
      <c r="L244" s="178" t="str">
        <f>VLOOKUP(A244,'BASE REGISTRO AGOSTO'!$A$1:$T$889,12,FALSE)</f>
        <v xml:space="preserve">Concha y Toro Nº 2188, Metro Protectora de la Infancia, comuna de Puente Alto (dirección según última carta remitida por la institución).
Concha y Toro 1898, P.34 ½ Vic. Mackenna, comuna de Puente Alto.
</v>
      </c>
      <c r="M244" s="178" t="str">
        <f>VLOOKUP(A244,'BASE REGISTRO AGOSTO'!$A$1:$T$889,13,FALSE)</f>
        <v>XIII</v>
      </c>
      <c r="N244" s="178" t="str">
        <f>VLOOKUP(A244,'BASE REGISTRO AGOSTO'!$A$1:$T$889,14,FALSE)</f>
        <v>comuna de Puente Alto</v>
      </c>
      <c r="O244" s="178" t="str">
        <f>VLOOKUP(A244,'BASE REGISTRO AGOSTO'!$A$1:$T$889,15,FALSE)</f>
        <v>Teléfono: 4848800 - 4848900</v>
      </c>
      <c r="P244" s="178" t="str">
        <f>VLOOKUP(A244,'BASE REGISTRO AGOSTO'!$A$1:$T$889,16,FALSE)</f>
        <v>secretaria.presidencia@protectora.cl
Secretario.gerencia@protectora.cl            floeser@protectora.cl</v>
      </c>
      <c r="Q244" s="178">
        <f>VLOOKUP(A244,'BASE REGISTRO AGOSTO'!$A$1:$T$889,17,FALSE)</f>
        <v>0</v>
      </c>
      <c r="R244" s="178">
        <f>VLOOKUP(A244,'BASE REGISTRO AGOSTO'!$A$1:$T$889,18,FALSE)</f>
        <v>93401</v>
      </c>
      <c r="S244" s="178" t="str">
        <f>VLOOKUP(A244,'BASE REGISTRO AGOSTO'!$A$1:$T$889,19,FALSE)</f>
        <v>Antecedentes financieros correspondientes al año 2020, aprobados por el Sub Depto de Supervisión Financiera Nacional.</v>
      </c>
      <c r="T244" s="183">
        <f>VLOOKUP(A244,'BASE REGISTRO AGOSTO'!$A$1:$T$889,20,FALSE)</f>
        <v>37970</v>
      </c>
      <c r="U244" s="177">
        <v>6100</v>
      </c>
      <c r="V244" s="179">
        <v>7758000</v>
      </c>
      <c r="W244" s="179">
        <v>64160910</v>
      </c>
      <c r="X244" s="180">
        <v>44469</v>
      </c>
      <c r="Y244" s="176" t="s">
        <v>6489</v>
      </c>
      <c r="Z244" s="176" t="s">
        <v>6490</v>
      </c>
      <c r="AA244" s="181" t="s">
        <v>6565</v>
      </c>
    </row>
    <row r="245" spans="1:27" ht="15.75" customHeight="1" x14ac:dyDescent="0.2">
      <c r="A245" s="177">
        <v>6100</v>
      </c>
      <c r="B245" s="178" t="str">
        <f>VLOOKUP(A245,'BASE REGISTRO AGOSTO'!$A$1:$T$889,2,FALSE)</f>
        <v>Sociedad de Asistencia y Capacitación (antes denominada Sociedad Protectora de la Infancia)</v>
      </c>
      <c r="C245" s="178">
        <f>VLOOKUP(A245,'BASE REGISTRO AGOSTO'!$A$1:$T$889,3,FALSE)</f>
        <v>700124509</v>
      </c>
      <c r="D245" s="178" t="str">
        <f>VLOOKUP(A245,'BASE REGISTRO AGOSTO'!$A$1:$T$889,4,FALSE)</f>
        <v>Corporación de Derecho Privado.</v>
      </c>
      <c r="E245" s="178" t="str">
        <f>VLOOKUP(A245,'BASE REGISTRO AGOSTO'!$A$1:$T$889,5,FALSE)</f>
        <v xml:space="preserve">Otorgado por Decreto Supremo Nº 180, de fecha 7 de febrero de 1895, por el Ministerio de Justicia.  </v>
      </c>
      <c r="F245" s="178" t="str">
        <f>VLOOKUP(A245,'BASE REGISTRO AGOSTO'!$A$1:$T$889,6,FALSE)</f>
        <v xml:space="preserve">Certificado de vigencia de Persona Jurídica sin fines de lucro, Folio N° 500395280894, de 24 de junio del 2021, del Servicio de Registro Civil e Identificación.
</v>
      </c>
      <c r="G245" s="178" t="str">
        <f>VLOOKUP(A245,'BASE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178" t="str">
        <f>VLOOKUP(A245,'BASE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178" t="str">
        <f>VLOOKUP(A245,'BASE REGISTRO AGOSTO'!$A$1:$T$889,9,FALSE)</f>
        <v>dos años</v>
      </c>
      <c r="J245" s="178" t="str">
        <f>VLOOKUP(A245,'BASE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5" s="178" t="str">
        <f>VLOOKUP(A245,'BASE REGISTRO AGOSTO'!$A$1:$T$889,11,FALSE)</f>
        <v xml:space="preserve">Alicia  Amunátegui  Monckeberg   
María Inés Ross Amunategui.       
Gerente General:  Francisco Javier Loeser Bravo. 
</v>
      </c>
      <c r="L245" s="178" t="str">
        <f>VLOOKUP(A245,'BASE REGISTRO AGOSTO'!$A$1:$T$889,12,FALSE)</f>
        <v xml:space="preserve">Concha y Toro Nº 2188, Metro Protectora de la Infancia, comuna de Puente Alto (dirección según última carta remitida por la institución).
Concha y Toro 1898, P.34 ½ Vic. Mackenna, comuna de Puente Alto.
</v>
      </c>
      <c r="M245" s="178" t="str">
        <f>VLOOKUP(A245,'BASE REGISTRO AGOSTO'!$A$1:$T$889,13,FALSE)</f>
        <v>XIII</v>
      </c>
      <c r="N245" s="178" t="str">
        <f>VLOOKUP(A245,'BASE REGISTRO AGOSTO'!$A$1:$T$889,14,FALSE)</f>
        <v>comuna de Puente Alto</v>
      </c>
      <c r="O245" s="178" t="str">
        <f>VLOOKUP(A245,'BASE REGISTRO AGOSTO'!$A$1:$T$889,15,FALSE)</f>
        <v>Teléfono: 4848800 - 4848900</v>
      </c>
      <c r="P245" s="178" t="str">
        <f>VLOOKUP(A245,'BASE REGISTRO AGOSTO'!$A$1:$T$889,16,FALSE)</f>
        <v>secretaria.presidencia@protectora.cl
Secretario.gerencia@protectora.cl            floeser@protectora.cl</v>
      </c>
      <c r="Q245" s="178">
        <f>VLOOKUP(A245,'BASE REGISTRO AGOSTO'!$A$1:$T$889,17,FALSE)</f>
        <v>0</v>
      </c>
      <c r="R245" s="178">
        <f>VLOOKUP(A245,'BASE REGISTRO AGOSTO'!$A$1:$T$889,18,FALSE)</f>
        <v>93401</v>
      </c>
      <c r="S245" s="178" t="str">
        <f>VLOOKUP(A245,'BASE REGISTRO AGOSTO'!$A$1:$T$889,19,FALSE)</f>
        <v>Antecedentes financieros correspondientes al año 2020, aprobados por el Sub Depto de Supervisión Financiera Nacional.</v>
      </c>
      <c r="T245" s="183">
        <f>VLOOKUP(A245,'BASE REGISTRO AGOSTO'!$A$1:$T$889,20,FALSE)</f>
        <v>37970</v>
      </c>
      <c r="U245" s="177">
        <v>6100</v>
      </c>
      <c r="V245" s="179">
        <v>57349089</v>
      </c>
      <c r="W245" s="179">
        <v>413113729</v>
      </c>
      <c r="X245" s="180">
        <v>44469</v>
      </c>
      <c r="Y245" s="176" t="s">
        <v>6489</v>
      </c>
      <c r="Z245" s="176" t="s">
        <v>6490</v>
      </c>
      <c r="AA245" s="181" t="s">
        <v>6550</v>
      </c>
    </row>
    <row r="246" spans="1:27" ht="15.75" customHeight="1" x14ac:dyDescent="0.2">
      <c r="A246" s="177">
        <v>6100</v>
      </c>
      <c r="B246" s="178" t="str">
        <f>VLOOKUP(A246,'BASE REGISTRO AGOSTO'!$A$1:$T$889,2,FALSE)</f>
        <v>Sociedad de Asistencia y Capacitación (antes denominada Sociedad Protectora de la Infancia)</v>
      </c>
      <c r="C246" s="178">
        <f>VLOOKUP(A246,'BASE REGISTRO AGOSTO'!$A$1:$T$889,3,FALSE)</f>
        <v>700124509</v>
      </c>
      <c r="D246" s="178" t="str">
        <f>VLOOKUP(A246,'BASE REGISTRO AGOSTO'!$A$1:$T$889,4,FALSE)</f>
        <v>Corporación de Derecho Privado.</v>
      </c>
      <c r="E246" s="178" t="str">
        <f>VLOOKUP(A246,'BASE REGISTRO AGOSTO'!$A$1:$T$889,5,FALSE)</f>
        <v xml:space="preserve">Otorgado por Decreto Supremo Nº 180, de fecha 7 de febrero de 1895, por el Ministerio de Justicia.  </v>
      </c>
      <c r="F246" s="178" t="str">
        <f>VLOOKUP(A246,'BASE REGISTRO AGOSTO'!$A$1:$T$889,6,FALSE)</f>
        <v xml:space="preserve">Certificado de vigencia de Persona Jurídica sin fines de lucro, Folio N° 500395280894, de 24 de junio del 2021, del Servicio de Registro Civil e Identificación.
</v>
      </c>
      <c r="G246" s="178" t="str">
        <f>VLOOKUP(A246,'BASE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178" t="str">
        <f>VLOOKUP(A246,'BASE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178" t="str">
        <f>VLOOKUP(A246,'BASE REGISTRO AGOSTO'!$A$1:$T$889,9,FALSE)</f>
        <v>dos años</v>
      </c>
      <c r="J246" s="178" t="str">
        <f>VLOOKUP(A246,'BASE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6" s="178" t="str">
        <f>VLOOKUP(A246,'BASE REGISTRO AGOSTO'!$A$1:$T$889,11,FALSE)</f>
        <v xml:space="preserve">Alicia  Amunátegui  Monckeberg   
María Inés Ross Amunategui.       
Gerente General:  Francisco Javier Loeser Bravo. 
</v>
      </c>
      <c r="L246" s="178" t="str">
        <f>VLOOKUP(A246,'BASE REGISTRO AGOSTO'!$A$1:$T$889,12,FALSE)</f>
        <v xml:space="preserve">Concha y Toro Nº 2188, Metro Protectora de la Infancia, comuna de Puente Alto (dirección según última carta remitida por la institución).
Concha y Toro 1898, P.34 ½ Vic. Mackenna, comuna de Puente Alto.
</v>
      </c>
      <c r="M246" s="178" t="str">
        <f>VLOOKUP(A246,'BASE REGISTRO AGOSTO'!$A$1:$T$889,13,FALSE)</f>
        <v>XIII</v>
      </c>
      <c r="N246" s="178" t="str">
        <f>VLOOKUP(A246,'BASE REGISTRO AGOSTO'!$A$1:$T$889,14,FALSE)</f>
        <v>comuna de Puente Alto</v>
      </c>
      <c r="O246" s="178" t="str">
        <f>VLOOKUP(A246,'BASE REGISTRO AGOSTO'!$A$1:$T$889,15,FALSE)</f>
        <v>Teléfono: 4848800 - 4848900</v>
      </c>
      <c r="P246" s="178" t="str">
        <f>VLOOKUP(A246,'BASE REGISTRO AGOSTO'!$A$1:$T$889,16,FALSE)</f>
        <v>secretaria.presidencia@protectora.cl
Secretario.gerencia@protectora.cl            floeser@protectora.cl</v>
      </c>
      <c r="Q246" s="178">
        <f>VLOOKUP(A246,'BASE REGISTRO AGOSTO'!$A$1:$T$889,17,FALSE)</f>
        <v>0</v>
      </c>
      <c r="R246" s="178">
        <f>VLOOKUP(A246,'BASE REGISTRO AGOSTO'!$A$1:$T$889,18,FALSE)</f>
        <v>93401</v>
      </c>
      <c r="S246" s="178" t="str">
        <f>VLOOKUP(A246,'BASE REGISTRO AGOSTO'!$A$1:$T$889,19,FALSE)</f>
        <v>Antecedentes financieros correspondientes al año 2020, aprobados por el Sub Depto de Supervisión Financiera Nacional.</v>
      </c>
      <c r="T246" s="183">
        <f>VLOOKUP(A246,'BASE REGISTRO AGOSTO'!$A$1:$T$889,20,FALSE)</f>
        <v>37970</v>
      </c>
      <c r="U246" s="177">
        <v>6100</v>
      </c>
      <c r="V246" s="179">
        <v>6206400</v>
      </c>
      <c r="W246" s="179">
        <v>67882500</v>
      </c>
      <c r="X246" s="180">
        <v>44469</v>
      </c>
      <c r="Y246" s="176" t="s">
        <v>6489</v>
      </c>
      <c r="Z246" s="176" t="s">
        <v>6490</v>
      </c>
      <c r="AA246" s="181" t="s">
        <v>6612</v>
      </c>
    </row>
    <row r="247" spans="1:27" ht="15.75" customHeight="1" x14ac:dyDescent="0.2">
      <c r="A247" s="177">
        <v>6100</v>
      </c>
      <c r="B247" s="178" t="str">
        <f>VLOOKUP(A247,'BASE REGISTRO AGOSTO'!$A$1:$T$889,2,FALSE)</f>
        <v>Sociedad de Asistencia y Capacitación (antes denominada Sociedad Protectora de la Infancia)</v>
      </c>
      <c r="C247" s="178">
        <f>VLOOKUP(A247,'BASE REGISTRO AGOSTO'!$A$1:$T$889,3,FALSE)</f>
        <v>700124509</v>
      </c>
      <c r="D247" s="178" t="str">
        <f>VLOOKUP(A247,'BASE REGISTRO AGOSTO'!$A$1:$T$889,4,FALSE)</f>
        <v>Corporación de Derecho Privado.</v>
      </c>
      <c r="E247" s="178" t="str">
        <f>VLOOKUP(A247,'BASE REGISTRO AGOSTO'!$A$1:$T$889,5,FALSE)</f>
        <v xml:space="preserve">Otorgado por Decreto Supremo Nº 180, de fecha 7 de febrero de 1895, por el Ministerio de Justicia.  </v>
      </c>
      <c r="F247" s="178" t="str">
        <f>VLOOKUP(A247,'BASE REGISTRO AGOSTO'!$A$1:$T$889,6,FALSE)</f>
        <v xml:space="preserve">Certificado de vigencia de Persona Jurídica sin fines de lucro, Folio N° 500395280894, de 24 de junio del 2021, del Servicio de Registro Civil e Identificación.
</v>
      </c>
      <c r="G247" s="178" t="str">
        <f>VLOOKUP(A247,'BASE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178" t="str">
        <f>VLOOKUP(A247,'BASE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178" t="str">
        <f>VLOOKUP(A247,'BASE REGISTRO AGOSTO'!$A$1:$T$889,9,FALSE)</f>
        <v>dos años</v>
      </c>
      <c r="J247" s="178" t="str">
        <f>VLOOKUP(A247,'BASE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7" s="178" t="str">
        <f>VLOOKUP(A247,'BASE REGISTRO AGOSTO'!$A$1:$T$889,11,FALSE)</f>
        <v xml:space="preserve">Alicia  Amunátegui  Monckeberg   
María Inés Ross Amunategui.       
Gerente General:  Francisco Javier Loeser Bravo. 
</v>
      </c>
      <c r="L247" s="178" t="str">
        <f>VLOOKUP(A247,'BASE REGISTRO AGOSTO'!$A$1:$T$889,12,FALSE)</f>
        <v xml:space="preserve">Concha y Toro Nº 2188, Metro Protectora de la Infancia, comuna de Puente Alto (dirección según última carta remitida por la institución).
Concha y Toro 1898, P.34 ½ Vic. Mackenna, comuna de Puente Alto.
</v>
      </c>
      <c r="M247" s="178" t="str">
        <f>VLOOKUP(A247,'BASE REGISTRO AGOSTO'!$A$1:$T$889,13,FALSE)</f>
        <v>XIII</v>
      </c>
      <c r="N247" s="178" t="str">
        <f>VLOOKUP(A247,'BASE REGISTRO AGOSTO'!$A$1:$T$889,14,FALSE)</f>
        <v>comuna de Puente Alto</v>
      </c>
      <c r="O247" s="178" t="str">
        <f>VLOOKUP(A247,'BASE REGISTRO AGOSTO'!$A$1:$T$889,15,FALSE)</f>
        <v>Teléfono: 4848800 - 4848900</v>
      </c>
      <c r="P247" s="178" t="str">
        <f>VLOOKUP(A247,'BASE REGISTRO AGOSTO'!$A$1:$T$889,16,FALSE)</f>
        <v>secretaria.presidencia@protectora.cl
Secretario.gerencia@protectora.cl            floeser@protectora.cl</v>
      </c>
      <c r="Q247" s="178">
        <f>VLOOKUP(A247,'BASE REGISTRO AGOSTO'!$A$1:$T$889,17,FALSE)</f>
        <v>0</v>
      </c>
      <c r="R247" s="178">
        <f>VLOOKUP(A247,'BASE REGISTRO AGOSTO'!$A$1:$T$889,18,FALSE)</f>
        <v>93401</v>
      </c>
      <c r="S247" s="178" t="str">
        <f>VLOOKUP(A247,'BASE REGISTRO AGOSTO'!$A$1:$T$889,19,FALSE)</f>
        <v>Antecedentes financieros correspondientes al año 2020, aprobados por el Sub Depto de Supervisión Financiera Nacional.</v>
      </c>
      <c r="T247" s="183">
        <f>VLOOKUP(A247,'BASE REGISTRO AGOSTO'!$A$1:$T$889,20,FALSE)</f>
        <v>37970</v>
      </c>
      <c r="U247" s="177">
        <v>6100</v>
      </c>
      <c r="V247" s="179">
        <v>8068320</v>
      </c>
      <c r="W247" s="179">
        <v>78278220</v>
      </c>
      <c r="X247" s="180">
        <v>44469</v>
      </c>
      <c r="Y247" s="176" t="s">
        <v>6489</v>
      </c>
      <c r="Z247" s="176" t="s">
        <v>6490</v>
      </c>
      <c r="AA247" s="181" t="s">
        <v>6566</v>
      </c>
    </row>
    <row r="248" spans="1:27" ht="15.75" customHeight="1" x14ac:dyDescent="0.2">
      <c r="A248" s="177">
        <v>6100</v>
      </c>
      <c r="B248" s="178" t="str">
        <f>VLOOKUP(A248,'BASE REGISTRO AGOSTO'!$A$1:$T$889,2,FALSE)</f>
        <v>Sociedad de Asistencia y Capacitación (antes denominada Sociedad Protectora de la Infancia)</v>
      </c>
      <c r="C248" s="178">
        <f>VLOOKUP(A248,'BASE REGISTRO AGOSTO'!$A$1:$T$889,3,FALSE)</f>
        <v>700124509</v>
      </c>
      <c r="D248" s="178" t="str">
        <f>VLOOKUP(A248,'BASE REGISTRO AGOSTO'!$A$1:$T$889,4,FALSE)</f>
        <v>Corporación de Derecho Privado.</v>
      </c>
      <c r="E248" s="178" t="str">
        <f>VLOOKUP(A248,'BASE REGISTRO AGOSTO'!$A$1:$T$889,5,FALSE)</f>
        <v xml:space="preserve">Otorgado por Decreto Supremo Nº 180, de fecha 7 de febrero de 1895, por el Ministerio de Justicia.  </v>
      </c>
      <c r="F248" s="178" t="str">
        <f>VLOOKUP(A248,'BASE REGISTRO AGOSTO'!$A$1:$T$889,6,FALSE)</f>
        <v xml:space="preserve">Certificado de vigencia de Persona Jurídica sin fines de lucro, Folio N° 500395280894, de 24 de junio del 2021, del Servicio de Registro Civil e Identificación.
</v>
      </c>
      <c r="G248" s="178" t="str">
        <f>VLOOKUP(A248,'BASE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178" t="str">
        <f>VLOOKUP(A248,'BASE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178" t="str">
        <f>VLOOKUP(A248,'BASE REGISTRO AGOSTO'!$A$1:$T$889,9,FALSE)</f>
        <v>dos años</v>
      </c>
      <c r="J248" s="178" t="str">
        <f>VLOOKUP(A248,'BASE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8" s="178" t="str">
        <f>VLOOKUP(A248,'BASE REGISTRO AGOSTO'!$A$1:$T$889,11,FALSE)</f>
        <v xml:space="preserve">Alicia  Amunátegui  Monckeberg   
María Inés Ross Amunategui.       
Gerente General:  Francisco Javier Loeser Bravo. 
</v>
      </c>
      <c r="L248" s="178" t="str">
        <f>VLOOKUP(A248,'BASE REGISTRO AGOSTO'!$A$1:$T$889,12,FALSE)</f>
        <v xml:space="preserve">Concha y Toro Nº 2188, Metro Protectora de la Infancia, comuna de Puente Alto (dirección según última carta remitida por la institución).
Concha y Toro 1898, P.34 ½ Vic. Mackenna, comuna de Puente Alto.
</v>
      </c>
      <c r="M248" s="178" t="str">
        <f>VLOOKUP(A248,'BASE REGISTRO AGOSTO'!$A$1:$T$889,13,FALSE)</f>
        <v>XIII</v>
      </c>
      <c r="N248" s="178" t="str">
        <f>VLOOKUP(A248,'BASE REGISTRO AGOSTO'!$A$1:$T$889,14,FALSE)</f>
        <v>comuna de Puente Alto</v>
      </c>
      <c r="O248" s="178" t="str">
        <f>VLOOKUP(A248,'BASE REGISTRO AGOSTO'!$A$1:$T$889,15,FALSE)</f>
        <v>Teléfono: 4848800 - 4848900</v>
      </c>
      <c r="P248" s="178" t="str">
        <f>VLOOKUP(A248,'BASE REGISTRO AGOSTO'!$A$1:$T$889,16,FALSE)</f>
        <v>secretaria.presidencia@protectora.cl
Secretario.gerencia@protectora.cl            floeser@protectora.cl</v>
      </c>
      <c r="Q248" s="178">
        <f>VLOOKUP(A248,'BASE REGISTRO AGOSTO'!$A$1:$T$889,17,FALSE)</f>
        <v>0</v>
      </c>
      <c r="R248" s="178">
        <f>VLOOKUP(A248,'BASE REGISTRO AGOSTO'!$A$1:$T$889,18,FALSE)</f>
        <v>93401</v>
      </c>
      <c r="S248" s="178" t="str">
        <f>VLOOKUP(A248,'BASE REGISTRO AGOSTO'!$A$1:$T$889,19,FALSE)</f>
        <v>Antecedentes financieros correspondientes al año 2020, aprobados por el Sub Depto de Supervisión Financiera Nacional.</v>
      </c>
      <c r="T248" s="183">
        <f>VLOOKUP(A248,'BASE REGISTRO AGOSTO'!$A$1:$T$889,20,FALSE)</f>
        <v>37970</v>
      </c>
      <c r="U248" s="177">
        <v>6100</v>
      </c>
      <c r="V248" s="179">
        <v>16626946</v>
      </c>
      <c r="W248" s="179">
        <v>100999829</v>
      </c>
      <c r="X248" s="180">
        <v>44469</v>
      </c>
      <c r="Y248" s="176" t="s">
        <v>6489</v>
      </c>
      <c r="Z248" s="176" t="s">
        <v>6490</v>
      </c>
      <c r="AA248" s="181" t="s">
        <v>6502</v>
      </c>
    </row>
    <row r="249" spans="1:27" ht="15.75" customHeight="1" x14ac:dyDescent="0.2">
      <c r="A249" s="177">
        <v>6100</v>
      </c>
      <c r="B249" s="178" t="str">
        <f>VLOOKUP(A249,'BASE REGISTRO AGOSTO'!$A$1:$T$889,2,FALSE)</f>
        <v>Sociedad de Asistencia y Capacitación (antes denominada Sociedad Protectora de la Infancia)</v>
      </c>
      <c r="C249" s="178">
        <f>VLOOKUP(A249,'BASE REGISTRO AGOSTO'!$A$1:$T$889,3,FALSE)</f>
        <v>700124509</v>
      </c>
      <c r="D249" s="178" t="str">
        <f>VLOOKUP(A249,'BASE REGISTRO AGOSTO'!$A$1:$T$889,4,FALSE)</f>
        <v>Corporación de Derecho Privado.</v>
      </c>
      <c r="E249" s="178" t="str">
        <f>VLOOKUP(A249,'BASE REGISTRO AGOSTO'!$A$1:$T$889,5,FALSE)</f>
        <v xml:space="preserve">Otorgado por Decreto Supremo Nº 180, de fecha 7 de febrero de 1895, por el Ministerio de Justicia.  </v>
      </c>
      <c r="F249" s="178" t="str">
        <f>VLOOKUP(A249,'BASE REGISTRO AGOSTO'!$A$1:$T$889,6,FALSE)</f>
        <v xml:space="preserve">Certificado de vigencia de Persona Jurídica sin fines de lucro, Folio N° 500395280894, de 24 de junio del 2021, del Servicio de Registro Civil e Identificación.
</v>
      </c>
      <c r="G249" s="178" t="str">
        <f>VLOOKUP(A249,'BASE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178" t="str">
        <f>VLOOKUP(A249,'BASE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178" t="str">
        <f>VLOOKUP(A249,'BASE REGISTRO AGOSTO'!$A$1:$T$889,9,FALSE)</f>
        <v>dos años</v>
      </c>
      <c r="J249" s="178" t="str">
        <f>VLOOKUP(A249,'BASE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9" s="178" t="str">
        <f>VLOOKUP(A249,'BASE REGISTRO AGOSTO'!$A$1:$T$889,11,FALSE)</f>
        <v xml:space="preserve">Alicia  Amunátegui  Monckeberg   
María Inés Ross Amunategui.       
Gerente General:  Francisco Javier Loeser Bravo. 
</v>
      </c>
      <c r="L249" s="178" t="str">
        <f>VLOOKUP(A249,'BASE REGISTRO AGOSTO'!$A$1:$T$889,12,FALSE)</f>
        <v xml:space="preserve">Concha y Toro Nº 2188, Metro Protectora de la Infancia, comuna de Puente Alto (dirección según última carta remitida por la institución).
Concha y Toro 1898, P.34 ½ Vic. Mackenna, comuna de Puente Alto.
</v>
      </c>
      <c r="M249" s="178" t="str">
        <f>VLOOKUP(A249,'BASE REGISTRO AGOSTO'!$A$1:$T$889,13,FALSE)</f>
        <v>XIII</v>
      </c>
      <c r="N249" s="178" t="str">
        <f>VLOOKUP(A249,'BASE REGISTRO AGOSTO'!$A$1:$T$889,14,FALSE)</f>
        <v>comuna de Puente Alto</v>
      </c>
      <c r="O249" s="178" t="str">
        <f>VLOOKUP(A249,'BASE REGISTRO AGOSTO'!$A$1:$T$889,15,FALSE)</f>
        <v>Teléfono: 4848800 - 4848900</v>
      </c>
      <c r="P249" s="178" t="str">
        <f>VLOOKUP(A249,'BASE REGISTRO AGOSTO'!$A$1:$T$889,16,FALSE)</f>
        <v>secretaria.presidencia@protectora.cl
Secretario.gerencia@protectora.cl            floeser@protectora.cl</v>
      </c>
      <c r="Q249" s="178">
        <f>VLOOKUP(A249,'BASE REGISTRO AGOSTO'!$A$1:$T$889,17,FALSE)</f>
        <v>0</v>
      </c>
      <c r="R249" s="178">
        <f>VLOOKUP(A249,'BASE REGISTRO AGOSTO'!$A$1:$T$889,18,FALSE)</f>
        <v>93401</v>
      </c>
      <c r="S249" s="178" t="str">
        <f>VLOOKUP(A249,'BASE REGISTRO AGOSTO'!$A$1:$T$889,19,FALSE)</f>
        <v>Antecedentes financieros correspondientes al año 2020, aprobados por el Sub Depto de Supervisión Financiera Nacional.</v>
      </c>
      <c r="T249" s="183">
        <f>VLOOKUP(A249,'BASE REGISTRO AGOSTO'!$A$1:$T$889,20,FALSE)</f>
        <v>37970</v>
      </c>
      <c r="U249" s="177">
        <v>6100</v>
      </c>
      <c r="V249" s="179">
        <v>6206400</v>
      </c>
      <c r="W249" s="179">
        <v>69822000</v>
      </c>
      <c r="X249" s="180">
        <v>44469</v>
      </c>
      <c r="Y249" s="176" t="s">
        <v>6489</v>
      </c>
      <c r="Z249" s="176" t="s">
        <v>6490</v>
      </c>
      <c r="AA249" s="181" t="s">
        <v>6529</v>
      </c>
    </row>
    <row r="250" spans="1:27" ht="15.75" customHeight="1" x14ac:dyDescent="0.2">
      <c r="A250" s="177">
        <v>6100</v>
      </c>
      <c r="B250" s="178" t="str">
        <f>VLOOKUP(A250,'BASE REGISTRO AGOSTO'!$A$1:$T$889,2,FALSE)</f>
        <v>Sociedad de Asistencia y Capacitación (antes denominada Sociedad Protectora de la Infancia)</v>
      </c>
      <c r="C250" s="178">
        <f>VLOOKUP(A250,'BASE REGISTRO AGOSTO'!$A$1:$T$889,3,FALSE)</f>
        <v>700124509</v>
      </c>
      <c r="D250" s="178" t="str">
        <f>VLOOKUP(A250,'BASE REGISTRO AGOSTO'!$A$1:$T$889,4,FALSE)</f>
        <v>Corporación de Derecho Privado.</v>
      </c>
      <c r="E250" s="178" t="str">
        <f>VLOOKUP(A250,'BASE REGISTRO AGOSTO'!$A$1:$T$889,5,FALSE)</f>
        <v xml:space="preserve">Otorgado por Decreto Supremo Nº 180, de fecha 7 de febrero de 1895, por el Ministerio de Justicia.  </v>
      </c>
      <c r="F250" s="178" t="str">
        <f>VLOOKUP(A250,'BASE REGISTRO AGOSTO'!$A$1:$T$889,6,FALSE)</f>
        <v xml:space="preserve">Certificado de vigencia de Persona Jurídica sin fines de lucro, Folio N° 500395280894, de 24 de junio del 2021, del Servicio de Registro Civil e Identificación.
</v>
      </c>
      <c r="G250" s="178" t="str">
        <f>VLOOKUP(A250,'BASE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178" t="str">
        <f>VLOOKUP(A250,'BASE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178" t="str">
        <f>VLOOKUP(A250,'BASE REGISTRO AGOSTO'!$A$1:$T$889,9,FALSE)</f>
        <v>dos años</v>
      </c>
      <c r="J250" s="178" t="str">
        <f>VLOOKUP(A250,'BASE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0" s="178" t="str">
        <f>VLOOKUP(A250,'BASE REGISTRO AGOSTO'!$A$1:$T$889,11,FALSE)</f>
        <v xml:space="preserve">Alicia  Amunátegui  Monckeberg   
María Inés Ross Amunategui.       
Gerente General:  Francisco Javier Loeser Bravo. 
</v>
      </c>
      <c r="L250" s="178" t="str">
        <f>VLOOKUP(A250,'BASE REGISTRO AGOSTO'!$A$1:$T$889,12,FALSE)</f>
        <v xml:space="preserve">Concha y Toro Nº 2188, Metro Protectora de la Infancia, comuna de Puente Alto (dirección según última carta remitida por la institución).
Concha y Toro 1898, P.34 ½ Vic. Mackenna, comuna de Puente Alto.
</v>
      </c>
      <c r="M250" s="178" t="str">
        <f>VLOOKUP(A250,'BASE REGISTRO AGOSTO'!$A$1:$T$889,13,FALSE)</f>
        <v>XIII</v>
      </c>
      <c r="N250" s="178" t="str">
        <f>VLOOKUP(A250,'BASE REGISTRO AGOSTO'!$A$1:$T$889,14,FALSE)</f>
        <v>comuna de Puente Alto</v>
      </c>
      <c r="O250" s="178" t="str">
        <f>VLOOKUP(A250,'BASE REGISTRO AGOSTO'!$A$1:$T$889,15,FALSE)</f>
        <v>Teléfono: 4848800 - 4848900</v>
      </c>
      <c r="P250" s="178" t="str">
        <f>VLOOKUP(A250,'BASE REGISTRO AGOSTO'!$A$1:$T$889,16,FALSE)</f>
        <v>secretaria.presidencia@protectora.cl
Secretario.gerencia@protectora.cl            floeser@protectora.cl</v>
      </c>
      <c r="Q250" s="178">
        <f>VLOOKUP(A250,'BASE REGISTRO AGOSTO'!$A$1:$T$889,17,FALSE)</f>
        <v>0</v>
      </c>
      <c r="R250" s="178">
        <f>VLOOKUP(A250,'BASE REGISTRO AGOSTO'!$A$1:$T$889,18,FALSE)</f>
        <v>93401</v>
      </c>
      <c r="S250" s="178" t="str">
        <f>VLOOKUP(A250,'BASE REGISTRO AGOSTO'!$A$1:$T$889,19,FALSE)</f>
        <v>Antecedentes financieros correspondientes al año 2020, aprobados por el Sub Depto de Supervisión Financiera Nacional.</v>
      </c>
      <c r="T250" s="183">
        <f>VLOOKUP(A250,'BASE REGISTRO AGOSTO'!$A$1:$T$889,20,FALSE)</f>
        <v>37970</v>
      </c>
      <c r="U250" s="177">
        <v>6100</v>
      </c>
      <c r="V250" s="179">
        <v>8068320</v>
      </c>
      <c r="W250" s="179">
        <v>80605620</v>
      </c>
      <c r="X250" s="180">
        <v>44469</v>
      </c>
      <c r="Y250" s="176" t="s">
        <v>6489</v>
      </c>
      <c r="Z250" s="176" t="s">
        <v>6490</v>
      </c>
      <c r="AA250" s="181" t="s">
        <v>6533</v>
      </c>
    </row>
    <row r="251" spans="1:27" ht="15.75" customHeight="1" x14ac:dyDescent="0.2">
      <c r="A251" s="177">
        <v>6100</v>
      </c>
      <c r="B251" s="178" t="str">
        <f>VLOOKUP(A251,'BASE REGISTRO AGOSTO'!$A$1:$T$889,2,FALSE)</f>
        <v>Sociedad de Asistencia y Capacitación (antes denominada Sociedad Protectora de la Infancia)</v>
      </c>
      <c r="C251" s="178">
        <f>VLOOKUP(A251,'BASE REGISTRO AGOSTO'!$A$1:$T$889,3,FALSE)</f>
        <v>700124509</v>
      </c>
      <c r="D251" s="178" t="str">
        <f>VLOOKUP(A251,'BASE REGISTRO AGOSTO'!$A$1:$T$889,4,FALSE)</f>
        <v>Corporación de Derecho Privado.</v>
      </c>
      <c r="E251" s="178" t="str">
        <f>VLOOKUP(A251,'BASE REGISTRO AGOSTO'!$A$1:$T$889,5,FALSE)</f>
        <v xml:space="preserve">Otorgado por Decreto Supremo Nº 180, de fecha 7 de febrero de 1895, por el Ministerio de Justicia.  </v>
      </c>
      <c r="F251" s="178" t="str">
        <f>VLOOKUP(A251,'BASE REGISTRO AGOSTO'!$A$1:$T$889,6,FALSE)</f>
        <v xml:space="preserve">Certificado de vigencia de Persona Jurídica sin fines de lucro, Folio N° 500395280894, de 24 de junio del 2021, del Servicio de Registro Civil e Identificación.
</v>
      </c>
      <c r="G251" s="178" t="str">
        <f>VLOOKUP(A251,'BASE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178" t="str">
        <f>VLOOKUP(A251,'BASE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178" t="str">
        <f>VLOOKUP(A251,'BASE REGISTRO AGOSTO'!$A$1:$T$889,9,FALSE)</f>
        <v>dos años</v>
      </c>
      <c r="J251" s="178" t="str">
        <f>VLOOKUP(A251,'BASE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1" s="178" t="str">
        <f>VLOOKUP(A251,'BASE REGISTRO AGOSTO'!$A$1:$T$889,11,FALSE)</f>
        <v xml:space="preserve">Alicia  Amunátegui  Monckeberg   
María Inés Ross Amunategui.       
Gerente General:  Francisco Javier Loeser Bravo. 
</v>
      </c>
      <c r="L251" s="178" t="str">
        <f>VLOOKUP(A251,'BASE REGISTRO AGOSTO'!$A$1:$T$889,12,FALSE)</f>
        <v xml:space="preserve">Concha y Toro Nº 2188, Metro Protectora de la Infancia, comuna de Puente Alto (dirección según última carta remitida por la institución).
Concha y Toro 1898, P.34 ½ Vic. Mackenna, comuna de Puente Alto.
</v>
      </c>
      <c r="M251" s="178" t="str">
        <f>VLOOKUP(A251,'BASE REGISTRO AGOSTO'!$A$1:$T$889,13,FALSE)</f>
        <v>XIII</v>
      </c>
      <c r="N251" s="178" t="str">
        <f>VLOOKUP(A251,'BASE REGISTRO AGOSTO'!$A$1:$T$889,14,FALSE)</f>
        <v>comuna de Puente Alto</v>
      </c>
      <c r="O251" s="178" t="str">
        <f>VLOOKUP(A251,'BASE REGISTRO AGOSTO'!$A$1:$T$889,15,FALSE)</f>
        <v>Teléfono: 4848800 - 4848900</v>
      </c>
      <c r="P251" s="178" t="str">
        <f>VLOOKUP(A251,'BASE REGISTRO AGOSTO'!$A$1:$T$889,16,FALSE)</f>
        <v>secretaria.presidencia@protectora.cl
Secretario.gerencia@protectora.cl            floeser@protectora.cl</v>
      </c>
      <c r="Q251" s="178">
        <f>VLOOKUP(A251,'BASE REGISTRO AGOSTO'!$A$1:$T$889,17,FALSE)</f>
        <v>0</v>
      </c>
      <c r="R251" s="178">
        <f>VLOOKUP(A251,'BASE REGISTRO AGOSTO'!$A$1:$T$889,18,FALSE)</f>
        <v>93401</v>
      </c>
      <c r="S251" s="178" t="str">
        <f>VLOOKUP(A251,'BASE REGISTRO AGOSTO'!$A$1:$T$889,19,FALSE)</f>
        <v>Antecedentes financieros correspondientes al año 2020, aprobados por el Sub Depto de Supervisión Financiera Nacional.</v>
      </c>
      <c r="T251" s="183">
        <f>VLOOKUP(A251,'BASE REGISTRO AGOSTO'!$A$1:$T$889,20,FALSE)</f>
        <v>37970</v>
      </c>
      <c r="U251" s="177">
        <v>6100</v>
      </c>
      <c r="V251" s="179">
        <v>119725735</v>
      </c>
      <c r="W251" s="179">
        <v>989502642</v>
      </c>
      <c r="X251" s="180">
        <v>44469</v>
      </c>
      <c r="Y251" s="176" t="s">
        <v>6489</v>
      </c>
      <c r="Z251" s="176" t="s">
        <v>6490</v>
      </c>
      <c r="AA251" s="181" t="s">
        <v>6534</v>
      </c>
    </row>
    <row r="252" spans="1:27" ht="15.75" customHeight="1" x14ac:dyDescent="0.2">
      <c r="A252" s="177">
        <v>6100</v>
      </c>
      <c r="B252" s="178" t="str">
        <f>VLOOKUP(A252,'BASE REGISTRO AGOSTO'!$A$1:$T$889,2,FALSE)</f>
        <v>Sociedad de Asistencia y Capacitación (antes denominada Sociedad Protectora de la Infancia)</v>
      </c>
      <c r="C252" s="178">
        <f>VLOOKUP(A252,'BASE REGISTRO AGOSTO'!$A$1:$T$889,3,FALSE)</f>
        <v>700124509</v>
      </c>
      <c r="D252" s="178" t="str">
        <f>VLOOKUP(A252,'BASE REGISTRO AGOSTO'!$A$1:$T$889,4,FALSE)</f>
        <v>Corporación de Derecho Privado.</v>
      </c>
      <c r="E252" s="178" t="str">
        <f>VLOOKUP(A252,'BASE REGISTRO AGOSTO'!$A$1:$T$889,5,FALSE)</f>
        <v xml:space="preserve">Otorgado por Decreto Supremo Nº 180, de fecha 7 de febrero de 1895, por el Ministerio de Justicia.  </v>
      </c>
      <c r="F252" s="178" t="str">
        <f>VLOOKUP(A252,'BASE REGISTRO AGOSTO'!$A$1:$T$889,6,FALSE)</f>
        <v xml:space="preserve">Certificado de vigencia de Persona Jurídica sin fines de lucro, Folio N° 500395280894, de 24 de junio del 2021, del Servicio de Registro Civil e Identificación.
</v>
      </c>
      <c r="G252" s="178" t="str">
        <f>VLOOKUP(A252,'BASE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178" t="str">
        <f>VLOOKUP(A252,'BASE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178" t="str">
        <f>VLOOKUP(A252,'BASE REGISTRO AGOSTO'!$A$1:$T$889,9,FALSE)</f>
        <v>dos años</v>
      </c>
      <c r="J252" s="178" t="str">
        <f>VLOOKUP(A252,'BASE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2" s="178" t="str">
        <f>VLOOKUP(A252,'BASE REGISTRO AGOSTO'!$A$1:$T$889,11,FALSE)</f>
        <v xml:space="preserve">Alicia  Amunátegui  Monckeberg   
María Inés Ross Amunategui.       
Gerente General:  Francisco Javier Loeser Bravo. 
</v>
      </c>
      <c r="L252" s="178" t="str">
        <f>VLOOKUP(A252,'BASE REGISTRO AGOSTO'!$A$1:$T$889,12,FALSE)</f>
        <v xml:space="preserve">Concha y Toro Nº 2188, Metro Protectora de la Infancia, comuna de Puente Alto (dirección según última carta remitida por la institución).
Concha y Toro 1898, P.34 ½ Vic. Mackenna, comuna de Puente Alto.
</v>
      </c>
      <c r="M252" s="178" t="str">
        <f>VLOOKUP(A252,'BASE REGISTRO AGOSTO'!$A$1:$T$889,13,FALSE)</f>
        <v>XIII</v>
      </c>
      <c r="N252" s="178" t="str">
        <f>VLOOKUP(A252,'BASE REGISTRO AGOSTO'!$A$1:$T$889,14,FALSE)</f>
        <v>comuna de Puente Alto</v>
      </c>
      <c r="O252" s="178" t="str">
        <f>VLOOKUP(A252,'BASE REGISTRO AGOSTO'!$A$1:$T$889,15,FALSE)</f>
        <v>Teléfono: 4848800 - 4848900</v>
      </c>
      <c r="P252" s="178" t="str">
        <f>VLOOKUP(A252,'BASE REGISTRO AGOSTO'!$A$1:$T$889,16,FALSE)</f>
        <v>secretaria.presidencia@protectora.cl
Secretario.gerencia@protectora.cl            floeser@protectora.cl</v>
      </c>
      <c r="Q252" s="178">
        <f>VLOOKUP(A252,'BASE REGISTRO AGOSTO'!$A$1:$T$889,17,FALSE)</f>
        <v>0</v>
      </c>
      <c r="R252" s="178">
        <f>VLOOKUP(A252,'BASE REGISTRO AGOSTO'!$A$1:$T$889,18,FALSE)</f>
        <v>93401</v>
      </c>
      <c r="S252" s="178" t="str">
        <f>VLOOKUP(A252,'BASE REGISTRO AGOSTO'!$A$1:$T$889,19,FALSE)</f>
        <v>Antecedentes financieros correspondientes al año 2020, aprobados por el Sub Depto de Supervisión Financiera Nacional.</v>
      </c>
      <c r="T252" s="183">
        <f>VLOOKUP(A252,'BASE REGISTRO AGOSTO'!$A$1:$T$889,20,FALSE)</f>
        <v>37970</v>
      </c>
      <c r="U252" s="177">
        <v>6100</v>
      </c>
      <c r="V252" s="179">
        <v>12412800</v>
      </c>
      <c r="W252" s="179">
        <v>142902359</v>
      </c>
      <c r="X252" s="180">
        <v>44469</v>
      </c>
      <c r="Y252" s="176" t="s">
        <v>6489</v>
      </c>
      <c r="Z252" s="176" t="s">
        <v>6490</v>
      </c>
      <c r="AA252" s="181" t="s">
        <v>6573</v>
      </c>
    </row>
    <row r="253" spans="1:27" ht="15.75" customHeight="1" x14ac:dyDescent="0.2">
      <c r="A253" s="177">
        <v>6100</v>
      </c>
      <c r="B253" s="178" t="str">
        <f>VLOOKUP(A253,'BASE REGISTRO AGOSTO'!$A$1:$T$889,2,FALSE)</f>
        <v>Sociedad de Asistencia y Capacitación (antes denominada Sociedad Protectora de la Infancia)</v>
      </c>
      <c r="C253" s="178">
        <f>VLOOKUP(A253,'BASE REGISTRO AGOSTO'!$A$1:$T$889,3,FALSE)</f>
        <v>700124509</v>
      </c>
      <c r="D253" s="178" t="str">
        <f>VLOOKUP(A253,'BASE REGISTRO AGOSTO'!$A$1:$T$889,4,FALSE)</f>
        <v>Corporación de Derecho Privado.</v>
      </c>
      <c r="E253" s="178" t="str">
        <f>VLOOKUP(A253,'BASE REGISTRO AGOSTO'!$A$1:$T$889,5,FALSE)</f>
        <v xml:space="preserve">Otorgado por Decreto Supremo Nº 180, de fecha 7 de febrero de 1895, por el Ministerio de Justicia.  </v>
      </c>
      <c r="F253" s="178" t="str">
        <f>VLOOKUP(A253,'BASE REGISTRO AGOSTO'!$A$1:$T$889,6,FALSE)</f>
        <v xml:space="preserve">Certificado de vigencia de Persona Jurídica sin fines de lucro, Folio N° 500395280894, de 24 de junio del 2021, del Servicio de Registro Civil e Identificación.
</v>
      </c>
      <c r="G253" s="178" t="str">
        <f>VLOOKUP(A253,'BASE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3" s="178" t="str">
        <f>VLOOKUP(A253,'BASE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3" s="178" t="str">
        <f>VLOOKUP(A253,'BASE REGISTRO AGOSTO'!$A$1:$T$889,9,FALSE)</f>
        <v>dos años</v>
      </c>
      <c r="J253" s="178" t="str">
        <f>VLOOKUP(A253,'BASE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3" s="178" t="str">
        <f>VLOOKUP(A253,'BASE REGISTRO AGOSTO'!$A$1:$T$889,11,FALSE)</f>
        <v xml:space="preserve">Alicia  Amunátegui  Monckeberg   
María Inés Ross Amunategui.       
Gerente General:  Francisco Javier Loeser Bravo. 
</v>
      </c>
      <c r="L253" s="178" t="str">
        <f>VLOOKUP(A253,'BASE REGISTRO AGOSTO'!$A$1:$T$889,12,FALSE)</f>
        <v xml:space="preserve">Concha y Toro Nº 2188, Metro Protectora de la Infancia, comuna de Puente Alto (dirección según última carta remitida por la institución).
Concha y Toro 1898, P.34 ½ Vic. Mackenna, comuna de Puente Alto.
</v>
      </c>
      <c r="M253" s="178" t="str">
        <f>VLOOKUP(A253,'BASE REGISTRO AGOSTO'!$A$1:$T$889,13,FALSE)</f>
        <v>XIII</v>
      </c>
      <c r="N253" s="178" t="str">
        <f>VLOOKUP(A253,'BASE REGISTRO AGOSTO'!$A$1:$T$889,14,FALSE)</f>
        <v>comuna de Puente Alto</v>
      </c>
      <c r="O253" s="178" t="str">
        <f>VLOOKUP(A253,'BASE REGISTRO AGOSTO'!$A$1:$T$889,15,FALSE)</f>
        <v>Teléfono: 4848800 - 4848900</v>
      </c>
      <c r="P253" s="178" t="str">
        <f>VLOOKUP(A253,'BASE REGISTRO AGOSTO'!$A$1:$T$889,16,FALSE)</f>
        <v>secretaria.presidencia@protectora.cl
Secretario.gerencia@protectora.cl            floeser@protectora.cl</v>
      </c>
      <c r="Q253" s="178">
        <f>VLOOKUP(A253,'BASE REGISTRO AGOSTO'!$A$1:$T$889,17,FALSE)</f>
        <v>0</v>
      </c>
      <c r="R253" s="178">
        <f>VLOOKUP(A253,'BASE REGISTRO AGOSTO'!$A$1:$T$889,18,FALSE)</f>
        <v>93401</v>
      </c>
      <c r="S253" s="178" t="str">
        <f>VLOOKUP(A253,'BASE REGISTRO AGOSTO'!$A$1:$T$889,19,FALSE)</f>
        <v>Antecedentes financieros correspondientes al año 2020, aprobados por el Sub Depto de Supervisión Financiera Nacional.</v>
      </c>
      <c r="T253" s="183">
        <f>VLOOKUP(A253,'BASE REGISTRO AGOSTO'!$A$1:$T$889,20,FALSE)</f>
        <v>37970</v>
      </c>
      <c r="U253" s="177">
        <v>6100</v>
      </c>
      <c r="V253" s="179">
        <v>18831486</v>
      </c>
      <c r="W253" s="179">
        <v>142322222</v>
      </c>
      <c r="X253" s="180">
        <v>44469</v>
      </c>
      <c r="Y253" s="176" t="s">
        <v>6489</v>
      </c>
      <c r="Z253" s="176" t="s">
        <v>6490</v>
      </c>
      <c r="AA253" s="181" t="s">
        <v>6540</v>
      </c>
    </row>
    <row r="254" spans="1:27" ht="15.75" customHeight="1" x14ac:dyDescent="0.2">
      <c r="A254" s="177">
        <v>6100</v>
      </c>
      <c r="B254" s="178" t="str">
        <f>VLOOKUP(A254,'BASE REGISTRO AGOSTO'!$A$1:$T$889,2,FALSE)</f>
        <v>Sociedad de Asistencia y Capacitación (antes denominada Sociedad Protectora de la Infancia)</v>
      </c>
      <c r="C254" s="178">
        <f>VLOOKUP(A254,'BASE REGISTRO AGOSTO'!$A$1:$T$889,3,FALSE)</f>
        <v>700124509</v>
      </c>
      <c r="D254" s="178" t="str">
        <f>VLOOKUP(A254,'BASE REGISTRO AGOSTO'!$A$1:$T$889,4,FALSE)</f>
        <v>Corporación de Derecho Privado.</v>
      </c>
      <c r="E254" s="178" t="str">
        <f>VLOOKUP(A254,'BASE REGISTRO AGOSTO'!$A$1:$T$889,5,FALSE)</f>
        <v xml:space="preserve">Otorgado por Decreto Supremo Nº 180, de fecha 7 de febrero de 1895, por el Ministerio de Justicia.  </v>
      </c>
      <c r="F254" s="178" t="str">
        <f>VLOOKUP(A254,'BASE REGISTRO AGOSTO'!$A$1:$T$889,6,FALSE)</f>
        <v xml:space="preserve">Certificado de vigencia de Persona Jurídica sin fines de lucro, Folio N° 500395280894, de 24 de junio del 2021, del Servicio de Registro Civil e Identificación.
</v>
      </c>
      <c r="G254" s="178" t="str">
        <f>VLOOKUP(A254,'BASE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4" s="178" t="str">
        <f>VLOOKUP(A254,'BASE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4" s="178" t="str">
        <f>VLOOKUP(A254,'BASE REGISTRO AGOSTO'!$A$1:$T$889,9,FALSE)</f>
        <v>dos años</v>
      </c>
      <c r="J254" s="178" t="str">
        <f>VLOOKUP(A254,'BASE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4" s="178" t="str">
        <f>VLOOKUP(A254,'BASE REGISTRO AGOSTO'!$A$1:$T$889,11,FALSE)</f>
        <v xml:space="preserve">Alicia  Amunátegui  Monckeberg   
María Inés Ross Amunategui.       
Gerente General:  Francisco Javier Loeser Bravo. 
</v>
      </c>
      <c r="L254" s="178" t="str">
        <f>VLOOKUP(A254,'BASE REGISTRO AGOSTO'!$A$1:$T$889,12,FALSE)</f>
        <v xml:space="preserve">Concha y Toro Nº 2188, Metro Protectora de la Infancia, comuna de Puente Alto (dirección según última carta remitida por la institución).
Concha y Toro 1898, P.34 ½ Vic. Mackenna, comuna de Puente Alto.
</v>
      </c>
      <c r="M254" s="178" t="str">
        <f>VLOOKUP(A254,'BASE REGISTRO AGOSTO'!$A$1:$T$889,13,FALSE)</f>
        <v>XIII</v>
      </c>
      <c r="N254" s="178" t="str">
        <f>VLOOKUP(A254,'BASE REGISTRO AGOSTO'!$A$1:$T$889,14,FALSE)</f>
        <v>comuna de Puente Alto</v>
      </c>
      <c r="O254" s="178" t="str">
        <f>VLOOKUP(A254,'BASE REGISTRO AGOSTO'!$A$1:$T$889,15,FALSE)</f>
        <v>Teléfono: 4848800 - 4848900</v>
      </c>
      <c r="P254" s="178" t="str">
        <f>VLOOKUP(A254,'BASE REGISTRO AGOSTO'!$A$1:$T$889,16,FALSE)</f>
        <v>secretaria.presidencia@protectora.cl
Secretario.gerencia@protectora.cl            floeser@protectora.cl</v>
      </c>
      <c r="Q254" s="178">
        <f>VLOOKUP(A254,'BASE REGISTRO AGOSTO'!$A$1:$T$889,17,FALSE)</f>
        <v>0</v>
      </c>
      <c r="R254" s="178">
        <f>VLOOKUP(A254,'BASE REGISTRO AGOSTO'!$A$1:$T$889,18,FALSE)</f>
        <v>93401</v>
      </c>
      <c r="S254" s="178" t="str">
        <f>VLOOKUP(A254,'BASE REGISTRO AGOSTO'!$A$1:$T$889,19,FALSE)</f>
        <v>Antecedentes financieros correspondientes al año 2020, aprobados por el Sub Depto de Supervisión Financiera Nacional.</v>
      </c>
      <c r="T254" s="183">
        <f>VLOOKUP(A254,'BASE REGISTRO AGOSTO'!$A$1:$T$889,20,FALSE)</f>
        <v>37970</v>
      </c>
      <c r="U254" s="177">
        <v>6100</v>
      </c>
      <c r="V254" s="179">
        <v>7758000</v>
      </c>
      <c r="W254" s="179">
        <v>84096720</v>
      </c>
      <c r="X254" s="180">
        <v>44469</v>
      </c>
      <c r="Y254" s="176" t="s">
        <v>6489</v>
      </c>
      <c r="Z254" s="176" t="s">
        <v>6490</v>
      </c>
      <c r="AA254" s="181" t="s">
        <v>6575</v>
      </c>
    </row>
    <row r="255" spans="1:27" ht="15.75" customHeight="1" x14ac:dyDescent="0.2">
      <c r="A255" s="177">
        <v>6100</v>
      </c>
      <c r="B255" s="178" t="str">
        <f>VLOOKUP(A255,'BASE REGISTRO AGOSTO'!$A$1:$T$889,2,FALSE)</f>
        <v>Sociedad de Asistencia y Capacitación (antes denominada Sociedad Protectora de la Infancia)</v>
      </c>
      <c r="C255" s="178">
        <f>VLOOKUP(A255,'BASE REGISTRO AGOSTO'!$A$1:$T$889,3,FALSE)</f>
        <v>700124509</v>
      </c>
      <c r="D255" s="178" t="str">
        <f>VLOOKUP(A255,'BASE REGISTRO AGOSTO'!$A$1:$T$889,4,FALSE)</f>
        <v>Corporación de Derecho Privado.</v>
      </c>
      <c r="E255" s="178" t="str">
        <f>VLOOKUP(A255,'BASE REGISTRO AGOSTO'!$A$1:$T$889,5,FALSE)</f>
        <v xml:space="preserve">Otorgado por Decreto Supremo Nº 180, de fecha 7 de febrero de 1895, por el Ministerio de Justicia.  </v>
      </c>
      <c r="F255" s="178" t="str">
        <f>VLOOKUP(A255,'BASE REGISTRO AGOSTO'!$A$1:$T$889,6,FALSE)</f>
        <v xml:space="preserve">Certificado de vigencia de Persona Jurídica sin fines de lucro, Folio N° 500395280894, de 24 de junio del 2021, del Servicio de Registro Civil e Identificación.
</v>
      </c>
      <c r="G255" s="178" t="str">
        <f>VLOOKUP(A255,'BASE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5" s="178" t="str">
        <f>VLOOKUP(A255,'BASE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5" s="178" t="str">
        <f>VLOOKUP(A255,'BASE REGISTRO AGOSTO'!$A$1:$T$889,9,FALSE)</f>
        <v>dos años</v>
      </c>
      <c r="J255" s="178" t="str">
        <f>VLOOKUP(A255,'BASE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5" s="178" t="str">
        <f>VLOOKUP(A255,'BASE REGISTRO AGOSTO'!$A$1:$T$889,11,FALSE)</f>
        <v xml:space="preserve">Alicia  Amunátegui  Monckeberg   
María Inés Ross Amunategui.       
Gerente General:  Francisco Javier Loeser Bravo. 
</v>
      </c>
      <c r="L255" s="178" t="str">
        <f>VLOOKUP(A255,'BASE REGISTRO AGOSTO'!$A$1:$T$889,12,FALSE)</f>
        <v xml:space="preserve">Concha y Toro Nº 2188, Metro Protectora de la Infancia, comuna de Puente Alto (dirección según última carta remitida por la institución).
Concha y Toro 1898, P.34 ½ Vic. Mackenna, comuna de Puente Alto.
</v>
      </c>
      <c r="M255" s="178" t="str">
        <f>VLOOKUP(A255,'BASE REGISTRO AGOSTO'!$A$1:$T$889,13,FALSE)</f>
        <v>XIII</v>
      </c>
      <c r="N255" s="178" t="str">
        <f>VLOOKUP(A255,'BASE REGISTRO AGOSTO'!$A$1:$T$889,14,FALSE)</f>
        <v>comuna de Puente Alto</v>
      </c>
      <c r="O255" s="178" t="str">
        <f>VLOOKUP(A255,'BASE REGISTRO AGOSTO'!$A$1:$T$889,15,FALSE)</f>
        <v>Teléfono: 4848800 - 4848900</v>
      </c>
      <c r="P255" s="178" t="str">
        <f>VLOOKUP(A255,'BASE REGISTRO AGOSTO'!$A$1:$T$889,16,FALSE)</f>
        <v>secretaria.presidencia@protectora.cl
Secretario.gerencia@protectora.cl            floeser@protectora.cl</v>
      </c>
      <c r="Q255" s="178">
        <f>VLOOKUP(A255,'BASE REGISTRO AGOSTO'!$A$1:$T$889,17,FALSE)</f>
        <v>0</v>
      </c>
      <c r="R255" s="178">
        <f>VLOOKUP(A255,'BASE REGISTRO AGOSTO'!$A$1:$T$889,18,FALSE)</f>
        <v>93401</v>
      </c>
      <c r="S255" s="178" t="str">
        <f>VLOOKUP(A255,'BASE REGISTRO AGOSTO'!$A$1:$T$889,19,FALSE)</f>
        <v>Antecedentes financieros correspondientes al año 2020, aprobados por el Sub Depto de Supervisión Financiera Nacional.</v>
      </c>
      <c r="T255" s="183">
        <f>VLOOKUP(A255,'BASE REGISTRO AGOSTO'!$A$1:$T$889,20,FALSE)</f>
        <v>37970</v>
      </c>
      <c r="U255" s="177">
        <v>6100</v>
      </c>
      <c r="V255" s="179">
        <v>6206400</v>
      </c>
      <c r="W255" s="179">
        <v>49651200</v>
      </c>
      <c r="X255" s="180">
        <v>44469</v>
      </c>
      <c r="Y255" s="176" t="s">
        <v>6489</v>
      </c>
      <c r="Z255" s="176" t="s">
        <v>6490</v>
      </c>
      <c r="AA255" s="181" t="s">
        <v>6613</v>
      </c>
    </row>
    <row r="256" spans="1:27" ht="15.75" customHeight="1" x14ac:dyDescent="0.2">
      <c r="A256" s="177">
        <v>6100</v>
      </c>
      <c r="B256" s="178" t="str">
        <f>VLOOKUP(A256,'BASE REGISTRO AGOSTO'!$A$1:$T$889,2,FALSE)</f>
        <v>Sociedad de Asistencia y Capacitación (antes denominada Sociedad Protectora de la Infancia)</v>
      </c>
      <c r="C256" s="178">
        <f>VLOOKUP(A256,'BASE REGISTRO AGOSTO'!$A$1:$T$889,3,FALSE)</f>
        <v>700124509</v>
      </c>
      <c r="D256" s="178" t="str">
        <f>VLOOKUP(A256,'BASE REGISTRO AGOSTO'!$A$1:$T$889,4,FALSE)</f>
        <v>Corporación de Derecho Privado.</v>
      </c>
      <c r="E256" s="178" t="str">
        <f>VLOOKUP(A256,'BASE REGISTRO AGOSTO'!$A$1:$T$889,5,FALSE)</f>
        <v xml:space="preserve">Otorgado por Decreto Supremo Nº 180, de fecha 7 de febrero de 1895, por el Ministerio de Justicia.  </v>
      </c>
      <c r="F256" s="178" t="str">
        <f>VLOOKUP(A256,'BASE REGISTRO AGOSTO'!$A$1:$T$889,6,FALSE)</f>
        <v xml:space="preserve">Certificado de vigencia de Persona Jurídica sin fines de lucro, Folio N° 500395280894, de 24 de junio del 2021, del Servicio de Registro Civil e Identificación.
</v>
      </c>
      <c r="G256" s="178" t="str">
        <f>VLOOKUP(A256,'BASE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6" s="178" t="str">
        <f>VLOOKUP(A256,'BASE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6" s="178" t="str">
        <f>VLOOKUP(A256,'BASE REGISTRO AGOSTO'!$A$1:$T$889,9,FALSE)</f>
        <v>dos años</v>
      </c>
      <c r="J256" s="178" t="str">
        <f>VLOOKUP(A256,'BASE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6" s="178" t="str">
        <f>VLOOKUP(A256,'BASE REGISTRO AGOSTO'!$A$1:$T$889,11,FALSE)</f>
        <v xml:space="preserve">Alicia  Amunátegui  Monckeberg   
María Inés Ross Amunategui.       
Gerente General:  Francisco Javier Loeser Bravo. 
</v>
      </c>
      <c r="L256" s="178" t="str">
        <f>VLOOKUP(A256,'BASE REGISTRO AGOSTO'!$A$1:$T$889,12,FALSE)</f>
        <v xml:space="preserve">Concha y Toro Nº 2188, Metro Protectora de la Infancia, comuna de Puente Alto (dirección según última carta remitida por la institución).
Concha y Toro 1898, P.34 ½ Vic. Mackenna, comuna de Puente Alto.
</v>
      </c>
      <c r="M256" s="178" t="str">
        <f>VLOOKUP(A256,'BASE REGISTRO AGOSTO'!$A$1:$T$889,13,FALSE)</f>
        <v>XIII</v>
      </c>
      <c r="N256" s="178" t="str">
        <f>VLOOKUP(A256,'BASE REGISTRO AGOSTO'!$A$1:$T$889,14,FALSE)</f>
        <v>comuna de Puente Alto</v>
      </c>
      <c r="O256" s="178" t="str">
        <f>VLOOKUP(A256,'BASE REGISTRO AGOSTO'!$A$1:$T$889,15,FALSE)</f>
        <v>Teléfono: 4848800 - 4848900</v>
      </c>
      <c r="P256" s="178" t="str">
        <f>VLOOKUP(A256,'BASE REGISTRO AGOSTO'!$A$1:$T$889,16,FALSE)</f>
        <v>secretaria.presidencia@protectora.cl
Secretario.gerencia@protectora.cl            floeser@protectora.cl</v>
      </c>
      <c r="Q256" s="178">
        <f>VLOOKUP(A256,'BASE REGISTRO AGOSTO'!$A$1:$T$889,17,FALSE)</f>
        <v>0</v>
      </c>
      <c r="R256" s="178">
        <f>VLOOKUP(A256,'BASE REGISTRO AGOSTO'!$A$1:$T$889,18,FALSE)</f>
        <v>93401</v>
      </c>
      <c r="S256" s="178" t="str">
        <f>VLOOKUP(A256,'BASE REGISTRO AGOSTO'!$A$1:$T$889,19,FALSE)</f>
        <v>Antecedentes financieros correspondientes al año 2020, aprobados por el Sub Depto de Supervisión Financiera Nacional.</v>
      </c>
      <c r="T256" s="183">
        <f>VLOOKUP(A256,'BASE REGISTRO AGOSTO'!$A$1:$T$889,20,FALSE)</f>
        <v>37970</v>
      </c>
      <c r="U256" s="177">
        <v>6100</v>
      </c>
      <c r="V256" s="179">
        <v>7758000</v>
      </c>
      <c r="W256" s="179">
        <v>92320200</v>
      </c>
      <c r="X256" s="180">
        <v>44469</v>
      </c>
      <c r="Y256" s="176" t="s">
        <v>6489</v>
      </c>
      <c r="Z256" s="176" t="s">
        <v>6490</v>
      </c>
      <c r="AA256" s="181" t="s">
        <v>5595</v>
      </c>
    </row>
    <row r="257" spans="1:27" ht="15.75" customHeight="1" x14ac:dyDescent="0.2">
      <c r="A257" s="177">
        <v>6100</v>
      </c>
      <c r="B257" s="178" t="str">
        <f>VLOOKUP(A257,'BASE REGISTRO AGOSTO'!$A$1:$T$889,2,FALSE)</f>
        <v>Sociedad de Asistencia y Capacitación (antes denominada Sociedad Protectora de la Infancia)</v>
      </c>
      <c r="C257" s="178">
        <f>VLOOKUP(A257,'BASE REGISTRO AGOSTO'!$A$1:$T$889,3,FALSE)</f>
        <v>700124509</v>
      </c>
      <c r="D257" s="178" t="str">
        <f>VLOOKUP(A257,'BASE REGISTRO AGOSTO'!$A$1:$T$889,4,FALSE)</f>
        <v>Corporación de Derecho Privado.</v>
      </c>
      <c r="E257" s="178" t="str">
        <f>VLOOKUP(A257,'BASE REGISTRO AGOSTO'!$A$1:$T$889,5,FALSE)</f>
        <v xml:space="preserve">Otorgado por Decreto Supremo Nº 180, de fecha 7 de febrero de 1895, por el Ministerio de Justicia.  </v>
      </c>
      <c r="F257" s="178" t="str">
        <f>VLOOKUP(A257,'BASE REGISTRO AGOSTO'!$A$1:$T$889,6,FALSE)</f>
        <v xml:space="preserve">Certificado de vigencia de Persona Jurídica sin fines de lucro, Folio N° 500395280894, de 24 de junio del 2021, del Servicio de Registro Civil e Identificación.
</v>
      </c>
      <c r="G257" s="178" t="str">
        <f>VLOOKUP(A257,'BASE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7" s="178" t="str">
        <f>VLOOKUP(A257,'BASE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7" s="178" t="str">
        <f>VLOOKUP(A257,'BASE REGISTRO AGOSTO'!$A$1:$T$889,9,FALSE)</f>
        <v>dos años</v>
      </c>
      <c r="J257" s="178" t="str">
        <f>VLOOKUP(A257,'BASE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7" s="178" t="str">
        <f>VLOOKUP(A257,'BASE REGISTRO AGOSTO'!$A$1:$T$889,11,FALSE)</f>
        <v xml:space="preserve">Alicia  Amunátegui  Monckeberg   
María Inés Ross Amunategui.       
Gerente General:  Francisco Javier Loeser Bravo. 
</v>
      </c>
      <c r="L257" s="178" t="str">
        <f>VLOOKUP(A257,'BASE REGISTRO AGOSTO'!$A$1:$T$889,12,FALSE)</f>
        <v xml:space="preserve">Concha y Toro Nº 2188, Metro Protectora de la Infancia, comuna de Puente Alto (dirección según última carta remitida por la institución).
Concha y Toro 1898, P.34 ½ Vic. Mackenna, comuna de Puente Alto.
</v>
      </c>
      <c r="M257" s="178" t="str">
        <f>VLOOKUP(A257,'BASE REGISTRO AGOSTO'!$A$1:$T$889,13,FALSE)</f>
        <v>XIII</v>
      </c>
      <c r="N257" s="178" t="str">
        <f>VLOOKUP(A257,'BASE REGISTRO AGOSTO'!$A$1:$T$889,14,FALSE)</f>
        <v>comuna de Puente Alto</v>
      </c>
      <c r="O257" s="178" t="str">
        <f>VLOOKUP(A257,'BASE REGISTRO AGOSTO'!$A$1:$T$889,15,FALSE)</f>
        <v>Teléfono: 4848800 - 4848900</v>
      </c>
      <c r="P257" s="178" t="str">
        <f>VLOOKUP(A257,'BASE REGISTRO AGOSTO'!$A$1:$T$889,16,FALSE)</f>
        <v>secretaria.presidencia@protectora.cl
Secretario.gerencia@protectora.cl            floeser@protectora.cl</v>
      </c>
      <c r="Q257" s="178">
        <f>VLOOKUP(A257,'BASE REGISTRO AGOSTO'!$A$1:$T$889,17,FALSE)</f>
        <v>0</v>
      </c>
      <c r="R257" s="178">
        <f>VLOOKUP(A257,'BASE REGISTRO AGOSTO'!$A$1:$T$889,18,FALSE)</f>
        <v>93401</v>
      </c>
      <c r="S257" s="178" t="str">
        <f>VLOOKUP(A257,'BASE REGISTRO AGOSTO'!$A$1:$T$889,19,FALSE)</f>
        <v>Antecedentes financieros correspondientes al año 2020, aprobados por el Sub Depto de Supervisión Financiera Nacional.</v>
      </c>
      <c r="T257" s="183">
        <f>VLOOKUP(A257,'BASE REGISTRO AGOSTO'!$A$1:$T$889,20,FALSE)</f>
        <v>37970</v>
      </c>
      <c r="U257" s="177">
        <v>6100</v>
      </c>
      <c r="V257" s="179">
        <v>40026626</v>
      </c>
      <c r="W257" s="179">
        <v>254359181</v>
      </c>
      <c r="X257" s="180">
        <v>44469</v>
      </c>
      <c r="Y257" s="176" t="s">
        <v>6489</v>
      </c>
      <c r="Z257" s="176" t="s">
        <v>6490</v>
      </c>
      <c r="AA257" s="181" t="s">
        <v>6571</v>
      </c>
    </row>
    <row r="258" spans="1:27" ht="15.75" customHeight="1" x14ac:dyDescent="0.2">
      <c r="A258" s="177">
        <v>6100</v>
      </c>
      <c r="B258" s="178" t="str">
        <f>VLOOKUP(A258,'BASE REGISTRO AGOSTO'!$A$1:$T$889,2,FALSE)</f>
        <v>Sociedad de Asistencia y Capacitación (antes denominada Sociedad Protectora de la Infancia)</v>
      </c>
      <c r="C258" s="178">
        <f>VLOOKUP(A258,'BASE REGISTRO AGOSTO'!$A$1:$T$889,3,FALSE)</f>
        <v>700124509</v>
      </c>
      <c r="D258" s="178" t="str">
        <f>VLOOKUP(A258,'BASE REGISTRO AGOSTO'!$A$1:$T$889,4,FALSE)</f>
        <v>Corporación de Derecho Privado.</v>
      </c>
      <c r="E258" s="178" t="str">
        <f>VLOOKUP(A258,'BASE REGISTRO AGOSTO'!$A$1:$T$889,5,FALSE)</f>
        <v xml:space="preserve">Otorgado por Decreto Supremo Nº 180, de fecha 7 de febrero de 1895, por el Ministerio de Justicia.  </v>
      </c>
      <c r="F258" s="178" t="str">
        <f>VLOOKUP(A258,'BASE REGISTRO AGOSTO'!$A$1:$T$889,6,FALSE)</f>
        <v xml:space="preserve">Certificado de vigencia de Persona Jurídica sin fines de lucro, Folio N° 500395280894, de 24 de junio del 2021, del Servicio de Registro Civil e Identificación.
</v>
      </c>
      <c r="G258" s="178" t="str">
        <f>VLOOKUP(A258,'BASE REGISTRO AGOSTO'!$A$1:$T$889,7,FALSE)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8" s="178" t="str">
        <f>VLOOKUP(A258,'BASE REGISTRO AGOSTO'!$A$1:$T$889,8,FALSE)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8" s="178" t="str">
        <f>VLOOKUP(A258,'BASE REGISTRO AGOSTO'!$A$1:$T$889,9,FALSE)</f>
        <v>dos años</v>
      </c>
      <c r="J258" s="178" t="str">
        <f>VLOOKUP(A258,'BASE REGISTRO AGOSTO'!$A$1:$T$889,10,FALSE)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8" s="178" t="str">
        <f>VLOOKUP(A258,'BASE REGISTRO AGOSTO'!$A$1:$T$889,11,FALSE)</f>
        <v xml:space="preserve">Alicia  Amunátegui  Monckeberg   
María Inés Ross Amunategui.       
Gerente General:  Francisco Javier Loeser Bravo. 
</v>
      </c>
      <c r="L258" s="178" t="str">
        <f>VLOOKUP(A258,'BASE REGISTRO AGOSTO'!$A$1:$T$889,12,FALSE)</f>
        <v xml:space="preserve">Concha y Toro Nº 2188, Metro Protectora de la Infancia, comuna de Puente Alto (dirección según última carta remitida por la institución).
Concha y Toro 1898, P.34 ½ Vic. Mackenna, comuna de Puente Alto.
</v>
      </c>
      <c r="M258" s="178" t="str">
        <f>VLOOKUP(A258,'BASE REGISTRO AGOSTO'!$A$1:$T$889,13,FALSE)</f>
        <v>XIII</v>
      </c>
      <c r="N258" s="178" t="str">
        <f>VLOOKUP(A258,'BASE REGISTRO AGOSTO'!$A$1:$T$889,14,FALSE)</f>
        <v>comuna de Puente Alto</v>
      </c>
      <c r="O258" s="178" t="str">
        <f>VLOOKUP(A258,'BASE REGISTRO AGOSTO'!$A$1:$T$889,15,FALSE)</f>
        <v>Teléfono: 4848800 - 4848900</v>
      </c>
      <c r="P258" s="178" t="str">
        <f>VLOOKUP(A258,'BASE REGISTRO AGOSTO'!$A$1:$T$889,16,FALSE)</f>
        <v>secretaria.presidencia@protectora.cl
Secretario.gerencia@protectora.cl            floeser@protectora.cl</v>
      </c>
      <c r="Q258" s="178">
        <f>VLOOKUP(A258,'BASE REGISTRO AGOSTO'!$A$1:$T$889,17,FALSE)</f>
        <v>0</v>
      </c>
      <c r="R258" s="178">
        <f>VLOOKUP(A258,'BASE REGISTRO AGOSTO'!$A$1:$T$889,18,FALSE)</f>
        <v>93401</v>
      </c>
      <c r="S258" s="178" t="str">
        <f>VLOOKUP(A258,'BASE REGISTRO AGOSTO'!$A$1:$T$889,19,FALSE)</f>
        <v>Antecedentes financieros correspondientes al año 2020, aprobados por el Sub Depto de Supervisión Financiera Nacional.</v>
      </c>
      <c r="T258" s="183">
        <f>VLOOKUP(A258,'BASE REGISTRO AGOSTO'!$A$1:$T$889,20,FALSE)</f>
        <v>37970</v>
      </c>
      <c r="U258" s="177">
        <v>6100</v>
      </c>
      <c r="V258" s="179">
        <v>4203905</v>
      </c>
      <c r="W258" s="179">
        <v>32717350</v>
      </c>
      <c r="X258" s="180">
        <v>44469</v>
      </c>
      <c r="Y258" s="176" t="s">
        <v>6489</v>
      </c>
      <c r="Z258" s="176" t="s">
        <v>6490</v>
      </c>
      <c r="AA258" s="181" t="s">
        <v>181</v>
      </c>
    </row>
    <row r="259" spans="1:27" ht="15.75" customHeight="1" x14ac:dyDescent="0.2">
      <c r="A259" s="177">
        <v>6150</v>
      </c>
      <c r="B259" s="178" t="str">
        <f>VLOOKUP(A259,'BASE REGISTRO AGOSTO'!$A$1:$T$889,2,FALSE)</f>
        <v>Sociedad de Beneficencia Hogar del Niño</v>
      </c>
      <c r="C259" s="178">
        <f>VLOOKUP(A259,'BASE REGISTRO AGOSTO'!$A$1:$T$889,3,FALSE)</f>
        <v>702758009</v>
      </c>
      <c r="D259" s="178" t="str">
        <f>VLOOKUP(A259,'BASE REGISTRO AGOSTO'!$A$1:$T$889,4,FALSE)</f>
        <v>Corporación de Derecho Privado.</v>
      </c>
      <c r="E259" s="178" t="str">
        <f>VLOOKUP(A259,'BASE REGISTRO AGOSTO'!$A$1:$T$889,5,FALSE)</f>
        <v xml:space="preserve">Decreto Supremo Nº 3215, de 30 de mayo de 1952, del Ministerio de Justicia. </v>
      </c>
      <c r="F259" s="178" t="str">
        <f>VLOOKUP(A259,'BASE REGISTRO AGOSTO'!$A$1:$T$889,6,FALSE)</f>
        <v>Certificado de Vigencia folio N° 500399338176, de fecha 20 de julio de 2021, del Servicio de Registro Civil e Identificación.</v>
      </c>
      <c r="G259" s="178" t="str">
        <f>VLOOKUP(A259,'BASE REGISTRO AGOSTO'!$A$1:$T$889,7,FALSE)</f>
        <v xml:space="preserve">Proteger, educar, dar habitación y vestuario a los niños, fomentar el mejoramiento de la salud de los menores, estimular la formación de nuevas organizaciones de protección a la infancia.
</v>
      </c>
      <c r="H259" s="178" t="str">
        <f>VLOOKUP(A259,'BASE REGISTRO AGOSTO'!$A$1:$T$889,8,FALSE)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v>
      </c>
      <c r="I259" s="178" t="str">
        <f>VLOOKUP(A259,'BASE REGISTRO AGOSTO'!$A$1:$T$889,9,FALSE)</f>
        <v>5 años, de acuerdo a Constan en Certificado de persona jurídica folio N° 500399338161, de fecha 20 de julio de 2020, del Servicio de Registro Civil e Identificación</v>
      </c>
      <c r="J259" s="178" t="str">
        <f>VLOOKUP(A259,'BASE REGISTRO AGOSTO'!$A$1:$T$889,10,FALSE)</f>
        <v xml:space="preserve">17 de noviembre de 2016 al 17 de noviembre de 2021.
</v>
      </c>
      <c r="K259" s="178" t="str">
        <f>VLOOKUP(A259,'BASE REGISTRO AGOSTO'!$A$1:$T$889,11,FALSE)</f>
        <v xml:space="preserve">Presidente: Amelia Lina Barba Rouse, </v>
      </c>
      <c r="L259" s="178" t="str">
        <f>VLOOKUP(A259,'BASE REGISTRO AGOSTO'!$A$1:$T$889,12,FALSE)</f>
        <v xml:space="preserve">Balmaceda N° 6030, Collico, Valdivia.
</v>
      </c>
      <c r="M259" s="178" t="str">
        <f>VLOOKUP(A259,'BASE REGISTRO AGOSTO'!$A$1:$T$889,13,FALSE)</f>
        <v>XIV</v>
      </c>
      <c r="N259" s="178" t="str">
        <f>VLOOKUP(A259,'BASE REGISTRO AGOSTO'!$A$1:$T$889,14,FALSE)</f>
        <v>Valdivia.</v>
      </c>
      <c r="O259" s="178" t="str">
        <f>VLOOKUP(A259,'BASE REGISTRO AGOSTO'!$A$1:$T$889,15,FALSE)</f>
        <v>Fono: 63-2214894</v>
      </c>
      <c r="P259" s="178" t="str">
        <f>VLOOKUP(A259,'BASE REGISTRO AGOSTO'!$A$1:$T$889,16,FALSE)</f>
        <v>huidif.esc.hog@gmail.com</v>
      </c>
      <c r="Q259" s="178">
        <f>VLOOKUP(A259,'BASE REGISTRO AGOSTO'!$A$1:$T$889,17,FALSE)</f>
        <v>0</v>
      </c>
      <c r="R259" s="178">
        <f>VLOOKUP(A259,'BASE REGISTRO AGOSTO'!$A$1:$T$889,18,FALSE)</f>
        <v>93401</v>
      </c>
      <c r="S259" s="178" t="str">
        <f>VLOOKUP(A259,'BASE REGISTRO AGOSTO'!$A$1:$T$889,19,FALSE)</f>
        <v>Se acompañan antecedentes financieros de la Institución correspondientes al año 2019, aprobados por el Subdepartamento de Supervisión Financiera Nacional.</v>
      </c>
      <c r="T259" s="183">
        <f>VLOOKUP(A259,'BASE REGISTRO AGOSTO'!$A$1:$T$889,20,FALSE)</f>
        <v>37970</v>
      </c>
      <c r="U259" s="177">
        <v>6150</v>
      </c>
      <c r="V259" s="179">
        <v>0</v>
      </c>
      <c r="W259" s="179">
        <v>278780075</v>
      </c>
      <c r="X259" s="180">
        <v>44469</v>
      </c>
      <c r="Y259" s="176" t="s">
        <v>6489</v>
      </c>
      <c r="Z259" s="176" t="s">
        <v>6490</v>
      </c>
      <c r="AA259" s="181" t="s">
        <v>6545</v>
      </c>
    </row>
    <row r="260" spans="1:27" ht="15.75" customHeight="1" x14ac:dyDescent="0.2">
      <c r="A260" s="177">
        <v>6400</v>
      </c>
      <c r="B260" s="178" t="str">
        <f>VLOOKUP(A260,'BASE REGISTRO AGOSTO'!$A$1:$T$889,2,FALSE)</f>
        <v>Corporación Municipal de Desarrollo Social de Los Muermos</v>
      </c>
      <c r="C260" s="178">
        <f>VLOOKUP(A260,'BASE REGISTRO AGOSTO'!$A$1:$T$889,3,FALSE)</f>
        <v>714506005</v>
      </c>
      <c r="D260" s="178" t="str">
        <f>VLOOKUP(A260,'BASE REGISTRO AGOSTO'!$A$1:$T$889,4,FALSE)</f>
        <v>Corporación de Derecho Privado.</v>
      </c>
      <c r="E260" s="178" t="str">
        <f>VLOOKUP(A260,'BASE REGISTRO AGOSTO'!$A$1:$T$889,5,FALSE)</f>
        <v xml:space="preserve">Decreto Supremo Nº 1091, de 25 de noviembre de 1986, del Ministerio de Justicia. </v>
      </c>
      <c r="F260" s="178" t="str">
        <f>VLOOKUP(A260,'BASE REGISTRO AGOSTO'!$A$1:$T$889,6,FALSE)</f>
        <v>Certificado de Vigencia, Folio Nº 500352078401, emitido con fecha 23 de octubre de 2020, por el Servicio de Registro Civil e Identificación.</v>
      </c>
      <c r="G260" s="178" t="str">
        <f>VLOOKUP(A260,'BASE REGISTRO AGOSTO'!$A$1:$T$889,7,FALSE)</f>
        <v xml:space="preserve">Administrar y operar servicios en las áreas de educación, salud y atención de menores que haya tomado a su cargo la I. Municipalidad de Los Muermos.
</v>
      </c>
      <c r="H260" s="178" t="str">
        <f>VLOOKUP(A260,'BASE REGISTRO AGOSTO'!$A$1:$T$889,8,FALSE)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60" s="178" t="str">
        <f>VLOOKUP(A260,'BASE REGISTRO AGOSTO'!$A$1:$T$889,9,FALSE)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60" s="178" t="str">
        <f>VLOOKUP(A260,'BASE REGISTRO AGOSTO'!$A$1:$T$889,10,FALSE)</f>
        <v xml:space="preserve">De 08-08-2015. </v>
      </c>
      <c r="K260" s="178" t="str">
        <f>VLOOKUP(A260,'BASE REGISTRO AGOSTO'!$A$1:$T$889,11,FALSE)</f>
        <v xml:space="preserve">Presidente: Emilio Rafael González Burgos  
</v>
      </c>
      <c r="L260" s="178" t="str">
        <f>VLOOKUP(A260,'BASE REGISTRO AGOSTO'!$A$1:$T$889,12,FALSE)</f>
        <v xml:space="preserve">Avenida Padre Nelson Aguilar S/N, comuna de Los Muermos, Región de Los Lagos, casilla 112.
</v>
      </c>
      <c r="M260" s="178" t="str">
        <f>VLOOKUP(A260,'BASE REGISTRO AGOSTO'!$A$1:$T$889,13,FALSE)</f>
        <v>X</v>
      </c>
      <c r="N260" s="178" t="str">
        <f>VLOOKUP(A260,'BASE REGISTRO AGOSTO'!$A$1:$T$889,14,FALSE)</f>
        <v>Los Muermos</v>
      </c>
      <c r="O260" s="178" t="str">
        <f>VLOOKUP(A260,'BASE REGISTRO AGOSTO'!$A$1:$T$889,15,FALSE)</f>
        <v xml:space="preserve">Fono:652336252- 997293345
</v>
      </c>
      <c r="P260" s="178" t="str">
        <f>VLOOKUP(A260,'BASE REGISTRO AGOSTO'!$A$1:$T$889,16,FALSE)</f>
        <v>E mail: losmuermosresidenciarenacer@gmail.com- alcalde@muermos.cl</v>
      </c>
      <c r="Q260" s="178">
        <f>VLOOKUP(A260,'BASE REGISTRO AGOSTO'!$A$1:$T$889,17,FALSE)</f>
        <v>0</v>
      </c>
      <c r="R260" s="178">
        <f>VLOOKUP(A260,'BASE REGISTRO AGOSTO'!$A$1:$T$889,18,FALSE)</f>
        <v>93401</v>
      </c>
      <c r="S260" s="178" t="str">
        <f>VLOOKUP(A260,'BASE REGISTRO AGOSTO'!$A$1:$T$889,19,FALSE)</f>
        <v>Se acompaña certificado financiero correspondiente al año 2019, aprobados por el Sub Departamento de Supervisión Financiera.</v>
      </c>
      <c r="T260" s="183">
        <f>VLOOKUP(A260,'BASE REGISTRO AGOSTO'!$A$1:$T$889,20,FALSE)</f>
        <v>37970</v>
      </c>
      <c r="U260" s="177">
        <v>6400</v>
      </c>
      <c r="V260" s="179">
        <v>0</v>
      </c>
      <c r="W260" s="179">
        <v>4104500</v>
      </c>
      <c r="X260" s="180">
        <v>44469</v>
      </c>
      <c r="Y260" s="176" t="s">
        <v>6489</v>
      </c>
      <c r="Z260" s="176" t="s">
        <v>6490</v>
      </c>
      <c r="AA260" s="181" t="s">
        <v>6515</v>
      </c>
    </row>
    <row r="261" spans="1:27" ht="15.75" customHeight="1" x14ac:dyDescent="0.2">
      <c r="A261" s="177">
        <v>6400</v>
      </c>
      <c r="B261" s="178" t="str">
        <f>VLOOKUP(A261,'BASE REGISTRO AGOSTO'!$A$1:$T$889,2,FALSE)</f>
        <v>Corporación Municipal de Desarrollo Social de Los Muermos</v>
      </c>
      <c r="C261" s="178">
        <f>VLOOKUP(A261,'BASE REGISTRO AGOSTO'!$A$1:$T$889,3,FALSE)</f>
        <v>714506005</v>
      </c>
      <c r="D261" s="178" t="str">
        <f>VLOOKUP(A261,'BASE REGISTRO AGOSTO'!$A$1:$T$889,4,FALSE)</f>
        <v>Corporación de Derecho Privado.</v>
      </c>
      <c r="E261" s="178" t="str">
        <f>VLOOKUP(A261,'BASE REGISTRO AGOSTO'!$A$1:$T$889,5,FALSE)</f>
        <v xml:space="preserve">Decreto Supremo Nº 1091, de 25 de noviembre de 1986, del Ministerio de Justicia. </v>
      </c>
      <c r="F261" s="178" t="str">
        <f>VLOOKUP(A261,'BASE REGISTRO AGOSTO'!$A$1:$T$889,6,FALSE)</f>
        <v>Certificado de Vigencia, Folio Nº 500352078401, emitido con fecha 23 de octubre de 2020, por el Servicio de Registro Civil e Identificación.</v>
      </c>
      <c r="G261" s="178" t="str">
        <f>VLOOKUP(A261,'BASE REGISTRO AGOSTO'!$A$1:$T$889,7,FALSE)</f>
        <v xml:space="preserve">Administrar y operar servicios en las áreas de educación, salud y atención de menores que haya tomado a su cargo la I. Municipalidad de Los Muermos.
</v>
      </c>
      <c r="H261" s="178" t="str">
        <f>VLOOKUP(A261,'BASE REGISTRO AGOSTO'!$A$1:$T$889,8,FALSE)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61" s="178" t="str">
        <f>VLOOKUP(A261,'BASE REGISTRO AGOSTO'!$A$1:$T$889,9,FALSE)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61" s="178" t="str">
        <f>VLOOKUP(A261,'BASE REGISTRO AGOSTO'!$A$1:$T$889,10,FALSE)</f>
        <v xml:space="preserve">De 08-08-2015. </v>
      </c>
      <c r="K261" s="178" t="str">
        <f>VLOOKUP(A261,'BASE REGISTRO AGOSTO'!$A$1:$T$889,11,FALSE)</f>
        <v xml:space="preserve">Presidente: Emilio Rafael González Burgos  
</v>
      </c>
      <c r="L261" s="178" t="str">
        <f>VLOOKUP(A261,'BASE REGISTRO AGOSTO'!$A$1:$T$889,12,FALSE)</f>
        <v xml:space="preserve">Avenida Padre Nelson Aguilar S/N, comuna de Los Muermos, Región de Los Lagos, casilla 112.
</v>
      </c>
      <c r="M261" s="178" t="str">
        <f>VLOOKUP(A261,'BASE REGISTRO AGOSTO'!$A$1:$T$889,13,FALSE)</f>
        <v>X</v>
      </c>
      <c r="N261" s="178" t="str">
        <f>VLOOKUP(A261,'BASE REGISTRO AGOSTO'!$A$1:$T$889,14,FALSE)</f>
        <v>Los Muermos</v>
      </c>
      <c r="O261" s="178" t="str">
        <f>VLOOKUP(A261,'BASE REGISTRO AGOSTO'!$A$1:$T$889,15,FALSE)</f>
        <v xml:space="preserve">Fono:652336252- 997293345
</v>
      </c>
      <c r="P261" s="178" t="str">
        <f>VLOOKUP(A261,'BASE REGISTRO AGOSTO'!$A$1:$T$889,16,FALSE)</f>
        <v>E mail: losmuermosresidenciarenacer@gmail.com- alcalde@muermos.cl</v>
      </c>
      <c r="Q261" s="178">
        <f>VLOOKUP(A261,'BASE REGISTRO AGOSTO'!$A$1:$T$889,17,FALSE)</f>
        <v>0</v>
      </c>
      <c r="R261" s="178">
        <f>VLOOKUP(A261,'BASE REGISTRO AGOSTO'!$A$1:$T$889,18,FALSE)</f>
        <v>93401</v>
      </c>
      <c r="S261" s="178" t="str">
        <f>VLOOKUP(A261,'BASE REGISTRO AGOSTO'!$A$1:$T$889,19,FALSE)</f>
        <v>Se acompaña certificado financiero correspondiente al año 2019, aprobados por el Sub Departamento de Supervisión Financiera.</v>
      </c>
      <c r="T261" s="183">
        <f>VLOOKUP(A261,'BASE REGISTRO AGOSTO'!$A$1:$T$889,20,FALSE)</f>
        <v>37970</v>
      </c>
      <c r="U261" s="177">
        <v>6400</v>
      </c>
      <c r="V261" s="179">
        <v>0</v>
      </c>
      <c r="W261" s="179">
        <v>121915662</v>
      </c>
      <c r="X261" s="180">
        <v>44469</v>
      </c>
      <c r="Y261" s="176" t="s">
        <v>6489</v>
      </c>
      <c r="Z261" s="176" t="s">
        <v>6490</v>
      </c>
      <c r="AA261" s="181" t="s">
        <v>6615</v>
      </c>
    </row>
    <row r="262" spans="1:27" ht="15.75" customHeight="1" x14ac:dyDescent="0.2">
      <c r="A262" s="177">
        <v>6410</v>
      </c>
      <c r="B262" s="178" t="str">
        <f>VLOOKUP(A262,'BASE REGISTRO AGOSTO'!$A$1:$T$889,2,FALSE)</f>
        <v>Corporación Municipal para el Desarrollo Social de Villa Alemana</v>
      </c>
      <c r="C262" s="178">
        <f>VLOOKUP(A262,'BASE REGISTRO AGOSTO'!$A$1:$T$889,3,FALSE)</f>
        <v>709836005</v>
      </c>
      <c r="D262" s="178" t="str">
        <f>VLOOKUP(A262,'BASE REGISTRO AGOSTO'!$A$1:$T$889,4,FALSE)</f>
        <v>Corporación de Derecho Privado.</v>
      </c>
      <c r="E262" s="178" t="str">
        <f>VLOOKUP(A262,'BASE REGISTRO AGOSTO'!$A$1:$T$889,5,FALSE)</f>
        <v xml:space="preserve">Decreto Supremo Nº 931, de 14 de septiembre de 1982, del Ministerio de Justicia. </v>
      </c>
      <c r="F262" s="178" t="str">
        <f>VLOOKUP(A262,'BASE REGISTRO AGOSTO'!$A$1:$T$889,6,FALSE)</f>
        <v>Certificado de Vigencia Folio Nº 500402117827, de 05 de agosto de 2021, del Servicio de Registro Civil e Identificación.</v>
      </c>
      <c r="G262" s="178" t="str">
        <f>VLOOKUP(A262,'BASE REGISTRO AGOSTO'!$A$1:$T$889,7,FALSE)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62" s="178" t="str">
        <f>VLOOKUP(A262,'BASE REGISTRO AGOSTO'!$A$1:$T$889,8,FALSE)</f>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
      <c r="I262" s="178" t="str">
        <f>VLOOKUP(A262,'BASE REGISTRO AGOSTO'!$A$1:$T$889,9,FALSE)</f>
        <v>El Presidente de la Corporación, que es el Alcalde, durará mientras esté en ejercicio de funciones. Los Directores durarán dos años en sus cargos.</v>
      </c>
      <c r="J262" s="178" t="str">
        <f>VLOOKUP(A262,'BASE REGISTRO AGOSTO'!$A$1:$T$889,10,FALSE)</f>
        <v>Última renovación de Directorio: 28.11.2011.
Elección Alcalde: 29 de junio de 2021 a 06 de diciembre de 2024.</v>
      </c>
      <c r="K262" s="178" t="str">
        <f>VLOOKUP(A262,'BASE REGISTRO AGOSTO'!$A$1:$T$889,11,FALSE)</f>
        <v xml:space="preserve">Por estatuto, el Presidente es Alcalde: 
Javiera Toledo Muñoz,  
Secretaria General: 
Lilia Ayala Rojas, 
</v>
      </c>
      <c r="L262" s="178" t="str">
        <f>VLOOKUP(A262,'BASE REGISTRO AGOSTO'!$A$1:$T$889,12,FALSE)</f>
        <v xml:space="preserve">Avda. Quinta N° 050, comuna de Villa Alemana, Quinta Región
</v>
      </c>
      <c r="M262" s="178" t="str">
        <f>VLOOKUP(A262,'BASE REGISTRO AGOSTO'!$A$1:$T$889,13,FALSE)</f>
        <v>V</v>
      </c>
      <c r="N262" s="178" t="str">
        <f>VLOOKUP(A262,'BASE REGISTRO AGOSTO'!$A$1:$T$889,14,FALSE)</f>
        <v>Villa Alemana</v>
      </c>
      <c r="O262" s="178">
        <f>VLOOKUP(A262,'BASE REGISTRO AGOSTO'!$A$1:$T$889,15,FALSE)</f>
        <v>0</v>
      </c>
      <c r="P262" s="178">
        <f>VLOOKUP(A262,'BASE REGISTRO AGOSTO'!$A$1:$T$889,16,FALSE)</f>
        <v>0</v>
      </c>
      <c r="Q262" s="178">
        <f>VLOOKUP(A262,'BASE REGISTRO AGOSTO'!$A$1:$T$889,17,FALSE)</f>
        <v>0</v>
      </c>
      <c r="R262" s="178">
        <f>VLOOKUP(A262,'BASE REGISTRO AGOSTO'!$A$1:$T$889,18,FALSE)</f>
        <v>93401</v>
      </c>
      <c r="S262" s="178" t="str">
        <f>VLOOKUP(A262,'BASE REGISTRO AGOSTO'!$A$1:$T$889,19,FALSE)</f>
        <v>Se acompaña Certificado Financiero del año 2020, aprobados por el Subdepartamento de Supervisión Financiera Nacional.</v>
      </c>
      <c r="T262" s="183">
        <f>VLOOKUP(A262,'BASE REGISTRO AGOSTO'!$A$1:$T$889,20,FALSE)</f>
        <v>37970</v>
      </c>
      <c r="U262" s="177">
        <v>6410</v>
      </c>
      <c r="V262" s="179">
        <v>27509618</v>
      </c>
      <c r="W262" s="179">
        <v>207923777</v>
      </c>
      <c r="X262" s="180">
        <v>44469</v>
      </c>
      <c r="Y262" s="176" t="s">
        <v>6489</v>
      </c>
      <c r="Z262" s="176" t="s">
        <v>6490</v>
      </c>
      <c r="AA262" s="181" t="s">
        <v>6546</v>
      </c>
    </row>
    <row r="263" spans="1:27" ht="15.75" customHeight="1" x14ac:dyDescent="0.2">
      <c r="A263" s="177">
        <v>6430</v>
      </c>
      <c r="B263" s="178" t="str">
        <f>VLOOKUP(A263,'BASE REGISTRO AGOSTO'!$A$1:$T$889,2,FALSE)</f>
        <v xml:space="preserve">
Obispado de San Felipe 
</v>
      </c>
      <c r="C263" s="178">
        <f>VLOOKUP(A263,'BASE REGISTRO AGOSTO'!$A$1:$T$889,3,FALSE)</f>
        <v>703130003</v>
      </c>
      <c r="D263" s="178" t="str">
        <f>VLOOKUP(A263,'BASE REGISTRO AGOSTO'!$A$1:$T$889,4,FALSE)</f>
        <v>no aparece</v>
      </c>
      <c r="E263" s="178" t="str">
        <f>VLOOKUP(A263,'BASE REGISTRO AGOSTO'!$A$1:$T$889,5,FALSE)</f>
        <v xml:space="preserve">Institución eclesiastica. Erigida conforme al derecho canónico
</v>
      </c>
      <c r="F263" s="178" t="str">
        <f>VLOOKUP(A263,'BASE REGISTRO AGOSTO'!$A$1:$T$889,6,FALSE)</f>
        <v xml:space="preserve">Indefinida
</v>
      </c>
      <c r="G263" s="178" t="str">
        <f>VLOOKUP(A263,'BASE REGISTRO AGOSTO'!$A$1:$T$889,7,FALSE)</f>
        <v xml:space="preserve">Organización religiosa.
</v>
      </c>
      <c r="H263" s="178" t="str">
        <f>VLOOKUP(A263,'BASE REGISTRO AGOSTO'!$A$1:$T$889,8,FALSE)</f>
        <v>no tiene</v>
      </c>
      <c r="I263" s="178">
        <f>VLOOKUP(A263,'BASE REGISTRO AGOSTO'!$A$1:$T$889,9,FALSE)</f>
        <v>0</v>
      </c>
      <c r="J263" s="178">
        <f>VLOOKUP(A263,'BASE REGISTRO AGOSTO'!$A$1:$T$889,10,FALSE)</f>
        <v>0</v>
      </c>
      <c r="K263" s="178" t="str">
        <f>VLOOKUP(A263,'BASE REGISTRO AGOSTO'!$A$1:$T$889,11,FALSE)</f>
        <v>Gonzalo Bravo Álvarez,</v>
      </c>
      <c r="L263" s="178" t="str">
        <f>VLOOKUP(A263,'BASE REGISTRO AGOSTO'!$A$1:$T$889,12,FALSE)</f>
        <v xml:space="preserve">Merced N° 812 – Casilla 197, San Felipe
</v>
      </c>
      <c r="M263" s="178" t="str">
        <f>VLOOKUP(A263,'BASE REGISTRO AGOSTO'!$A$1:$T$889,13,FALSE)</f>
        <v>V</v>
      </c>
      <c r="N263" s="178" t="str">
        <f>VLOOKUP(A263,'BASE REGISTRO AGOSTO'!$A$1:$T$889,14,FALSE)</f>
        <v>San felipe</v>
      </c>
      <c r="O263" s="178" t="str">
        <f>VLOOKUP(A263,'BASE REGISTRO AGOSTO'!$A$1:$T$889,15,FALSE)</f>
        <v xml:space="preserve">Fono: (34) 2510121
</v>
      </c>
      <c r="P263" s="178" t="str">
        <f>VLOOKUP(A263,'BASE REGISTRO AGOSTO'!$A$1:$T$889,16,FALSE)</f>
        <v>asanfelipe@iglesia.cl</v>
      </c>
      <c r="Q263" s="178" t="str">
        <f>VLOOKUP(A263,'BASE REGISTRO AGOSTO'!$A$1:$T$889,17,FALSE)</f>
        <v>Casilla 197</v>
      </c>
      <c r="R263" s="178" t="str">
        <f>VLOOKUP(A263,'BASE REGISTRO AGOSTO'!$A$1:$T$889,18,FALSE)</f>
        <v xml:space="preserve">93910 Organizaciones religiosas </v>
      </c>
      <c r="S263" s="178" t="str">
        <f>VLOOKUP(A263,'BASE REGISTRO AGOSTO'!$A$1:$T$889,19,FALSE)</f>
        <v>Certificado de antecedentes financieros, correspondientes al año 2020 aprobados por el  Sub Departamento de Supervisión Nacional.</v>
      </c>
      <c r="T263" s="183">
        <f>VLOOKUP(A263,'BASE REGISTRO AGOSTO'!$A$1:$T$889,20,FALSE)</f>
        <v>37970</v>
      </c>
      <c r="U263" s="177">
        <v>6430</v>
      </c>
      <c r="V263" s="179">
        <v>94914906</v>
      </c>
      <c r="W263" s="179">
        <v>480133531</v>
      </c>
      <c r="X263" s="180">
        <v>44469</v>
      </c>
      <c r="Y263" s="176" t="s">
        <v>6489</v>
      </c>
      <c r="Z263" s="176" t="s">
        <v>6490</v>
      </c>
      <c r="AA263" s="181" t="s">
        <v>6616</v>
      </c>
    </row>
    <row r="264" spans="1:27" ht="15.75" customHeight="1" x14ac:dyDescent="0.2">
      <c r="A264" s="177">
        <v>6430</v>
      </c>
      <c r="B264" s="178" t="str">
        <f>VLOOKUP(A264,'BASE REGISTRO AGOSTO'!$A$1:$T$889,2,FALSE)</f>
        <v xml:space="preserve">
Obispado de San Felipe 
</v>
      </c>
      <c r="C264" s="178">
        <f>VLOOKUP(A264,'BASE REGISTRO AGOSTO'!$A$1:$T$889,3,FALSE)</f>
        <v>703130003</v>
      </c>
      <c r="D264" s="178" t="str">
        <f>VLOOKUP(A264,'BASE REGISTRO AGOSTO'!$A$1:$T$889,4,FALSE)</f>
        <v>no aparece</v>
      </c>
      <c r="E264" s="178" t="str">
        <f>VLOOKUP(A264,'BASE REGISTRO AGOSTO'!$A$1:$T$889,5,FALSE)</f>
        <v xml:space="preserve">Institución eclesiastica. Erigida conforme al derecho canónico
</v>
      </c>
      <c r="F264" s="178" t="str">
        <f>VLOOKUP(A264,'BASE REGISTRO AGOSTO'!$A$1:$T$889,6,FALSE)</f>
        <v xml:space="preserve">Indefinida
</v>
      </c>
      <c r="G264" s="178" t="str">
        <f>VLOOKUP(A264,'BASE REGISTRO AGOSTO'!$A$1:$T$889,7,FALSE)</f>
        <v xml:space="preserve">Organización religiosa.
</v>
      </c>
      <c r="H264" s="178" t="str">
        <f>VLOOKUP(A264,'BASE REGISTRO AGOSTO'!$A$1:$T$889,8,FALSE)</f>
        <v>no tiene</v>
      </c>
      <c r="I264" s="178">
        <f>VLOOKUP(A264,'BASE REGISTRO AGOSTO'!$A$1:$T$889,9,FALSE)</f>
        <v>0</v>
      </c>
      <c r="J264" s="178">
        <f>VLOOKUP(A264,'BASE REGISTRO AGOSTO'!$A$1:$T$889,10,FALSE)</f>
        <v>0</v>
      </c>
      <c r="K264" s="178" t="str">
        <f>VLOOKUP(A264,'BASE REGISTRO AGOSTO'!$A$1:$T$889,11,FALSE)</f>
        <v>Gonzalo Bravo Álvarez,</v>
      </c>
      <c r="L264" s="178" t="str">
        <f>VLOOKUP(A264,'BASE REGISTRO AGOSTO'!$A$1:$T$889,12,FALSE)</f>
        <v xml:space="preserve">Merced N° 812 – Casilla 197, San Felipe
</v>
      </c>
      <c r="M264" s="178" t="str">
        <f>VLOOKUP(A264,'BASE REGISTRO AGOSTO'!$A$1:$T$889,13,FALSE)</f>
        <v>V</v>
      </c>
      <c r="N264" s="178" t="str">
        <f>VLOOKUP(A264,'BASE REGISTRO AGOSTO'!$A$1:$T$889,14,FALSE)</f>
        <v>San felipe</v>
      </c>
      <c r="O264" s="178" t="str">
        <f>VLOOKUP(A264,'BASE REGISTRO AGOSTO'!$A$1:$T$889,15,FALSE)</f>
        <v xml:space="preserve">Fono: (34) 2510121
</v>
      </c>
      <c r="P264" s="178" t="str">
        <f>VLOOKUP(A264,'BASE REGISTRO AGOSTO'!$A$1:$T$889,16,FALSE)</f>
        <v>asanfelipe@iglesia.cl</v>
      </c>
      <c r="Q264" s="178" t="str">
        <f>VLOOKUP(A264,'BASE REGISTRO AGOSTO'!$A$1:$T$889,17,FALSE)</f>
        <v>Casilla 197</v>
      </c>
      <c r="R264" s="178" t="str">
        <f>VLOOKUP(A264,'BASE REGISTRO AGOSTO'!$A$1:$T$889,18,FALSE)</f>
        <v xml:space="preserve">93910 Organizaciones religiosas </v>
      </c>
      <c r="S264" s="178" t="str">
        <f>VLOOKUP(A264,'BASE REGISTRO AGOSTO'!$A$1:$T$889,19,FALSE)</f>
        <v>Certificado de antecedentes financieros, correspondientes al año 2020 aprobados por el  Sub Departamento de Supervisión Nacional.</v>
      </c>
      <c r="T264" s="183">
        <f>VLOOKUP(A264,'BASE REGISTRO AGOSTO'!$A$1:$T$889,20,FALSE)</f>
        <v>37970</v>
      </c>
      <c r="U264" s="177">
        <v>6430</v>
      </c>
      <c r="V264" s="179">
        <v>18994766</v>
      </c>
      <c r="W264" s="179">
        <v>305298291</v>
      </c>
      <c r="X264" s="180">
        <v>44469</v>
      </c>
      <c r="Y264" s="176" t="s">
        <v>6489</v>
      </c>
      <c r="Z264" s="176" t="s">
        <v>6490</v>
      </c>
      <c r="AA264" s="181" t="s">
        <v>6497</v>
      </c>
    </row>
    <row r="265" spans="1:27" ht="15.75" customHeight="1" x14ac:dyDescent="0.2">
      <c r="A265" s="177">
        <v>6470</v>
      </c>
      <c r="B265" s="178" t="str">
        <f>VLOOKUP(A265,'BASE REGISTRO AGOSTO'!$A$1:$T$889,2,FALSE)</f>
        <v>Fundación Nacional para la Defensa Ecológica del Menor de Edad-Fundación DEM</v>
      </c>
      <c r="C265" s="178">
        <f>VLOOKUP(A265,'BASE REGISTRO AGOSTO'!$A$1:$T$889,3,FALSE)</f>
        <v>716316009</v>
      </c>
      <c r="D265" s="178" t="str">
        <f>VLOOKUP(A265,'BASE REGISTRO AGOSTO'!$A$1:$T$889,4,FALSE)</f>
        <v>Fundación de Derecho Privado</v>
      </c>
      <c r="E265" s="178" t="str">
        <f>VLOOKUP(A265,'BASE REGISTRO AGOSTO'!$A$1:$T$889,5,FALSE)</f>
        <v>Otorgada por Decreto Supremo Nº 1314, de 28 de diciembre de 1987, del Ministerio de Justicia.</v>
      </c>
      <c r="F265" s="178" t="str">
        <f>VLOOKUP(A265,'BASE REGISTRO AGOSTO'!$A$1:$T$889,6,FALSE)</f>
        <v xml:space="preserve">Certificado de Vigencia, folio Nº 500397042278, emitido con fecha 06 de julio de 2021, por el Servicio de Registro Civil e Identificación.
</v>
      </c>
      <c r="G265" s="178" t="str">
        <f>VLOOKUP(A265,'BASE REGISTRO AGOSTO'!$A$1:$T$889,7,FALSE)</f>
        <v xml:space="preserve">Promover a través de la iniciativa privada, la defensa ecológica del menor de edad, principalmente en relación a los valores, conocimientos, aprendizaje, bienestar, seguridad, dignidad, justicia, equidad y espiritualidad. </v>
      </c>
      <c r="H265" s="178" t="str">
        <f>VLOOKUP(A265,'BASE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65" s="178" t="str">
        <f>VLOOKUP(A265,'BASE REGISTRO AGOSTO'!$A$1:$T$889,9,FALSE)</f>
        <v>1 año.</v>
      </c>
      <c r="J265" s="178" t="str">
        <f>VLOOKUP(A265,'BASE REGISTRO AGOSTO'!$A$1:$T$889,10,FALSE)</f>
        <v>01 año. Último Directorio data de fecha 01 de julio de 2021.</v>
      </c>
      <c r="K265" s="178" t="str">
        <f>VLOOKUP(A265,'BASE REGISTRO AGOSTO'!$A$1:$T$889,11,FALSE)</f>
        <v xml:space="preserve">Daniela Yáñez Meneses, 
Juan Eduardo Parry Morabec, (Desde el día 02 agosto de 2021)
Carla Polanco Mercado, 
</v>
      </c>
      <c r="L265" s="178" t="str">
        <f>VLOOKUP(A265,'BASE REGISTRO AGOSTO'!$A$1:$T$889,12,FALSE)</f>
        <v xml:space="preserve">Marina de Gaete Nº 755, comuna de Santiago, Región Metropolitana.
</v>
      </c>
      <c r="M265" s="178" t="str">
        <f>VLOOKUP(A265,'BASE REGISTRO AGOSTO'!$A$1:$T$889,13,FALSE)</f>
        <v>XIII</v>
      </c>
      <c r="N265" s="178" t="str">
        <f>VLOOKUP(A265,'BASE REGISTRO AGOSTO'!$A$1:$T$889,14,FALSE)</f>
        <v>Santiago</v>
      </c>
      <c r="O265" s="178" t="str">
        <f>VLOOKUP(A265,'BASE REGISTRO AGOSTO'!$A$1:$T$889,15,FALSE)</f>
        <v>222150200 
+56971407762</v>
      </c>
      <c r="P265" s="178" t="str">
        <f>VLOOKUP(A265,'BASE REGISTRO AGOSTO'!$A$1:$T$889,16,FALSE)</f>
        <v>directorio@fundaciondem.cl
juan.parry@fundaciondem.cl
coordinacionejecutiva@fundaciondem.cl
administracioncentral@fundaciondem.cl</v>
      </c>
      <c r="Q265" s="178">
        <f>VLOOKUP(A265,'BASE REGISTRO AGOSTO'!$A$1:$T$889,17,FALSE)</f>
        <v>0</v>
      </c>
      <c r="R265" s="178">
        <f>VLOOKUP(A265,'BASE REGISTRO AGOSTO'!$A$1:$T$889,18,FALSE)</f>
        <v>93401</v>
      </c>
      <c r="S265" s="178" t="str">
        <f>VLOOKUP(A265,'BASE REGISTRO AGOSTO'!$A$1:$T$889,19,FALSE)</f>
        <v>Se acompaña certificado financiero correspondiente al año 2020, aprobados por el Subdepartamento de Supervisión Financiera.</v>
      </c>
      <c r="T265" s="183">
        <f>VLOOKUP(A265,'BASE REGISTRO AGOSTO'!$A$1:$T$889,20,FALSE)</f>
        <v>37970</v>
      </c>
      <c r="U265" s="177">
        <v>6470</v>
      </c>
      <c r="V265" s="179">
        <v>80230650</v>
      </c>
      <c r="W265" s="179">
        <v>313899024</v>
      </c>
      <c r="X265" s="180">
        <v>44469</v>
      </c>
      <c r="Y265" s="176" t="s">
        <v>6489</v>
      </c>
      <c r="Z265" s="176" t="s">
        <v>6490</v>
      </c>
      <c r="AA265" s="181" t="s">
        <v>6504</v>
      </c>
    </row>
    <row r="266" spans="1:27" ht="15.75" customHeight="1" x14ac:dyDescent="0.2">
      <c r="A266" s="177">
        <v>6470</v>
      </c>
      <c r="B266" s="178" t="str">
        <f>VLOOKUP(A266,'BASE REGISTRO AGOSTO'!$A$1:$T$889,2,FALSE)</f>
        <v>Fundación Nacional para la Defensa Ecológica del Menor de Edad-Fundación DEM</v>
      </c>
      <c r="C266" s="178">
        <f>VLOOKUP(A266,'BASE REGISTRO AGOSTO'!$A$1:$T$889,3,FALSE)</f>
        <v>716316009</v>
      </c>
      <c r="D266" s="178" t="str">
        <f>VLOOKUP(A266,'BASE REGISTRO AGOSTO'!$A$1:$T$889,4,FALSE)</f>
        <v>Fundación de Derecho Privado</v>
      </c>
      <c r="E266" s="178" t="str">
        <f>VLOOKUP(A266,'BASE REGISTRO AGOSTO'!$A$1:$T$889,5,FALSE)</f>
        <v>Otorgada por Decreto Supremo Nº 1314, de 28 de diciembre de 1987, del Ministerio de Justicia.</v>
      </c>
      <c r="F266" s="178" t="str">
        <f>VLOOKUP(A266,'BASE REGISTRO AGOSTO'!$A$1:$T$889,6,FALSE)</f>
        <v xml:space="preserve">Certificado de Vigencia, folio Nº 500397042278, emitido con fecha 06 de julio de 2021, por el Servicio de Registro Civil e Identificación.
</v>
      </c>
      <c r="G266" s="178" t="str">
        <f>VLOOKUP(A266,'BASE REGISTRO AGOSTO'!$A$1:$T$889,7,FALSE)</f>
        <v xml:space="preserve">Promover a través de la iniciativa privada, la defensa ecológica del menor de edad, principalmente en relación a los valores, conocimientos, aprendizaje, bienestar, seguridad, dignidad, justicia, equidad y espiritualidad. </v>
      </c>
      <c r="H266" s="178" t="str">
        <f>VLOOKUP(A266,'BASE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66" s="178" t="str">
        <f>VLOOKUP(A266,'BASE REGISTRO AGOSTO'!$A$1:$T$889,9,FALSE)</f>
        <v>1 año.</v>
      </c>
      <c r="J266" s="178" t="str">
        <f>VLOOKUP(A266,'BASE REGISTRO AGOSTO'!$A$1:$T$889,10,FALSE)</f>
        <v>01 año. Último Directorio data de fecha 01 de julio de 2021.</v>
      </c>
      <c r="K266" s="178" t="str">
        <f>VLOOKUP(A266,'BASE REGISTRO AGOSTO'!$A$1:$T$889,11,FALSE)</f>
        <v xml:space="preserve">Daniela Yáñez Meneses, 
Juan Eduardo Parry Morabec, (Desde el día 02 agosto de 2021)
Carla Polanco Mercado, 
</v>
      </c>
      <c r="L266" s="178" t="str">
        <f>VLOOKUP(A266,'BASE REGISTRO AGOSTO'!$A$1:$T$889,12,FALSE)</f>
        <v xml:space="preserve">Marina de Gaete Nº 755, comuna de Santiago, Región Metropolitana.
</v>
      </c>
      <c r="M266" s="178" t="str">
        <f>VLOOKUP(A266,'BASE REGISTRO AGOSTO'!$A$1:$T$889,13,FALSE)</f>
        <v>XIII</v>
      </c>
      <c r="N266" s="178" t="str">
        <f>VLOOKUP(A266,'BASE REGISTRO AGOSTO'!$A$1:$T$889,14,FALSE)</f>
        <v>Santiago</v>
      </c>
      <c r="O266" s="178" t="str">
        <f>VLOOKUP(A266,'BASE REGISTRO AGOSTO'!$A$1:$T$889,15,FALSE)</f>
        <v>222150200 
+56971407762</v>
      </c>
      <c r="P266" s="178" t="str">
        <f>VLOOKUP(A266,'BASE REGISTRO AGOSTO'!$A$1:$T$889,16,FALSE)</f>
        <v>directorio@fundaciondem.cl
juan.parry@fundaciondem.cl
coordinacionejecutiva@fundaciondem.cl
administracioncentral@fundaciondem.cl</v>
      </c>
      <c r="Q266" s="178">
        <f>VLOOKUP(A266,'BASE REGISTRO AGOSTO'!$A$1:$T$889,17,FALSE)</f>
        <v>0</v>
      </c>
      <c r="R266" s="178">
        <f>VLOOKUP(A266,'BASE REGISTRO AGOSTO'!$A$1:$T$889,18,FALSE)</f>
        <v>93401</v>
      </c>
      <c r="S266" s="178" t="str">
        <f>VLOOKUP(A266,'BASE REGISTRO AGOSTO'!$A$1:$T$889,19,FALSE)</f>
        <v>Se acompaña certificado financiero correspondiente al año 2020, aprobados por el Subdepartamento de Supervisión Financiera.</v>
      </c>
      <c r="T266" s="183">
        <f>VLOOKUP(A266,'BASE REGISTRO AGOSTO'!$A$1:$T$889,20,FALSE)</f>
        <v>37970</v>
      </c>
      <c r="U266" s="177">
        <v>6470</v>
      </c>
      <c r="V266" s="179">
        <v>106563716</v>
      </c>
      <c r="W266" s="179">
        <v>599352215</v>
      </c>
      <c r="X266" s="180">
        <v>44469</v>
      </c>
      <c r="Y266" s="176" t="s">
        <v>6489</v>
      </c>
      <c r="Z266" s="176" t="s">
        <v>6490</v>
      </c>
      <c r="AA266" s="181" t="s">
        <v>6549</v>
      </c>
    </row>
    <row r="267" spans="1:27" ht="15.75" customHeight="1" x14ac:dyDescent="0.2">
      <c r="A267" s="177">
        <v>6470</v>
      </c>
      <c r="B267" s="178" t="str">
        <f>VLOOKUP(A267,'BASE REGISTRO AGOSTO'!$A$1:$T$889,2,FALSE)</f>
        <v>Fundación Nacional para la Defensa Ecológica del Menor de Edad-Fundación DEM</v>
      </c>
      <c r="C267" s="178">
        <f>VLOOKUP(A267,'BASE REGISTRO AGOSTO'!$A$1:$T$889,3,FALSE)</f>
        <v>716316009</v>
      </c>
      <c r="D267" s="178" t="str">
        <f>VLOOKUP(A267,'BASE REGISTRO AGOSTO'!$A$1:$T$889,4,FALSE)</f>
        <v>Fundación de Derecho Privado</v>
      </c>
      <c r="E267" s="178" t="str">
        <f>VLOOKUP(A267,'BASE REGISTRO AGOSTO'!$A$1:$T$889,5,FALSE)</f>
        <v>Otorgada por Decreto Supremo Nº 1314, de 28 de diciembre de 1987, del Ministerio de Justicia.</v>
      </c>
      <c r="F267" s="178" t="str">
        <f>VLOOKUP(A267,'BASE REGISTRO AGOSTO'!$A$1:$T$889,6,FALSE)</f>
        <v xml:space="preserve">Certificado de Vigencia, folio Nº 500397042278, emitido con fecha 06 de julio de 2021, por el Servicio de Registro Civil e Identificación.
</v>
      </c>
      <c r="G267" s="178" t="str">
        <f>VLOOKUP(A267,'BASE REGISTRO AGOSTO'!$A$1:$T$889,7,FALSE)</f>
        <v xml:space="preserve">Promover a través de la iniciativa privada, la defensa ecológica del menor de edad, principalmente en relación a los valores, conocimientos, aprendizaje, bienestar, seguridad, dignidad, justicia, equidad y espiritualidad. </v>
      </c>
      <c r="H267" s="178" t="str">
        <f>VLOOKUP(A267,'BASE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67" s="178" t="str">
        <f>VLOOKUP(A267,'BASE REGISTRO AGOSTO'!$A$1:$T$889,9,FALSE)</f>
        <v>1 año.</v>
      </c>
      <c r="J267" s="178" t="str">
        <f>VLOOKUP(A267,'BASE REGISTRO AGOSTO'!$A$1:$T$889,10,FALSE)</f>
        <v>01 año. Último Directorio data de fecha 01 de julio de 2021.</v>
      </c>
      <c r="K267" s="178" t="str">
        <f>VLOOKUP(A267,'BASE REGISTRO AGOSTO'!$A$1:$T$889,11,FALSE)</f>
        <v xml:space="preserve">Daniela Yáñez Meneses, 
Juan Eduardo Parry Morabec, (Desde el día 02 agosto de 2021)
Carla Polanco Mercado, 
</v>
      </c>
      <c r="L267" s="178" t="str">
        <f>VLOOKUP(A267,'BASE REGISTRO AGOSTO'!$A$1:$T$889,12,FALSE)</f>
        <v xml:space="preserve">Marina de Gaete Nº 755, comuna de Santiago, Región Metropolitana.
</v>
      </c>
      <c r="M267" s="178" t="str">
        <f>VLOOKUP(A267,'BASE REGISTRO AGOSTO'!$A$1:$T$889,13,FALSE)</f>
        <v>XIII</v>
      </c>
      <c r="N267" s="178" t="str">
        <f>VLOOKUP(A267,'BASE REGISTRO AGOSTO'!$A$1:$T$889,14,FALSE)</f>
        <v>Santiago</v>
      </c>
      <c r="O267" s="178" t="str">
        <f>VLOOKUP(A267,'BASE REGISTRO AGOSTO'!$A$1:$T$889,15,FALSE)</f>
        <v>222150200 
+56971407762</v>
      </c>
      <c r="P267" s="178" t="str">
        <f>VLOOKUP(A267,'BASE REGISTRO AGOSTO'!$A$1:$T$889,16,FALSE)</f>
        <v>directorio@fundaciondem.cl
juan.parry@fundaciondem.cl
coordinacionejecutiva@fundaciondem.cl
administracioncentral@fundaciondem.cl</v>
      </c>
      <c r="Q267" s="178">
        <f>VLOOKUP(A267,'BASE REGISTRO AGOSTO'!$A$1:$T$889,17,FALSE)</f>
        <v>0</v>
      </c>
      <c r="R267" s="178">
        <f>VLOOKUP(A267,'BASE REGISTRO AGOSTO'!$A$1:$T$889,18,FALSE)</f>
        <v>93401</v>
      </c>
      <c r="S267" s="178" t="str">
        <f>VLOOKUP(A267,'BASE REGISTRO AGOSTO'!$A$1:$T$889,19,FALSE)</f>
        <v>Se acompaña certificado financiero correspondiente al año 2020, aprobados por el Subdepartamento de Supervisión Financiera.</v>
      </c>
      <c r="T267" s="183">
        <f>VLOOKUP(A267,'BASE REGISTRO AGOSTO'!$A$1:$T$889,20,FALSE)</f>
        <v>37970</v>
      </c>
      <c r="U267" s="177">
        <v>6470</v>
      </c>
      <c r="V267" s="179">
        <v>35276246</v>
      </c>
      <c r="W267" s="179">
        <v>142018842</v>
      </c>
      <c r="X267" s="180">
        <v>44469</v>
      </c>
      <c r="Y267" s="176" t="s">
        <v>6489</v>
      </c>
      <c r="Z267" s="176" t="s">
        <v>6490</v>
      </c>
      <c r="AA267" s="181" t="s">
        <v>6521</v>
      </c>
    </row>
    <row r="268" spans="1:27" ht="15.75" customHeight="1" x14ac:dyDescent="0.2">
      <c r="A268" s="177">
        <v>6470</v>
      </c>
      <c r="B268" s="178" t="str">
        <f>VLOOKUP(A268,'BASE REGISTRO AGOSTO'!$A$1:$T$889,2,FALSE)</f>
        <v>Fundación Nacional para la Defensa Ecológica del Menor de Edad-Fundación DEM</v>
      </c>
      <c r="C268" s="178">
        <f>VLOOKUP(A268,'BASE REGISTRO AGOSTO'!$A$1:$T$889,3,FALSE)</f>
        <v>716316009</v>
      </c>
      <c r="D268" s="178" t="str">
        <f>VLOOKUP(A268,'BASE REGISTRO AGOSTO'!$A$1:$T$889,4,FALSE)</f>
        <v>Fundación de Derecho Privado</v>
      </c>
      <c r="E268" s="178" t="str">
        <f>VLOOKUP(A268,'BASE REGISTRO AGOSTO'!$A$1:$T$889,5,FALSE)</f>
        <v>Otorgada por Decreto Supremo Nº 1314, de 28 de diciembre de 1987, del Ministerio de Justicia.</v>
      </c>
      <c r="F268" s="178" t="str">
        <f>VLOOKUP(A268,'BASE REGISTRO AGOSTO'!$A$1:$T$889,6,FALSE)</f>
        <v xml:space="preserve">Certificado de Vigencia, folio Nº 500397042278, emitido con fecha 06 de julio de 2021, por el Servicio de Registro Civil e Identificación.
</v>
      </c>
      <c r="G268" s="178" t="str">
        <f>VLOOKUP(A268,'BASE REGISTRO AGOSTO'!$A$1:$T$889,7,FALSE)</f>
        <v xml:space="preserve">Promover a través de la iniciativa privada, la defensa ecológica del menor de edad, principalmente en relación a los valores, conocimientos, aprendizaje, bienestar, seguridad, dignidad, justicia, equidad y espiritualidad. </v>
      </c>
      <c r="H268" s="178" t="str">
        <f>VLOOKUP(A268,'BASE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68" s="178" t="str">
        <f>VLOOKUP(A268,'BASE REGISTRO AGOSTO'!$A$1:$T$889,9,FALSE)</f>
        <v>1 año.</v>
      </c>
      <c r="J268" s="178" t="str">
        <f>VLOOKUP(A268,'BASE REGISTRO AGOSTO'!$A$1:$T$889,10,FALSE)</f>
        <v>01 año. Último Directorio data de fecha 01 de julio de 2021.</v>
      </c>
      <c r="K268" s="178" t="str">
        <f>VLOOKUP(A268,'BASE REGISTRO AGOSTO'!$A$1:$T$889,11,FALSE)</f>
        <v xml:space="preserve">Daniela Yáñez Meneses, 
Juan Eduardo Parry Morabec, (Desde el día 02 agosto de 2021)
Carla Polanco Mercado, 
</v>
      </c>
      <c r="L268" s="178" t="str">
        <f>VLOOKUP(A268,'BASE REGISTRO AGOSTO'!$A$1:$T$889,12,FALSE)</f>
        <v xml:space="preserve">Marina de Gaete Nº 755, comuna de Santiago, Región Metropolitana.
</v>
      </c>
      <c r="M268" s="178" t="str">
        <f>VLOOKUP(A268,'BASE REGISTRO AGOSTO'!$A$1:$T$889,13,FALSE)</f>
        <v>XIII</v>
      </c>
      <c r="N268" s="178" t="str">
        <f>VLOOKUP(A268,'BASE REGISTRO AGOSTO'!$A$1:$T$889,14,FALSE)</f>
        <v>Santiago</v>
      </c>
      <c r="O268" s="178" t="str">
        <f>VLOOKUP(A268,'BASE REGISTRO AGOSTO'!$A$1:$T$889,15,FALSE)</f>
        <v>222150200 
+56971407762</v>
      </c>
      <c r="P268" s="178" t="str">
        <f>VLOOKUP(A268,'BASE REGISTRO AGOSTO'!$A$1:$T$889,16,FALSE)</f>
        <v>directorio@fundaciondem.cl
juan.parry@fundaciondem.cl
coordinacionejecutiva@fundaciondem.cl
administracioncentral@fundaciondem.cl</v>
      </c>
      <c r="Q268" s="178">
        <f>VLOOKUP(A268,'BASE REGISTRO AGOSTO'!$A$1:$T$889,17,FALSE)</f>
        <v>0</v>
      </c>
      <c r="R268" s="178">
        <f>VLOOKUP(A268,'BASE REGISTRO AGOSTO'!$A$1:$T$889,18,FALSE)</f>
        <v>93401</v>
      </c>
      <c r="S268" s="178" t="str">
        <f>VLOOKUP(A268,'BASE REGISTRO AGOSTO'!$A$1:$T$889,19,FALSE)</f>
        <v>Se acompaña certificado financiero correspondiente al año 2020, aprobados por el Subdepartamento de Supervisión Financiera.</v>
      </c>
      <c r="T268" s="183">
        <f>VLOOKUP(A268,'BASE REGISTRO AGOSTO'!$A$1:$T$889,20,FALSE)</f>
        <v>37970</v>
      </c>
      <c r="U268" s="177">
        <v>6470</v>
      </c>
      <c r="V268" s="179">
        <v>42600730</v>
      </c>
      <c r="W268" s="179">
        <v>392787734</v>
      </c>
      <c r="X268" s="180">
        <v>44469</v>
      </c>
      <c r="Y268" s="176" t="s">
        <v>6489</v>
      </c>
      <c r="Z268" s="176" t="s">
        <v>6490</v>
      </c>
      <c r="AA268" s="181" t="s">
        <v>229</v>
      </c>
    </row>
    <row r="269" spans="1:27" ht="15.75" customHeight="1" x14ac:dyDescent="0.2">
      <c r="A269" s="177">
        <v>6470</v>
      </c>
      <c r="B269" s="178" t="str">
        <f>VLOOKUP(A269,'BASE REGISTRO AGOSTO'!$A$1:$T$889,2,FALSE)</f>
        <v>Fundación Nacional para la Defensa Ecológica del Menor de Edad-Fundación DEM</v>
      </c>
      <c r="C269" s="178">
        <f>VLOOKUP(A269,'BASE REGISTRO AGOSTO'!$A$1:$T$889,3,FALSE)</f>
        <v>716316009</v>
      </c>
      <c r="D269" s="178" t="str">
        <f>VLOOKUP(A269,'BASE REGISTRO AGOSTO'!$A$1:$T$889,4,FALSE)</f>
        <v>Fundación de Derecho Privado</v>
      </c>
      <c r="E269" s="178" t="str">
        <f>VLOOKUP(A269,'BASE REGISTRO AGOSTO'!$A$1:$T$889,5,FALSE)</f>
        <v>Otorgada por Decreto Supremo Nº 1314, de 28 de diciembre de 1987, del Ministerio de Justicia.</v>
      </c>
      <c r="F269" s="178" t="str">
        <f>VLOOKUP(A269,'BASE REGISTRO AGOSTO'!$A$1:$T$889,6,FALSE)</f>
        <v xml:space="preserve">Certificado de Vigencia, folio Nº 500397042278, emitido con fecha 06 de julio de 2021, por el Servicio de Registro Civil e Identificación.
</v>
      </c>
      <c r="G269" s="178" t="str">
        <f>VLOOKUP(A269,'BASE REGISTRO AGOSTO'!$A$1:$T$889,7,FALSE)</f>
        <v xml:space="preserve">Promover a través de la iniciativa privada, la defensa ecológica del menor de edad, principalmente en relación a los valores, conocimientos, aprendizaje, bienestar, seguridad, dignidad, justicia, equidad y espiritualidad. </v>
      </c>
      <c r="H269" s="178" t="str">
        <f>VLOOKUP(A269,'BASE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69" s="178" t="str">
        <f>VLOOKUP(A269,'BASE REGISTRO AGOSTO'!$A$1:$T$889,9,FALSE)</f>
        <v>1 año.</v>
      </c>
      <c r="J269" s="178" t="str">
        <f>VLOOKUP(A269,'BASE REGISTRO AGOSTO'!$A$1:$T$889,10,FALSE)</f>
        <v>01 año. Último Directorio data de fecha 01 de julio de 2021.</v>
      </c>
      <c r="K269" s="178" t="str">
        <f>VLOOKUP(A269,'BASE REGISTRO AGOSTO'!$A$1:$T$889,11,FALSE)</f>
        <v xml:space="preserve">Daniela Yáñez Meneses, 
Juan Eduardo Parry Morabec, (Desde el día 02 agosto de 2021)
Carla Polanco Mercado, 
</v>
      </c>
      <c r="L269" s="178" t="str">
        <f>VLOOKUP(A269,'BASE REGISTRO AGOSTO'!$A$1:$T$889,12,FALSE)</f>
        <v xml:space="preserve">Marina de Gaete Nº 755, comuna de Santiago, Región Metropolitana.
</v>
      </c>
      <c r="M269" s="178" t="str">
        <f>VLOOKUP(A269,'BASE REGISTRO AGOSTO'!$A$1:$T$889,13,FALSE)</f>
        <v>XIII</v>
      </c>
      <c r="N269" s="178" t="str">
        <f>VLOOKUP(A269,'BASE REGISTRO AGOSTO'!$A$1:$T$889,14,FALSE)</f>
        <v>Santiago</v>
      </c>
      <c r="O269" s="178" t="str">
        <f>VLOOKUP(A269,'BASE REGISTRO AGOSTO'!$A$1:$T$889,15,FALSE)</f>
        <v>222150200 
+56971407762</v>
      </c>
      <c r="P269" s="178" t="str">
        <f>VLOOKUP(A269,'BASE REGISTRO AGOSTO'!$A$1:$T$889,16,FALSE)</f>
        <v>directorio@fundaciondem.cl
juan.parry@fundaciondem.cl
coordinacionejecutiva@fundaciondem.cl
administracioncentral@fundaciondem.cl</v>
      </c>
      <c r="Q269" s="178">
        <f>VLOOKUP(A269,'BASE REGISTRO AGOSTO'!$A$1:$T$889,17,FALSE)</f>
        <v>0</v>
      </c>
      <c r="R269" s="178">
        <f>VLOOKUP(A269,'BASE REGISTRO AGOSTO'!$A$1:$T$889,18,FALSE)</f>
        <v>93401</v>
      </c>
      <c r="S269" s="178" t="str">
        <f>VLOOKUP(A269,'BASE REGISTRO AGOSTO'!$A$1:$T$889,19,FALSE)</f>
        <v>Se acompaña certificado financiero correspondiente al año 2020, aprobados por el Subdepartamento de Supervisión Financiera.</v>
      </c>
      <c r="T269" s="183">
        <f>VLOOKUP(A269,'BASE REGISTRO AGOSTO'!$A$1:$T$889,20,FALSE)</f>
        <v>37970</v>
      </c>
      <c r="U269" s="177">
        <v>6470</v>
      </c>
      <c r="V269" s="179">
        <v>36074700</v>
      </c>
      <c r="W269" s="179">
        <v>187267776</v>
      </c>
      <c r="X269" s="180">
        <v>44469</v>
      </c>
      <c r="Y269" s="176" t="s">
        <v>6489</v>
      </c>
      <c r="Z269" s="176" t="s">
        <v>6490</v>
      </c>
      <c r="AA269" s="181" t="s">
        <v>6584</v>
      </c>
    </row>
    <row r="270" spans="1:27" ht="15.75" customHeight="1" x14ac:dyDescent="0.2">
      <c r="A270" s="177">
        <v>6470</v>
      </c>
      <c r="B270" s="178" t="str">
        <f>VLOOKUP(A270,'BASE REGISTRO AGOSTO'!$A$1:$T$889,2,FALSE)</f>
        <v>Fundación Nacional para la Defensa Ecológica del Menor de Edad-Fundación DEM</v>
      </c>
      <c r="C270" s="178">
        <f>VLOOKUP(A270,'BASE REGISTRO AGOSTO'!$A$1:$T$889,3,FALSE)</f>
        <v>716316009</v>
      </c>
      <c r="D270" s="178" t="str">
        <f>VLOOKUP(A270,'BASE REGISTRO AGOSTO'!$A$1:$T$889,4,FALSE)</f>
        <v>Fundación de Derecho Privado</v>
      </c>
      <c r="E270" s="178" t="str">
        <f>VLOOKUP(A270,'BASE REGISTRO AGOSTO'!$A$1:$T$889,5,FALSE)</f>
        <v>Otorgada por Decreto Supremo Nº 1314, de 28 de diciembre de 1987, del Ministerio de Justicia.</v>
      </c>
      <c r="F270" s="178" t="str">
        <f>VLOOKUP(A270,'BASE REGISTRO AGOSTO'!$A$1:$T$889,6,FALSE)</f>
        <v xml:space="preserve">Certificado de Vigencia, folio Nº 500397042278, emitido con fecha 06 de julio de 2021, por el Servicio de Registro Civil e Identificación.
</v>
      </c>
      <c r="G270" s="178" t="str">
        <f>VLOOKUP(A270,'BASE REGISTRO AGOSTO'!$A$1:$T$889,7,FALSE)</f>
        <v xml:space="preserve">Promover a través de la iniciativa privada, la defensa ecológica del menor de edad, principalmente en relación a los valores, conocimientos, aprendizaje, bienestar, seguridad, dignidad, justicia, equidad y espiritualidad. </v>
      </c>
      <c r="H270" s="178" t="str">
        <f>VLOOKUP(A270,'BASE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0" s="178" t="str">
        <f>VLOOKUP(A270,'BASE REGISTRO AGOSTO'!$A$1:$T$889,9,FALSE)</f>
        <v>1 año.</v>
      </c>
      <c r="J270" s="178" t="str">
        <f>VLOOKUP(A270,'BASE REGISTRO AGOSTO'!$A$1:$T$889,10,FALSE)</f>
        <v>01 año. Último Directorio data de fecha 01 de julio de 2021.</v>
      </c>
      <c r="K270" s="178" t="str">
        <f>VLOOKUP(A270,'BASE REGISTRO AGOSTO'!$A$1:$T$889,11,FALSE)</f>
        <v xml:space="preserve">Daniela Yáñez Meneses, 
Juan Eduardo Parry Morabec, (Desde el día 02 agosto de 2021)
Carla Polanco Mercado, 
</v>
      </c>
      <c r="L270" s="178" t="str">
        <f>VLOOKUP(A270,'BASE REGISTRO AGOSTO'!$A$1:$T$889,12,FALSE)</f>
        <v xml:space="preserve">Marina de Gaete Nº 755, comuna de Santiago, Región Metropolitana.
</v>
      </c>
      <c r="M270" s="178" t="str">
        <f>VLOOKUP(A270,'BASE REGISTRO AGOSTO'!$A$1:$T$889,13,FALSE)</f>
        <v>XIII</v>
      </c>
      <c r="N270" s="178" t="str">
        <f>VLOOKUP(A270,'BASE REGISTRO AGOSTO'!$A$1:$T$889,14,FALSE)</f>
        <v>Santiago</v>
      </c>
      <c r="O270" s="178" t="str">
        <f>VLOOKUP(A270,'BASE REGISTRO AGOSTO'!$A$1:$T$889,15,FALSE)</f>
        <v>222150200 
+56971407762</v>
      </c>
      <c r="P270" s="178" t="str">
        <f>VLOOKUP(A270,'BASE REGISTRO AGOSTO'!$A$1:$T$889,16,FALSE)</f>
        <v>directorio@fundaciondem.cl
juan.parry@fundaciondem.cl
coordinacionejecutiva@fundaciondem.cl
administracioncentral@fundaciondem.cl</v>
      </c>
      <c r="Q270" s="178">
        <f>VLOOKUP(A270,'BASE REGISTRO AGOSTO'!$A$1:$T$889,17,FALSE)</f>
        <v>0</v>
      </c>
      <c r="R270" s="178">
        <f>VLOOKUP(A270,'BASE REGISTRO AGOSTO'!$A$1:$T$889,18,FALSE)</f>
        <v>93401</v>
      </c>
      <c r="S270" s="178" t="str">
        <f>VLOOKUP(A270,'BASE REGISTRO AGOSTO'!$A$1:$T$889,19,FALSE)</f>
        <v>Se acompaña certificado financiero correspondiente al año 2020, aprobados por el Subdepartamento de Supervisión Financiera.</v>
      </c>
      <c r="T270" s="183">
        <f>VLOOKUP(A270,'BASE REGISTRO AGOSTO'!$A$1:$T$889,20,FALSE)</f>
        <v>37970</v>
      </c>
      <c r="U270" s="177">
        <v>6470</v>
      </c>
      <c r="V270" s="179">
        <v>76292172</v>
      </c>
      <c r="W270" s="179">
        <v>565612506</v>
      </c>
      <c r="X270" s="180">
        <v>44469</v>
      </c>
      <c r="Y270" s="176" t="s">
        <v>6489</v>
      </c>
      <c r="Z270" s="176" t="s">
        <v>6490</v>
      </c>
      <c r="AA270" s="181" t="s">
        <v>6529</v>
      </c>
    </row>
    <row r="271" spans="1:27" ht="15.75" customHeight="1" x14ac:dyDescent="0.2">
      <c r="A271" s="177">
        <v>6470</v>
      </c>
      <c r="B271" s="178" t="str">
        <f>VLOOKUP(A271,'BASE REGISTRO AGOSTO'!$A$1:$T$889,2,FALSE)</f>
        <v>Fundación Nacional para la Defensa Ecológica del Menor de Edad-Fundación DEM</v>
      </c>
      <c r="C271" s="178">
        <f>VLOOKUP(A271,'BASE REGISTRO AGOSTO'!$A$1:$T$889,3,FALSE)</f>
        <v>716316009</v>
      </c>
      <c r="D271" s="178" t="str">
        <f>VLOOKUP(A271,'BASE REGISTRO AGOSTO'!$A$1:$T$889,4,FALSE)</f>
        <v>Fundación de Derecho Privado</v>
      </c>
      <c r="E271" s="178" t="str">
        <f>VLOOKUP(A271,'BASE REGISTRO AGOSTO'!$A$1:$T$889,5,FALSE)</f>
        <v>Otorgada por Decreto Supremo Nº 1314, de 28 de diciembre de 1987, del Ministerio de Justicia.</v>
      </c>
      <c r="F271" s="178" t="str">
        <f>VLOOKUP(A271,'BASE REGISTRO AGOSTO'!$A$1:$T$889,6,FALSE)</f>
        <v xml:space="preserve">Certificado de Vigencia, folio Nº 500397042278, emitido con fecha 06 de julio de 2021, por el Servicio de Registro Civil e Identificación.
</v>
      </c>
      <c r="G271" s="178" t="str">
        <f>VLOOKUP(A271,'BASE REGISTRO AGOSTO'!$A$1:$T$889,7,FALSE)</f>
        <v xml:space="preserve">Promover a través de la iniciativa privada, la defensa ecológica del menor de edad, principalmente en relación a los valores, conocimientos, aprendizaje, bienestar, seguridad, dignidad, justicia, equidad y espiritualidad. </v>
      </c>
      <c r="H271" s="178" t="str">
        <f>VLOOKUP(A271,'BASE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1" s="178" t="str">
        <f>VLOOKUP(A271,'BASE REGISTRO AGOSTO'!$A$1:$T$889,9,FALSE)</f>
        <v>1 año.</v>
      </c>
      <c r="J271" s="178" t="str">
        <f>VLOOKUP(A271,'BASE REGISTRO AGOSTO'!$A$1:$T$889,10,FALSE)</f>
        <v>01 año. Último Directorio data de fecha 01 de julio de 2021.</v>
      </c>
      <c r="K271" s="178" t="str">
        <f>VLOOKUP(A271,'BASE REGISTRO AGOSTO'!$A$1:$T$889,11,FALSE)</f>
        <v xml:space="preserve">Daniela Yáñez Meneses, 
Juan Eduardo Parry Morabec, (Desde el día 02 agosto de 2021)
Carla Polanco Mercado, 
</v>
      </c>
      <c r="L271" s="178" t="str">
        <f>VLOOKUP(A271,'BASE REGISTRO AGOSTO'!$A$1:$T$889,12,FALSE)</f>
        <v xml:space="preserve">Marina de Gaete Nº 755, comuna de Santiago, Región Metropolitana.
</v>
      </c>
      <c r="M271" s="178" t="str">
        <f>VLOOKUP(A271,'BASE REGISTRO AGOSTO'!$A$1:$T$889,13,FALSE)</f>
        <v>XIII</v>
      </c>
      <c r="N271" s="178" t="str">
        <f>VLOOKUP(A271,'BASE REGISTRO AGOSTO'!$A$1:$T$889,14,FALSE)</f>
        <v>Santiago</v>
      </c>
      <c r="O271" s="178" t="str">
        <f>VLOOKUP(A271,'BASE REGISTRO AGOSTO'!$A$1:$T$889,15,FALSE)</f>
        <v>222150200 
+56971407762</v>
      </c>
      <c r="P271" s="178" t="str">
        <f>VLOOKUP(A271,'BASE REGISTRO AGOSTO'!$A$1:$T$889,16,FALSE)</f>
        <v>directorio@fundaciondem.cl
juan.parry@fundaciondem.cl
coordinacionejecutiva@fundaciondem.cl
administracioncentral@fundaciondem.cl</v>
      </c>
      <c r="Q271" s="178">
        <f>VLOOKUP(A271,'BASE REGISTRO AGOSTO'!$A$1:$T$889,17,FALSE)</f>
        <v>0</v>
      </c>
      <c r="R271" s="178">
        <f>VLOOKUP(A271,'BASE REGISTRO AGOSTO'!$A$1:$T$889,18,FALSE)</f>
        <v>93401</v>
      </c>
      <c r="S271" s="178" t="str">
        <f>VLOOKUP(A271,'BASE REGISTRO AGOSTO'!$A$1:$T$889,19,FALSE)</f>
        <v>Se acompaña certificado financiero correspondiente al año 2020, aprobados por el Subdepartamento de Supervisión Financiera.</v>
      </c>
      <c r="T271" s="183">
        <f>VLOOKUP(A271,'BASE REGISTRO AGOSTO'!$A$1:$T$889,20,FALSE)</f>
        <v>37970</v>
      </c>
      <c r="U271" s="177">
        <v>6470</v>
      </c>
      <c r="V271" s="179">
        <v>5611620</v>
      </c>
      <c r="W271" s="179">
        <v>119166387</v>
      </c>
      <c r="X271" s="180">
        <v>44469</v>
      </c>
      <c r="Y271" s="176" t="s">
        <v>6489</v>
      </c>
      <c r="Z271" s="176" t="s">
        <v>6490</v>
      </c>
      <c r="AA271" s="181" t="s">
        <v>6617</v>
      </c>
    </row>
    <row r="272" spans="1:27" ht="15.75" customHeight="1" x14ac:dyDescent="0.2">
      <c r="A272" s="177">
        <v>6470</v>
      </c>
      <c r="B272" s="178" t="str">
        <f>VLOOKUP(A272,'BASE REGISTRO AGOSTO'!$A$1:$T$889,2,FALSE)</f>
        <v>Fundación Nacional para la Defensa Ecológica del Menor de Edad-Fundación DEM</v>
      </c>
      <c r="C272" s="178">
        <f>VLOOKUP(A272,'BASE REGISTRO AGOSTO'!$A$1:$T$889,3,FALSE)</f>
        <v>716316009</v>
      </c>
      <c r="D272" s="178" t="str">
        <f>VLOOKUP(A272,'BASE REGISTRO AGOSTO'!$A$1:$T$889,4,FALSE)</f>
        <v>Fundación de Derecho Privado</v>
      </c>
      <c r="E272" s="178" t="str">
        <f>VLOOKUP(A272,'BASE REGISTRO AGOSTO'!$A$1:$T$889,5,FALSE)</f>
        <v>Otorgada por Decreto Supremo Nº 1314, de 28 de diciembre de 1987, del Ministerio de Justicia.</v>
      </c>
      <c r="F272" s="178" t="str">
        <f>VLOOKUP(A272,'BASE REGISTRO AGOSTO'!$A$1:$T$889,6,FALSE)</f>
        <v xml:space="preserve">Certificado de Vigencia, folio Nº 500397042278, emitido con fecha 06 de julio de 2021, por el Servicio de Registro Civil e Identificación.
</v>
      </c>
      <c r="G272" s="178" t="str">
        <f>VLOOKUP(A272,'BASE REGISTRO AGOSTO'!$A$1:$T$889,7,FALSE)</f>
        <v xml:space="preserve">Promover a través de la iniciativa privada, la defensa ecológica del menor de edad, principalmente en relación a los valores, conocimientos, aprendizaje, bienestar, seguridad, dignidad, justicia, equidad y espiritualidad. </v>
      </c>
      <c r="H272" s="178" t="str">
        <f>VLOOKUP(A272,'BASE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2" s="178" t="str">
        <f>VLOOKUP(A272,'BASE REGISTRO AGOSTO'!$A$1:$T$889,9,FALSE)</f>
        <v>1 año.</v>
      </c>
      <c r="J272" s="178" t="str">
        <f>VLOOKUP(A272,'BASE REGISTRO AGOSTO'!$A$1:$T$889,10,FALSE)</f>
        <v>01 año. Último Directorio data de fecha 01 de julio de 2021.</v>
      </c>
      <c r="K272" s="178" t="str">
        <f>VLOOKUP(A272,'BASE REGISTRO AGOSTO'!$A$1:$T$889,11,FALSE)</f>
        <v xml:space="preserve">Daniela Yáñez Meneses, 
Juan Eduardo Parry Morabec, (Desde el día 02 agosto de 2021)
Carla Polanco Mercado, 
</v>
      </c>
      <c r="L272" s="178" t="str">
        <f>VLOOKUP(A272,'BASE REGISTRO AGOSTO'!$A$1:$T$889,12,FALSE)</f>
        <v xml:space="preserve">Marina de Gaete Nº 755, comuna de Santiago, Región Metropolitana.
</v>
      </c>
      <c r="M272" s="178" t="str">
        <f>VLOOKUP(A272,'BASE REGISTRO AGOSTO'!$A$1:$T$889,13,FALSE)</f>
        <v>XIII</v>
      </c>
      <c r="N272" s="178" t="str">
        <f>VLOOKUP(A272,'BASE REGISTRO AGOSTO'!$A$1:$T$889,14,FALSE)</f>
        <v>Santiago</v>
      </c>
      <c r="O272" s="178" t="str">
        <f>VLOOKUP(A272,'BASE REGISTRO AGOSTO'!$A$1:$T$889,15,FALSE)</f>
        <v>222150200 
+56971407762</v>
      </c>
      <c r="P272" s="178" t="str">
        <f>VLOOKUP(A272,'BASE REGISTRO AGOSTO'!$A$1:$T$889,16,FALSE)</f>
        <v>directorio@fundaciondem.cl
juan.parry@fundaciondem.cl
coordinacionejecutiva@fundaciondem.cl
administracioncentral@fundaciondem.cl</v>
      </c>
      <c r="Q272" s="178">
        <f>VLOOKUP(A272,'BASE REGISTRO AGOSTO'!$A$1:$T$889,17,FALSE)</f>
        <v>0</v>
      </c>
      <c r="R272" s="178">
        <f>VLOOKUP(A272,'BASE REGISTRO AGOSTO'!$A$1:$T$889,18,FALSE)</f>
        <v>93401</v>
      </c>
      <c r="S272" s="178" t="str">
        <f>VLOOKUP(A272,'BASE REGISTRO AGOSTO'!$A$1:$T$889,19,FALSE)</f>
        <v>Se acompaña certificado financiero correspondiente al año 2020, aprobados por el Subdepartamento de Supervisión Financiera.</v>
      </c>
      <c r="T272" s="183">
        <f>VLOOKUP(A272,'BASE REGISTRO AGOSTO'!$A$1:$T$889,20,FALSE)</f>
        <v>37970</v>
      </c>
      <c r="U272" s="177">
        <v>6470</v>
      </c>
      <c r="V272" s="179">
        <v>89550594</v>
      </c>
      <c r="W272" s="179">
        <v>713438610</v>
      </c>
      <c r="X272" s="180">
        <v>44469</v>
      </c>
      <c r="Y272" s="176" t="s">
        <v>6489</v>
      </c>
      <c r="Z272" s="176" t="s">
        <v>6490</v>
      </c>
      <c r="AA272" s="181" t="s">
        <v>6534</v>
      </c>
    </row>
    <row r="273" spans="1:27" ht="15.75" customHeight="1" x14ac:dyDescent="0.2">
      <c r="A273" s="177">
        <v>6470</v>
      </c>
      <c r="B273" s="178" t="str">
        <f>VLOOKUP(A273,'BASE REGISTRO AGOSTO'!$A$1:$T$889,2,FALSE)</f>
        <v>Fundación Nacional para la Defensa Ecológica del Menor de Edad-Fundación DEM</v>
      </c>
      <c r="C273" s="178">
        <f>VLOOKUP(A273,'BASE REGISTRO AGOSTO'!$A$1:$T$889,3,FALSE)</f>
        <v>716316009</v>
      </c>
      <c r="D273" s="178" t="str">
        <f>VLOOKUP(A273,'BASE REGISTRO AGOSTO'!$A$1:$T$889,4,FALSE)</f>
        <v>Fundación de Derecho Privado</v>
      </c>
      <c r="E273" s="178" t="str">
        <f>VLOOKUP(A273,'BASE REGISTRO AGOSTO'!$A$1:$T$889,5,FALSE)</f>
        <v>Otorgada por Decreto Supremo Nº 1314, de 28 de diciembre de 1987, del Ministerio de Justicia.</v>
      </c>
      <c r="F273" s="178" t="str">
        <f>VLOOKUP(A273,'BASE REGISTRO AGOSTO'!$A$1:$T$889,6,FALSE)</f>
        <v xml:space="preserve">Certificado de Vigencia, folio Nº 500397042278, emitido con fecha 06 de julio de 2021, por el Servicio de Registro Civil e Identificación.
</v>
      </c>
      <c r="G273" s="178" t="str">
        <f>VLOOKUP(A273,'BASE REGISTRO AGOSTO'!$A$1:$T$889,7,FALSE)</f>
        <v xml:space="preserve">Promover a través de la iniciativa privada, la defensa ecológica del menor de edad, principalmente en relación a los valores, conocimientos, aprendizaje, bienestar, seguridad, dignidad, justicia, equidad y espiritualidad. </v>
      </c>
      <c r="H273" s="178" t="str">
        <f>VLOOKUP(A273,'BASE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3" s="178" t="str">
        <f>VLOOKUP(A273,'BASE REGISTRO AGOSTO'!$A$1:$T$889,9,FALSE)</f>
        <v>1 año.</v>
      </c>
      <c r="J273" s="178" t="str">
        <f>VLOOKUP(A273,'BASE REGISTRO AGOSTO'!$A$1:$T$889,10,FALSE)</f>
        <v>01 año. Último Directorio data de fecha 01 de julio de 2021.</v>
      </c>
      <c r="K273" s="178" t="str">
        <f>VLOOKUP(A273,'BASE REGISTRO AGOSTO'!$A$1:$T$889,11,FALSE)</f>
        <v xml:space="preserve">Daniela Yáñez Meneses, 
Juan Eduardo Parry Morabec, (Desde el día 02 agosto de 2021)
Carla Polanco Mercado, 
</v>
      </c>
      <c r="L273" s="178" t="str">
        <f>VLOOKUP(A273,'BASE REGISTRO AGOSTO'!$A$1:$T$889,12,FALSE)</f>
        <v xml:space="preserve">Marina de Gaete Nº 755, comuna de Santiago, Región Metropolitana.
</v>
      </c>
      <c r="M273" s="178" t="str">
        <f>VLOOKUP(A273,'BASE REGISTRO AGOSTO'!$A$1:$T$889,13,FALSE)</f>
        <v>XIII</v>
      </c>
      <c r="N273" s="178" t="str">
        <f>VLOOKUP(A273,'BASE REGISTRO AGOSTO'!$A$1:$T$889,14,FALSE)</f>
        <v>Santiago</v>
      </c>
      <c r="O273" s="178" t="str">
        <f>VLOOKUP(A273,'BASE REGISTRO AGOSTO'!$A$1:$T$889,15,FALSE)</f>
        <v>222150200 
+56971407762</v>
      </c>
      <c r="P273" s="178" t="str">
        <f>VLOOKUP(A273,'BASE REGISTRO AGOSTO'!$A$1:$T$889,16,FALSE)</f>
        <v>directorio@fundaciondem.cl
juan.parry@fundaciondem.cl
coordinacionejecutiva@fundaciondem.cl
administracioncentral@fundaciondem.cl</v>
      </c>
      <c r="Q273" s="178">
        <f>VLOOKUP(A273,'BASE REGISTRO AGOSTO'!$A$1:$T$889,17,FALSE)</f>
        <v>0</v>
      </c>
      <c r="R273" s="178">
        <f>VLOOKUP(A273,'BASE REGISTRO AGOSTO'!$A$1:$T$889,18,FALSE)</f>
        <v>93401</v>
      </c>
      <c r="S273" s="178" t="str">
        <f>VLOOKUP(A273,'BASE REGISTRO AGOSTO'!$A$1:$T$889,19,FALSE)</f>
        <v>Se acompaña certificado financiero correspondiente al año 2020, aprobados por el Subdepartamento de Supervisión Financiera.</v>
      </c>
      <c r="T273" s="183">
        <f>VLOOKUP(A273,'BASE REGISTRO AGOSTO'!$A$1:$T$889,20,FALSE)</f>
        <v>37970</v>
      </c>
      <c r="U273" s="177">
        <v>6470</v>
      </c>
      <c r="V273" s="179">
        <v>11019808</v>
      </c>
      <c r="W273" s="179">
        <v>117939904</v>
      </c>
      <c r="X273" s="180">
        <v>44469</v>
      </c>
      <c r="Y273" s="176" t="s">
        <v>6489</v>
      </c>
      <c r="Z273" s="176" t="s">
        <v>6490</v>
      </c>
      <c r="AA273" s="181" t="s">
        <v>6573</v>
      </c>
    </row>
    <row r="274" spans="1:27" ht="15.75" customHeight="1" x14ac:dyDescent="0.2">
      <c r="A274" s="177">
        <v>6470</v>
      </c>
      <c r="B274" s="178" t="str">
        <f>VLOOKUP(A274,'BASE REGISTRO AGOSTO'!$A$1:$T$889,2,FALSE)</f>
        <v>Fundación Nacional para la Defensa Ecológica del Menor de Edad-Fundación DEM</v>
      </c>
      <c r="C274" s="178">
        <f>VLOOKUP(A274,'BASE REGISTRO AGOSTO'!$A$1:$T$889,3,FALSE)</f>
        <v>716316009</v>
      </c>
      <c r="D274" s="178" t="str">
        <f>VLOOKUP(A274,'BASE REGISTRO AGOSTO'!$A$1:$T$889,4,FALSE)</f>
        <v>Fundación de Derecho Privado</v>
      </c>
      <c r="E274" s="178" t="str">
        <f>VLOOKUP(A274,'BASE REGISTRO AGOSTO'!$A$1:$T$889,5,FALSE)</f>
        <v>Otorgada por Decreto Supremo Nº 1314, de 28 de diciembre de 1987, del Ministerio de Justicia.</v>
      </c>
      <c r="F274" s="178" t="str">
        <f>VLOOKUP(A274,'BASE REGISTRO AGOSTO'!$A$1:$T$889,6,FALSE)</f>
        <v xml:space="preserve">Certificado de Vigencia, folio Nº 500397042278, emitido con fecha 06 de julio de 2021, por el Servicio de Registro Civil e Identificación.
</v>
      </c>
      <c r="G274" s="178" t="str">
        <f>VLOOKUP(A274,'BASE REGISTRO AGOSTO'!$A$1:$T$889,7,FALSE)</f>
        <v xml:space="preserve">Promover a través de la iniciativa privada, la defensa ecológica del menor de edad, principalmente en relación a los valores, conocimientos, aprendizaje, bienestar, seguridad, dignidad, justicia, equidad y espiritualidad. </v>
      </c>
      <c r="H274" s="178" t="str">
        <f>VLOOKUP(A274,'BASE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4" s="178" t="str">
        <f>VLOOKUP(A274,'BASE REGISTRO AGOSTO'!$A$1:$T$889,9,FALSE)</f>
        <v>1 año.</v>
      </c>
      <c r="J274" s="178" t="str">
        <f>VLOOKUP(A274,'BASE REGISTRO AGOSTO'!$A$1:$T$889,10,FALSE)</f>
        <v>01 año. Último Directorio data de fecha 01 de julio de 2021.</v>
      </c>
      <c r="K274" s="178" t="str">
        <f>VLOOKUP(A274,'BASE REGISTRO AGOSTO'!$A$1:$T$889,11,FALSE)</f>
        <v xml:space="preserve">Daniela Yáñez Meneses, 
Juan Eduardo Parry Morabec, (Desde el día 02 agosto de 2021)
Carla Polanco Mercado, 
</v>
      </c>
      <c r="L274" s="178" t="str">
        <f>VLOOKUP(A274,'BASE REGISTRO AGOSTO'!$A$1:$T$889,12,FALSE)</f>
        <v xml:space="preserve">Marina de Gaete Nº 755, comuna de Santiago, Región Metropolitana.
</v>
      </c>
      <c r="M274" s="178" t="str">
        <f>VLOOKUP(A274,'BASE REGISTRO AGOSTO'!$A$1:$T$889,13,FALSE)</f>
        <v>XIII</v>
      </c>
      <c r="N274" s="178" t="str">
        <f>VLOOKUP(A274,'BASE REGISTRO AGOSTO'!$A$1:$T$889,14,FALSE)</f>
        <v>Santiago</v>
      </c>
      <c r="O274" s="178" t="str">
        <f>VLOOKUP(A274,'BASE REGISTRO AGOSTO'!$A$1:$T$889,15,FALSE)</f>
        <v>222150200 
+56971407762</v>
      </c>
      <c r="P274" s="178" t="str">
        <f>VLOOKUP(A274,'BASE REGISTRO AGOSTO'!$A$1:$T$889,16,FALSE)</f>
        <v>directorio@fundaciondem.cl
juan.parry@fundaciondem.cl
coordinacionejecutiva@fundaciondem.cl
administracioncentral@fundaciondem.cl</v>
      </c>
      <c r="Q274" s="178">
        <f>VLOOKUP(A274,'BASE REGISTRO AGOSTO'!$A$1:$T$889,17,FALSE)</f>
        <v>0</v>
      </c>
      <c r="R274" s="178">
        <f>VLOOKUP(A274,'BASE REGISTRO AGOSTO'!$A$1:$T$889,18,FALSE)</f>
        <v>93401</v>
      </c>
      <c r="S274" s="178" t="str">
        <f>VLOOKUP(A274,'BASE REGISTRO AGOSTO'!$A$1:$T$889,19,FALSE)</f>
        <v>Se acompaña certificado financiero correspondiente al año 2020, aprobados por el Subdepartamento de Supervisión Financiera.</v>
      </c>
      <c r="T274" s="183">
        <f>VLOOKUP(A274,'BASE REGISTRO AGOSTO'!$A$1:$T$889,20,FALSE)</f>
        <v>37970</v>
      </c>
      <c r="U274" s="177">
        <v>6470</v>
      </c>
      <c r="V274" s="179">
        <v>13100676</v>
      </c>
      <c r="W274" s="179">
        <v>258931008</v>
      </c>
      <c r="X274" s="180">
        <v>44469</v>
      </c>
      <c r="Y274" s="176" t="s">
        <v>6489</v>
      </c>
      <c r="Z274" s="176" t="s">
        <v>6490</v>
      </c>
      <c r="AA274" s="181" t="s">
        <v>6574</v>
      </c>
    </row>
    <row r="275" spans="1:27" ht="15.75" customHeight="1" x14ac:dyDescent="0.2">
      <c r="A275" s="177">
        <v>6470</v>
      </c>
      <c r="B275" s="178" t="str">
        <f>VLOOKUP(A275,'BASE REGISTRO AGOSTO'!$A$1:$T$889,2,FALSE)</f>
        <v>Fundación Nacional para la Defensa Ecológica del Menor de Edad-Fundación DEM</v>
      </c>
      <c r="C275" s="178">
        <f>VLOOKUP(A275,'BASE REGISTRO AGOSTO'!$A$1:$T$889,3,FALSE)</f>
        <v>716316009</v>
      </c>
      <c r="D275" s="178" t="str">
        <f>VLOOKUP(A275,'BASE REGISTRO AGOSTO'!$A$1:$T$889,4,FALSE)</f>
        <v>Fundación de Derecho Privado</v>
      </c>
      <c r="E275" s="178" t="str">
        <f>VLOOKUP(A275,'BASE REGISTRO AGOSTO'!$A$1:$T$889,5,FALSE)</f>
        <v>Otorgada por Decreto Supremo Nº 1314, de 28 de diciembre de 1987, del Ministerio de Justicia.</v>
      </c>
      <c r="F275" s="178" t="str">
        <f>VLOOKUP(A275,'BASE REGISTRO AGOSTO'!$A$1:$T$889,6,FALSE)</f>
        <v xml:space="preserve">Certificado de Vigencia, folio Nº 500397042278, emitido con fecha 06 de julio de 2021, por el Servicio de Registro Civil e Identificación.
</v>
      </c>
      <c r="G275" s="178" t="str">
        <f>VLOOKUP(A275,'BASE REGISTRO AGOSTO'!$A$1:$T$889,7,FALSE)</f>
        <v xml:space="preserve">Promover a través de la iniciativa privada, la defensa ecológica del menor de edad, principalmente en relación a los valores, conocimientos, aprendizaje, bienestar, seguridad, dignidad, justicia, equidad y espiritualidad. </v>
      </c>
      <c r="H275" s="178" t="str">
        <f>VLOOKUP(A275,'BASE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5" s="178" t="str">
        <f>VLOOKUP(A275,'BASE REGISTRO AGOSTO'!$A$1:$T$889,9,FALSE)</f>
        <v>1 año.</v>
      </c>
      <c r="J275" s="178" t="str">
        <f>VLOOKUP(A275,'BASE REGISTRO AGOSTO'!$A$1:$T$889,10,FALSE)</f>
        <v>01 año. Último Directorio data de fecha 01 de julio de 2021.</v>
      </c>
      <c r="K275" s="178" t="str">
        <f>VLOOKUP(A275,'BASE REGISTRO AGOSTO'!$A$1:$T$889,11,FALSE)</f>
        <v xml:space="preserve">Daniela Yáñez Meneses, 
Juan Eduardo Parry Morabec, (Desde el día 02 agosto de 2021)
Carla Polanco Mercado, 
</v>
      </c>
      <c r="L275" s="178" t="str">
        <f>VLOOKUP(A275,'BASE REGISTRO AGOSTO'!$A$1:$T$889,12,FALSE)</f>
        <v xml:space="preserve">Marina de Gaete Nº 755, comuna de Santiago, Región Metropolitana.
</v>
      </c>
      <c r="M275" s="178" t="str">
        <f>VLOOKUP(A275,'BASE REGISTRO AGOSTO'!$A$1:$T$889,13,FALSE)</f>
        <v>XIII</v>
      </c>
      <c r="N275" s="178" t="str">
        <f>VLOOKUP(A275,'BASE REGISTRO AGOSTO'!$A$1:$T$889,14,FALSE)</f>
        <v>Santiago</v>
      </c>
      <c r="O275" s="178" t="str">
        <f>VLOOKUP(A275,'BASE REGISTRO AGOSTO'!$A$1:$T$889,15,FALSE)</f>
        <v>222150200 
+56971407762</v>
      </c>
      <c r="P275" s="178" t="str">
        <f>VLOOKUP(A275,'BASE REGISTRO AGOSTO'!$A$1:$T$889,16,FALSE)</f>
        <v>directorio@fundaciondem.cl
juan.parry@fundaciondem.cl
coordinacionejecutiva@fundaciondem.cl
administracioncentral@fundaciondem.cl</v>
      </c>
      <c r="Q275" s="178">
        <f>VLOOKUP(A275,'BASE REGISTRO AGOSTO'!$A$1:$T$889,17,FALSE)</f>
        <v>0</v>
      </c>
      <c r="R275" s="178">
        <f>VLOOKUP(A275,'BASE REGISTRO AGOSTO'!$A$1:$T$889,18,FALSE)</f>
        <v>93401</v>
      </c>
      <c r="S275" s="178" t="str">
        <f>VLOOKUP(A275,'BASE REGISTRO AGOSTO'!$A$1:$T$889,19,FALSE)</f>
        <v>Se acompaña certificado financiero correspondiente al año 2020, aprobados por el Subdepartamento de Supervisión Financiera.</v>
      </c>
      <c r="T275" s="183">
        <f>VLOOKUP(A275,'BASE REGISTRO AGOSTO'!$A$1:$T$889,20,FALSE)</f>
        <v>37970</v>
      </c>
      <c r="U275" s="177">
        <v>6470</v>
      </c>
      <c r="V275" s="179">
        <v>55922250</v>
      </c>
      <c r="W275" s="179">
        <v>660234246</v>
      </c>
      <c r="X275" s="180">
        <v>44469</v>
      </c>
      <c r="Y275" s="176" t="s">
        <v>6489</v>
      </c>
      <c r="Z275" s="176" t="s">
        <v>6490</v>
      </c>
      <c r="AA275" s="181" t="s">
        <v>6575</v>
      </c>
    </row>
    <row r="276" spans="1:27" ht="15.75" customHeight="1" x14ac:dyDescent="0.2">
      <c r="A276" s="177">
        <v>6470</v>
      </c>
      <c r="B276" s="178" t="str">
        <f>VLOOKUP(A276,'BASE REGISTRO AGOSTO'!$A$1:$T$889,2,FALSE)</f>
        <v>Fundación Nacional para la Defensa Ecológica del Menor de Edad-Fundación DEM</v>
      </c>
      <c r="C276" s="178">
        <f>VLOOKUP(A276,'BASE REGISTRO AGOSTO'!$A$1:$T$889,3,FALSE)</f>
        <v>716316009</v>
      </c>
      <c r="D276" s="178" t="str">
        <f>VLOOKUP(A276,'BASE REGISTRO AGOSTO'!$A$1:$T$889,4,FALSE)</f>
        <v>Fundación de Derecho Privado</v>
      </c>
      <c r="E276" s="178" t="str">
        <f>VLOOKUP(A276,'BASE REGISTRO AGOSTO'!$A$1:$T$889,5,FALSE)</f>
        <v>Otorgada por Decreto Supremo Nº 1314, de 28 de diciembre de 1987, del Ministerio de Justicia.</v>
      </c>
      <c r="F276" s="178" t="str">
        <f>VLOOKUP(A276,'BASE REGISTRO AGOSTO'!$A$1:$T$889,6,FALSE)</f>
        <v xml:space="preserve">Certificado de Vigencia, folio Nº 500397042278, emitido con fecha 06 de julio de 2021, por el Servicio de Registro Civil e Identificación.
</v>
      </c>
      <c r="G276" s="178" t="str">
        <f>VLOOKUP(A276,'BASE REGISTRO AGOSTO'!$A$1:$T$889,7,FALSE)</f>
        <v xml:space="preserve">Promover a través de la iniciativa privada, la defensa ecológica del menor de edad, principalmente en relación a los valores, conocimientos, aprendizaje, bienestar, seguridad, dignidad, justicia, equidad y espiritualidad. </v>
      </c>
      <c r="H276" s="178" t="str">
        <f>VLOOKUP(A276,'BASE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6" s="178" t="str">
        <f>VLOOKUP(A276,'BASE REGISTRO AGOSTO'!$A$1:$T$889,9,FALSE)</f>
        <v>1 año.</v>
      </c>
      <c r="J276" s="178" t="str">
        <f>VLOOKUP(A276,'BASE REGISTRO AGOSTO'!$A$1:$T$889,10,FALSE)</f>
        <v>01 año. Último Directorio data de fecha 01 de julio de 2021.</v>
      </c>
      <c r="K276" s="178" t="str">
        <f>VLOOKUP(A276,'BASE REGISTRO AGOSTO'!$A$1:$T$889,11,FALSE)</f>
        <v xml:space="preserve">Daniela Yáñez Meneses, 
Juan Eduardo Parry Morabec, (Desde el día 02 agosto de 2021)
Carla Polanco Mercado, 
</v>
      </c>
      <c r="L276" s="178" t="str">
        <f>VLOOKUP(A276,'BASE REGISTRO AGOSTO'!$A$1:$T$889,12,FALSE)</f>
        <v xml:space="preserve">Marina de Gaete Nº 755, comuna de Santiago, Región Metropolitana.
</v>
      </c>
      <c r="M276" s="178" t="str">
        <f>VLOOKUP(A276,'BASE REGISTRO AGOSTO'!$A$1:$T$889,13,FALSE)</f>
        <v>XIII</v>
      </c>
      <c r="N276" s="178" t="str">
        <f>VLOOKUP(A276,'BASE REGISTRO AGOSTO'!$A$1:$T$889,14,FALSE)</f>
        <v>Santiago</v>
      </c>
      <c r="O276" s="178" t="str">
        <f>VLOOKUP(A276,'BASE REGISTRO AGOSTO'!$A$1:$T$889,15,FALSE)</f>
        <v>222150200 
+56971407762</v>
      </c>
      <c r="P276" s="178" t="str">
        <f>VLOOKUP(A276,'BASE REGISTRO AGOSTO'!$A$1:$T$889,16,FALSE)</f>
        <v>directorio@fundaciondem.cl
juan.parry@fundaciondem.cl
coordinacionejecutiva@fundaciondem.cl
administracioncentral@fundaciondem.cl</v>
      </c>
      <c r="Q276" s="178">
        <f>VLOOKUP(A276,'BASE REGISTRO AGOSTO'!$A$1:$T$889,17,FALSE)</f>
        <v>0</v>
      </c>
      <c r="R276" s="178">
        <f>VLOOKUP(A276,'BASE REGISTRO AGOSTO'!$A$1:$T$889,18,FALSE)</f>
        <v>93401</v>
      </c>
      <c r="S276" s="178" t="str">
        <f>VLOOKUP(A276,'BASE REGISTRO AGOSTO'!$A$1:$T$889,19,FALSE)</f>
        <v>Se acompaña certificado financiero correspondiente al año 2020, aprobados por el Subdepartamento de Supervisión Financiera.</v>
      </c>
      <c r="T276" s="183">
        <f>VLOOKUP(A276,'BASE REGISTRO AGOSTO'!$A$1:$T$889,20,FALSE)</f>
        <v>37970</v>
      </c>
      <c r="U276" s="177">
        <v>6470</v>
      </c>
      <c r="V276" s="179">
        <v>29669178</v>
      </c>
      <c r="W276" s="179">
        <v>200459235</v>
      </c>
      <c r="X276" s="180">
        <v>44469</v>
      </c>
      <c r="Y276" s="176" t="s">
        <v>6489</v>
      </c>
      <c r="Z276" s="176" t="s">
        <v>6490</v>
      </c>
      <c r="AA276" s="181" t="s">
        <v>6541</v>
      </c>
    </row>
    <row r="277" spans="1:27" ht="15.75" customHeight="1" x14ac:dyDescent="0.2">
      <c r="A277" s="177">
        <v>6470</v>
      </c>
      <c r="B277" s="178" t="str">
        <f>VLOOKUP(A277,'BASE REGISTRO AGOSTO'!$A$1:$T$889,2,FALSE)</f>
        <v>Fundación Nacional para la Defensa Ecológica del Menor de Edad-Fundación DEM</v>
      </c>
      <c r="C277" s="178">
        <f>VLOOKUP(A277,'BASE REGISTRO AGOSTO'!$A$1:$T$889,3,FALSE)</f>
        <v>716316009</v>
      </c>
      <c r="D277" s="178" t="str">
        <f>VLOOKUP(A277,'BASE REGISTRO AGOSTO'!$A$1:$T$889,4,FALSE)</f>
        <v>Fundación de Derecho Privado</v>
      </c>
      <c r="E277" s="178" t="str">
        <f>VLOOKUP(A277,'BASE REGISTRO AGOSTO'!$A$1:$T$889,5,FALSE)</f>
        <v>Otorgada por Decreto Supremo Nº 1314, de 28 de diciembre de 1987, del Ministerio de Justicia.</v>
      </c>
      <c r="F277" s="178" t="str">
        <f>VLOOKUP(A277,'BASE REGISTRO AGOSTO'!$A$1:$T$889,6,FALSE)</f>
        <v xml:space="preserve">Certificado de Vigencia, folio Nº 500397042278, emitido con fecha 06 de julio de 2021, por el Servicio de Registro Civil e Identificación.
</v>
      </c>
      <c r="G277" s="178" t="str">
        <f>VLOOKUP(A277,'BASE REGISTRO AGOSTO'!$A$1:$T$889,7,FALSE)</f>
        <v xml:space="preserve">Promover a través de la iniciativa privada, la defensa ecológica del menor de edad, principalmente en relación a los valores, conocimientos, aprendizaje, bienestar, seguridad, dignidad, justicia, equidad y espiritualidad. </v>
      </c>
      <c r="H277" s="178" t="str">
        <f>VLOOKUP(A277,'BASE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7" s="178" t="str">
        <f>VLOOKUP(A277,'BASE REGISTRO AGOSTO'!$A$1:$T$889,9,FALSE)</f>
        <v>1 año.</v>
      </c>
      <c r="J277" s="178" t="str">
        <f>VLOOKUP(A277,'BASE REGISTRO AGOSTO'!$A$1:$T$889,10,FALSE)</f>
        <v>01 año. Último Directorio data de fecha 01 de julio de 2021.</v>
      </c>
      <c r="K277" s="178" t="str">
        <f>VLOOKUP(A277,'BASE REGISTRO AGOSTO'!$A$1:$T$889,11,FALSE)</f>
        <v xml:space="preserve">Daniela Yáñez Meneses, 
Juan Eduardo Parry Morabec, (Desde el día 02 agosto de 2021)
Carla Polanco Mercado, 
</v>
      </c>
      <c r="L277" s="178" t="str">
        <f>VLOOKUP(A277,'BASE REGISTRO AGOSTO'!$A$1:$T$889,12,FALSE)</f>
        <v xml:space="preserve">Marina de Gaete Nº 755, comuna de Santiago, Región Metropolitana.
</v>
      </c>
      <c r="M277" s="178" t="str">
        <f>VLOOKUP(A277,'BASE REGISTRO AGOSTO'!$A$1:$T$889,13,FALSE)</f>
        <v>XIII</v>
      </c>
      <c r="N277" s="178" t="str">
        <f>VLOOKUP(A277,'BASE REGISTRO AGOSTO'!$A$1:$T$889,14,FALSE)</f>
        <v>Santiago</v>
      </c>
      <c r="O277" s="178" t="str">
        <f>VLOOKUP(A277,'BASE REGISTRO AGOSTO'!$A$1:$T$889,15,FALSE)</f>
        <v>222150200 
+56971407762</v>
      </c>
      <c r="P277" s="178" t="str">
        <f>VLOOKUP(A277,'BASE REGISTRO AGOSTO'!$A$1:$T$889,16,FALSE)</f>
        <v>directorio@fundaciondem.cl
juan.parry@fundaciondem.cl
coordinacionejecutiva@fundaciondem.cl
administracioncentral@fundaciondem.cl</v>
      </c>
      <c r="Q277" s="178">
        <f>VLOOKUP(A277,'BASE REGISTRO AGOSTO'!$A$1:$T$889,17,FALSE)</f>
        <v>0</v>
      </c>
      <c r="R277" s="178">
        <f>VLOOKUP(A277,'BASE REGISTRO AGOSTO'!$A$1:$T$889,18,FALSE)</f>
        <v>93401</v>
      </c>
      <c r="S277" s="178" t="str">
        <f>VLOOKUP(A277,'BASE REGISTRO AGOSTO'!$A$1:$T$889,19,FALSE)</f>
        <v>Se acompaña certificado financiero correspondiente al año 2020, aprobados por el Subdepartamento de Supervisión Financiera.</v>
      </c>
      <c r="T277" s="183">
        <f>VLOOKUP(A277,'BASE REGISTRO AGOSTO'!$A$1:$T$889,20,FALSE)</f>
        <v>37970</v>
      </c>
      <c r="U277" s="177">
        <v>6470</v>
      </c>
      <c r="V277" s="179">
        <v>7564277</v>
      </c>
      <c r="W277" s="179">
        <v>61849110</v>
      </c>
      <c r="X277" s="180">
        <v>44469</v>
      </c>
      <c r="Y277" s="176" t="s">
        <v>6489</v>
      </c>
      <c r="Z277" s="176" t="s">
        <v>6490</v>
      </c>
      <c r="AA277" s="181" t="s">
        <v>6542</v>
      </c>
    </row>
    <row r="278" spans="1:27" ht="15.75" customHeight="1" x14ac:dyDescent="0.2">
      <c r="A278" s="177">
        <v>6470</v>
      </c>
      <c r="B278" s="178" t="str">
        <f>VLOOKUP(A278,'BASE REGISTRO AGOSTO'!$A$1:$T$889,2,FALSE)</f>
        <v>Fundación Nacional para la Defensa Ecológica del Menor de Edad-Fundación DEM</v>
      </c>
      <c r="C278" s="178">
        <f>VLOOKUP(A278,'BASE REGISTRO AGOSTO'!$A$1:$T$889,3,FALSE)</f>
        <v>716316009</v>
      </c>
      <c r="D278" s="178" t="str">
        <f>VLOOKUP(A278,'BASE REGISTRO AGOSTO'!$A$1:$T$889,4,FALSE)</f>
        <v>Fundación de Derecho Privado</v>
      </c>
      <c r="E278" s="178" t="str">
        <f>VLOOKUP(A278,'BASE REGISTRO AGOSTO'!$A$1:$T$889,5,FALSE)</f>
        <v>Otorgada por Decreto Supremo Nº 1314, de 28 de diciembre de 1987, del Ministerio de Justicia.</v>
      </c>
      <c r="F278" s="178" t="str">
        <f>VLOOKUP(A278,'BASE REGISTRO AGOSTO'!$A$1:$T$889,6,FALSE)</f>
        <v xml:space="preserve">Certificado de Vigencia, folio Nº 500397042278, emitido con fecha 06 de julio de 2021, por el Servicio de Registro Civil e Identificación.
</v>
      </c>
      <c r="G278" s="178" t="str">
        <f>VLOOKUP(A278,'BASE REGISTRO AGOSTO'!$A$1:$T$889,7,FALSE)</f>
        <v xml:space="preserve">Promover a través de la iniciativa privada, la defensa ecológica del menor de edad, principalmente en relación a los valores, conocimientos, aprendizaje, bienestar, seguridad, dignidad, justicia, equidad y espiritualidad. </v>
      </c>
      <c r="H278" s="178" t="str">
        <f>VLOOKUP(A278,'BASE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8" s="178" t="str">
        <f>VLOOKUP(A278,'BASE REGISTRO AGOSTO'!$A$1:$T$889,9,FALSE)</f>
        <v>1 año.</v>
      </c>
      <c r="J278" s="178" t="str">
        <f>VLOOKUP(A278,'BASE REGISTRO AGOSTO'!$A$1:$T$889,10,FALSE)</f>
        <v>01 año. Último Directorio data de fecha 01 de julio de 2021.</v>
      </c>
      <c r="K278" s="178" t="str">
        <f>VLOOKUP(A278,'BASE REGISTRO AGOSTO'!$A$1:$T$889,11,FALSE)</f>
        <v xml:space="preserve">Daniela Yáñez Meneses, 
Juan Eduardo Parry Morabec, (Desde el día 02 agosto de 2021)
Carla Polanco Mercado, 
</v>
      </c>
      <c r="L278" s="178" t="str">
        <f>VLOOKUP(A278,'BASE REGISTRO AGOSTO'!$A$1:$T$889,12,FALSE)</f>
        <v xml:space="preserve">Marina de Gaete Nº 755, comuna de Santiago, Región Metropolitana.
</v>
      </c>
      <c r="M278" s="178" t="str">
        <f>VLOOKUP(A278,'BASE REGISTRO AGOSTO'!$A$1:$T$889,13,FALSE)</f>
        <v>XIII</v>
      </c>
      <c r="N278" s="178" t="str">
        <f>VLOOKUP(A278,'BASE REGISTRO AGOSTO'!$A$1:$T$889,14,FALSE)</f>
        <v>Santiago</v>
      </c>
      <c r="O278" s="178" t="str">
        <f>VLOOKUP(A278,'BASE REGISTRO AGOSTO'!$A$1:$T$889,15,FALSE)</f>
        <v>222150200 
+56971407762</v>
      </c>
      <c r="P278" s="178" t="str">
        <f>VLOOKUP(A278,'BASE REGISTRO AGOSTO'!$A$1:$T$889,16,FALSE)</f>
        <v>directorio@fundaciondem.cl
juan.parry@fundaciondem.cl
coordinacionejecutiva@fundaciondem.cl
administracioncentral@fundaciondem.cl</v>
      </c>
      <c r="Q278" s="178">
        <f>VLOOKUP(A278,'BASE REGISTRO AGOSTO'!$A$1:$T$889,17,FALSE)</f>
        <v>0</v>
      </c>
      <c r="R278" s="178">
        <f>VLOOKUP(A278,'BASE REGISTRO AGOSTO'!$A$1:$T$889,18,FALSE)</f>
        <v>93401</v>
      </c>
      <c r="S278" s="178" t="str">
        <f>VLOOKUP(A278,'BASE REGISTRO AGOSTO'!$A$1:$T$889,19,FALSE)</f>
        <v>Se acompaña certificado financiero correspondiente al año 2020, aprobados por el Subdepartamento de Supervisión Financiera.</v>
      </c>
      <c r="T278" s="183">
        <f>VLOOKUP(A278,'BASE REGISTRO AGOSTO'!$A$1:$T$889,20,FALSE)</f>
        <v>37970</v>
      </c>
      <c r="U278" s="177">
        <v>6470</v>
      </c>
      <c r="V278" s="179">
        <v>9299256</v>
      </c>
      <c r="W278" s="179">
        <v>77761020</v>
      </c>
      <c r="X278" s="180">
        <v>44469</v>
      </c>
      <c r="Y278" s="176" t="s">
        <v>6489</v>
      </c>
      <c r="Z278" s="176" t="s">
        <v>6490</v>
      </c>
      <c r="AA278" s="181" t="s">
        <v>6588</v>
      </c>
    </row>
    <row r="279" spans="1:27" ht="15.75" customHeight="1" x14ac:dyDescent="0.2">
      <c r="A279" s="177">
        <v>6470</v>
      </c>
      <c r="B279" s="178" t="str">
        <f>VLOOKUP(A279,'BASE REGISTRO AGOSTO'!$A$1:$T$889,2,FALSE)</f>
        <v>Fundación Nacional para la Defensa Ecológica del Menor de Edad-Fundación DEM</v>
      </c>
      <c r="C279" s="178">
        <f>VLOOKUP(A279,'BASE REGISTRO AGOSTO'!$A$1:$T$889,3,FALSE)</f>
        <v>716316009</v>
      </c>
      <c r="D279" s="178" t="str">
        <f>VLOOKUP(A279,'BASE REGISTRO AGOSTO'!$A$1:$T$889,4,FALSE)</f>
        <v>Fundación de Derecho Privado</v>
      </c>
      <c r="E279" s="178" t="str">
        <f>VLOOKUP(A279,'BASE REGISTRO AGOSTO'!$A$1:$T$889,5,FALSE)</f>
        <v>Otorgada por Decreto Supremo Nº 1314, de 28 de diciembre de 1987, del Ministerio de Justicia.</v>
      </c>
      <c r="F279" s="178" t="str">
        <f>VLOOKUP(A279,'BASE REGISTRO AGOSTO'!$A$1:$T$889,6,FALSE)</f>
        <v xml:space="preserve">Certificado de Vigencia, folio Nº 500397042278, emitido con fecha 06 de julio de 2021, por el Servicio de Registro Civil e Identificación.
</v>
      </c>
      <c r="G279" s="178" t="str">
        <f>VLOOKUP(A279,'BASE REGISTRO AGOSTO'!$A$1:$T$889,7,FALSE)</f>
        <v xml:space="preserve">Promover a través de la iniciativa privada, la defensa ecológica del menor de edad, principalmente en relación a los valores, conocimientos, aprendizaje, bienestar, seguridad, dignidad, justicia, equidad y espiritualidad. </v>
      </c>
      <c r="H279" s="178" t="str">
        <f>VLOOKUP(A279,'BASE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79" s="178" t="str">
        <f>VLOOKUP(A279,'BASE REGISTRO AGOSTO'!$A$1:$T$889,9,FALSE)</f>
        <v>1 año.</v>
      </c>
      <c r="J279" s="178" t="str">
        <f>VLOOKUP(A279,'BASE REGISTRO AGOSTO'!$A$1:$T$889,10,FALSE)</f>
        <v>01 año. Último Directorio data de fecha 01 de julio de 2021.</v>
      </c>
      <c r="K279" s="178" t="str">
        <f>VLOOKUP(A279,'BASE REGISTRO AGOSTO'!$A$1:$T$889,11,FALSE)</f>
        <v xml:space="preserve">Daniela Yáñez Meneses, 
Juan Eduardo Parry Morabec, (Desde el día 02 agosto de 2021)
Carla Polanco Mercado, 
</v>
      </c>
      <c r="L279" s="178" t="str">
        <f>VLOOKUP(A279,'BASE REGISTRO AGOSTO'!$A$1:$T$889,12,FALSE)</f>
        <v xml:space="preserve">Marina de Gaete Nº 755, comuna de Santiago, Región Metropolitana.
</v>
      </c>
      <c r="M279" s="178" t="str">
        <f>VLOOKUP(A279,'BASE REGISTRO AGOSTO'!$A$1:$T$889,13,FALSE)</f>
        <v>XIII</v>
      </c>
      <c r="N279" s="178" t="str">
        <f>VLOOKUP(A279,'BASE REGISTRO AGOSTO'!$A$1:$T$889,14,FALSE)</f>
        <v>Santiago</v>
      </c>
      <c r="O279" s="178" t="str">
        <f>VLOOKUP(A279,'BASE REGISTRO AGOSTO'!$A$1:$T$889,15,FALSE)</f>
        <v>222150200 
+56971407762</v>
      </c>
      <c r="P279" s="178" t="str">
        <f>VLOOKUP(A279,'BASE REGISTRO AGOSTO'!$A$1:$T$889,16,FALSE)</f>
        <v>directorio@fundaciondem.cl
juan.parry@fundaciondem.cl
coordinacionejecutiva@fundaciondem.cl
administracioncentral@fundaciondem.cl</v>
      </c>
      <c r="Q279" s="178">
        <f>VLOOKUP(A279,'BASE REGISTRO AGOSTO'!$A$1:$T$889,17,FALSE)</f>
        <v>0</v>
      </c>
      <c r="R279" s="178">
        <f>VLOOKUP(A279,'BASE REGISTRO AGOSTO'!$A$1:$T$889,18,FALSE)</f>
        <v>93401</v>
      </c>
      <c r="S279" s="178" t="str">
        <f>VLOOKUP(A279,'BASE REGISTRO AGOSTO'!$A$1:$T$889,19,FALSE)</f>
        <v>Se acompaña certificado financiero correspondiente al año 2020, aprobados por el Subdepartamento de Supervisión Financiera.</v>
      </c>
      <c r="T279" s="183">
        <f>VLOOKUP(A279,'BASE REGISTRO AGOSTO'!$A$1:$T$889,20,FALSE)</f>
        <v>37970</v>
      </c>
      <c r="U279" s="177">
        <v>6470</v>
      </c>
      <c r="V279" s="179">
        <v>2725644</v>
      </c>
      <c r="W279" s="179">
        <v>101169492</v>
      </c>
      <c r="X279" s="180">
        <v>44469</v>
      </c>
      <c r="Y279" s="176" t="s">
        <v>6489</v>
      </c>
      <c r="Z279" s="176" t="s">
        <v>6490</v>
      </c>
      <c r="AA279" s="181" t="s">
        <v>6595</v>
      </c>
    </row>
    <row r="280" spans="1:27" ht="15.75" customHeight="1" x14ac:dyDescent="0.2">
      <c r="A280" s="177">
        <v>6470</v>
      </c>
      <c r="B280" s="178" t="str">
        <f>VLOOKUP(A280,'BASE REGISTRO AGOSTO'!$A$1:$T$889,2,FALSE)</f>
        <v>Fundación Nacional para la Defensa Ecológica del Menor de Edad-Fundación DEM</v>
      </c>
      <c r="C280" s="178">
        <f>VLOOKUP(A280,'BASE REGISTRO AGOSTO'!$A$1:$T$889,3,FALSE)</f>
        <v>716316009</v>
      </c>
      <c r="D280" s="178" t="str">
        <f>VLOOKUP(A280,'BASE REGISTRO AGOSTO'!$A$1:$T$889,4,FALSE)</f>
        <v>Fundación de Derecho Privado</v>
      </c>
      <c r="E280" s="178" t="str">
        <f>VLOOKUP(A280,'BASE REGISTRO AGOSTO'!$A$1:$T$889,5,FALSE)</f>
        <v>Otorgada por Decreto Supremo Nº 1314, de 28 de diciembre de 1987, del Ministerio de Justicia.</v>
      </c>
      <c r="F280" s="178" t="str">
        <f>VLOOKUP(A280,'BASE REGISTRO AGOSTO'!$A$1:$T$889,6,FALSE)</f>
        <v xml:space="preserve">Certificado de Vigencia, folio Nº 500397042278, emitido con fecha 06 de julio de 2021, por el Servicio de Registro Civil e Identificación.
</v>
      </c>
      <c r="G280" s="178" t="str">
        <f>VLOOKUP(A280,'BASE REGISTRO AGOSTO'!$A$1:$T$889,7,FALSE)</f>
        <v xml:space="preserve">Promover a través de la iniciativa privada, la defensa ecológica del menor de edad, principalmente en relación a los valores, conocimientos, aprendizaje, bienestar, seguridad, dignidad, justicia, equidad y espiritualidad. </v>
      </c>
      <c r="H280" s="178" t="str">
        <f>VLOOKUP(A280,'BASE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80" s="178" t="str">
        <f>VLOOKUP(A280,'BASE REGISTRO AGOSTO'!$A$1:$T$889,9,FALSE)</f>
        <v>1 año.</v>
      </c>
      <c r="J280" s="178" t="str">
        <f>VLOOKUP(A280,'BASE REGISTRO AGOSTO'!$A$1:$T$889,10,FALSE)</f>
        <v>01 año. Último Directorio data de fecha 01 de julio de 2021.</v>
      </c>
      <c r="K280" s="178" t="str">
        <f>VLOOKUP(A280,'BASE REGISTRO AGOSTO'!$A$1:$T$889,11,FALSE)</f>
        <v xml:space="preserve">Daniela Yáñez Meneses, 
Juan Eduardo Parry Morabec, (Desde el día 02 agosto de 2021)
Carla Polanco Mercado, 
</v>
      </c>
      <c r="L280" s="178" t="str">
        <f>VLOOKUP(A280,'BASE REGISTRO AGOSTO'!$A$1:$T$889,12,FALSE)</f>
        <v xml:space="preserve">Marina de Gaete Nº 755, comuna de Santiago, Región Metropolitana.
</v>
      </c>
      <c r="M280" s="178" t="str">
        <f>VLOOKUP(A280,'BASE REGISTRO AGOSTO'!$A$1:$T$889,13,FALSE)</f>
        <v>XIII</v>
      </c>
      <c r="N280" s="178" t="str">
        <f>VLOOKUP(A280,'BASE REGISTRO AGOSTO'!$A$1:$T$889,14,FALSE)</f>
        <v>Santiago</v>
      </c>
      <c r="O280" s="178" t="str">
        <f>VLOOKUP(A280,'BASE REGISTRO AGOSTO'!$A$1:$T$889,15,FALSE)</f>
        <v>222150200 
+56971407762</v>
      </c>
      <c r="P280" s="178" t="str">
        <f>VLOOKUP(A280,'BASE REGISTRO AGOSTO'!$A$1:$T$889,16,FALSE)</f>
        <v>directorio@fundaciondem.cl
juan.parry@fundaciondem.cl
coordinacionejecutiva@fundaciondem.cl
administracioncentral@fundaciondem.cl</v>
      </c>
      <c r="Q280" s="178">
        <f>VLOOKUP(A280,'BASE REGISTRO AGOSTO'!$A$1:$T$889,17,FALSE)</f>
        <v>0</v>
      </c>
      <c r="R280" s="178">
        <f>VLOOKUP(A280,'BASE REGISTRO AGOSTO'!$A$1:$T$889,18,FALSE)</f>
        <v>93401</v>
      </c>
      <c r="S280" s="178" t="str">
        <f>VLOOKUP(A280,'BASE REGISTRO AGOSTO'!$A$1:$T$889,19,FALSE)</f>
        <v>Se acompaña certificado financiero correspondiente al año 2020, aprobados por el Subdepartamento de Supervisión Financiera.</v>
      </c>
      <c r="T280" s="183">
        <f>VLOOKUP(A280,'BASE REGISTRO AGOSTO'!$A$1:$T$889,20,FALSE)</f>
        <v>37970</v>
      </c>
      <c r="U280" s="177">
        <v>6470</v>
      </c>
      <c r="V280" s="179">
        <v>28513236</v>
      </c>
      <c r="W280" s="179">
        <v>222867942</v>
      </c>
      <c r="X280" s="180">
        <v>44469</v>
      </c>
      <c r="Y280" s="176" t="s">
        <v>6489</v>
      </c>
      <c r="Z280" s="176" t="s">
        <v>6490</v>
      </c>
      <c r="AA280" s="181" t="s">
        <v>6543</v>
      </c>
    </row>
    <row r="281" spans="1:27" ht="15.75" customHeight="1" x14ac:dyDescent="0.2">
      <c r="A281" s="177">
        <v>6470</v>
      </c>
      <c r="B281" s="178" t="str">
        <f>VLOOKUP(A281,'BASE REGISTRO AGOSTO'!$A$1:$T$889,2,FALSE)</f>
        <v>Fundación Nacional para la Defensa Ecológica del Menor de Edad-Fundación DEM</v>
      </c>
      <c r="C281" s="178">
        <f>VLOOKUP(A281,'BASE REGISTRO AGOSTO'!$A$1:$T$889,3,FALSE)</f>
        <v>716316009</v>
      </c>
      <c r="D281" s="178" t="str">
        <f>VLOOKUP(A281,'BASE REGISTRO AGOSTO'!$A$1:$T$889,4,FALSE)</f>
        <v>Fundación de Derecho Privado</v>
      </c>
      <c r="E281" s="178" t="str">
        <f>VLOOKUP(A281,'BASE REGISTRO AGOSTO'!$A$1:$T$889,5,FALSE)</f>
        <v>Otorgada por Decreto Supremo Nº 1314, de 28 de diciembre de 1987, del Ministerio de Justicia.</v>
      </c>
      <c r="F281" s="178" t="str">
        <f>VLOOKUP(A281,'BASE REGISTRO AGOSTO'!$A$1:$T$889,6,FALSE)</f>
        <v xml:space="preserve">Certificado de Vigencia, folio Nº 500397042278, emitido con fecha 06 de julio de 2021, por el Servicio de Registro Civil e Identificación.
</v>
      </c>
      <c r="G281" s="178" t="str">
        <f>VLOOKUP(A281,'BASE REGISTRO AGOSTO'!$A$1:$T$889,7,FALSE)</f>
        <v xml:space="preserve">Promover a través de la iniciativa privada, la defensa ecológica del menor de edad, principalmente en relación a los valores, conocimientos, aprendizaje, bienestar, seguridad, dignidad, justicia, equidad y espiritualidad. </v>
      </c>
      <c r="H281" s="178" t="str">
        <f>VLOOKUP(A281,'BASE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81" s="178" t="str">
        <f>VLOOKUP(A281,'BASE REGISTRO AGOSTO'!$A$1:$T$889,9,FALSE)</f>
        <v>1 año.</v>
      </c>
      <c r="J281" s="178" t="str">
        <f>VLOOKUP(A281,'BASE REGISTRO AGOSTO'!$A$1:$T$889,10,FALSE)</f>
        <v>01 año. Último Directorio data de fecha 01 de julio de 2021.</v>
      </c>
      <c r="K281" s="178" t="str">
        <f>VLOOKUP(A281,'BASE REGISTRO AGOSTO'!$A$1:$T$889,11,FALSE)</f>
        <v xml:space="preserve">Daniela Yáñez Meneses, 
Juan Eduardo Parry Morabec, (Desde el día 02 agosto de 2021)
Carla Polanco Mercado, 
</v>
      </c>
      <c r="L281" s="178" t="str">
        <f>VLOOKUP(A281,'BASE REGISTRO AGOSTO'!$A$1:$T$889,12,FALSE)</f>
        <v xml:space="preserve">Marina de Gaete Nº 755, comuna de Santiago, Región Metropolitana.
</v>
      </c>
      <c r="M281" s="178" t="str">
        <f>VLOOKUP(A281,'BASE REGISTRO AGOSTO'!$A$1:$T$889,13,FALSE)</f>
        <v>XIII</v>
      </c>
      <c r="N281" s="178" t="str">
        <f>VLOOKUP(A281,'BASE REGISTRO AGOSTO'!$A$1:$T$889,14,FALSE)</f>
        <v>Santiago</v>
      </c>
      <c r="O281" s="178" t="str">
        <f>VLOOKUP(A281,'BASE REGISTRO AGOSTO'!$A$1:$T$889,15,FALSE)</f>
        <v>222150200 
+56971407762</v>
      </c>
      <c r="P281" s="178" t="str">
        <f>VLOOKUP(A281,'BASE REGISTRO AGOSTO'!$A$1:$T$889,16,FALSE)</f>
        <v>directorio@fundaciondem.cl
juan.parry@fundaciondem.cl
coordinacionejecutiva@fundaciondem.cl
administracioncentral@fundaciondem.cl</v>
      </c>
      <c r="Q281" s="178">
        <f>VLOOKUP(A281,'BASE REGISTRO AGOSTO'!$A$1:$T$889,17,FALSE)</f>
        <v>0</v>
      </c>
      <c r="R281" s="178">
        <f>VLOOKUP(A281,'BASE REGISTRO AGOSTO'!$A$1:$T$889,18,FALSE)</f>
        <v>93401</v>
      </c>
      <c r="S281" s="178" t="str">
        <f>VLOOKUP(A281,'BASE REGISTRO AGOSTO'!$A$1:$T$889,19,FALSE)</f>
        <v>Se acompaña certificado financiero correspondiente al año 2020, aprobados por el Subdepartamento de Supervisión Financiera.</v>
      </c>
      <c r="T281" s="183">
        <f>VLOOKUP(A281,'BASE REGISTRO AGOSTO'!$A$1:$T$889,20,FALSE)</f>
        <v>37970</v>
      </c>
      <c r="U281" s="177">
        <v>6470</v>
      </c>
      <c r="V281" s="179">
        <v>45467052</v>
      </c>
      <c r="W281" s="179">
        <v>346948104</v>
      </c>
      <c r="X281" s="180">
        <v>44469</v>
      </c>
      <c r="Y281" s="176" t="s">
        <v>6489</v>
      </c>
      <c r="Z281" s="176" t="s">
        <v>6490</v>
      </c>
      <c r="AA281" s="181" t="s">
        <v>6544</v>
      </c>
    </row>
    <row r="282" spans="1:27" ht="15.75" customHeight="1" x14ac:dyDescent="0.2">
      <c r="A282" s="177">
        <v>6470</v>
      </c>
      <c r="B282" s="178" t="str">
        <f>VLOOKUP(A282,'BASE REGISTRO AGOSTO'!$A$1:$T$889,2,FALSE)</f>
        <v>Fundación Nacional para la Defensa Ecológica del Menor de Edad-Fundación DEM</v>
      </c>
      <c r="C282" s="178">
        <f>VLOOKUP(A282,'BASE REGISTRO AGOSTO'!$A$1:$T$889,3,FALSE)</f>
        <v>716316009</v>
      </c>
      <c r="D282" s="178" t="str">
        <f>VLOOKUP(A282,'BASE REGISTRO AGOSTO'!$A$1:$T$889,4,FALSE)</f>
        <v>Fundación de Derecho Privado</v>
      </c>
      <c r="E282" s="178" t="str">
        <f>VLOOKUP(A282,'BASE REGISTRO AGOSTO'!$A$1:$T$889,5,FALSE)</f>
        <v>Otorgada por Decreto Supremo Nº 1314, de 28 de diciembre de 1987, del Ministerio de Justicia.</v>
      </c>
      <c r="F282" s="178" t="str">
        <f>VLOOKUP(A282,'BASE REGISTRO AGOSTO'!$A$1:$T$889,6,FALSE)</f>
        <v xml:space="preserve">Certificado de Vigencia, folio Nº 500397042278, emitido con fecha 06 de julio de 2021, por el Servicio de Registro Civil e Identificación.
</v>
      </c>
      <c r="G282" s="178" t="str">
        <f>VLOOKUP(A282,'BASE REGISTRO AGOSTO'!$A$1:$T$889,7,FALSE)</f>
        <v xml:space="preserve">Promover a través de la iniciativa privada, la defensa ecológica del menor de edad, principalmente en relación a los valores, conocimientos, aprendizaje, bienestar, seguridad, dignidad, justicia, equidad y espiritualidad. </v>
      </c>
      <c r="H282" s="178" t="str">
        <f>VLOOKUP(A282,'BASE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82" s="178" t="str">
        <f>VLOOKUP(A282,'BASE REGISTRO AGOSTO'!$A$1:$T$889,9,FALSE)</f>
        <v>1 año.</v>
      </c>
      <c r="J282" s="178" t="str">
        <f>VLOOKUP(A282,'BASE REGISTRO AGOSTO'!$A$1:$T$889,10,FALSE)</f>
        <v>01 año. Último Directorio data de fecha 01 de julio de 2021.</v>
      </c>
      <c r="K282" s="178" t="str">
        <f>VLOOKUP(A282,'BASE REGISTRO AGOSTO'!$A$1:$T$889,11,FALSE)</f>
        <v xml:space="preserve">Daniela Yáñez Meneses, 
Juan Eduardo Parry Morabec, (Desde el día 02 agosto de 2021)
Carla Polanco Mercado, 
</v>
      </c>
      <c r="L282" s="178" t="str">
        <f>VLOOKUP(A282,'BASE REGISTRO AGOSTO'!$A$1:$T$889,12,FALSE)</f>
        <v xml:space="preserve">Marina de Gaete Nº 755, comuna de Santiago, Región Metropolitana.
</v>
      </c>
      <c r="M282" s="178" t="str">
        <f>VLOOKUP(A282,'BASE REGISTRO AGOSTO'!$A$1:$T$889,13,FALSE)</f>
        <v>XIII</v>
      </c>
      <c r="N282" s="178" t="str">
        <f>VLOOKUP(A282,'BASE REGISTRO AGOSTO'!$A$1:$T$889,14,FALSE)</f>
        <v>Santiago</v>
      </c>
      <c r="O282" s="178" t="str">
        <f>VLOOKUP(A282,'BASE REGISTRO AGOSTO'!$A$1:$T$889,15,FALSE)</f>
        <v>222150200 
+56971407762</v>
      </c>
      <c r="P282" s="178" t="str">
        <f>VLOOKUP(A282,'BASE REGISTRO AGOSTO'!$A$1:$T$889,16,FALSE)</f>
        <v>directorio@fundaciondem.cl
juan.parry@fundaciondem.cl
coordinacionejecutiva@fundaciondem.cl
administracioncentral@fundaciondem.cl</v>
      </c>
      <c r="Q282" s="178">
        <f>VLOOKUP(A282,'BASE REGISTRO AGOSTO'!$A$1:$T$889,17,FALSE)</f>
        <v>0</v>
      </c>
      <c r="R282" s="178">
        <f>VLOOKUP(A282,'BASE REGISTRO AGOSTO'!$A$1:$T$889,18,FALSE)</f>
        <v>93401</v>
      </c>
      <c r="S282" s="178" t="str">
        <f>VLOOKUP(A282,'BASE REGISTRO AGOSTO'!$A$1:$T$889,19,FALSE)</f>
        <v>Se acompaña certificado financiero correspondiente al año 2020, aprobados por el Subdepartamento de Supervisión Financiera.</v>
      </c>
      <c r="T282" s="183">
        <f>VLOOKUP(A282,'BASE REGISTRO AGOSTO'!$A$1:$T$889,20,FALSE)</f>
        <v>37970</v>
      </c>
      <c r="U282" s="177">
        <v>6470</v>
      </c>
      <c r="V282" s="179">
        <v>98883157</v>
      </c>
      <c r="W282" s="179">
        <v>478893215</v>
      </c>
      <c r="X282" s="180">
        <v>44469</v>
      </c>
      <c r="Y282" s="176" t="s">
        <v>6489</v>
      </c>
      <c r="Z282" s="176" t="s">
        <v>6490</v>
      </c>
      <c r="AA282" s="181" t="s">
        <v>6514</v>
      </c>
    </row>
    <row r="283" spans="1:27" ht="15.75" customHeight="1" x14ac:dyDescent="0.2">
      <c r="A283" s="177">
        <v>6470</v>
      </c>
      <c r="B283" s="178" t="str">
        <f>VLOOKUP(A283,'BASE REGISTRO AGOSTO'!$A$1:$T$889,2,FALSE)</f>
        <v>Fundación Nacional para la Defensa Ecológica del Menor de Edad-Fundación DEM</v>
      </c>
      <c r="C283" s="178">
        <f>VLOOKUP(A283,'BASE REGISTRO AGOSTO'!$A$1:$T$889,3,FALSE)</f>
        <v>716316009</v>
      </c>
      <c r="D283" s="178" t="str">
        <f>VLOOKUP(A283,'BASE REGISTRO AGOSTO'!$A$1:$T$889,4,FALSE)</f>
        <v>Fundación de Derecho Privado</v>
      </c>
      <c r="E283" s="178" t="str">
        <f>VLOOKUP(A283,'BASE REGISTRO AGOSTO'!$A$1:$T$889,5,FALSE)</f>
        <v>Otorgada por Decreto Supremo Nº 1314, de 28 de diciembre de 1987, del Ministerio de Justicia.</v>
      </c>
      <c r="F283" s="178" t="str">
        <f>VLOOKUP(A283,'BASE REGISTRO AGOSTO'!$A$1:$T$889,6,FALSE)</f>
        <v xml:space="preserve">Certificado de Vigencia, folio Nº 500397042278, emitido con fecha 06 de julio de 2021, por el Servicio de Registro Civil e Identificación.
</v>
      </c>
      <c r="G283" s="178" t="str">
        <f>VLOOKUP(A283,'BASE REGISTRO AGOSTO'!$A$1:$T$889,7,FALSE)</f>
        <v xml:space="preserve">Promover a través de la iniciativa privada, la defensa ecológica del menor de edad, principalmente en relación a los valores, conocimientos, aprendizaje, bienestar, seguridad, dignidad, justicia, equidad y espiritualidad. </v>
      </c>
      <c r="H283" s="178" t="str">
        <f>VLOOKUP(A283,'BASE REGISTRO AGOSTO'!$A$1:$T$889,8,FALSE)</f>
        <v>Presidente:   
Daniela Yáñez Meneses, 
Vicepresidente:
Mirta Daniela Montti Ulloa, 
Tesorero:
Rodrigo Sepúlveda Prado
Secretaria:
Alicia Ibarra Medina,
Directoras/es:
Carlos Cifuentes Fernández
María Cristina Concha Wagenknecht
María Eliana Sandoval Díaz</v>
      </c>
      <c r="I283" s="178" t="str">
        <f>VLOOKUP(A283,'BASE REGISTRO AGOSTO'!$A$1:$T$889,9,FALSE)</f>
        <v>1 año.</v>
      </c>
      <c r="J283" s="178" t="str">
        <f>VLOOKUP(A283,'BASE REGISTRO AGOSTO'!$A$1:$T$889,10,FALSE)</f>
        <v>01 año. Último Directorio data de fecha 01 de julio de 2021.</v>
      </c>
      <c r="K283" s="178" t="str">
        <f>VLOOKUP(A283,'BASE REGISTRO AGOSTO'!$A$1:$T$889,11,FALSE)</f>
        <v xml:space="preserve">Daniela Yáñez Meneses, 
Juan Eduardo Parry Morabec, (Desde el día 02 agosto de 2021)
Carla Polanco Mercado, 
</v>
      </c>
      <c r="L283" s="178" t="str">
        <f>VLOOKUP(A283,'BASE REGISTRO AGOSTO'!$A$1:$T$889,12,FALSE)</f>
        <v xml:space="preserve">Marina de Gaete Nº 755, comuna de Santiago, Región Metropolitana.
</v>
      </c>
      <c r="M283" s="178" t="str">
        <f>VLOOKUP(A283,'BASE REGISTRO AGOSTO'!$A$1:$T$889,13,FALSE)</f>
        <v>XIII</v>
      </c>
      <c r="N283" s="178" t="str">
        <f>VLOOKUP(A283,'BASE REGISTRO AGOSTO'!$A$1:$T$889,14,FALSE)</f>
        <v>Santiago</v>
      </c>
      <c r="O283" s="178" t="str">
        <f>VLOOKUP(A283,'BASE REGISTRO AGOSTO'!$A$1:$T$889,15,FALSE)</f>
        <v>222150200 
+56971407762</v>
      </c>
      <c r="P283" s="178" t="str">
        <f>VLOOKUP(A283,'BASE REGISTRO AGOSTO'!$A$1:$T$889,16,FALSE)</f>
        <v>directorio@fundaciondem.cl
juan.parry@fundaciondem.cl
coordinacionejecutiva@fundaciondem.cl
administracioncentral@fundaciondem.cl</v>
      </c>
      <c r="Q283" s="178">
        <f>VLOOKUP(A283,'BASE REGISTRO AGOSTO'!$A$1:$T$889,17,FALSE)</f>
        <v>0</v>
      </c>
      <c r="R283" s="178">
        <f>VLOOKUP(A283,'BASE REGISTRO AGOSTO'!$A$1:$T$889,18,FALSE)</f>
        <v>93401</v>
      </c>
      <c r="S283" s="178" t="str">
        <f>VLOOKUP(A283,'BASE REGISTRO AGOSTO'!$A$1:$T$889,19,FALSE)</f>
        <v>Se acompaña certificado financiero correspondiente al año 2020, aprobados por el Subdepartamento de Supervisión Financiera.</v>
      </c>
      <c r="T283" s="183">
        <f>VLOOKUP(A283,'BASE REGISTRO AGOSTO'!$A$1:$T$889,20,FALSE)</f>
        <v>37970</v>
      </c>
      <c r="U283" s="177">
        <v>6470</v>
      </c>
      <c r="V283" s="179">
        <v>8016600</v>
      </c>
      <c r="W283" s="179">
        <v>61086492</v>
      </c>
      <c r="X283" s="180">
        <v>44469</v>
      </c>
      <c r="Y283" s="176" t="s">
        <v>6489</v>
      </c>
      <c r="Z283" s="176" t="s">
        <v>6490</v>
      </c>
      <c r="AA283" s="181" t="s">
        <v>6498</v>
      </c>
    </row>
    <row r="284" spans="1:27" ht="15.75" customHeight="1" x14ac:dyDescent="0.2">
      <c r="A284" s="177">
        <v>6560</v>
      </c>
      <c r="B284" s="178" t="str">
        <f>VLOOKUP(A284,'BASE REGISTRO AGOSTO'!$A$1:$T$889,2,FALSE)</f>
        <v xml:space="preserve">
Fundación Mis Amigos
</v>
      </c>
      <c r="C284" s="178">
        <f>VLOOKUP(A284,'BASE REGISTRO AGOSTO'!$A$1:$T$889,3,FALSE)</f>
        <v>716569004</v>
      </c>
      <c r="D284" s="178" t="str">
        <f>VLOOKUP(A284,'BASE REGISTRO AGOSTO'!$A$1:$T$889,4,FALSE)</f>
        <v>Fundación de Derecho Privado</v>
      </c>
      <c r="E284" s="178" t="str">
        <f>VLOOKUP(A284,'BASE REGISTRO AGOSTO'!$A$1:$T$889,5,FALSE)</f>
        <v>Otorgado por Decreto Supremo Nº 258, de fecha 7 de febrero de 1990, del Ministerio de Justicia.</v>
      </c>
      <c r="F284" s="178" t="str">
        <f>VLOOKUP(A284,'BASE REGISTRO AGOSTO'!$A$1:$T$889,6,FALSE)</f>
        <v>Certificado de Vigencia, folio Nº 500396764528, de fecha 04 de julio de 2021, emitido por el Servicio de Registro Civil e Identificación.</v>
      </c>
      <c r="G284" s="178" t="str">
        <f>VLOOKUP(A284,'BASE REGISTRO AGOSTO'!$A$1:$T$889,7,FALSE)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84" s="178" t="str">
        <f>VLOOKUP(A284,'BASE REGISTRO AGOSTO'!$A$1:$T$889,8,FALSE)</f>
        <v>Presidente: Clemente Muñiz Trigo   
Vicepdte: María Teresa Herrera Azocar
Tesorero: Félix Vergara Ruiz         
Secretaria: María Luisa Leuthner Wanner
Director: Gaspar Handgraaf Schaaper  Certificado de Directorio de fecha 24 de julio de 2021, emitido por el SRCI, Folio N° 500400028937.</v>
      </c>
      <c r="I284" s="178" t="str">
        <f>VLOOKUP(A284,'BASE REGISTRO AGOSTO'!$A$1:$T$889,9,FALSE)</f>
        <v>: Durarán en sus cargos cuatro años, y se renovarán por parcialidades</v>
      </c>
      <c r="J284" s="178" t="str">
        <f>VLOOKUP(A284,'BASE REGISTRO AGOSTO'!$A$1:$T$889,10,FALSE)</f>
        <v>El 09 de marzo de 2019, según Certificado de Directorio de Persona Jurídica Sin Fines de Lucro, Folio N° 500340924676, emitido por el Servicio de Registro Civil de Identificación, de fecha 17 de agosto de 2020.</v>
      </c>
      <c r="K284" s="178" t="str">
        <f>VLOOKUP(A284,'BASE REGISTRO AGOSTO'!$A$1:$T$889,11,FALSE)</f>
        <v xml:space="preserve">Clemente Muñiz Trigo      </v>
      </c>
      <c r="L284" s="178" t="str">
        <f>VLOOKUP(A284,'BASE REGISTRO AGOSTO'!$A$1:$T$889,12,FALSE)</f>
        <v>Avenida Vicuña Mackenna Nº 3153, Peñaflor</v>
      </c>
      <c r="M284" s="178" t="str">
        <f>VLOOKUP(A284,'BASE REGISTRO AGOSTO'!$A$1:$T$889,13,FALSE)</f>
        <v>XIII</v>
      </c>
      <c r="N284" s="178" t="str">
        <f>VLOOKUP(A284,'BASE REGISTRO AGOSTO'!$A$1:$T$889,14,FALSE)</f>
        <v>Peñaflor</v>
      </c>
      <c r="O284" s="178" t="str">
        <f>VLOOKUP(A284,'BASE REGISTRO AGOSTO'!$A$1:$T$889,15,FALSE)</f>
        <v>Fono 228120757 – 228115687</v>
      </c>
      <c r="P284" s="178" t="str">
        <f>VLOOKUP(A284,'BASE REGISTRO AGOSTO'!$A$1:$T$889,16,FALSE)</f>
        <v>aldeamisamigos@yahoo.es</v>
      </c>
      <c r="Q284" s="178">
        <f>VLOOKUP(A284,'BASE REGISTRO AGOSTO'!$A$1:$T$889,17,FALSE)</f>
        <v>0</v>
      </c>
      <c r="R284" s="178">
        <f>VLOOKUP(A284,'BASE REGISTRO AGOSTO'!$A$1:$T$889,18,FALSE)</f>
        <v>93105</v>
      </c>
      <c r="S284" s="178" t="str">
        <f>VLOOKUP(A284,'BASE REGISTRO AGOSTO'!$A$1:$T$889,19,FALSE)</f>
        <v>Se acompaña certificado financiero correspondiente al año 2020, aprobados por parte del Subdepartamento de Supervisión Financiera Nacional</v>
      </c>
      <c r="T284" s="183">
        <f>VLOOKUP(A284,'BASE REGISTRO AGOSTO'!$A$1:$T$889,20,FALSE)</f>
        <v>37970</v>
      </c>
      <c r="U284" s="177">
        <v>6560</v>
      </c>
      <c r="V284" s="179">
        <v>36808040</v>
      </c>
      <c r="W284" s="179">
        <v>270849980</v>
      </c>
      <c r="X284" s="180">
        <v>44469</v>
      </c>
      <c r="Y284" s="176" t="s">
        <v>6489</v>
      </c>
      <c r="Z284" s="176" t="s">
        <v>6490</v>
      </c>
      <c r="AA284" s="181" t="s">
        <v>7479</v>
      </c>
    </row>
    <row r="285" spans="1:27" ht="15.75" customHeight="1" x14ac:dyDescent="0.2">
      <c r="A285" s="177">
        <v>6570</v>
      </c>
      <c r="B285" s="178" t="str">
        <f>VLOOKUP(A285,'BASE REGISTRO AGOSTO'!$A$1:$T$889,2,FALSE)</f>
        <v>Corporación de Oportunidad y Acción Solidaria OPCIÓN</v>
      </c>
      <c r="C285" s="178">
        <f>VLOOKUP(A285,'BASE REGISTRO AGOSTO'!$A$1:$T$889,3,FALSE)</f>
        <v>717150007</v>
      </c>
      <c r="D285" s="178" t="str">
        <f>VLOOKUP(A285,'BASE REGISTRO AGOSTO'!$A$1:$T$889,4,FALSE)</f>
        <v>Corporación de Derecho Privado.</v>
      </c>
      <c r="E285" s="178" t="str">
        <f>VLOOKUP(A285,'BASE REGISTRO AGOSTO'!$A$1:$T$889,5,FALSE)</f>
        <v xml:space="preserve">Otorgada por Decreto Supremo Nº 972, de fecha 25 de julio de  1990, del Ministerio de Justicia, publicado en el Diario Oficial el día 13 de agosto de 1990. </v>
      </c>
      <c r="F285" s="178" t="str">
        <f>VLOOKUP(A285,'BASE REGISTRO AGOSTO'!$A$1:$T$889,6,FALSE)</f>
        <v xml:space="preserve">Certificado de vigencia, folio Nº 50038906023, de fecha 17 de mayo de 2021, del Servicio de Registro Civil e Identificación.
</v>
      </c>
      <c r="G285" s="178" t="str">
        <f>VLOOKUP(A285,'BASE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5" s="178" t="str">
        <f>VLOOKUP(A285,'BASE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5" s="178" t="str">
        <f>VLOOKUP(A285,'BASE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5" s="178" t="str">
        <f>VLOOKUP(A285,'BASE REGISTRO AGOSTO'!$A$1:$T$889,10,FALSE)</f>
        <v>21 de marzo de 2019 a 21 de marzo de 2022</v>
      </c>
      <c r="K285" s="178" t="str">
        <f>VLOOKUP(A285,'BASE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85" s="178" t="str">
        <f>VLOOKUP(A285,'BASE REGISTRO AGOSTO'!$A$1:$T$889,12,FALSE)</f>
        <v xml:space="preserve">Carlos Justiniano Nº 1123, comuna de Providencia, Región Metropolitana.
</v>
      </c>
      <c r="M285" s="178" t="str">
        <f>VLOOKUP(A285,'BASE REGISTRO AGOSTO'!$A$1:$T$889,13,FALSE)</f>
        <v>XIII</v>
      </c>
      <c r="N285" s="178" t="str">
        <f>VLOOKUP(A285,'BASE REGISTRO AGOSTO'!$A$1:$T$889,14,FALSE)</f>
        <v>Providencia</v>
      </c>
      <c r="O285" s="178" t="str">
        <f>VLOOKUP(A285,'BASE REGISTRO AGOSTO'!$A$1:$T$889,15,FALSE)</f>
        <v>Fono 223393900- 223393901</v>
      </c>
      <c r="P285" s="178">
        <f>VLOOKUP(A285,'BASE REGISTRO AGOSTO'!$A$1:$T$889,16,FALSE)</f>
        <v>0</v>
      </c>
      <c r="Q285" s="178">
        <f>VLOOKUP(A285,'BASE REGISTRO AGOSTO'!$A$1:$T$889,17,FALSE)</f>
        <v>0</v>
      </c>
      <c r="R285" s="178" t="str">
        <f>VLOOKUP(A285,'BASE REGISTRO AGOSTO'!$A$1:$T$889,18,FALSE)</f>
        <v>93401: Institución de Asistencia Social</v>
      </c>
      <c r="S285" s="178" t="str">
        <f>VLOOKUP(A285,'BASE REGISTRO AGOSTO'!$A$1:$T$889,19,FALSE)</f>
        <v>Certificado Financiero, correspondiente al año 2020, arpobado por el Sub Departamento de Supervisión Financiera Nacional.</v>
      </c>
      <c r="T285" s="183">
        <f>VLOOKUP(A285,'BASE REGISTRO AGOSTO'!$A$1:$T$889,20,FALSE)</f>
        <v>37970</v>
      </c>
      <c r="U285" s="177">
        <v>6570</v>
      </c>
      <c r="V285" s="179">
        <v>0</v>
      </c>
      <c r="W285" s="179">
        <v>3053204</v>
      </c>
      <c r="X285" s="180">
        <v>44469</v>
      </c>
      <c r="Y285" s="176" t="s">
        <v>6489</v>
      </c>
      <c r="Z285" s="176" t="s">
        <v>6490</v>
      </c>
      <c r="AA285" s="181" t="s">
        <v>7467</v>
      </c>
    </row>
    <row r="286" spans="1:27" ht="15.75" customHeight="1" x14ac:dyDescent="0.2">
      <c r="A286" s="177">
        <v>6570</v>
      </c>
      <c r="B286" s="178" t="str">
        <f>VLOOKUP(A286,'BASE REGISTRO AGOSTO'!$A$1:$T$889,2,FALSE)</f>
        <v>Corporación de Oportunidad y Acción Solidaria OPCIÓN</v>
      </c>
      <c r="C286" s="178">
        <f>VLOOKUP(A286,'BASE REGISTRO AGOSTO'!$A$1:$T$889,3,FALSE)</f>
        <v>717150007</v>
      </c>
      <c r="D286" s="178" t="str">
        <f>VLOOKUP(A286,'BASE REGISTRO AGOSTO'!$A$1:$T$889,4,FALSE)</f>
        <v>Corporación de Derecho Privado.</v>
      </c>
      <c r="E286" s="178" t="str">
        <f>VLOOKUP(A286,'BASE REGISTRO AGOSTO'!$A$1:$T$889,5,FALSE)</f>
        <v xml:space="preserve">Otorgada por Decreto Supremo Nº 972, de fecha 25 de julio de  1990, del Ministerio de Justicia, publicado en el Diario Oficial el día 13 de agosto de 1990. </v>
      </c>
      <c r="F286" s="178" t="str">
        <f>VLOOKUP(A286,'BASE REGISTRO AGOSTO'!$A$1:$T$889,6,FALSE)</f>
        <v xml:space="preserve">Certificado de vigencia, folio Nº 50038906023, de fecha 17 de mayo de 2021, del Servicio de Registro Civil e Identificación.
</v>
      </c>
      <c r="G286" s="178" t="str">
        <f>VLOOKUP(A286,'BASE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6" s="178" t="str">
        <f>VLOOKUP(A286,'BASE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6" s="178" t="str">
        <f>VLOOKUP(A286,'BASE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6" s="178" t="str">
        <f>VLOOKUP(A286,'BASE REGISTRO AGOSTO'!$A$1:$T$889,10,FALSE)</f>
        <v>21 de marzo de 2019 a 21 de marzo de 2022</v>
      </c>
      <c r="K286" s="178" t="str">
        <f>VLOOKUP(A286,'BASE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86" s="178" t="str">
        <f>VLOOKUP(A286,'BASE REGISTRO AGOSTO'!$A$1:$T$889,12,FALSE)</f>
        <v xml:space="preserve">Carlos Justiniano Nº 1123, comuna de Providencia, Región Metropolitana.
</v>
      </c>
      <c r="M286" s="178" t="str">
        <f>VLOOKUP(A286,'BASE REGISTRO AGOSTO'!$A$1:$T$889,13,FALSE)</f>
        <v>XIII</v>
      </c>
      <c r="N286" s="178" t="str">
        <f>VLOOKUP(A286,'BASE REGISTRO AGOSTO'!$A$1:$T$889,14,FALSE)</f>
        <v>Providencia</v>
      </c>
      <c r="O286" s="178" t="str">
        <f>VLOOKUP(A286,'BASE REGISTRO AGOSTO'!$A$1:$T$889,15,FALSE)</f>
        <v>Fono 223393900- 223393901</v>
      </c>
      <c r="P286" s="178">
        <f>VLOOKUP(A286,'BASE REGISTRO AGOSTO'!$A$1:$T$889,16,FALSE)</f>
        <v>0</v>
      </c>
      <c r="Q286" s="178">
        <f>VLOOKUP(A286,'BASE REGISTRO AGOSTO'!$A$1:$T$889,17,FALSE)</f>
        <v>0</v>
      </c>
      <c r="R286" s="178" t="str">
        <f>VLOOKUP(A286,'BASE REGISTRO AGOSTO'!$A$1:$T$889,18,FALSE)</f>
        <v>93401: Institución de Asistencia Social</v>
      </c>
      <c r="S286" s="178" t="str">
        <f>VLOOKUP(A286,'BASE REGISTRO AGOSTO'!$A$1:$T$889,19,FALSE)</f>
        <v>Certificado Financiero, correspondiente al año 2020, arpobado por el Sub Departamento de Supervisión Financiera Nacional.</v>
      </c>
      <c r="T286" s="183">
        <f>VLOOKUP(A286,'BASE REGISTRO AGOSTO'!$A$1:$T$889,20,FALSE)</f>
        <v>37970</v>
      </c>
      <c r="U286" s="177">
        <v>6570</v>
      </c>
      <c r="V286" s="179">
        <v>93271434</v>
      </c>
      <c r="W286" s="179">
        <v>628828676</v>
      </c>
      <c r="X286" s="180">
        <v>44469</v>
      </c>
      <c r="Y286" s="176" t="s">
        <v>6489</v>
      </c>
      <c r="Z286" s="176" t="s">
        <v>6490</v>
      </c>
      <c r="AA286" s="181" t="s">
        <v>6618</v>
      </c>
    </row>
    <row r="287" spans="1:27" ht="15.75" customHeight="1" x14ac:dyDescent="0.2">
      <c r="A287" s="177">
        <v>6570</v>
      </c>
      <c r="B287" s="178" t="str">
        <f>VLOOKUP(A287,'BASE REGISTRO AGOSTO'!$A$1:$T$889,2,FALSE)</f>
        <v>Corporación de Oportunidad y Acción Solidaria OPCIÓN</v>
      </c>
      <c r="C287" s="178">
        <f>VLOOKUP(A287,'BASE REGISTRO AGOSTO'!$A$1:$T$889,3,FALSE)</f>
        <v>717150007</v>
      </c>
      <c r="D287" s="178" t="str">
        <f>VLOOKUP(A287,'BASE REGISTRO AGOSTO'!$A$1:$T$889,4,FALSE)</f>
        <v>Corporación de Derecho Privado.</v>
      </c>
      <c r="E287" s="178" t="str">
        <f>VLOOKUP(A287,'BASE REGISTRO AGOSTO'!$A$1:$T$889,5,FALSE)</f>
        <v xml:space="preserve">Otorgada por Decreto Supremo Nº 972, de fecha 25 de julio de  1990, del Ministerio de Justicia, publicado en el Diario Oficial el día 13 de agosto de 1990. </v>
      </c>
      <c r="F287" s="178" t="str">
        <f>VLOOKUP(A287,'BASE REGISTRO AGOSTO'!$A$1:$T$889,6,FALSE)</f>
        <v xml:space="preserve">Certificado de vigencia, folio Nº 50038906023, de fecha 17 de mayo de 2021, del Servicio de Registro Civil e Identificación.
</v>
      </c>
      <c r="G287" s="178" t="str">
        <f>VLOOKUP(A287,'BASE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7" s="178" t="str">
        <f>VLOOKUP(A287,'BASE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7" s="178" t="str">
        <f>VLOOKUP(A287,'BASE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7" s="178" t="str">
        <f>VLOOKUP(A287,'BASE REGISTRO AGOSTO'!$A$1:$T$889,10,FALSE)</f>
        <v>21 de marzo de 2019 a 21 de marzo de 2022</v>
      </c>
      <c r="K287" s="178" t="str">
        <f>VLOOKUP(A287,'BASE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87" s="178" t="str">
        <f>VLOOKUP(A287,'BASE REGISTRO AGOSTO'!$A$1:$T$889,12,FALSE)</f>
        <v xml:space="preserve">Carlos Justiniano Nº 1123, comuna de Providencia, Región Metropolitana.
</v>
      </c>
      <c r="M287" s="178" t="str">
        <f>VLOOKUP(A287,'BASE REGISTRO AGOSTO'!$A$1:$T$889,13,FALSE)</f>
        <v>XIII</v>
      </c>
      <c r="N287" s="178" t="str">
        <f>VLOOKUP(A287,'BASE REGISTRO AGOSTO'!$A$1:$T$889,14,FALSE)</f>
        <v>Providencia</v>
      </c>
      <c r="O287" s="178" t="str">
        <f>VLOOKUP(A287,'BASE REGISTRO AGOSTO'!$A$1:$T$889,15,FALSE)</f>
        <v>Fono 223393900- 223393901</v>
      </c>
      <c r="P287" s="178">
        <f>VLOOKUP(A287,'BASE REGISTRO AGOSTO'!$A$1:$T$889,16,FALSE)</f>
        <v>0</v>
      </c>
      <c r="Q287" s="178">
        <f>VLOOKUP(A287,'BASE REGISTRO AGOSTO'!$A$1:$T$889,17,FALSE)</f>
        <v>0</v>
      </c>
      <c r="R287" s="178" t="str">
        <f>VLOOKUP(A287,'BASE REGISTRO AGOSTO'!$A$1:$T$889,18,FALSE)</f>
        <v>93401: Institución de Asistencia Social</v>
      </c>
      <c r="S287" s="178" t="str">
        <f>VLOOKUP(A287,'BASE REGISTRO AGOSTO'!$A$1:$T$889,19,FALSE)</f>
        <v>Certificado Financiero, correspondiente al año 2020, arpobado por el Sub Departamento de Supervisión Financiera Nacional.</v>
      </c>
      <c r="T287" s="183">
        <f>VLOOKUP(A287,'BASE REGISTRO AGOSTO'!$A$1:$T$889,20,FALSE)</f>
        <v>37970</v>
      </c>
      <c r="U287" s="177">
        <v>6570</v>
      </c>
      <c r="V287" s="179">
        <v>50561059</v>
      </c>
      <c r="W287" s="179">
        <v>493704469</v>
      </c>
      <c r="X287" s="180">
        <v>44469</v>
      </c>
      <c r="Y287" s="176" t="s">
        <v>6489</v>
      </c>
      <c r="Z287" s="176" t="s">
        <v>6490</v>
      </c>
      <c r="AA287" s="181" t="s">
        <v>6619</v>
      </c>
    </row>
    <row r="288" spans="1:27" ht="15.75" customHeight="1" x14ac:dyDescent="0.2">
      <c r="A288" s="177">
        <v>6570</v>
      </c>
      <c r="B288" s="178" t="str">
        <f>VLOOKUP(A288,'BASE REGISTRO AGOSTO'!$A$1:$T$889,2,FALSE)</f>
        <v>Corporación de Oportunidad y Acción Solidaria OPCIÓN</v>
      </c>
      <c r="C288" s="178">
        <f>VLOOKUP(A288,'BASE REGISTRO AGOSTO'!$A$1:$T$889,3,FALSE)</f>
        <v>717150007</v>
      </c>
      <c r="D288" s="178" t="str">
        <f>VLOOKUP(A288,'BASE REGISTRO AGOSTO'!$A$1:$T$889,4,FALSE)</f>
        <v>Corporación de Derecho Privado.</v>
      </c>
      <c r="E288" s="178" t="str">
        <f>VLOOKUP(A288,'BASE REGISTRO AGOSTO'!$A$1:$T$889,5,FALSE)</f>
        <v xml:space="preserve">Otorgada por Decreto Supremo Nº 972, de fecha 25 de julio de  1990, del Ministerio de Justicia, publicado en el Diario Oficial el día 13 de agosto de 1990. </v>
      </c>
      <c r="F288" s="178" t="str">
        <f>VLOOKUP(A288,'BASE REGISTRO AGOSTO'!$A$1:$T$889,6,FALSE)</f>
        <v xml:space="preserve">Certificado de vigencia, folio Nº 50038906023, de fecha 17 de mayo de 2021, del Servicio de Registro Civil e Identificación.
</v>
      </c>
      <c r="G288" s="178" t="str">
        <f>VLOOKUP(A288,'BASE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8" s="178" t="str">
        <f>VLOOKUP(A288,'BASE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8" s="178" t="str">
        <f>VLOOKUP(A288,'BASE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8" s="178" t="str">
        <f>VLOOKUP(A288,'BASE REGISTRO AGOSTO'!$A$1:$T$889,10,FALSE)</f>
        <v>21 de marzo de 2019 a 21 de marzo de 2022</v>
      </c>
      <c r="K288" s="178" t="str">
        <f>VLOOKUP(A288,'BASE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88" s="178" t="str">
        <f>VLOOKUP(A288,'BASE REGISTRO AGOSTO'!$A$1:$T$889,12,FALSE)</f>
        <v xml:space="preserve">Carlos Justiniano Nº 1123, comuna de Providencia, Región Metropolitana.
</v>
      </c>
      <c r="M288" s="178" t="str">
        <f>VLOOKUP(A288,'BASE REGISTRO AGOSTO'!$A$1:$T$889,13,FALSE)</f>
        <v>XIII</v>
      </c>
      <c r="N288" s="178" t="str">
        <f>VLOOKUP(A288,'BASE REGISTRO AGOSTO'!$A$1:$T$889,14,FALSE)</f>
        <v>Providencia</v>
      </c>
      <c r="O288" s="178" t="str">
        <f>VLOOKUP(A288,'BASE REGISTRO AGOSTO'!$A$1:$T$889,15,FALSE)</f>
        <v>Fono 223393900- 223393901</v>
      </c>
      <c r="P288" s="178">
        <f>VLOOKUP(A288,'BASE REGISTRO AGOSTO'!$A$1:$T$889,16,FALSE)</f>
        <v>0</v>
      </c>
      <c r="Q288" s="178">
        <f>VLOOKUP(A288,'BASE REGISTRO AGOSTO'!$A$1:$T$889,17,FALSE)</f>
        <v>0</v>
      </c>
      <c r="R288" s="178" t="str">
        <f>VLOOKUP(A288,'BASE REGISTRO AGOSTO'!$A$1:$T$889,18,FALSE)</f>
        <v>93401: Institución de Asistencia Social</v>
      </c>
      <c r="S288" s="178" t="str">
        <f>VLOOKUP(A288,'BASE REGISTRO AGOSTO'!$A$1:$T$889,19,FALSE)</f>
        <v>Certificado Financiero, correspondiente al año 2020, arpobado por el Sub Departamento de Supervisión Financiera Nacional.</v>
      </c>
      <c r="T288" s="183">
        <f>VLOOKUP(A288,'BASE REGISTRO AGOSTO'!$A$1:$T$889,20,FALSE)</f>
        <v>37970</v>
      </c>
      <c r="U288" s="177">
        <v>6570</v>
      </c>
      <c r="V288" s="179">
        <v>8956146</v>
      </c>
      <c r="W288" s="179">
        <v>27233994</v>
      </c>
      <c r="X288" s="180">
        <v>44469</v>
      </c>
      <c r="Y288" s="176" t="s">
        <v>6489</v>
      </c>
      <c r="Z288" s="176" t="s">
        <v>6490</v>
      </c>
      <c r="AA288" s="181" t="s">
        <v>6560</v>
      </c>
    </row>
    <row r="289" spans="1:27" ht="15.75" customHeight="1" x14ac:dyDescent="0.2">
      <c r="A289" s="177">
        <v>6570</v>
      </c>
      <c r="B289" s="178" t="str">
        <f>VLOOKUP(A289,'BASE REGISTRO AGOSTO'!$A$1:$T$889,2,FALSE)</f>
        <v>Corporación de Oportunidad y Acción Solidaria OPCIÓN</v>
      </c>
      <c r="C289" s="178">
        <f>VLOOKUP(A289,'BASE REGISTRO AGOSTO'!$A$1:$T$889,3,FALSE)</f>
        <v>717150007</v>
      </c>
      <c r="D289" s="178" t="str">
        <f>VLOOKUP(A289,'BASE REGISTRO AGOSTO'!$A$1:$T$889,4,FALSE)</f>
        <v>Corporación de Derecho Privado.</v>
      </c>
      <c r="E289" s="178" t="str">
        <f>VLOOKUP(A289,'BASE REGISTRO AGOSTO'!$A$1:$T$889,5,FALSE)</f>
        <v xml:space="preserve">Otorgada por Decreto Supremo Nº 972, de fecha 25 de julio de  1990, del Ministerio de Justicia, publicado en el Diario Oficial el día 13 de agosto de 1990. </v>
      </c>
      <c r="F289" s="178" t="str">
        <f>VLOOKUP(A289,'BASE REGISTRO AGOSTO'!$A$1:$T$889,6,FALSE)</f>
        <v xml:space="preserve">Certificado de vigencia, folio Nº 50038906023, de fecha 17 de mayo de 2021, del Servicio de Registro Civil e Identificación.
</v>
      </c>
      <c r="G289" s="178" t="str">
        <f>VLOOKUP(A289,'BASE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178" t="str">
        <f>VLOOKUP(A289,'BASE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9" s="178" t="str">
        <f>VLOOKUP(A289,'BASE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178" t="str">
        <f>VLOOKUP(A289,'BASE REGISTRO AGOSTO'!$A$1:$T$889,10,FALSE)</f>
        <v>21 de marzo de 2019 a 21 de marzo de 2022</v>
      </c>
      <c r="K289" s="178" t="str">
        <f>VLOOKUP(A289,'BASE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89" s="178" t="str">
        <f>VLOOKUP(A289,'BASE REGISTRO AGOSTO'!$A$1:$T$889,12,FALSE)</f>
        <v xml:space="preserve">Carlos Justiniano Nº 1123, comuna de Providencia, Región Metropolitana.
</v>
      </c>
      <c r="M289" s="178" t="str">
        <f>VLOOKUP(A289,'BASE REGISTRO AGOSTO'!$A$1:$T$889,13,FALSE)</f>
        <v>XIII</v>
      </c>
      <c r="N289" s="178" t="str">
        <f>VLOOKUP(A289,'BASE REGISTRO AGOSTO'!$A$1:$T$889,14,FALSE)</f>
        <v>Providencia</v>
      </c>
      <c r="O289" s="178" t="str">
        <f>VLOOKUP(A289,'BASE REGISTRO AGOSTO'!$A$1:$T$889,15,FALSE)</f>
        <v>Fono 223393900- 223393901</v>
      </c>
      <c r="P289" s="178">
        <f>VLOOKUP(A289,'BASE REGISTRO AGOSTO'!$A$1:$T$889,16,FALSE)</f>
        <v>0</v>
      </c>
      <c r="Q289" s="178">
        <f>VLOOKUP(A289,'BASE REGISTRO AGOSTO'!$A$1:$T$889,17,FALSE)</f>
        <v>0</v>
      </c>
      <c r="R289" s="178" t="str">
        <f>VLOOKUP(A289,'BASE REGISTRO AGOSTO'!$A$1:$T$889,18,FALSE)</f>
        <v>93401: Institución de Asistencia Social</v>
      </c>
      <c r="S289" s="178" t="str">
        <f>VLOOKUP(A289,'BASE REGISTRO AGOSTO'!$A$1:$T$889,19,FALSE)</f>
        <v>Certificado Financiero, correspondiente al año 2020, arpobado por el Sub Departamento de Supervisión Financiera Nacional.</v>
      </c>
      <c r="T289" s="183">
        <f>VLOOKUP(A289,'BASE REGISTRO AGOSTO'!$A$1:$T$889,20,FALSE)</f>
        <v>37970</v>
      </c>
      <c r="U289" s="177">
        <v>6570</v>
      </c>
      <c r="V289" s="179">
        <v>3804937</v>
      </c>
      <c r="W289" s="179">
        <v>30473712</v>
      </c>
      <c r="X289" s="180">
        <v>44469</v>
      </c>
      <c r="Y289" s="176" t="s">
        <v>6489</v>
      </c>
      <c r="Z289" s="176" t="s">
        <v>6490</v>
      </c>
      <c r="AA289" s="181" t="s">
        <v>6517</v>
      </c>
    </row>
    <row r="290" spans="1:27" ht="15.75" customHeight="1" x14ac:dyDescent="0.2">
      <c r="A290" s="177">
        <v>6570</v>
      </c>
      <c r="B290" s="178" t="str">
        <f>VLOOKUP(A290,'BASE REGISTRO AGOSTO'!$A$1:$T$889,2,FALSE)</f>
        <v>Corporación de Oportunidad y Acción Solidaria OPCIÓN</v>
      </c>
      <c r="C290" s="178">
        <f>VLOOKUP(A290,'BASE REGISTRO AGOSTO'!$A$1:$T$889,3,FALSE)</f>
        <v>717150007</v>
      </c>
      <c r="D290" s="178" t="str">
        <f>VLOOKUP(A290,'BASE REGISTRO AGOSTO'!$A$1:$T$889,4,FALSE)</f>
        <v>Corporación de Derecho Privado.</v>
      </c>
      <c r="E290" s="178" t="str">
        <f>VLOOKUP(A290,'BASE REGISTRO AGOSTO'!$A$1:$T$889,5,FALSE)</f>
        <v xml:space="preserve">Otorgada por Decreto Supremo Nº 972, de fecha 25 de julio de  1990, del Ministerio de Justicia, publicado en el Diario Oficial el día 13 de agosto de 1990. </v>
      </c>
      <c r="F290" s="178" t="str">
        <f>VLOOKUP(A290,'BASE REGISTRO AGOSTO'!$A$1:$T$889,6,FALSE)</f>
        <v xml:space="preserve">Certificado de vigencia, folio Nº 50038906023, de fecha 17 de mayo de 2021, del Servicio de Registro Civil e Identificación.
</v>
      </c>
      <c r="G290" s="178" t="str">
        <f>VLOOKUP(A290,'BASE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178" t="str">
        <f>VLOOKUP(A290,'BASE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0" s="178" t="str">
        <f>VLOOKUP(A290,'BASE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178" t="str">
        <f>VLOOKUP(A290,'BASE REGISTRO AGOSTO'!$A$1:$T$889,10,FALSE)</f>
        <v>21 de marzo de 2019 a 21 de marzo de 2022</v>
      </c>
      <c r="K290" s="178" t="str">
        <f>VLOOKUP(A290,'BASE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0" s="178" t="str">
        <f>VLOOKUP(A290,'BASE REGISTRO AGOSTO'!$A$1:$T$889,12,FALSE)</f>
        <v xml:space="preserve">Carlos Justiniano Nº 1123, comuna de Providencia, Región Metropolitana.
</v>
      </c>
      <c r="M290" s="178" t="str">
        <f>VLOOKUP(A290,'BASE REGISTRO AGOSTO'!$A$1:$T$889,13,FALSE)</f>
        <v>XIII</v>
      </c>
      <c r="N290" s="178" t="str">
        <f>VLOOKUP(A290,'BASE REGISTRO AGOSTO'!$A$1:$T$889,14,FALSE)</f>
        <v>Providencia</v>
      </c>
      <c r="O290" s="178" t="str">
        <f>VLOOKUP(A290,'BASE REGISTRO AGOSTO'!$A$1:$T$889,15,FALSE)</f>
        <v>Fono 223393900- 223393901</v>
      </c>
      <c r="P290" s="178">
        <f>VLOOKUP(A290,'BASE REGISTRO AGOSTO'!$A$1:$T$889,16,FALSE)</f>
        <v>0</v>
      </c>
      <c r="Q290" s="178">
        <f>VLOOKUP(A290,'BASE REGISTRO AGOSTO'!$A$1:$T$889,17,FALSE)</f>
        <v>0</v>
      </c>
      <c r="R290" s="178" t="str">
        <f>VLOOKUP(A290,'BASE REGISTRO AGOSTO'!$A$1:$T$889,18,FALSE)</f>
        <v>93401: Institución de Asistencia Social</v>
      </c>
      <c r="S290" s="178" t="str">
        <f>VLOOKUP(A290,'BASE REGISTRO AGOSTO'!$A$1:$T$889,19,FALSE)</f>
        <v>Certificado Financiero, correspondiente al año 2020, arpobado por el Sub Departamento de Supervisión Financiera Nacional.</v>
      </c>
      <c r="T290" s="183">
        <f>VLOOKUP(A290,'BASE REGISTRO AGOSTO'!$A$1:$T$889,20,FALSE)</f>
        <v>37970</v>
      </c>
      <c r="U290" s="177">
        <v>6570</v>
      </c>
      <c r="V290" s="179">
        <v>12294878</v>
      </c>
      <c r="W290" s="179">
        <v>108116879</v>
      </c>
      <c r="X290" s="180">
        <v>44469</v>
      </c>
      <c r="Y290" s="176" t="s">
        <v>6489</v>
      </c>
      <c r="Z290" s="176" t="s">
        <v>6490</v>
      </c>
      <c r="AA290" s="181" t="s">
        <v>6620</v>
      </c>
    </row>
    <row r="291" spans="1:27" ht="15.75" customHeight="1" x14ac:dyDescent="0.2">
      <c r="A291" s="177">
        <v>6570</v>
      </c>
      <c r="B291" s="178" t="str">
        <f>VLOOKUP(A291,'BASE REGISTRO AGOSTO'!$A$1:$T$889,2,FALSE)</f>
        <v>Corporación de Oportunidad y Acción Solidaria OPCIÓN</v>
      </c>
      <c r="C291" s="178">
        <f>VLOOKUP(A291,'BASE REGISTRO AGOSTO'!$A$1:$T$889,3,FALSE)</f>
        <v>717150007</v>
      </c>
      <c r="D291" s="178" t="str">
        <f>VLOOKUP(A291,'BASE REGISTRO AGOSTO'!$A$1:$T$889,4,FALSE)</f>
        <v>Corporación de Derecho Privado.</v>
      </c>
      <c r="E291" s="178" t="str">
        <f>VLOOKUP(A291,'BASE REGISTRO AGOSTO'!$A$1:$T$889,5,FALSE)</f>
        <v xml:space="preserve">Otorgada por Decreto Supremo Nº 972, de fecha 25 de julio de  1990, del Ministerio de Justicia, publicado en el Diario Oficial el día 13 de agosto de 1990. </v>
      </c>
      <c r="F291" s="178" t="str">
        <f>VLOOKUP(A291,'BASE REGISTRO AGOSTO'!$A$1:$T$889,6,FALSE)</f>
        <v xml:space="preserve">Certificado de vigencia, folio Nº 50038906023, de fecha 17 de mayo de 2021, del Servicio de Registro Civil e Identificación.
</v>
      </c>
      <c r="G291" s="178" t="str">
        <f>VLOOKUP(A291,'BASE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178" t="str">
        <f>VLOOKUP(A291,'BASE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1" s="178" t="str">
        <f>VLOOKUP(A291,'BASE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178" t="str">
        <f>VLOOKUP(A291,'BASE REGISTRO AGOSTO'!$A$1:$T$889,10,FALSE)</f>
        <v>21 de marzo de 2019 a 21 de marzo de 2022</v>
      </c>
      <c r="K291" s="178" t="str">
        <f>VLOOKUP(A291,'BASE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1" s="178" t="str">
        <f>VLOOKUP(A291,'BASE REGISTRO AGOSTO'!$A$1:$T$889,12,FALSE)</f>
        <v xml:space="preserve">Carlos Justiniano Nº 1123, comuna de Providencia, Región Metropolitana.
</v>
      </c>
      <c r="M291" s="178" t="str">
        <f>VLOOKUP(A291,'BASE REGISTRO AGOSTO'!$A$1:$T$889,13,FALSE)</f>
        <v>XIII</v>
      </c>
      <c r="N291" s="178" t="str">
        <f>VLOOKUP(A291,'BASE REGISTRO AGOSTO'!$A$1:$T$889,14,FALSE)</f>
        <v>Providencia</v>
      </c>
      <c r="O291" s="178" t="str">
        <f>VLOOKUP(A291,'BASE REGISTRO AGOSTO'!$A$1:$T$889,15,FALSE)</f>
        <v>Fono 223393900- 223393901</v>
      </c>
      <c r="P291" s="178">
        <f>VLOOKUP(A291,'BASE REGISTRO AGOSTO'!$A$1:$T$889,16,FALSE)</f>
        <v>0</v>
      </c>
      <c r="Q291" s="178">
        <f>VLOOKUP(A291,'BASE REGISTRO AGOSTO'!$A$1:$T$889,17,FALSE)</f>
        <v>0</v>
      </c>
      <c r="R291" s="178" t="str">
        <f>VLOOKUP(A291,'BASE REGISTRO AGOSTO'!$A$1:$T$889,18,FALSE)</f>
        <v>93401: Institución de Asistencia Social</v>
      </c>
      <c r="S291" s="178" t="str">
        <f>VLOOKUP(A291,'BASE REGISTRO AGOSTO'!$A$1:$T$889,19,FALSE)</f>
        <v>Certificado Financiero, correspondiente al año 2020, arpobado por el Sub Departamento de Supervisión Financiera Nacional.</v>
      </c>
      <c r="T291" s="183">
        <f>VLOOKUP(A291,'BASE REGISTRO AGOSTO'!$A$1:$T$889,20,FALSE)</f>
        <v>37970</v>
      </c>
      <c r="U291" s="177">
        <v>6570</v>
      </c>
      <c r="V291" s="179">
        <v>56036376</v>
      </c>
      <c r="W291" s="179">
        <v>334720429</v>
      </c>
      <c r="X291" s="180">
        <v>44469</v>
      </c>
      <c r="Y291" s="176" t="s">
        <v>6489</v>
      </c>
      <c r="Z291" s="176" t="s">
        <v>6490</v>
      </c>
      <c r="AA291" s="181" t="s">
        <v>148</v>
      </c>
    </row>
    <row r="292" spans="1:27" ht="15.75" customHeight="1" x14ac:dyDescent="0.2">
      <c r="A292" s="177">
        <v>6570</v>
      </c>
      <c r="B292" s="178" t="str">
        <f>VLOOKUP(A292,'BASE REGISTRO AGOSTO'!$A$1:$T$889,2,FALSE)</f>
        <v>Corporación de Oportunidad y Acción Solidaria OPCIÓN</v>
      </c>
      <c r="C292" s="178">
        <f>VLOOKUP(A292,'BASE REGISTRO AGOSTO'!$A$1:$T$889,3,FALSE)</f>
        <v>717150007</v>
      </c>
      <c r="D292" s="178" t="str">
        <f>VLOOKUP(A292,'BASE REGISTRO AGOSTO'!$A$1:$T$889,4,FALSE)</f>
        <v>Corporación de Derecho Privado.</v>
      </c>
      <c r="E292" s="178" t="str">
        <f>VLOOKUP(A292,'BASE REGISTRO AGOSTO'!$A$1:$T$889,5,FALSE)</f>
        <v xml:space="preserve">Otorgada por Decreto Supremo Nº 972, de fecha 25 de julio de  1990, del Ministerio de Justicia, publicado en el Diario Oficial el día 13 de agosto de 1990. </v>
      </c>
      <c r="F292" s="178" t="str">
        <f>VLOOKUP(A292,'BASE REGISTRO AGOSTO'!$A$1:$T$889,6,FALSE)</f>
        <v xml:space="preserve">Certificado de vigencia, folio Nº 50038906023, de fecha 17 de mayo de 2021, del Servicio de Registro Civil e Identificación.
</v>
      </c>
      <c r="G292" s="178" t="str">
        <f>VLOOKUP(A292,'BASE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178" t="str">
        <f>VLOOKUP(A292,'BASE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2" s="178" t="str">
        <f>VLOOKUP(A292,'BASE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178" t="str">
        <f>VLOOKUP(A292,'BASE REGISTRO AGOSTO'!$A$1:$T$889,10,FALSE)</f>
        <v>21 de marzo de 2019 a 21 de marzo de 2022</v>
      </c>
      <c r="K292" s="178" t="str">
        <f>VLOOKUP(A292,'BASE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2" s="178" t="str">
        <f>VLOOKUP(A292,'BASE REGISTRO AGOSTO'!$A$1:$T$889,12,FALSE)</f>
        <v xml:space="preserve">Carlos Justiniano Nº 1123, comuna de Providencia, Región Metropolitana.
</v>
      </c>
      <c r="M292" s="178" t="str">
        <f>VLOOKUP(A292,'BASE REGISTRO AGOSTO'!$A$1:$T$889,13,FALSE)</f>
        <v>XIII</v>
      </c>
      <c r="N292" s="178" t="str">
        <f>VLOOKUP(A292,'BASE REGISTRO AGOSTO'!$A$1:$T$889,14,FALSE)</f>
        <v>Providencia</v>
      </c>
      <c r="O292" s="178" t="str">
        <f>VLOOKUP(A292,'BASE REGISTRO AGOSTO'!$A$1:$T$889,15,FALSE)</f>
        <v>Fono 223393900- 223393901</v>
      </c>
      <c r="P292" s="178">
        <f>VLOOKUP(A292,'BASE REGISTRO AGOSTO'!$A$1:$T$889,16,FALSE)</f>
        <v>0</v>
      </c>
      <c r="Q292" s="178">
        <f>VLOOKUP(A292,'BASE REGISTRO AGOSTO'!$A$1:$T$889,17,FALSE)</f>
        <v>0</v>
      </c>
      <c r="R292" s="178" t="str">
        <f>VLOOKUP(A292,'BASE REGISTRO AGOSTO'!$A$1:$T$889,18,FALSE)</f>
        <v>93401: Institución de Asistencia Social</v>
      </c>
      <c r="S292" s="178" t="str">
        <f>VLOOKUP(A292,'BASE REGISTRO AGOSTO'!$A$1:$T$889,19,FALSE)</f>
        <v>Certificado Financiero, correspondiente al año 2020, arpobado por el Sub Departamento de Supervisión Financiera Nacional.</v>
      </c>
      <c r="T292" s="183">
        <f>VLOOKUP(A292,'BASE REGISTRO AGOSTO'!$A$1:$T$889,20,FALSE)</f>
        <v>37970</v>
      </c>
      <c r="U292" s="177">
        <v>6570</v>
      </c>
      <c r="V292" s="179">
        <v>0</v>
      </c>
      <c r="W292" s="179">
        <v>31331004</v>
      </c>
      <c r="X292" s="180">
        <v>44469</v>
      </c>
      <c r="Y292" s="176" t="s">
        <v>6489</v>
      </c>
      <c r="Z292" s="176" t="s">
        <v>6490</v>
      </c>
      <c r="AA292" s="181" t="s">
        <v>6565</v>
      </c>
    </row>
    <row r="293" spans="1:27" ht="15.75" customHeight="1" x14ac:dyDescent="0.2">
      <c r="A293" s="177">
        <v>6570</v>
      </c>
      <c r="B293" s="178" t="str">
        <f>VLOOKUP(A293,'BASE REGISTRO AGOSTO'!$A$1:$T$889,2,FALSE)</f>
        <v>Corporación de Oportunidad y Acción Solidaria OPCIÓN</v>
      </c>
      <c r="C293" s="178">
        <f>VLOOKUP(A293,'BASE REGISTRO AGOSTO'!$A$1:$T$889,3,FALSE)</f>
        <v>717150007</v>
      </c>
      <c r="D293" s="178" t="str">
        <f>VLOOKUP(A293,'BASE REGISTRO AGOSTO'!$A$1:$T$889,4,FALSE)</f>
        <v>Corporación de Derecho Privado.</v>
      </c>
      <c r="E293" s="178" t="str">
        <f>VLOOKUP(A293,'BASE REGISTRO AGOSTO'!$A$1:$T$889,5,FALSE)</f>
        <v xml:space="preserve">Otorgada por Decreto Supremo Nº 972, de fecha 25 de julio de  1990, del Ministerio de Justicia, publicado en el Diario Oficial el día 13 de agosto de 1990. </v>
      </c>
      <c r="F293" s="178" t="str">
        <f>VLOOKUP(A293,'BASE REGISTRO AGOSTO'!$A$1:$T$889,6,FALSE)</f>
        <v xml:space="preserve">Certificado de vigencia, folio Nº 50038906023, de fecha 17 de mayo de 2021, del Servicio de Registro Civil e Identificación.
</v>
      </c>
      <c r="G293" s="178" t="str">
        <f>VLOOKUP(A293,'BASE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178" t="str">
        <f>VLOOKUP(A293,'BASE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3" s="178" t="str">
        <f>VLOOKUP(A293,'BASE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178" t="str">
        <f>VLOOKUP(A293,'BASE REGISTRO AGOSTO'!$A$1:$T$889,10,FALSE)</f>
        <v>21 de marzo de 2019 a 21 de marzo de 2022</v>
      </c>
      <c r="K293" s="178" t="str">
        <f>VLOOKUP(A293,'BASE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3" s="178" t="str">
        <f>VLOOKUP(A293,'BASE REGISTRO AGOSTO'!$A$1:$T$889,12,FALSE)</f>
        <v xml:space="preserve">Carlos Justiniano Nº 1123, comuna de Providencia, Región Metropolitana.
</v>
      </c>
      <c r="M293" s="178" t="str">
        <f>VLOOKUP(A293,'BASE REGISTRO AGOSTO'!$A$1:$T$889,13,FALSE)</f>
        <v>XIII</v>
      </c>
      <c r="N293" s="178" t="str">
        <f>VLOOKUP(A293,'BASE REGISTRO AGOSTO'!$A$1:$T$889,14,FALSE)</f>
        <v>Providencia</v>
      </c>
      <c r="O293" s="178" t="str">
        <f>VLOOKUP(A293,'BASE REGISTRO AGOSTO'!$A$1:$T$889,15,FALSE)</f>
        <v>Fono 223393900- 223393901</v>
      </c>
      <c r="P293" s="178">
        <f>VLOOKUP(A293,'BASE REGISTRO AGOSTO'!$A$1:$T$889,16,FALSE)</f>
        <v>0</v>
      </c>
      <c r="Q293" s="178">
        <f>VLOOKUP(A293,'BASE REGISTRO AGOSTO'!$A$1:$T$889,17,FALSE)</f>
        <v>0</v>
      </c>
      <c r="R293" s="178" t="str">
        <f>VLOOKUP(A293,'BASE REGISTRO AGOSTO'!$A$1:$T$889,18,FALSE)</f>
        <v>93401: Institución de Asistencia Social</v>
      </c>
      <c r="S293" s="178" t="str">
        <f>VLOOKUP(A293,'BASE REGISTRO AGOSTO'!$A$1:$T$889,19,FALSE)</f>
        <v>Certificado Financiero, correspondiente al año 2020, arpobado por el Sub Departamento de Supervisión Financiera Nacional.</v>
      </c>
      <c r="T293" s="183">
        <f>VLOOKUP(A293,'BASE REGISTRO AGOSTO'!$A$1:$T$889,20,FALSE)</f>
        <v>37970</v>
      </c>
      <c r="U293" s="177">
        <v>6570</v>
      </c>
      <c r="V293" s="179">
        <v>9619920</v>
      </c>
      <c r="W293" s="179">
        <v>80326332</v>
      </c>
      <c r="X293" s="180">
        <v>44469</v>
      </c>
      <c r="Y293" s="176" t="s">
        <v>6489</v>
      </c>
      <c r="Z293" s="176" t="s">
        <v>6490</v>
      </c>
      <c r="AA293" s="181" t="s">
        <v>6500</v>
      </c>
    </row>
    <row r="294" spans="1:27" ht="15.75" customHeight="1" x14ac:dyDescent="0.2">
      <c r="A294" s="177">
        <v>6570</v>
      </c>
      <c r="B294" s="178" t="str">
        <f>VLOOKUP(A294,'BASE REGISTRO AGOSTO'!$A$1:$T$889,2,FALSE)</f>
        <v>Corporación de Oportunidad y Acción Solidaria OPCIÓN</v>
      </c>
      <c r="C294" s="178">
        <f>VLOOKUP(A294,'BASE REGISTRO AGOSTO'!$A$1:$T$889,3,FALSE)</f>
        <v>717150007</v>
      </c>
      <c r="D294" s="178" t="str">
        <f>VLOOKUP(A294,'BASE REGISTRO AGOSTO'!$A$1:$T$889,4,FALSE)</f>
        <v>Corporación de Derecho Privado.</v>
      </c>
      <c r="E294" s="178" t="str">
        <f>VLOOKUP(A294,'BASE REGISTRO AGOSTO'!$A$1:$T$889,5,FALSE)</f>
        <v xml:space="preserve">Otorgada por Decreto Supremo Nº 972, de fecha 25 de julio de  1990, del Ministerio de Justicia, publicado en el Diario Oficial el día 13 de agosto de 1990. </v>
      </c>
      <c r="F294" s="178" t="str">
        <f>VLOOKUP(A294,'BASE REGISTRO AGOSTO'!$A$1:$T$889,6,FALSE)</f>
        <v xml:space="preserve">Certificado de vigencia, folio Nº 50038906023, de fecha 17 de mayo de 2021, del Servicio de Registro Civil e Identificación.
</v>
      </c>
      <c r="G294" s="178" t="str">
        <f>VLOOKUP(A294,'BASE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178" t="str">
        <f>VLOOKUP(A294,'BASE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4" s="178" t="str">
        <f>VLOOKUP(A294,'BASE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178" t="str">
        <f>VLOOKUP(A294,'BASE REGISTRO AGOSTO'!$A$1:$T$889,10,FALSE)</f>
        <v>21 de marzo de 2019 a 21 de marzo de 2022</v>
      </c>
      <c r="K294" s="178" t="str">
        <f>VLOOKUP(A294,'BASE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4" s="178" t="str">
        <f>VLOOKUP(A294,'BASE REGISTRO AGOSTO'!$A$1:$T$889,12,FALSE)</f>
        <v xml:space="preserve">Carlos Justiniano Nº 1123, comuna de Providencia, Región Metropolitana.
</v>
      </c>
      <c r="M294" s="178" t="str">
        <f>VLOOKUP(A294,'BASE REGISTRO AGOSTO'!$A$1:$T$889,13,FALSE)</f>
        <v>XIII</v>
      </c>
      <c r="N294" s="178" t="str">
        <f>VLOOKUP(A294,'BASE REGISTRO AGOSTO'!$A$1:$T$889,14,FALSE)</f>
        <v>Providencia</v>
      </c>
      <c r="O294" s="178" t="str">
        <f>VLOOKUP(A294,'BASE REGISTRO AGOSTO'!$A$1:$T$889,15,FALSE)</f>
        <v>Fono 223393900- 223393901</v>
      </c>
      <c r="P294" s="178">
        <f>VLOOKUP(A294,'BASE REGISTRO AGOSTO'!$A$1:$T$889,16,FALSE)</f>
        <v>0</v>
      </c>
      <c r="Q294" s="178">
        <f>VLOOKUP(A294,'BASE REGISTRO AGOSTO'!$A$1:$T$889,17,FALSE)</f>
        <v>0</v>
      </c>
      <c r="R294" s="178" t="str">
        <f>VLOOKUP(A294,'BASE REGISTRO AGOSTO'!$A$1:$T$889,18,FALSE)</f>
        <v>93401: Institución de Asistencia Social</v>
      </c>
      <c r="S294" s="178" t="str">
        <f>VLOOKUP(A294,'BASE REGISTRO AGOSTO'!$A$1:$T$889,19,FALSE)</f>
        <v>Certificado Financiero, correspondiente al año 2020, arpobado por el Sub Departamento de Supervisión Financiera Nacional.</v>
      </c>
      <c r="T294" s="183">
        <f>VLOOKUP(A294,'BASE REGISTRO AGOSTO'!$A$1:$T$889,20,FALSE)</f>
        <v>37970</v>
      </c>
      <c r="U294" s="177">
        <v>6570</v>
      </c>
      <c r="V294" s="179">
        <v>94496474</v>
      </c>
      <c r="W294" s="179">
        <v>562395625</v>
      </c>
      <c r="X294" s="180">
        <v>44469</v>
      </c>
      <c r="Y294" s="176" t="s">
        <v>6489</v>
      </c>
      <c r="Z294" s="176" t="s">
        <v>6490</v>
      </c>
      <c r="AA294" s="181" t="s">
        <v>6561</v>
      </c>
    </row>
    <row r="295" spans="1:27" ht="15.75" customHeight="1" x14ac:dyDescent="0.2">
      <c r="A295" s="177">
        <v>6570</v>
      </c>
      <c r="B295" s="178" t="str">
        <f>VLOOKUP(A295,'BASE REGISTRO AGOSTO'!$A$1:$T$889,2,FALSE)</f>
        <v>Corporación de Oportunidad y Acción Solidaria OPCIÓN</v>
      </c>
      <c r="C295" s="178">
        <f>VLOOKUP(A295,'BASE REGISTRO AGOSTO'!$A$1:$T$889,3,FALSE)</f>
        <v>717150007</v>
      </c>
      <c r="D295" s="178" t="str">
        <f>VLOOKUP(A295,'BASE REGISTRO AGOSTO'!$A$1:$T$889,4,FALSE)</f>
        <v>Corporación de Derecho Privado.</v>
      </c>
      <c r="E295" s="178" t="str">
        <f>VLOOKUP(A295,'BASE REGISTRO AGOSTO'!$A$1:$T$889,5,FALSE)</f>
        <v xml:space="preserve">Otorgada por Decreto Supremo Nº 972, de fecha 25 de julio de  1990, del Ministerio de Justicia, publicado en el Diario Oficial el día 13 de agosto de 1990. </v>
      </c>
      <c r="F295" s="178" t="str">
        <f>VLOOKUP(A295,'BASE REGISTRO AGOSTO'!$A$1:$T$889,6,FALSE)</f>
        <v xml:space="preserve">Certificado de vigencia, folio Nº 50038906023, de fecha 17 de mayo de 2021, del Servicio de Registro Civil e Identificación.
</v>
      </c>
      <c r="G295" s="178" t="str">
        <f>VLOOKUP(A295,'BASE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178" t="str">
        <f>VLOOKUP(A295,'BASE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5" s="178" t="str">
        <f>VLOOKUP(A295,'BASE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178" t="str">
        <f>VLOOKUP(A295,'BASE REGISTRO AGOSTO'!$A$1:$T$889,10,FALSE)</f>
        <v>21 de marzo de 2019 a 21 de marzo de 2022</v>
      </c>
      <c r="K295" s="178" t="str">
        <f>VLOOKUP(A295,'BASE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5" s="178" t="str">
        <f>VLOOKUP(A295,'BASE REGISTRO AGOSTO'!$A$1:$T$889,12,FALSE)</f>
        <v xml:space="preserve">Carlos Justiniano Nº 1123, comuna de Providencia, Región Metropolitana.
</v>
      </c>
      <c r="M295" s="178" t="str">
        <f>VLOOKUP(A295,'BASE REGISTRO AGOSTO'!$A$1:$T$889,13,FALSE)</f>
        <v>XIII</v>
      </c>
      <c r="N295" s="178" t="str">
        <f>VLOOKUP(A295,'BASE REGISTRO AGOSTO'!$A$1:$T$889,14,FALSE)</f>
        <v>Providencia</v>
      </c>
      <c r="O295" s="178" t="str">
        <f>VLOOKUP(A295,'BASE REGISTRO AGOSTO'!$A$1:$T$889,15,FALSE)</f>
        <v>Fono 223393900- 223393901</v>
      </c>
      <c r="P295" s="178">
        <f>VLOOKUP(A295,'BASE REGISTRO AGOSTO'!$A$1:$T$889,16,FALSE)</f>
        <v>0</v>
      </c>
      <c r="Q295" s="178">
        <f>VLOOKUP(A295,'BASE REGISTRO AGOSTO'!$A$1:$T$889,17,FALSE)</f>
        <v>0</v>
      </c>
      <c r="R295" s="178" t="str">
        <f>VLOOKUP(A295,'BASE REGISTRO AGOSTO'!$A$1:$T$889,18,FALSE)</f>
        <v>93401: Institución de Asistencia Social</v>
      </c>
      <c r="S295" s="178" t="str">
        <f>VLOOKUP(A295,'BASE REGISTRO AGOSTO'!$A$1:$T$889,19,FALSE)</f>
        <v>Certificado Financiero, correspondiente al año 2020, arpobado por el Sub Departamento de Supervisión Financiera Nacional.</v>
      </c>
      <c r="T295" s="183">
        <f>VLOOKUP(A295,'BASE REGISTRO AGOSTO'!$A$1:$T$889,20,FALSE)</f>
        <v>37970</v>
      </c>
      <c r="U295" s="177">
        <v>6570</v>
      </c>
      <c r="V295" s="179">
        <v>4966269</v>
      </c>
      <c r="W295" s="179">
        <v>83808260</v>
      </c>
      <c r="X295" s="180">
        <v>44469</v>
      </c>
      <c r="Y295" s="176" t="s">
        <v>6489</v>
      </c>
      <c r="Z295" s="176" t="s">
        <v>6490</v>
      </c>
      <c r="AA295" s="181" t="s">
        <v>6501</v>
      </c>
    </row>
    <row r="296" spans="1:27" ht="15.75" customHeight="1" x14ac:dyDescent="0.2">
      <c r="A296" s="177">
        <v>6570</v>
      </c>
      <c r="B296" s="178" t="str">
        <f>VLOOKUP(A296,'BASE REGISTRO AGOSTO'!$A$1:$T$889,2,FALSE)</f>
        <v>Corporación de Oportunidad y Acción Solidaria OPCIÓN</v>
      </c>
      <c r="C296" s="178">
        <f>VLOOKUP(A296,'BASE REGISTRO AGOSTO'!$A$1:$T$889,3,FALSE)</f>
        <v>717150007</v>
      </c>
      <c r="D296" s="178" t="str">
        <f>VLOOKUP(A296,'BASE REGISTRO AGOSTO'!$A$1:$T$889,4,FALSE)</f>
        <v>Corporación de Derecho Privado.</v>
      </c>
      <c r="E296" s="178" t="str">
        <f>VLOOKUP(A296,'BASE REGISTRO AGOSTO'!$A$1:$T$889,5,FALSE)</f>
        <v xml:space="preserve">Otorgada por Decreto Supremo Nº 972, de fecha 25 de julio de  1990, del Ministerio de Justicia, publicado en el Diario Oficial el día 13 de agosto de 1990. </v>
      </c>
      <c r="F296" s="178" t="str">
        <f>VLOOKUP(A296,'BASE REGISTRO AGOSTO'!$A$1:$T$889,6,FALSE)</f>
        <v xml:space="preserve">Certificado de vigencia, folio Nº 50038906023, de fecha 17 de mayo de 2021, del Servicio de Registro Civil e Identificación.
</v>
      </c>
      <c r="G296" s="178" t="str">
        <f>VLOOKUP(A296,'BASE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178" t="str">
        <f>VLOOKUP(A296,'BASE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6" s="178" t="str">
        <f>VLOOKUP(A296,'BASE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178" t="str">
        <f>VLOOKUP(A296,'BASE REGISTRO AGOSTO'!$A$1:$T$889,10,FALSE)</f>
        <v>21 de marzo de 2019 a 21 de marzo de 2022</v>
      </c>
      <c r="K296" s="178" t="str">
        <f>VLOOKUP(A296,'BASE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6" s="178" t="str">
        <f>VLOOKUP(A296,'BASE REGISTRO AGOSTO'!$A$1:$T$889,12,FALSE)</f>
        <v xml:space="preserve">Carlos Justiniano Nº 1123, comuna de Providencia, Región Metropolitana.
</v>
      </c>
      <c r="M296" s="178" t="str">
        <f>VLOOKUP(A296,'BASE REGISTRO AGOSTO'!$A$1:$T$889,13,FALSE)</f>
        <v>XIII</v>
      </c>
      <c r="N296" s="178" t="str">
        <f>VLOOKUP(A296,'BASE REGISTRO AGOSTO'!$A$1:$T$889,14,FALSE)</f>
        <v>Providencia</v>
      </c>
      <c r="O296" s="178" t="str">
        <f>VLOOKUP(A296,'BASE REGISTRO AGOSTO'!$A$1:$T$889,15,FALSE)</f>
        <v>Fono 223393900- 223393901</v>
      </c>
      <c r="P296" s="178">
        <f>VLOOKUP(A296,'BASE REGISTRO AGOSTO'!$A$1:$T$889,16,FALSE)</f>
        <v>0</v>
      </c>
      <c r="Q296" s="178">
        <f>VLOOKUP(A296,'BASE REGISTRO AGOSTO'!$A$1:$T$889,17,FALSE)</f>
        <v>0</v>
      </c>
      <c r="R296" s="178" t="str">
        <f>VLOOKUP(A296,'BASE REGISTRO AGOSTO'!$A$1:$T$889,18,FALSE)</f>
        <v>93401: Institución de Asistencia Social</v>
      </c>
      <c r="S296" s="178" t="str">
        <f>VLOOKUP(A296,'BASE REGISTRO AGOSTO'!$A$1:$T$889,19,FALSE)</f>
        <v>Certificado Financiero, correspondiente al año 2020, arpobado por el Sub Departamento de Supervisión Financiera Nacional.</v>
      </c>
      <c r="T296" s="183">
        <f>VLOOKUP(A296,'BASE REGISTRO AGOSTO'!$A$1:$T$889,20,FALSE)</f>
        <v>37970</v>
      </c>
      <c r="U296" s="177">
        <v>6570</v>
      </c>
      <c r="V296" s="179">
        <v>43501274</v>
      </c>
      <c r="W296" s="179">
        <v>225365855</v>
      </c>
      <c r="X296" s="180">
        <v>44469</v>
      </c>
      <c r="Y296" s="176" t="s">
        <v>6489</v>
      </c>
      <c r="Z296" s="176" t="s">
        <v>6490</v>
      </c>
      <c r="AA296" s="181" t="s">
        <v>6521</v>
      </c>
    </row>
    <row r="297" spans="1:27" ht="15.75" customHeight="1" x14ac:dyDescent="0.2">
      <c r="A297" s="177">
        <v>6570</v>
      </c>
      <c r="B297" s="178" t="str">
        <f>VLOOKUP(A297,'BASE REGISTRO AGOSTO'!$A$1:$T$889,2,FALSE)</f>
        <v>Corporación de Oportunidad y Acción Solidaria OPCIÓN</v>
      </c>
      <c r="C297" s="178">
        <f>VLOOKUP(A297,'BASE REGISTRO AGOSTO'!$A$1:$T$889,3,FALSE)</f>
        <v>717150007</v>
      </c>
      <c r="D297" s="178" t="str">
        <f>VLOOKUP(A297,'BASE REGISTRO AGOSTO'!$A$1:$T$889,4,FALSE)</f>
        <v>Corporación de Derecho Privado.</v>
      </c>
      <c r="E297" s="178" t="str">
        <f>VLOOKUP(A297,'BASE REGISTRO AGOSTO'!$A$1:$T$889,5,FALSE)</f>
        <v xml:space="preserve">Otorgada por Decreto Supremo Nº 972, de fecha 25 de julio de  1990, del Ministerio de Justicia, publicado en el Diario Oficial el día 13 de agosto de 1990. </v>
      </c>
      <c r="F297" s="178" t="str">
        <f>VLOOKUP(A297,'BASE REGISTRO AGOSTO'!$A$1:$T$889,6,FALSE)</f>
        <v xml:space="preserve">Certificado de vigencia, folio Nº 50038906023, de fecha 17 de mayo de 2021, del Servicio de Registro Civil e Identificación.
</v>
      </c>
      <c r="G297" s="178" t="str">
        <f>VLOOKUP(A297,'BASE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178" t="str">
        <f>VLOOKUP(A297,'BASE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7" s="178" t="str">
        <f>VLOOKUP(A297,'BASE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178" t="str">
        <f>VLOOKUP(A297,'BASE REGISTRO AGOSTO'!$A$1:$T$889,10,FALSE)</f>
        <v>21 de marzo de 2019 a 21 de marzo de 2022</v>
      </c>
      <c r="K297" s="178" t="str">
        <f>VLOOKUP(A297,'BASE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7" s="178" t="str">
        <f>VLOOKUP(A297,'BASE REGISTRO AGOSTO'!$A$1:$T$889,12,FALSE)</f>
        <v xml:space="preserve">Carlos Justiniano Nº 1123, comuna de Providencia, Región Metropolitana.
</v>
      </c>
      <c r="M297" s="178" t="str">
        <f>VLOOKUP(A297,'BASE REGISTRO AGOSTO'!$A$1:$T$889,13,FALSE)</f>
        <v>XIII</v>
      </c>
      <c r="N297" s="178" t="str">
        <f>VLOOKUP(A297,'BASE REGISTRO AGOSTO'!$A$1:$T$889,14,FALSE)</f>
        <v>Providencia</v>
      </c>
      <c r="O297" s="178" t="str">
        <f>VLOOKUP(A297,'BASE REGISTRO AGOSTO'!$A$1:$T$889,15,FALSE)</f>
        <v>Fono 223393900- 223393901</v>
      </c>
      <c r="P297" s="178">
        <f>VLOOKUP(A297,'BASE REGISTRO AGOSTO'!$A$1:$T$889,16,FALSE)</f>
        <v>0</v>
      </c>
      <c r="Q297" s="178">
        <f>VLOOKUP(A297,'BASE REGISTRO AGOSTO'!$A$1:$T$889,17,FALSE)</f>
        <v>0</v>
      </c>
      <c r="R297" s="178" t="str">
        <f>VLOOKUP(A297,'BASE REGISTRO AGOSTO'!$A$1:$T$889,18,FALSE)</f>
        <v>93401: Institución de Asistencia Social</v>
      </c>
      <c r="S297" s="178" t="str">
        <f>VLOOKUP(A297,'BASE REGISTRO AGOSTO'!$A$1:$T$889,19,FALSE)</f>
        <v>Certificado Financiero, correspondiente al año 2020, arpobado por el Sub Departamento de Supervisión Financiera Nacional.</v>
      </c>
      <c r="T297" s="183">
        <f>VLOOKUP(A297,'BASE REGISTRO AGOSTO'!$A$1:$T$889,20,FALSE)</f>
        <v>37970</v>
      </c>
      <c r="U297" s="177">
        <v>6570</v>
      </c>
      <c r="V297" s="179">
        <v>44986939</v>
      </c>
      <c r="W297" s="179">
        <v>483617078</v>
      </c>
      <c r="X297" s="180">
        <v>44469</v>
      </c>
      <c r="Y297" s="176" t="s">
        <v>6489</v>
      </c>
      <c r="Z297" s="176" t="s">
        <v>6490</v>
      </c>
      <c r="AA297" s="181" t="s">
        <v>7199</v>
      </c>
    </row>
    <row r="298" spans="1:27" ht="15.75" customHeight="1" x14ac:dyDescent="0.2">
      <c r="A298" s="177">
        <v>6570</v>
      </c>
      <c r="B298" s="178" t="str">
        <f>VLOOKUP(A298,'BASE REGISTRO AGOSTO'!$A$1:$T$889,2,FALSE)</f>
        <v>Corporación de Oportunidad y Acción Solidaria OPCIÓN</v>
      </c>
      <c r="C298" s="178">
        <f>VLOOKUP(A298,'BASE REGISTRO AGOSTO'!$A$1:$T$889,3,FALSE)</f>
        <v>717150007</v>
      </c>
      <c r="D298" s="178" t="str">
        <f>VLOOKUP(A298,'BASE REGISTRO AGOSTO'!$A$1:$T$889,4,FALSE)</f>
        <v>Corporación de Derecho Privado.</v>
      </c>
      <c r="E298" s="178" t="str">
        <f>VLOOKUP(A298,'BASE REGISTRO AGOSTO'!$A$1:$T$889,5,FALSE)</f>
        <v xml:space="preserve">Otorgada por Decreto Supremo Nº 972, de fecha 25 de julio de  1990, del Ministerio de Justicia, publicado en el Diario Oficial el día 13 de agosto de 1990. </v>
      </c>
      <c r="F298" s="178" t="str">
        <f>VLOOKUP(A298,'BASE REGISTRO AGOSTO'!$A$1:$T$889,6,FALSE)</f>
        <v xml:space="preserve">Certificado de vigencia, folio Nº 50038906023, de fecha 17 de mayo de 2021, del Servicio de Registro Civil e Identificación.
</v>
      </c>
      <c r="G298" s="178" t="str">
        <f>VLOOKUP(A298,'BASE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178" t="str">
        <f>VLOOKUP(A298,'BASE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8" s="178" t="str">
        <f>VLOOKUP(A298,'BASE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178" t="str">
        <f>VLOOKUP(A298,'BASE REGISTRO AGOSTO'!$A$1:$T$889,10,FALSE)</f>
        <v>21 de marzo de 2019 a 21 de marzo de 2022</v>
      </c>
      <c r="K298" s="178" t="str">
        <f>VLOOKUP(A298,'BASE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8" s="178" t="str">
        <f>VLOOKUP(A298,'BASE REGISTRO AGOSTO'!$A$1:$T$889,12,FALSE)</f>
        <v xml:space="preserve">Carlos Justiniano Nº 1123, comuna de Providencia, Región Metropolitana.
</v>
      </c>
      <c r="M298" s="178" t="str">
        <f>VLOOKUP(A298,'BASE REGISTRO AGOSTO'!$A$1:$T$889,13,FALSE)</f>
        <v>XIII</v>
      </c>
      <c r="N298" s="178" t="str">
        <f>VLOOKUP(A298,'BASE REGISTRO AGOSTO'!$A$1:$T$889,14,FALSE)</f>
        <v>Providencia</v>
      </c>
      <c r="O298" s="178" t="str">
        <f>VLOOKUP(A298,'BASE REGISTRO AGOSTO'!$A$1:$T$889,15,FALSE)</f>
        <v>Fono 223393900- 223393901</v>
      </c>
      <c r="P298" s="178">
        <f>VLOOKUP(A298,'BASE REGISTRO AGOSTO'!$A$1:$T$889,16,FALSE)</f>
        <v>0</v>
      </c>
      <c r="Q298" s="178">
        <f>VLOOKUP(A298,'BASE REGISTRO AGOSTO'!$A$1:$T$889,17,FALSE)</f>
        <v>0</v>
      </c>
      <c r="R298" s="178" t="str">
        <f>VLOOKUP(A298,'BASE REGISTRO AGOSTO'!$A$1:$T$889,18,FALSE)</f>
        <v>93401: Institución de Asistencia Social</v>
      </c>
      <c r="S298" s="178" t="str">
        <f>VLOOKUP(A298,'BASE REGISTRO AGOSTO'!$A$1:$T$889,19,FALSE)</f>
        <v>Certificado Financiero, correspondiente al año 2020, arpobado por el Sub Departamento de Supervisión Financiera Nacional.</v>
      </c>
      <c r="T298" s="183">
        <f>VLOOKUP(A298,'BASE REGISTRO AGOSTO'!$A$1:$T$889,20,FALSE)</f>
        <v>37970</v>
      </c>
      <c r="U298" s="177">
        <v>6570</v>
      </c>
      <c r="V298" s="179">
        <v>0</v>
      </c>
      <c r="W298" s="179">
        <v>14390208</v>
      </c>
      <c r="X298" s="180">
        <v>44469</v>
      </c>
      <c r="Y298" s="176" t="s">
        <v>6489</v>
      </c>
      <c r="Z298" s="176" t="s">
        <v>6490</v>
      </c>
      <c r="AA298" s="181" t="s">
        <v>6556</v>
      </c>
    </row>
    <row r="299" spans="1:27" ht="15.75" customHeight="1" x14ac:dyDescent="0.2">
      <c r="A299" s="177">
        <v>6570</v>
      </c>
      <c r="B299" s="178" t="str">
        <f>VLOOKUP(A299,'BASE REGISTRO AGOSTO'!$A$1:$T$889,2,FALSE)</f>
        <v>Corporación de Oportunidad y Acción Solidaria OPCIÓN</v>
      </c>
      <c r="C299" s="178">
        <f>VLOOKUP(A299,'BASE REGISTRO AGOSTO'!$A$1:$T$889,3,FALSE)</f>
        <v>717150007</v>
      </c>
      <c r="D299" s="178" t="str">
        <f>VLOOKUP(A299,'BASE REGISTRO AGOSTO'!$A$1:$T$889,4,FALSE)</f>
        <v>Corporación de Derecho Privado.</v>
      </c>
      <c r="E299" s="178" t="str">
        <f>VLOOKUP(A299,'BASE REGISTRO AGOSTO'!$A$1:$T$889,5,FALSE)</f>
        <v xml:space="preserve">Otorgada por Decreto Supremo Nº 972, de fecha 25 de julio de  1990, del Ministerio de Justicia, publicado en el Diario Oficial el día 13 de agosto de 1990. </v>
      </c>
      <c r="F299" s="178" t="str">
        <f>VLOOKUP(A299,'BASE REGISTRO AGOSTO'!$A$1:$T$889,6,FALSE)</f>
        <v xml:space="preserve">Certificado de vigencia, folio Nº 50038906023, de fecha 17 de mayo de 2021, del Servicio de Registro Civil e Identificación.
</v>
      </c>
      <c r="G299" s="178" t="str">
        <f>VLOOKUP(A299,'BASE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178" t="str">
        <f>VLOOKUP(A299,'BASE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9" s="178" t="str">
        <f>VLOOKUP(A299,'BASE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178" t="str">
        <f>VLOOKUP(A299,'BASE REGISTRO AGOSTO'!$A$1:$T$889,10,FALSE)</f>
        <v>21 de marzo de 2019 a 21 de marzo de 2022</v>
      </c>
      <c r="K299" s="178" t="str">
        <f>VLOOKUP(A299,'BASE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9" s="178" t="str">
        <f>VLOOKUP(A299,'BASE REGISTRO AGOSTO'!$A$1:$T$889,12,FALSE)</f>
        <v xml:space="preserve">Carlos Justiniano Nº 1123, comuna de Providencia, Región Metropolitana.
</v>
      </c>
      <c r="M299" s="178" t="str">
        <f>VLOOKUP(A299,'BASE REGISTRO AGOSTO'!$A$1:$T$889,13,FALSE)</f>
        <v>XIII</v>
      </c>
      <c r="N299" s="178" t="str">
        <f>VLOOKUP(A299,'BASE REGISTRO AGOSTO'!$A$1:$T$889,14,FALSE)</f>
        <v>Providencia</v>
      </c>
      <c r="O299" s="178" t="str">
        <f>VLOOKUP(A299,'BASE REGISTRO AGOSTO'!$A$1:$T$889,15,FALSE)</f>
        <v>Fono 223393900- 223393901</v>
      </c>
      <c r="P299" s="178">
        <f>VLOOKUP(A299,'BASE REGISTRO AGOSTO'!$A$1:$T$889,16,FALSE)</f>
        <v>0</v>
      </c>
      <c r="Q299" s="178">
        <f>VLOOKUP(A299,'BASE REGISTRO AGOSTO'!$A$1:$T$889,17,FALSE)</f>
        <v>0</v>
      </c>
      <c r="R299" s="178" t="str">
        <f>VLOOKUP(A299,'BASE REGISTRO AGOSTO'!$A$1:$T$889,18,FALSE)</f>
        <v>93401: Institución de Asistencia Social</v>
      </c>
      <c r="S299" s="178" t="str">
        <f>VLOOKUP(A299,'BASE REGISTRO AGOSTO'!$A$1:$T$889,19,FALSE)</f>
        <v>Certificado Financiero, correspondiente al año 2020, arpobado por el Sub Departamento de Supervisión Financiera Nacional.</v>
      </c>
      <c r="T299" s="183">
        <f>VLOOKUP(A299,'BASE REGISTRO AGOSTO'!$A$1:$T$889,20,FALSE)</f>
        <v>37970</v>
      </c>
      <c r="U299" s="177">
        <v>6570</v>
      </c>
      <c r="V299" s="179">
        <v>0</v>
      </c>
      <c r="W299" s="179">
        <v>20312168</v>
      </c>
      <c r="X299" s="180">
        <v>44469</v>
      </c>
      <c r="Y299" s="176" t="s">
        <v>6489</v>
      </c>
      <c r="Z299" s="176" t="s">
        <v>6490</v>
      </c>
      <c r="AA299" s="181" t="s">
        <v>229</v>
      </c>
    </row>
    <row r="300" spans="1:27" ht="15.75" customHeight="1" x14ac:dyDescent="0.2">
      <c r="A300" s="177">
        <v>6570</v>
      </c>
      <c r="B300" s="178" t="str">
        <f>VLOOKUP(A300,'BASE REGISTRO AGOSTO'!$A$1:$T$889,2,FALSE)</f>
        <v>Corporación de Oportunidad y Acción Solidaria OPCIÓN</v>
      </c>
      <c r="C300" s="178">
        <f>VLOOKUP(A300,'BASE REGISTRO AGOSTO'!$A$1:$T$889,3,FALSE)</f>
        <v>717150007</v>
      </c>
      <c r="D300" s="178" t="str">
        <f>VLOOKUP(A300,'BASE REGISTRO AGOSTO'!$A$1:$T$889,4,FALSE)</f>
        <v>Corporación de Derecho Privado.</v>
      </c>
      <c r="E300" s="178" t="str">
        <f>VLOOKUP(A300,'BASE REGISTRO AGOSTO'!$A$1:$T$889,5,FALSE)</f>
        <v xml:space="preserve">Otorgada por Decreto Supremo Nº 972, de fecha 25 de julio de  1990, del Ministerio de Justicia, publicado en el Diario Oficial el día 13 de agosto de 1990. </v>
      </c>
      <c r="F300" s="178" t="str">
        <f>VLOOKUP(A300,'BASE REGISTRO AGOSTO'!$A$1:$T$889,6,FALSE)</f>
        <v xml:space="preserve">Certificado de vigencia, folio Nº 50038906023, de fecha 17 de mayo de 2021, del Servicio de Registro Civil e Identificación.
</v>
      </c>
      <c r="G300" s="178" t="str">
        <f>VLOOKUP(A300,'BASE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178" t="str">
        <f>VLOOKUP(A300,'BASE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0" s="178" t="str">
        <f>VLOOKUP(A300,'BASE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178" t="str">
        <f>VLOOKUP(A300,'BASE REGISTRO AGOSTO'!$A$1:$T$889,10,FALSE)</f>
        <v>21 de marzo de 2019 a 21 de marzo de 2022</v>
      </c>
      <c r="K300" s="178" t="str">
        <f>VLOOKUP(A300,'BASE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0" s="178" t="str">
        <f>VLOOKUP(A300,'BASE REGISTRO AGOSTO'!$A$1:$T$889,12,FALSE)</f>
        <v xml:space="preserve">Carlos Justiniano Nº 1123, comuna de Providencia, Región Metropolitana.
</v>
      </c>
      <c r="M300" s="178" t="str">
        <f>VLOOKUP(A300,'BASE REGISTRO AGOSTO'!$A$1:$T$889,13,FALSE)</f>
        <v>XIII</v>
      </c>
      <c r="N300" s="178" t="str">
        <f>VLOOKUP(A300,'BASE REGISTRO AGOSTO'!$A$1:$T$889,14,FALSE)</f>
        <v>Providencia</v>
      </c>
      <c r="O300" s="178" t="str">
        <f>VLOOKUP(A300,'BASE REGISTRO AGOSTO'!$A$1:$T$889,15,FALSE)</f>
        <v>Fono 223393900- 223393901</v>
      </c>
      <c r="P300" s="178">
        <f>VLOOKUP(A300,'BASE REGISTRO AGOSTO'!$A$1:$T$889,16,FALSE)</f>
        <v>0</v>
      </c>
      <c r="Q300" s="178">
        <f>VLOOKUP(A300,'BASE REGISTRO AGOSTO'!$A$1:$T$889,17,FALSE)</f>
        <v>0</v>
      </c>
      <c r="R300" s="178" t="str">
        <f>VLOOKUP(A300,'BASE REGISTRO AGOSTO'!$A$1:$T$889,18,FALSE)</f>
        <v>93401: Institución de Asistencia Social</v>
      </c>
      <c r="S300" s="178" t="str">
        <f>VLOOKUP(A300,'BASE REGISTRO AGOSTO'!$A$1:$T$889,19,FALSE)</f>
        <v>Certificado Financiero, correspondiente al año 2020, arpobado por el Sub Departamento de Supervisión Financiera Nacional.</v>
      </c>
      <c r="T300" s="183">
        <f>VLOOKUP(A300,'BASE REGISTRO AGOSTO'!$A$1:$T$889,20,FALSE)</f>
        <v>37970</v>
      </c>
      <c r="U300" s="177">
        <v>6570</v>
      </c>
      <c r="V300" s="179">
        <v>123315486</v>
      </c>
      <c r="W300" s="179">
        <v>856739089</v>
      </c>
      <c r="X300" s="180">
        <v>44469</v>
      </c>
      <c r="Y300" s="176" t="s">
        <v>6489</v>
      </c>
      <c r="Z300" s="176" t="s">
        <v>6490</v>
      </c>
      <c r="AA300" s="181" t="s">
        <v>171</v>
      </c>
    </row>
    <row r="301" spans="1:27" ht="15.75" customHeight="1" x14ac:dyDescent="0.2">
      <c r="A301" s="177">
        <v>6570</v>
      </c>
      <c r="B301" s="178" t="str">
        <f>VLOOKUP(A301,'BASE REGISTRO AGOSTO'!$A$1:$T$889,2,FALSE)</f>
        <v>Corporación de Oportunidad y Acción Solidaria OPCIÓN</v>
      </c>
      <c r="C301" s="178">
        <f>VLOOKUP(A301,'BASE REGISTRO AGOSTO'!$A$1:$T$889,3,FALSE)</f>
        <v>717150007</v>
      </c>
      <c r="D301" s="178" t="str">
        <f>VLOOKUP(A301,'BASE REGISTRO AGOSTO'!$A$1:$T$889,4,FALSE)</f>
        <v>Corporación de Derecho Privado.</v>
      </c>
      <c r="E301" s="178" t="str">
        <f>VLOOKUP(A301,'BASE REGISTRO AGOSTO'!$A$1:$T$889,5,FALSE)</f>
        <v xml:space="preserve">Otorgada por Decreto Supremo Nº 972, de fecha 25 de julio de  1990, del Ministerio de Justicia, publicado en el Diario Oficial el día 13 de agosto de 1990. </v>
      </c>
      <c r="F301" s="178" t="str">
        <f>VLOOKUP(A301,'BASE REGISTRO AGOSTO'!$A$1:$T$889,6,FALSE)</f>
        <v xml:space="preserve">Certificado de vigencia, folio Nº 50038906023, de fecha 17 de mayo de 2021, del Servicio de Registro Civil e Identificación.
</v>
      </c>
      <c r="G301" s="178" t="str">
        <f>VLOOKUP(A301,'BASE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178" t="str">
        <f>VLOOKUP(A301,'BASE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1" s="178" t="str">
        <f>VLOOKUP(A301,'BASE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178" t="str">
        <f>VLOOKUP(A301,'BASE REGISTRO AGOSTO'!$A$1:$T$889,10,FALSE)</f>
        <v>21 de marzo de 2019 a 21 de marzo de 2022</v>
      </c>
      <c r="K301" s="178" t="str">
        <f>VLOOKUP(A301,'BASE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1" s="178" t="str">
        <f>VLOOKUP(A301,'BASE REGISTRO AGOSTO'!$A$1:$T$889,12,FALSE)</f>
        <v xml:space="preserve">Carlos Justiniano Nº 1123, comuna de Providencia, Región Metropolitana.
</v>
      </c>
      <c r="M301" s="178" t="str">
        <f>VLOOKUP(A301,'BASE REGISTRO AGOSTO'!$A$1:$T$889,13,FALSE)</f>
        <v>XIII</v>
      </c>
      <c r="N301" s="178" t="str">
        <f>VLOOKUP(A301,'BASE REGISTRO AGOSTO'!$A$1:$T$889,14,FALSE)</f>
        <v>Providencia</v>
      </c>
      <c r="O301" s="178" t="str">
        <f>VLOOKUP(A301,'BASE REGISTRO AGOSTO'!$A$1:$T$889,15,FALSE)</f>
        <v>Fono 223393900- 223393901</v>
      </c>
      <c r="P301" s="178">
        <f>VLOOKUP(A301,'BASE REGISTRO AGOSTO'!$A$1:$T$889,16,FALSE)</f>
        <v>0</v>
      </c>
      <c r="Q301" s="178">
        <f>VLOOKUP(A301,'BASE REGISTRO AGOSTO'!$A$1:$T$889,17,FALSE)</f>
        <v>0</v>
      </c>
      <c r="R301" s="178" t="str">
        <f>VLOOKUP(A301,'BASE REGISTRO AGOSTO'!$A$1:$T$889,18,FALSE)</f>
        <v>93401: Institución de Asistencia Social</v>
      </c>
      <c r="S301" s="178" t="str">
        <f>VLOOKUP(A301,'BASE REGISTRO AGOSTO'!$A$1:$T$889,19,FALSE)</f>
        <v>Certificado Financiero, correspondiente al año 2020, arpobado por el Sub Departamento de Supervisión Financiera Nacional.</v>
      </c>
      <c r="T301" s="183">
        <f>VLOOKUP(A301,'BASE REGISTRO AGOSTO'!$A$1:$T$889,20,FALSE)</f>
        <v>37970</v>
      </c>
      <c r="U301" s="177">
        <v>6570</v>
      </c>
      <c r="V301" s="179">
        <v>27750538</v>
      </c>
      <c r="W301" s="179">
        <v>281970899</v>
      </c>
      <c r="X301" s="180">
        <v>44469</v>
      </c>
      <c r="Y301" s="176" t="s">
        <v>6489</v>
      </c>
      <c r="Z301" s="176" t="s">
        <v>6490</v>
      </c>
      <c r="AA301" s="181" t="s">
        <v>6551</v>
      </c>
    </row>
    <row r="302" spans="1:27" ht="15.75" customHeight="1" x14ac:dyDescent="0.2">
      <c r="A302" s="177">
        <v>6570</v>
      </c>
      <c r="B302" s="178" t="str">
        <f>VLOOKUP(A302,'BASE REGISTRO AGOSTO'!$A$1:$T$889,2,FALSE)</f>
        <v>Corporación de Oportunidad y Acción Solidaria OPCIÓN</v>
      </c>
      <c r="C302" s="178">
        <f>VLOOKUP(A302,'BASE REGISTRO AGOSTO'!$A$1:$T$889,3,FALSE)</f>
        <v>717150007</v>
      </c>
      <c r="D302" s="178" t="str">
        <f>VLOOKUP(A302,'BASE REGISTRO AGOSTO'!$A$1:$T$889,4,FALSE)</f>
        <v>Corporación de Derecho Privado.</v>
      </c>
      <c r="E302" s="178" t="str">
        <f>VLOOKUP(A302,'BASE REGISTRO AGOSTO'!$A$1:$T$889,5,FALSE)</f>
        <v xml:space="preserve">Otorgada por Decreto Supremo Nº 972, de fecha 25 de julio de  1990, del Ministerio de Justicia, publicado en el Diario Oficial el día 13 de agosto de 1990. </v>
      </c>
      <c r="F302" s="178" t="str">
        <f>VLOOKUP(A302,'BASE REGISTRO AGOSTO'!$A$1:$T$889,6,FALSE)</f>
        <v xml:space="preserve">Certificado de vigencia, folio Nº 50038906023, de fecha 17 de mayo de 2021, del Servicio de Registro Civil e Identificación.
</v>
      </c>
      <c r="G302" s="178" t="str">
        <f>VLOOKUP(A302,'BASE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178" t="str">
        <f>VLOOKUP(A302,'BASE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2" s="178" t="str">
        <f>VLOOKUP(A302,'BASE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178" t="str">
        <f>VLOOKUP(A302,'BASE REGISTRO AGOSTO'!$A$1:$T$889,10,FALSE)</f>
        <v>21 de marzo de 2019 a 21 de marzo de 2022</v>
      </c>
      <c r="K302" s="178" t="str">
        <f>VLOOKUP(A302,'BASE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2" s="178" t="str">
        <f>VLOOKUP(A302,'BASE REGISTRO AGOSTO'!$A$1:$T$889,12,FALSE)</f>
        <v xml:space="preserve">Carlos Justiniano Nº 1123, comuna de Providencia, Región Metropolitana.
</v>
      </c>
      <c r="M302" s="178" t="str">
        <f>VLOOKUP(A302,'BASE REGISTRO AGOSTO'!$A$1:$T$889,13,FALSE)</f>
        <v>XIII</v>
      </c>
      <c r="N302" s="178" t="str">
        <f>VLOOKUP(A302,'BASE REGISTRO AGOSTO'!$A$1:$T$889,14,FALSE)</f>
        <v>Providencia</v>
      </c>
      <c r="O302" s="178" t="str">
        <f>VLOOKUP(A302,'BASE REGISTRO AGOSTO'!$A$1:$T$889,15,FALSE)</f>
        <v>Fono 223393900- 223393901</v>
      </c>
      <c r="P302" s="178">
        <f>VLOOKUP(A302,'BASE REGISTRO AGOSTO'!$A$1:$T$889,16,FALSE)</f>
        <v>0</v>
      </c>
      <c r="Q302" s="178">
        <f>VLOOKUP(A302,'BASE REGISTRO AGOSTO'!$A$1:$T$889,17,FALSE)</f>
        <v>0</v>
      </c>
      <c r="R302" s="178" t="str">
        <f>VLOOKUP(A302,'BASE REGISTRO AGOSTO'!$A$1:$T$889,18,FALSE)</f>
        <v>93401: Institución de Asistencia Social</v>
      </c>
      <c r="S302" s="178" t="str">
        <f>VLOOKUP(A302,'BASE REGISTRO AGOSTO'!$A$1:$T$889,19,FALSE)</f>
        <v>Certificado Financiero, correspondiente al año 2020, arpobado por el Sub Departamento de Supervisión Financiera Nacional.</v>
      </c>
      <c r="T302" s="183">
        <f>VLOOKUP(A302,'BASE REGISTRO AGOSTO'!$A$1:$T$889,20,FALSE)</f>
        <v>37970</v>
      </c>
      <c r="U302" s="177">
        <v>6570</v>
      </c>
      <c r="V302" s="179">
        <v>39898532</v>
      </c>
      <c r="W302" s="179">
        <v>429946904</v>
      </c>
      <c r="X302" s="180">
        <v>44469</v>
      </c>
      <c r="Y302" s="176" t="s">
        <v>6489</v>
      </c>
      <c r="Z302" s="176" t="s">
        <v>6490</v>
      </c>
      <c r="AA302" s="181" t="s">
        <v>6566</v>
      </c>
    </row>
    <row r="303" spans="1:27" ht="15.75" customHeight="1" x14ac:dyDescent="0.2">
      <c r="A303" s="177">
        <v>6570</v>
      </c>
      <c r="B303" s="178" t="str">
        <f>VLOOKUP(A303,'BASE REGISTRO AGOSTO'!$A$1:$T$889,2,FALSE)</f>
        <v>Corporación de Oportunidad y Acción Solidaria OPCIÓN</v>
      </c>
      <c r="C303" s="178">
        <f>VLOOKUP(A303,'BASE REGISTRO AGOSTO'!$A$1:$T$889,3,FALSE)</f>
        <v>717150007</v>
      </c>
      <c r="D303" s="178" t="str">
        <f>VLOOKUP(A303,'BASE REGISTRO AGOSTO'!$A$1:$T$889,4,FALSE)</f>
        <v>Corporación de Derecho Privado.</v>
      </c>
      <c r="E303" s="178" t="str">
        <f>VLOOKUP(A303,'BASE REGISTRO AGOSTO'!$A$1:$T$889,5,FALSE)</f>
        <v xml:space="preserve">Otorgada por Decreto Supremo Nº 972, de fecha 25 de julio de  1990, del Ministerio de Justicia, publicado en el Diario Oficial el día 13 de agosto de 1990. </v>
      </c>
      <c r="F303" s="178" t="str">
        <f>VLOOKUP(A303,'BASE REGISTRO AGOSTO'!$A$1:$T$889,6,FALSE)</f>
        <v xml:space="preserve">Certificado de vigencia, folio Nº 50038906023, de fecha 17 de mayo de 2021, del Servicio de Registro Civil e Identificación.
</v>
      </c>
      <c r="G303" s="178" t="str">
        <f>VLOOKUP(A303,'BASE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178" t="str">
        <f>VLOOKUP(A303,'BASE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3" s="178" t="str">
        <f>VLOOKUP(A303,'BASE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178" t="str">
        <f>VLOOKUP(A303,'BASE REGISTRO AGOSTO'!$A$1:$T$889,10,FALSE)</f>
        <v>21 de marzo de 2019 a 21 de marzo de 2022</v>
      </c>
      <c r="K303" s="178" t="str">
        <f>VLOOKUP(A303,'BASE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3" s="178" t="str">
        <f>VLOOKUP(A303,'BASE REGISTRO AGOSTO'!$A$1:$T$889,12,FALSE)</f>
        <v xml:space="preserve">Carlos Justiniano Nº 1123, comuna de Providencia, Región Metropolitana.
</v>
      </c>
      <c r="M303" s="178" t="str">
        <f>VLOOKUP(A303,'BASE REGISTRO AGOSTO'!$A$1:$T$889,13,FALSE)</f>
        <v>XIII</v>
      </c>
      <c r="N303" s="178" t="str">
        <f>VLOOKUP(A303,'BASE REGISTRO AGOSTO'!$A$1:$T$889,14,FALSE)</f>
        <v>Providencia</v>
      </c>
      <c r="O303" s="178" t="str">
        <f>VLOOKUP(A303,'BASE REGISTRO AGOSTO'!$A$1:$T$889,15,FALSE)</f>
        <v>Fono 223393900- 223393901</v>
      </c>
      <c r="P303" s="178">
        <f>VLOOKUP(A303,'BASE REGISTRO AGOSTO'!$A$1:$T$889,16,FALSE)</f>
        <v>0</v>
      </c>
      <c r="Q303" s="178">
        <f>VLOOKUP(A303,'BASE REGISTRO AGOSTO'!$A$1:$T$889,17,FALSE)</f>
        <v>0</v>
      </c>
      <c r="R303" s="178" t="str">
        <f>VLOOKUP(A303,'BASE REGISTRO AGOSTO'!$A$1:$T$889,18,FALSE)</f>
        <v>93401: Institución de Asistencia Social</v>
      </c>
      <c r="S303" s="178" t="str">
        <f>VLOOKUP(A303,'BASE REGISTRO AGOSTO'!$A$1:$T$889,19,FALSE)</f>
        <v>Certificado Financiero, correspondiente al año 2020, arpobado por el Sub Departamento de Supervisión Financiera Nacional.</v>
      </c>
      <c r="T303" s="183">
        <f>VLOOKUP(A303,'BASE REGISTRO AGOSTO'!$A$1:$T$889,20,FALSE)</f>
        <v>37970</v>
      </c>
      <c r="U303" s="177">
        <v>6570</v>
      </c>
      <c r="V303" s="179">
        <v>16033200</v>
      </c>
      <c r="W303" s="179">
        <v>189512424</v>
      </c>
      <c r="X303" s="180">
        <v>44469</v>
      </c>
      <c r="Y303" s="176" t="s">
        <v>6489</v>
      </c>
      <c r="Z303" s="176" t="s">
        <v>6490</v>
      </c>
      <c r="AA303" s="181" t="s">
        <v>6583</v>
      </c>
    </row>
    <row r="304" spans="1:27" ht="15.75" customHeight="1" x14ac:dyDescent="0.2">
      <c r="A304" s="177">
        <v>6570</v>
      </c>
      <c r="B304" s="178" t="str">
        <f>VLOOKUP(A304,'BASE REGISTRO AGOSTO'!$A$1:$T$889,2,FALSE)</f>
        <v>Corporación de Oportunidad y Acción Solidaria OPCIÓN</v>
      </c>
      <c r="C304" s="178">
        <f>VLOOKUP(A304,'BASE REGISTRO AGOSTO'!$A$1:$T$889,3,FALSE)</f>
        <v>717150007</v>
      </c>
      <c r="D304" s="178" t="str">
        <f>VLOOKUP(A304,'BASE REGISTRO AGOSTO'!$A$1:$T$889,4,FALSE)</f>
        <v>Corporación de Derecho Privado.</v>
      </c>
      <c r="E304" s="178" t="str">
        <f>VLOOKUP(A304,'BASE REGISTRO AGOSTO'!$A$1:$T$889,5,FALSE)</f>
        <v xml:space="preserve">Otorgada por Decreto Supremo Nº 972, de fecha 25 de julio de  1990, del Ministerio de Justicia, publicado en el Diario Oficial el día 13 de agosto de 1990. </v>
      </c>
      <c r="F304" s="178" t="str">
        <f>VLOOKUP(A304,'BASE REGISTRO AGOSTO'!$A$1:$T$889,6,FALSE)</f>
        <v xml:space="preserve">Certificado de vigencia, folio Nº 50038906023, de fecha 17 de mayo de 2021, del Servicio de Registro Civil e Identificación.
</v>
      </c>
      <c r="G304" s="178" t="str">
        <f>VLOOKUP(A304,'BASE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178" t="str">
        <f>VLOOKUP(A304,'BASE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4" s="178" t="str">
        <f>VLOOKUP(A304,'BASE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178" t="str">
        <f>VLOOKUP(A304,'BASE REGISTRO AGOSTO'!$A$1:$T$889,10,FALSE)</f>
        <v>21 de marzo de 2019 a 21 de marzo de 2022</v>
      </c>
      <c r="K304" s="178" t="str">
        <f>VLOOKUP(A304,'BASE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4" s="178" t="str">
        <f>VLOOKUP(A304,'BASE REGISTRO AGOSTO'!$A$1:$T$889,12,FALSE)</f>
        <v xml:space="preserve">Carlos Justiniano Nº 1123, comuna de Providencia, Región Metropolitana.
</v>
      </c>
      <c r="M304" s="178" t="str">
        <f>VLOOKUP(A304,'BASE REGISTRO AGOSTO'!$A$1:$T$889,13,FALSE)</f>
        <v>XIII</v>
      </c>
      <c r="N304" s="178" t="str">
        <f>VLOOKUP(A304,'BASE REGISTRO AGOSTO'!$A$1:$T$889,14,FALSE)</f>
        <v>Providencia</v>
      </c>
      <c r="O304" s="178" t="str">
        <f>VLOOKUP(A304,'BASE REGISTRO AGOSTO'!$A$1:$T$889,15,FALSE)</f>
        <v>Fono 223393900- 223393901</v>
      </c>
      <c r="P304" s="178">
        <f>VLOOKUP(A304,'BASE REGISTRO AGOSTO'!$A$1:$T$889,16,FALSE)</f>
        <v>0</v>
      </c>
      <c r="Q304" s="178">
        <f>VLOOKUP(A304,'BASE REGISTRO AGOSTO'!$A$1:$T$889,17,FALSE)</f>
        <v>0</v>
      </c>
      <c r="R304" s="178" t="str">
        <f>VLOOKUP(A304,'BASE REGISTRO AGOSTO'!$A$1:$T$889,18,FALSE)</f>
        <v>93401: Institución de Asistencia Social</v>
      </c>
      <c r="S304" s="178" t="str">
        <f>VLOOKUP(A304,'BASE REGISTRO AGOSTO'!$A$1:$T$889,19,FALSE)</f>
        <v>Certificado Financiero, correspondiente al año 2020, arpobado por el Sub Departamento de Supervisión Financiera Nacional.</v>
      </c>
      <c r="T304" s="183">
        <f>VLOOKUP(A304,'BASE REGISTRO AGOSTO'!$A$1:$T$889,20,FALSE)</f>
        <v>37970</v>
      </c>
      <c r="U304" s="177">
        <v>6570</v>
      </c>
      <c r="V304" s="179">
        <v>9743186</v>
      </c>
      <c r="W304" s="179">
        <v>84041900</v>
      </c>
      <c r="X304" s="180">
        <v>44469</v>
      </c>
      <c r="Y304" s="176" t="s">
        <v>6489</v>
      </c>
      <c r="Z304" s="176" t="s">
        <v>6490</v>
      </c>
      <c r="AA304" s="181" t="s">
        <v>6548</v>
      </c>
    </row>
    <row r="305" spans="1:27" ht="15.75" customHeight="1" x14ac:dyDescent="0.2">
      <c r="A305" s="177">
        <v>6570</v>
      </c>
      <c r="B305" s="178" t="str">
        <f>VLOOKUP(A305,'BASE REGISTRO AGOSTO'!$A$1:$T$889,2,FALSE)</f>
        <v>Corporación de Oportunidad y Acción Solidaria OPCIÓN</v>
      </c>
      <c r="C305" s="178">
        <f>VLOOKUP(A305,'BASE REGISTRO AGOSTO'!$A$1:$T$889,3,FALSE)</f>
        <v>717150007</v>
      </c>
      <c r="D305" s="178" t="str">
        <f>VLOOKUP(A305,'BASE REGISTRO AGOSTO'!$A$1:$T$889,4,FALSE)</f>
        <v>Corporación de Derecho Privado.</v>
      </c>
      <c r="E305" s="178" t="str">
        <f>VLOOKUP(A305,'BASE REGISTRO AGOSTO'!$A$1:$T$889,5,FALSE)</f>
        <v xml:space="preserve">Otorgada por Decreto Supremo Nº 972, de fecha 25 de julio de  1990, del Ministerio de Justicia, publicado en el Diario Oficial el día 13 de agosto de 1990. </v>
      </c>
      <c r="F305" s="178" t="str">
        <f>VLOOKUP(A305,'BASE REGISTRO AGOSTO'!$A$1:$T$889,6,FALSE)</f>
        <v xml:space="preserve">Certificado de vigencia, folio Nº 50038906023, de fecha 17 de mayo de 2021, del Servicio de Registro Civil e Identificación.
</v>
      </c>
      <c r="G305" s="178" t="str">
        <f>VLOOKUP(A305,'BASE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178" t="str">
        <f>VLOOKUP(A305,'BASE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5" s="178" t="str">
        <f>VLOOKUP(A305,'BASE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178" t="str">
        <f>VLOOKUP(A305,'BASE REGISTRO AGOSTO'!$A$1:$T$889,10,FALSE)</f>
        <v>21 de marzo de 2019 a 21 de marzo de 2022</v>
      </c>
      <c r="K305" s="178" t="str">
        <f>VLOOKUP(A305,'BASE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5" s="178" t="str">
        <f>VLOOKUP(A305,'BASE REGISTRO AGOSTO'!$A$1:$T$889,12,FALSE)</f>
        <v xml:space="preserve">Carlos Justiniano Nº 1123, comuna de Providencia, Región Metropolitana.
</v>
      </c>
      <c r="M305" s="178" t="str">
        <f>VLOOKUP(A305,'BASE REGISTRO AGOSTO'!$A$1:$T$889,13,FALSE)</f>
        <v>XIII</v>
      </c>
      <c r="N305" s="178" t="str">
        <f>VLOOKUP(A305,'BASE REGISTRO AGOSTO'!$A$1:$T$889,14,FALSE)</f>
        <v>Providencia</v>
      </c>
      <c r="O305" s="178" t="str">
        <f>VLOOKUP(A305,'BASE REGISTRO AGOSTO'!$A$1:$T$889,15,FALSE)</f>
        <v>Fono 223393900- 223393901</v>
      </c>
      <c r="P305" s="178">
        <f>VLOOKUP(A305,'BASE REGISTRO AGOSTO'!$A$1:$T$889,16,FALSE)</f>
        <v>0</v>
      </c>
      <c r="Q305" s="178">
        <f>VLOOKUP(A305,'BASE REGISTRO AGOSTO'!$A$1:$T$889,17,FALSE)</f>
        <v>0</v>
      </c>
      <c r="R305" s="178" t="str">
        <f>VLOOKUP(A305,'BASE REGISTRO AGOSTO'!$A$1:$T$889,18,FALSE)</f>
        <v>93401: Institución de Asistencia Social</v>
      </c>
      <c r="S305" s="178" t="str">
        <f>VLOOKUP(A305,'BASE REGISTRO AGOSTO'!$A$1:$T$889,19,FALSE)</f>
        <v>Certificado Financiero, correspondiente al año 2020, arpobado por el Sub Departamento de Supervisión Financiera Nacional.</v>
      </c>
      <c r="T305" s="183">
        <f>VLOOKUP(A305,'BASE REGISTRO AGOSTO'!$A$1:$T$889,20,FALSE)</f>
        <v>37970</v>
      </c>
      <c r="U305" s="177">
        <v>6570</v>
      </c>
      <c r="V305" s="179">
        <v>14891912</v>
      </c>
      <c r="W305" s="179">
        <v>146163986</v>
      </c>
      <c r="X305" s="180">
        <v>44469</v>
      </c>
      <c r="Y305" s="176" t="s">
        <v>6489</v>
      </c>
      <c r="Z305" s="176" t="s">
        <v>6490</v>
      </c>
      <c r="AA305" s="181" t="s">
        <v>6599</v>
      </c>
    </row>
    <row r="306" spans="1:27" ht="15.75" customHeight="1" x14ac:dyDescent="0.2">
      <c r="A306" s="177">
        <v>6570</v>
      </c>
      <c r="B306" s="178" t="str">
        <f>VLOOKUP(A306,'BASE REGISTRO AGOSTO'!$A$1:$T$889,2,FALSE)</f>
        <v>Corporación de Oportunidad y Acción Solidaria OPCIÓN</v>
      </c>
      <c r="C306" s="178">
        <f>VLOOKUP(A306,'BASE REGISTRO AGOSTO'!$A$1:$T$889,3,FALSE)</f>
        <v>717150007</v>
      </c>
      <c r="D306" s="178" t="str">
        <f>VLOOKUP(A306,'BASE REGISTRO AGOSTO'!$A$1:$T$889,4,FALSE)</f>
        <v>Corporación de Derecho Privado.</v>
      </c>
      <c r="E306" s="178" t="str">
        <f>VLOOKUP(A306,'BASE REGISTRO AGOSTO'!$A$1:$T$889,5,FALSE)</f>
        <v xml:space="preserve">Otorgada por Decreto Supremo Nº 972, de fecha 25 de julio de  1990, del Ministerio de Justicia, publicado en el Diario Oficial el día 13 de agosto de 1990. </v>
      </c>
      <c r="F306" s="178" t="str">
        <f>VLOOKUP(A306,'BASE REGISTRO AGOSTO'!$A$1:$T$889,6,FALSE)</f>
        <v xml:space="preserve">Certificado de vigencia, folio Nº 50038906023, de fecha 17 de mayo de 2021, del Servicio de Registro Civil e Identificación.
</v>
      </c>
      <c r="G306" s="178" t="str">
        <f>VLOOKUP(A306,'BASE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178" t="str">
        <f>VLOOKUP(A306,'BASE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6" s="178" t="str">
        <f>VLOOKUP(A306,'BASE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178" t="str">
        <f>VLOOKUP(A306,'BASE REGISTRO AGOSTO'!$A$1:$T$889,10,FALSE)</f>
        <v>21 de marzo de 2019 a 21 de marzo de 2022</v>
      </c>
      <c r="K306" s="178" t="str">
        <f>VLOOKUP(A306,'BASE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6" s="178" t="str">
        <f>VLOOKUP(A306,'BASE REGISTRO AGOSTO'!$A$1:$T$889,12,FALSE)</f>
        <v xml:space="preserve">Carlos Justiniano Nº 1123, comuna de Providencia, Región Metropolitana.
</v>
      </c>
      <c r="M306" s="178" t="str">
        <f>VLOOKUP(A306,'BASE REGISTRO AGOSTO'!$A$1:$T$889,13,FALSE)</f>
        <v>XIII</v>
      </c>
      <c r="N306" s="178" t="str">
        <f>VLOOKUP(A306,'BASE REGISTRO AGOSTO'!$A$1:$T$889,14,FALSE)</f>
        <v>Providencia</v>
      </c>
      <c r="O306" s="178" t="str">
        <f>VLOOKUP(A306,'BASE REGISTRO AGOSTO'!$A$1:$T$889,15,FALSE)</f>
        <v>Fono 223393900- 223393901</v>
      </c>
      <c r="P306" s="178">
        <f>VLOOKUP(A306,'BASE REGISTRO AGOSTO'!$A$1:$T$889,16,FALSE)</f>
        <v>0</v>
      </c>
      <c r="Q306" s="178">
        <f>VLOOKUP(A306,'BASE REGISTRO AGOSTO'!$A$1:$T$889,17,FALSE)</f>
        <v>0</v>
      </c>
      <c r="R306" s="178" t="str">
        <f>VLOOKUP(A306,'BASE REGISTRO AGOSTO'!$A$1:$T$889,18,FALSE)</f>
        <v>93401: Institución de Asistencia Social</v>
      </c>
      <c r="S306" s="178" t="str">
        <f>VLOOKUP(A306,'BASE REGISTRO AGOSTO'!$A$1:$T$889,19,FALSE)</f>
        <v>Certificado Financiero, correspondiente al año 2020, arpobado por el Sub Departamento de Supervisión Financiera Nacional.</v>
      </c>
      <c r="T306" s="183">
        <f>VLOOKUP(A306,'BASE REGISTRO AGOSTO'!$A$1:$T$889,20,FALSE)</f>
        <v>37970</v>
      </c>
      <c r="U306" s="177">
        <v>6570</v>
      </c>
      <c r="V306" s="179">
        <v>8657928</v>
      </c>
      <c r="W306" s="179">
        <v>69836490</v>
      </c>
      <c r="X306" s="180">
        <v>44469</v>
      </c>
      <c r="Y306" s="176" t="s">
        <v>6489</v>
      </c>
      <c r="Z306" s="176" t="s">
        <v>6490</v>
      </c>
      <c r="AA306" s="181" t="s">
        <v>6600</v>
      </c>
    </row>
    <row r="307" spans="1:27" ht="15.75" customHeight="1" x14ac:dyDescent="0.2">
      <c r="A307" s="177">
        <v>6570</v>
      </c>
      <c r="B307" s="178" t="str">
        <f>VLOOKUP(A307,'BASE REGISTRO AGOSTO'!$A$1:$T$889,2,FALSE)</f>
        <v>Corporación de Oportunidad y Acción Solidaria OPCIÓN</v>
      </c>
      <c r="C307" s="178">
        <f>VLOOKUP(A307,'BASE REGISTRO AGOSTO'!$A$1:$T$889,3,FALSE)</f>
        <v>717150007</v>
      </c>
      <c r="D307" s="178" t="str">
        <f>VLOOKUP(A307,'BASE REGISTRO AGOSTO'!$A$1:$T$889,4,FALSE)</f>
        <v>Corporación de Derecho Privado.</v>
      </c>
      <c r="E307" s="178" t="str">
        <f>VLOOKUP(A307,'BASE REGISTRO AGOSTO'!$A$1:$T$889,5,FALSE)</f>
        <v xml:space="preserve">Otorgada por Decreto Supremo Nº 972, de fecha 25 de julio de  1990, del Ministerio de Justicia, publicado en el Diario Oficial el día 13 de agosto de 1990. </v>
      </c>
      <c r="F307" s="178" t="str">
        <f>VLOOKUP(A307,'BASE REGISTRO AGOSTO'!$A$1:$T$889,6,FALSE)</f>
        <v xml:space="preserve">Certificado de vigencia, folio Nº 50038906023, de fecha 17 de mayo de 2021, del Servicio de Registro Civil e Identificación.
</v>
      </c>
      <c r="G307" s="178" t="str">
        <f>VLOOKUP(A307,'BASE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178" t="str">
        <f>VLOOKUP(A307,'BASE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7" s="178" t="str">
        <f>VLOOKUP(A307,'BASE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178" t="str">
        <f>VLOOKUP(A307,'BASE REGISTRO AGOSTO'!$A$1:$T$889,10,FALSE)</f>
        <v>21 de marzo de 2019 a 21 de marzo de 2022</v>
      </c>
      <c r="K307" s="178" t="str">
        <f>VLOOKUP(A307,'BASE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7" s="178" t="str">
        <f>VLOOKUP(A307,'BASE REGISTRO AGOSTO'!$A$1:$T$889,12,FALSE)</f>
        <v xml:space="preserve">Carlos Justiniano Nº 1123, comuna de Providencia, Región Metropolitana.
</v>
      </c>
      <c r="M307" s="178" t="str">
        <f>VLOOKUP(A307,'BASE REGISTRO AGOSTO'!$A$1:$T$889,13,FALSE)</f>
        <v>XIII</v>
      </c>
      <c r="N307" s="178" t="str">
        <f>VLOOKUP(A307,'BASE REGISTRO AGOSTO'!$A$1:$T$889,14,FALSE)</f>
        <v>Providencia</v>
      </c>
      <c r="O307" s="178" t="str">
        <f>VLOOKUP(A307,'BASE REGISTRO AGOSTO'!$A$1:$T$889,15,FALSE)</f>
        <v>Fono 223393900- 223393901</v>
      </c>
      <c r="P307" s="178">
        <f>VLOOKUP(A307,'BASE REGISTRO AGOSTO'!$A$1:$T$889,16,FALSE)</f>
        <v>0</v>
      </c>
      <c r="Q307" s="178">
        <f>VLOOKUP(A307,'BASE REGISTRO AGOSTO'!$A$1:$T$889,17,FALSE)</f>
        <v>0</v>
      </c>
      <c r="R307" s="178" t="str">
        <f>VLOOKUP(A307,'BASE REGISTRO AGOSTO'!$A$1:$T$889,18,FALSE)</f>
        <v>93401: Institución de Asistencia Social</v>
      </c>
      <c r="S307" s="178" t="str">
        <f>VLOOKUP(A307,'BASE REGISTRO AGOSTO'!$A$1:$T$889,19,FALSE)</f>
        <v>Certificado Financiero, correspondiente al año 2020, arpobado por el Sub Departamento de Supervisión Financiera Nacional.</v>
      </c>
      <c r="T307" s="183">
        <f>VLOOKUP(A307,'BASE REGISTRO AGOSTO'!$A$1:$T$889,20,FALSE)</f>
        <v>37970</v>
      </c>
      <c r="U307" s="177">
        <v>6570</v>
      </c>
      <c r="V307" s="179">
        <v>21438974</v>
      </c>
      <c r="W307" s="179">
        <v>201603339</v>
      </c>
      <c r="X307" s="180">
        <v>44469</v>
      </c>
      <c r="Y307" s="176" t="s">
        <v>6489</v>
      </c>
      <c r="Z307" s="176" t="s">
        <v>6490</v>
      </c>
      <c r="AA307" s="181" t="s">
        <v>6585</v>
      </c>
    </row>
    <row r="308" spans="1:27" ht="15.75" customHeight="1" x14ac:dyDescent="0.2">
      <c r="A308" s="177">
        <v>6570</v>
      </c>
      <c r="B308" s="178" t="str">
        <f>VLOOKUP(A308,'BASE REGISTRO AGOSTO'!$A$1:$T$889,2,FALSE)</f>
        <v>Corporación de Oportunidad y Acción Solidaria OPCIÓN</v>
      </c>
      <c r="C308" s="178">
        <f>VLOOKUP(A308,'BASE REGISTRO AGOSTO'!$A$1:$T$889,3,FALSE)</f>
        <v>717150007</v>
      </c>
      <c r="D308" s="178" t="str">
        <f>VLOOKUP(A308,'BASE REGISTRO AGOSTO'!$A$1:$T$889,4,FALSE)</f>
        <v>Corporación de Derecho Privado.</v>
      </c>
      <c r="E308" s="178" t="str">
        <f>VLOOKUP(A308,'BASE REGISTRO AGOSTO'!$A$1:$T$889,5,FALSE)</f>
        <v xml:space="preserve">Otorgada por Decreto Supremo Nº 972, de fecha 25 de julio de  1990, del Ministerio de Justicia, publicado en el Diario Oficial el día 13 de agosto de 1990. </v>
      </c>
      <c r="F308" s="178" t="str">
        <f>VLOOKUP(A308,'BASE REGISTRO AGOSTO'!$A$1:$T$889,6,FALSE)</f>
        <v xml:space="preserve">Certificado de vigencia, folio Nº 50038906023, de fecha 17 de mayo de 2021, del Servicio de Registro Civil e Identificación.
</v>
      </c>
      <c r="G308" s="178" t="str">
        <f>VLOOKUP(A308,'BASE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178" t="str">
        <f>VLOOKUP(A308,'BASE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8" s="178" t="str">
        <f>VLOOKUP(A308,'BASE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178" t="str">
        <f>VLOOKUP(A308,'BASE REGISTRO AGOSTO'!$A$1:$T$889,10,FALSE)</f>
        <v>21 de marzo de 2019 a 21 de marzo de 2022</v>
      </c>
      <c r="K308" s="178" t="str">
        <f>VLOOKUP(A308,'BASE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8" s="178" t="str">
        <f>VLOOKUP(A308,'BASE REGISTRO AGOSTO'!$A$1:$T$889,12,FALSE)</f>
        <v xml:space="preserve">Carlos Justiniano Nº 1123, comuna de Providencia, Región Metropolitana.
</v>
      </c>
      <c r="M308" s="178" t="str">
        <f>VLOOKUP(A308,'BASE REGISTRO AGOSTO'!$A$1:$T$889,13,FALSE)</f>
        <v>XIII</v>
      </c>
      <c r="N308" s="178" t="str">
        <f>VLOOKUP(A308,'BASE REGISTRO AGOSTO'!$A$1:$T$889,14,FALSE)</f>
        <v>Providencia</v>
      </c>
      <c r="O308" s="178" t="str">
        <f>VLOOKUP(A308,'BASE REGISTRO AGOSTO'!$A$1:$T$889,15,FALSE)</f>
        <v>Fono 223393900- 223393901</v>
      </c>
      <c r="P308" s="178">
        <f>VLOOKUP(A308,'BASE REGISTRO AGOSTO'!$A$1:$T$889,16,FALSE)</f>
        <v>0</v>
      </c>
      <c r="Q308" s="178">
        <f>VLOOKUP(A308,'BASE REGISTRO AGOSTO'!$A$1:$T$889,17,FALSE)</f>
        <v>0</v>
      </c>
      <c r="R308" s="178" t="str">
        <f>VLOOKUP(A308,'BASE REGISTRO AGOSTO'!$A$1:$T$889,18,FALSE)</f>
        <v>93401: Institución de Asistencia Social</v>
      </c>
      <c r="S308" s="178" t="str">
        <f>VLOOKUP(A308,'BASE REGISTRO AGOSTO'!$A$1:$T$889,19,FALSE)</f>
        <v>Certificado Financiero, correspondiente al año 2020, arpobado por el Sub Departamento de Supervisión Financiera Nacional.</v>
      </c>
      <c r="T308" s="183">
        <f>VLOOKUP(A308,'BASE REGISTRO AGOSTO'!$A$1:$T$889,20,FALSE)</f>
        <v>37970</v>
      </c>
      <c r="U308" s="177">
        <v>6570</v>
      </c>
      <c r="V308" s="179">
        <v>16922612</v>
      </c>
      <c r="W308" s="179">
        <v>138083089</v>
      </c>
      <c r="X308" s="180">
        <v>44469</v>
      </c>
      <c r="Y308" s="176" t="s">
        <v>6489</v>
      </c>
      <c r="Z308" s="176" t="s">
        <v>6490</v>
      </c>
      <c r="AA308" s="181" t="s">
        <v>6529</v>
      </c>
    </row>
    <row r="309" spans="1:27" ht="15.75" customHeight="1" x14ac:dyDescent="0.2">
      <c r="A309" s="177">
        <v>6570</v>
      </c>
      <c r="B309" s="178" t="str">
        <f>VLOOKUP(A309,'BASE REGISTRO AGOSTO'!$A$1:$T$889,2,FALSE)</f>
        <v>Corporación de Oportunidad y Acción Solidaria OPCIÓN</v>
      </c>
      <c r="C309" s="178">
        <f>VLOOKUP(A309,'BASE REGISTRO AGOSTO'!$A$1:$T$889,3,FALSE)</f>
        <v>717150007</v>
      </c>
      <c r="D309" s="178" t="str">
        <f>VLOOKUP(A309,'BASE REGISTRO AGOSTO'!$A$1:$T$889,4,FALSE)</f>
        <v>Corporación de Derecho Privado.</v>
      </c>
      <c r="E309" s="178" t="str">
        <f>VLOOKUP(A309,'BASE REGISTRO AGOSTO'!$A$1:$T$889,5,FALSE)</f>
        <v xml:space="preserve">Otorgada por Decreto Supremo Nº 972, de fecha 25 de julio de  1990, del Ministerio de Justicia, publicado en el Diario Oficial el día 13 de agosto de 1990. </v>
      </c>
      <c r="F309" s="178" t="str">
        <f>VLOOKUP(A309,'BASE REGISTRO AGOSTO'!$A$1:$T$889,6,FALSE)</f>
        <v xml:space="preserve">Certificado de vigencia, folio Nº 50038906023, de fecha 17 de mayo de 2021, del Servicio de Registro Civil e Identificación.
</v>
      </c>
      <c r="G309" s="178" t="str">
        <f>VLOOKUP(A309,'BASE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178" t="str">
        <f>VLOOKUP(A309,'BASE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9" s="178" t="str">
        <f>VLOOKUP(A309,'BASE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178" t="str">
        <f>VLOOKUP(A309,'BASE REGISTRO AGOSTO'!$A$1:$T$889,10,FALSE)</f>
        <v>21 de marzo de 2019 a 21 de marzo de 2022</v>
      </c>
      <c r="K309" s="178" t="str">
        <f>VLOOKUP(A309,'BASE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9" s="178" t="str">
        <f>VLOOKUP(A309,'BASE REGISTRO AGOSTO'!$A$1:$T$889,12,FALSE)</f>
        <v xml:space="preserve">Carlos Justiniano Nº 1123, comuna de Providencia, Región Metropolitana.
</v>
      </c>
      <c r="M309" s="178" t="str">
        <f>VLOOKUP(A309,'BASE REGISTRO AGOSTO'!$A$1:$T$889,13,FALSE)</f>
        <v>XIII</v>
      </c>
      <c r="N309" s="178" t="str">
        <f>VLOOKUP(A309,'BASE REGISTRO AGOSTO'!$A$1:$T$889,14,FALSE)</f>
        <v>Providencia</v>
      </c>
      <c r="O309" s="178" t="str">
        <f>VLOOKUP(A309,'BASE REGISTRO AGOSTO'!$A$1:$T$889,15,FALSE)</f>
        <v>Fono 223393900- 223393901</v>
      </c>
      <c r="P309" s="178">
        <f>VLOOKUP(A309,'BASE REGISTRO AGOSTO'!$A$1:$T$889,16,FALSE)</f>
        <v>0</v>
      </c>
      <c r="Q309" s="178">
        <f>VLOOKUP(A309,'BASE REGISTRO AGOSTO'!$A$1:$T$889,17,FALSE)</f>
        <v>0</v>
      </c>
      <c r="R309" s="178" t="str">
        <f>VLOOKUP(A309,'BASE REGISTRO AGOSTO'!$A$1:$T$889,18,FALSE)</f>
        <v>93401: Institución de Asistencia Social</v>
      </c>
      <c r="S309" s="178" t="str">
        <f>VLOOKUP(A309,'BASE REGISTRO AGOSTO'!$A$1:$T$889,19,FALSE)</f>
        <v>Certificado Financiero, correspondiente al año 2020, arpobado por el Sub Departamento de Supervisión Financiera Nacional.</v>
      </c>
      <c r="T309" s="183">
        <f>VLOOKUP(A309,'BASE REGISTRO AGOSTO'!$A$1:$T$889,20,FALSE)</f>
        <v>37970</v>
      </c>
      <c r="U309" s="177">
        <v>6570</v>
      </c>
      <c r="V309" s="179">
        <v>0</v>
      </c>
      <c r="W309" s="179">
        <v>1779168</v>
      </c>
      <c r="X309" s="180">
        <v>44469</v>
      </c>
      <c r="Y309" s="176" t="s">
        <v>6489</v>
      </c>
      <c r="Z309" s="176" t="s">
        <v>6490</v>
      </c>
      <c r="AA309" s="181" t="s">
        <v>6530</v>
      </c>
    </row>
    <row r="310" spans="1:27" ht="15.75" customHeight="1" x14ac:dyDescent="0.2">
      <c r="A310" s="177">
        <v>6570</v>
      </c>
      <c r="B310" s="178" t="str">
        <f>VLOOKUP(A310,'BASE REGISTRO AGOSTO'!$A$1:$T$889,2,FALSE)</f>
        <v>Corporación de Oportunidad y Acción Solidaria OPCIÓN</v>
      </c>
      <c r="C310" s="178">
        <f>VLOOKUP(A310,'BASE REGISTRO AGOSTO'!$A$1:$T$889,3,FALSE)</f>
        <v>717150007</v>
      </c>
      <c r="D310" s="178" t="str">
        <f>VLOOKUP(A310,'BASE REGISTRO AGOSTO'!$A$1:$T$889,4,FALSE)</f>
        <v>Corporación de Derecho Privado.</v>
      </c>
      <c r="E310" s="178" t="str">
        <f>VLOOKUP(A310,'BASE REGISTRO AGOSTO'!$A$1:$T$889,5,FALSE)</f>
        <v xml:space="preserve">Otorgada por Decreto Supremo Nº 972, de fecha 25 de julio de  1990, del Ministerio de Justicia, publicado en el Diario Oficial el día 13 de agosto de 1990. </v>
      </c>
      <c r="F310" s="178" t="str">
        <f>VLOOKUP(A310,'BASE REGISTRO AGOSTO'!$A$1:$T$889,6,FALSE)</f>
        <v xml:space="preserve">Certificado de vigencia, folio Nº 50038906023, de fecha 17 de mayo de 2021, del Servicio de Registro Civil e Identificación.
</v>
      </c>
      <c r="G310" s="178" t="str">
        <f>VLOOKUP(A310,'BASE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178" t="str">
        <f>VLOOKUP(A310,'BASE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0" s="178" t="str">
        <f>VLOOKUP(A310,'BASE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178" t="str">
        <f>VLOOKUP(A310,'BASE REGISTRO AGOSTO'!$A$1:$T$889,10,FALSE)</f>
        <v>21 de marzo de 2019 a 21 de marzo de 2022</v>
      </c>
      <c r="K310" s="178" t="str">
        <f>VLOOKUP(A310,'BASE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0" s="178" t="str">
        <f>VLOOKUP(A310,'BASE REGISTRO AGOSTO'!$A$1:$T$889,12,FALSE)</f>
        <v xml:space="preserve">Carlos Justiniano Nº 1123, comuna de Providencia, Región Metropolitana.
</v>
      </c>
      <c r="M310" s="178" t="str">
        <f>VLOOKUP(A310,'BASE REGISTRO AGOSTO'!$A$1:$T$889,13,FALSE)</f>
        <v>XIII</v>
      </c>
      <c r="N310" s="178" t="str">
        <f>VLOOKUP(A310,'BASE REGISTRO AGOSTO'!$A$1:$T$889,14,FALSE)</f>
        <v>Providencia</v>
      </c>
      <c r="O310" s="178" t="str">
        <f>VLOOKUP(A310,'BASE REGISTRO AGOSTO'!$A$1:$T$889,15,FALSE)</f>
        <v>Fono 223393900- 223393901</v>
      </c>
      <c r="P310" s="178">
        <f>VLOOKUP(A310,'BASE REGISTRO AGOSTO'!$A$1:$T$889,16,FALSE)</f>
        <v>0</v>
      </c>
      <c r="Q310" s="178">
        <f>VLOOKUP(A310,'BASE REGISTRO AGOSTO'!$A$1:$T$889,17,FALSE)</f>
        <v>0</v>
      </c>
      <c r="R310" s="178" t="str">
        <f>VLOOKUP(A310,'BASE REGISTRO AGOSTO'!$A$1:$T$889,18,FALSE)</f>
        <v>93401: Institución de Asistencia Social</v>
      </c>
      <c r="S310" s="178" t="str">
        <f>VLOOKUP(A310,'BASE REGISTRO AGOSTO'!$A$1:$T$889,19,FALSE)</f>
        <v>Certificado Financiero, correspondiente al año 2020, arpobado por el Sub Departamento de Supervisión Financiera Nacional.</v>
      </c>
      <c r="T310" s="183">
        <f>VLOOKUP(A310,'BASE REGISTRO AGOSTO'!$A$1:$T$889,20,FALSE)</f>
        <v>37970</v>
      </c>
      <c r="U310" s="177">
        <v>6570</v>
      </c>
      <c r="V310" s="179">
        <v>19175707</v>
      </c>
      <c r="W310" s="179">
        <v>179383728</v>
      </c>
      <c r="X310" s="180">
        <v>44469</v>
      </c>
      <c r="Y310" s="176" t="s">
        <v>6489</v>
      </c>
      <c r="Z310" s="176" t="s">
        <v>6490</v>
      </c>
      <c r="AA310" s="181" t="s">
        <v>6602</v>
      </c>
    </row>
    <row r="311" spans="1:27" ht="15.75" customHeight="1" x14ac:dyDescent="0.2">
      <c r="A311" s="177">
        <v>6570</v>
      </c>
      <c r="B311" s="178" t="str">
        <f>VLOOKUP(A311,'BASE REGISTRO AGOSTO'!$A$1:$T$889,2,FALSE)</f>
        <v>Corporación de Oportunidad y Acción Solidaria OPCIÓN</v>
      </c>
      <c r="C311" s="178">
        <f>VLOOKUP(A311,'BASE REGISTRO AGOSTO'!$A$1:$T$889,3,FALSE)</f>
        <v>717150007</v>
      </c>
      <c r="D311" s="178" t="str">
        <f>VLOOKUP(A311,'BASE REGISTRO AGOSTO'!$A$1:$T$889,4,FALSE)</f>
        <v>Corporación de Derecho Privado.</v>
      </c>
      <c r="E311" s="178" t="str">
        <f>VLOOKUP(A311,'BASE REGISTRO AGOSTO'!$A$1:$T$889,5,FALSE)</f>
        <v xml:space="preserve">Otorgada por Decreto Supremo Nº 972, de fecha 25 de julio de  1990, del Ministerio de Justicia, publicado en el Diario Oficial el día 13 de agosto de 1990. </v>
      </c>
      <c r="F311" s="178" t="str">
        <f>VLOOKUP(A311,'BASE REGISTRO AGOSTO'!$A$1:$T$889,6,FALSE)</f>
        <v xml:space="preserve">Certificado de vigencia, folio Nº 50038906023, de fecha 17 de mayo de 2021, del Servicio de Registro Civil e Identificación.
</v>
      </c>
      <c r="G311" s="178" t="str">
        <f>VLOOKUP(A311,'BASE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178" t="str">
        <f>VLOOKUP(A311,'BASE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1" s="178" t="str">
        <f>VLOOKUP(A311,'BASE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178" t="str">
        <f>VLOOKUP(A311,'BASE REGISTRO AGOSTO'!$A$1:$T$889,10,FALSE)</f>
        <v>21 de marzo de 2019 a 21 de marzo de 2022</v>
      </c>
      <c r="K311" s="178" t="str">
        <f>VLOOKUP(A311,'BASE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1" s="178" t="str">
        <f>VLOOKUP(A311,'BASE REGISTRO AGOSTO'!$A$1:$T$889,12,FALSE)</f>
        <v xml:space="preserve">Carlos Justiniano Nº 1123, comuna de Providencia, Región Metropolitana.
</v>
      </c>
      <c r="M311" s="178" t="str">
        <f>VLOOKUP(A311,'BASE REGISTRO AGOSTO'!$A$1:$T$889,13,FALSE)</f>
        <v>XIII</v>
      </c>
      <c r="N311" s="178" t="str">
        <f>VLOOKUP(A311,'BASE REGISTRO AGOSTO'!$A$1:$T$889,14,FALSE)</f>
        <v>Providencia</v>
      </c>
      <c r="O311" s="178" t="str">
        <f>VLOOKUP(A311,'BASE REGISTRO AGOSTO'!$A$1:$T$889,15,FALSE)</f>
        <v>Fono 223393900- 223393901</v>
      </c>
      <c r="P311" s="178">
        <f>VLOOKUP(A311,'BASE REGISTRO AGOSTO'!$A$1:$T$889,16,FALSE)</f>
        <v>0</v>
      </c>
      <c r="Q311" s="178">
        <f>VLOOKUP(A311,'BASE REGISTRO AGOSTO'!$A$1:$T$889,17,FALSE)</f>
        <v>0</v>
      </c>
      <c r="R311" s="178" t="str">
        <f>VLOOKUP(A311,'BASE REGISTRO AGOSTO'!$A$1:$T$889,18,FALSE)</f>
        <v>93401: Institución de Asistencia Social</v>
      </c>
      <c r="S311" s="178" t="str">
        <f>VLOOKUP(A311,'BASE REGISTRO AGOSTO'!$A$1:$T$889,19,FALSE)</f>
        <v>Certificado Financiero, correspondiente al año 2020, arpobado por el Sub Departamento de Supervisión Financiera Nacional.</v>
      </c>
      <c r="T311" s="183">
        <f>VLOOKUP(A311,'BASE REGISTRO AGOSTO'!$A$1:$T$889,20,FALSE)</f>
        <v>37970</v>
      </c>
      <c r="U311" s="177">
        <v>6570</v>
      </c>
      <c r="V311" s="179">
        <v>28389625</v>
      </c>
      <c r="W311" s="179">
        <v>114089128</v>
      </c>
      <c r="X311" s="180">
        <v>44469</v>
      </c>
      <c r="Y311" s="176" t="s">
        <v>6489</v>
      </c>
      <c r="Z311" s="176" t="s">
        <v>6490</v>
      </c>
      <c r="AA311" s="181" t="s">
        <v>6563</v>
      </c>
    </row>
    <row r="312" spans="1:27" ht="15.75" customHeight="1" x14ac:dyDescent="0.2">
      <c r="A312" s="177">
        <v>6570</v>
      </c>
      <c r="B312" s="178" t="str">
        <f>VLOOKUP(A312,'BASE REGISTRO AGOSTO'!$A$1:$T$889,2,FALSE)</f>
        <v>Corporación de Oportunidad y Acción Solidaria OPCIÓN</v>
      </c>
      <c r="C312" s="178">
        <f>VLOOKUP(A312,'BASE REGISTRO AGOSTO'!$A$1:$T$889,3,FALSE)</f>
        <v>717150007</v>
      </c>
      <c r="D312" s="178" t="str">
        <f>VLOOKUP(A312,'BASE REGISTRO AGOSTO'!$A$1:$T$889,4,FALSE)</f>
        <v>Corporación de Derecho Privado.</v>
      </c>
      <c r="E312" s="178" t="str">
        <f>VLOOKUP(A312,'BASE REGISTRO AGOSTO'!$A$1:$T$889,5,FALSE)</f>
        <v xml:space="preserve">Otorgada por Decreto Supremo Nº 972, de fecha 25 de julio de  1990, del Ministerio de Justicia, publicado en el Diario Oficial el día 13 de agosto de 1990. </v>
      </c>
      <c r="F312" s="178" t="str">
        <f>VLOOKUP(A312,'BASE REGISTRO AGOSTO'!$A$1:$T$889,6,FALSE)</f>
        <v xml:space="preserve">Certificado de vigencia, folio Nº 50038906023, de fecha 17 de mayo de 2021, del Servicio de Registro Civil e Identificación.
</v>
      </c>
      <c r="G312" s="178" t="str">
        <f>VLOOKUP(A312,'BASE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178" t="str">
        <f>VLOOKUP(A312,'BASE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2" s="178" t="str">
        <f>VLOOKUP(A312,'BASE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178" t="str">
        <f>VLOOKUP(A312,'BASE REGISTRO AGOSTO'!$A$1:$T$889,10,FALSE)</f>
        <v>21 de marzo de 2019 a 21 de marzo de 2022</v>
      </c>
      <c r="K312" s="178" t="str">
        <f>VLOOKUP(A312,'BASE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2" s="178" t="str">
        <f>VLOOKUP(A312,'BASE REGISTRO AGOSTO'!$A$1:$T$889,12,FALSE)</f>
        <v xml:space="preserve">Carlos Justiniano Nº 1123, comuna de Providencia, Región Metropolitana.
</v>
      </c>
      <c r="M312" s="178" t="str">
        <f>VLOOKUP(A312,'BASE REGISTRO AGOSTO'!$A$1:$T$889,13,FALSE)</f>
        <v>XIII</v>
      </c>
      <c r="N312" s="178" t="str">
        <f>VLOOKUP(A312,'BASE REGISTRO AGOSTO'!$A$1:$T$889,14,FALSE)</f>
        <v>Providencia</v>
      </c>
      <c r="O312" s="178" t="str">
        <f>VLOOKUP(A312,'BASE REGISTRO AGOSTO'!$A$1:$T$889,15,FALSE)</f>
        <v>Fono 223393900- 223393901</v>
      </c>
      <c r="P312" s="178">
        <f>VLOOKUP(A312,'BASE REGISTRO AGOSTO'!$A$1:$T$889,16,FALSE)</f>
        <v>0</v>
      </c>
      <c r="Q312" s="178">
        <f>VLOOKUP(A312,'BASE REGISTRO AGOSTO'!$A$1:$T$889,17,FALSE)</f>
        <v>0</v>
      </c>
      <c r="R312" s="178" t="str">
        <f>VLOOKUP(A312,'BASE REGISTRO AGOSTO'!$A$1:$T$889,18,FALSE)</f>
        <v>93401: Institución de Asistencia Social</v>
      </c>
      <c r="S312" s="178" t="str">
        <f>VLOOKUP(A312,'BASE REGISTRO AGOSTO'!$A$1:$T$889,19,FALSE)</f>
        <v>Certificado Financiero, correspondiente al año 2020, arpobado por el Sub Departamento de Supervisión Financiera Nacional.</v>
      </c>
      <c r="T312" s="183">
        <f>VLOOKUP(A312,'BASE REGISTRO AGOSTO'!$A$1:$T$889,20,FALSE)</f>
        <v>37970</v>
      </c>
      <c r="U312" s="177">
        <v>6570</v>
      </c>
      <c r="V312" s="179">
        <v>16033200</v>
      </c>
      <c r="W312" s="179">
        <v>152397612</v>
      </c>
      <c r="X312" s="180">
        <v>44469</v>
      </c>
      <c r="Y312" s="176" t="s">
        <v>6489</v>
      </c>
      <c r="Z312" s="176" t="s">
        <v>6490</v>
      </c>
      <c r="AA312" s="181" t="s">
        <v>6558</v>
      </c>
    </row>
    <row r="313" spans="1:27" ht="15.75" customHeight="1" x14ac:dyDescent="0.2">
      <c r="A313" s="177">
        <v>6570</v>
      </c>
      <c r="B313" s="178" t="str">
        <f>VLOOKUP(A313,'BASE REGISTRO AGOSTO'!$A$1:$T$889,2,FALSE)</f>
        <v>Corporación de Oportunidad y Acción Solidaria OPCIÓN</v>
      </c>
      <c r="C313" s="178">
        <f>VLOOKUP(A313,'BASE REGISTRO AGOSTO'!$A$1:$T$889,3,FALSE)</f>
        <v>717150007</v>
      </c>
      <c r="D313" s="178" t="str">
        <f>VLOOKUP(A313,'BASE REGISTRO AGOSTO'!$A$1:$T$889,4,FALSE)</f>
        <v>Corporación de Derecho Privado.</v>
      </c>
      <c r="E313" s="178" t="str">
        <f>VLOOKUP(A313,'BASE REGISTRO AGOSTO'!$A$1:$T$889,5,FALSE)</f>
        <v xml:space="preserve">Otorgada por Decreto Supremo Nº 972, de fecha 25 de julio de  1990, del Ministerio de Justicia, publicado en el Diario Oficial el día 13 de agosto de 1990. </v>
      </c>
      <c r="F313" s="178" t="str">
        <f>VLOOKUP(A313,'BASE REGISTRO AGOSTO'!$A$1:$T$889,6,FALSE)</f>
        <v xml:space="preserve">Certificado de vigencia, folio Nº 50038906023, de fecha 17 de mayo de 2021, del Servicio de Registro Civil e Identificación.
</v>
      </c>
      <c r="G313" s="178" t="str">
        <f>VLOOKUP(A313,'BASE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178" t="str">
        <f>VLOOKUP(A313,'BASE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3" s="178" t="str">
        <f>VLOOKUP(A313,'BASE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178" t="str">
        <f>VLOOKUP(A313,'BASE REGISTRO AGOSTO'!$A$1:$T$889,10,FALSE)</f>
        <v>21 de marzo de 2019 a 21 de marzo de 2022</v>
      </c>
      <c r="K313" s="178" t="str">
        <f>VLOOKUP(A313,'BASE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3" s="178" t="str">
        <f>VLOOKUP(A313,'BASE REGISTRO AGOSTO'!$A$1:$T$889,12,FALSE)</f>
        <v xml:space="preserve">Carlos Justiniano Nº 1123, comuna de Providencia, Región Metropolitana.
</v>
      </c>
      <c r="M313" s="178" t="str">
        <f>VLOOKUP(A313,'BASE REGISTRO AGOSTO'!$A$1:$T$889,13,FALSE)</f>
        <v>XIII</v>
      </c>
      <c r="N313" s="178" t="str">
        <f>VLOOKUP(A313,'BASE REGISTRO AGOSTO'!$A$1:$T$889,14,FALSE)</f>
        <v>Providencia</v>
      </c>
      <c r="O313" s="178" t="str">
        <f>VLOOKUP(A313,'BASE REGISTRO AGOSTO'!$A$1:$T$889,15,FALSE)</f>
        <v>Fono 223393900- 223393901</v>
      </c>
      <c r="P313" s="178">
        <f>VLOOKUP(A313,'BASE REGISTRO AGOSTO'!$A$1:$T$889,16,FALSE)</f>
        <v>0</v>
      </c>
      <c r="Q313" s="178">
        <f>VLOOKUP(A313,'BASE REGISTRO AGOSTO'!$A$1:$T$889,17,FALSE)</f>
        <v>0</v>
      </c>
      <c r="R313" s="178" t="str">
        <f>VLOOKUP(A313,'BASE REGISTRO AGOSTO'!$A$1:$T$889,18,FALSE)</f>
        <v>93401: Institución de Asistencia Social</v>
      </c>
      <c r="S313" s="178" t="str">
        <f>VLOOKUP(A313,'BASE REGISTRO AGOSTO'!$A$1:$T$889,19,FALSE)</f>
        <v>Certificado Financiero, correspondiente al año 2020, arpobado por el Sub Departamento de Supervisión Financiera Nacional.</v>
      </c>
      <c r="T313" s="183">
        <f>VLOOKUP(A313,'BASE REGISTRO AGOSTO'!$A$1:$T$889,20,FALSE)</f>
        <v>37970</v>
      </c>
      <c r="U313" s="177">
        <v>6570</v>
      </c>
      <c r="V313" s="179">
        <v>9459588</v>
      </c>
      <c r="W313" s="179">
        <v>75676704</v>
      </c>
      <c r="X313" s="180">
        <v>44469</v>
      </c>
      <c r="Y313" s="176" t="s">
        <v>6489</v>
      </c>
      <c r="Z313" s="176" t="s">
        <v>6490</v>
      </c>
      <c r="AA313" s="181" t="s">
        <v>70</v>
      </c>
    </row>
    <row r="314" spans="1:27" ht="15.75" customHeight="1" x14ac:dyDescent="0.2">
      <c r="A314" s="177">
        <v>6570</v>
      </c>
      <c r="B314" s="178" t="str">
        <f>VLOOKUP(A314,'BASE REGISTRO AGOSTO'!$A$1:$T$889,2,FALSE)</f>
        <v>Corporación de Oportunidad y Acción Solidaria OPCIÓN</v>
      </c>
      <c r="C314" s="178">
        <f>VLOOKUP(A314,'BASE REGISTRO AGOSTO'!$A$1:$T$889,3,FALSE)</f>
        <v>717150007</v>
      </c>
      <c r="D314" s="178" t="str">
        <f>VLOOKUP(A314,'BASE REGISTRO AGOSTO'!$A$1:$T$889,4,FALSE)</f>
        <v>Corporación de Derecho Privado.</v>
      </c>
      <c r="E314" s="178" t="str">
        <f>VLOOKUP(A314,'BASE REGISTRO AGOSTO'!$A$1:$T$889,5,FALSE)</f>
        <v xml:space="preserve">Otorgada por Decreto Supremo Nº 972, de fecha 25 de julio de  1990, del Ministerio de Justicia, publicado en el Diario Oficial el día 13 de agosto de 1990. </v>
      </c>
      <c r="F314" s="178" t="str">
        <f>VLOOKUP(A314,'BASE REGISTRO AGOSTO'!$A$1:$T$889,6,FALSE)</f>
        <v xml:space="preserve">Certificado de vigencia, folio Nº 50038906023, de fecha 17 de mayo de 2021, del Servicio de Registro Civil e Identificación.
</v>
      </c>
      <c r="G314" s="178" t="str">
        <f>VLOOKUP(A314,'BASE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178" t="str">
        <f>VLOOKUP(A314,'BASE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4" s="178" t="str">
        <f>VLOOKUP(A314,'BASE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178" t="str">
        <f>VLOOKUP(A314,'BASE REGISTRO AGOSTO'!$A$1:$T$889,10,FALSE)</f>
        <v>21 de marzo de 2019 a 21 de marzo de 2022</v>
      </c>
      <c r="K314" s="178" t="str">
        <f>VLOOKUP(A314,'BASE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4" s="178" t="str">
        <f>VLOOKUP(A314,'BASE REGISTRO AGOSTO'!$A$1:$T$889,12,FALSE)</f>
        <v xml:space="preserve">Carlos Justiniano Nº 1123, comuna de Providencia, Región Metropolitana.
</v>
      </c>
      <c r="M314" s="178" t="str">
        <f>VLOOKUP(A314,'BASE REGISTRO AGOSTO'!$A$1:$T$889,13,FALSE)</f>
        <v>XIII</v>
      </c>
      <c r="N314" s="178" t="str">
        <f>VLOOKUP(A314,'BASE REGISTRO AGOSTO'!$A$1:$T$889,14,FALSE)</f>
        <v>Providencia</v>
      </c>
      <c r="O314" s="178" t="str">
        <f>VLOOKUP(A314,'BASE REGISTRO AGOSTO'!$A$1:$T$889,15,FALSE)</f>
        <v>Fono 223393900- 223393901</v>
      </c>
      <c r="P314" s="178">
        <f>VLOOKUP(A314,'BASE REGISTRO AGOSTO'!$A$1:$T$889,16,FALSE)</f>
        <v>0</v>
      </c>
      <c r="Q314" s="178">
        <f>VLOOKUP(A314,'BASE REGISTRO AGOSTO'!$A$1:$T$889,17,FALSE)</f>
        <v>0</v>
      </c>
      <c r="R314" s="178" t="str">
        <f>VLOOKUP(A314,'BASE REGISTRO AGOSTO'!$A$1:$T$889,18,FALSE)</f>
        <v>93401: Institución de Asistencia Social</v>
      </c>
      <c r="S314" s="178" t="str">
        <f>VLOOKUP(A314,'BASE REGISTRO AGOSTO'!$A$1:$T$889,19,FALSE)</f>
        <v>Certificado Financiero, correspondiente al año 2020, arpobado por el Sub Departamento de Supervisión Financiera Nacional.</v>
      </c>
      <c r="T314" s="183">
        <f>VLOOKUP(A314,'BASE REGISTRO AGOSTO'!$A$1:$T$889,20,FALSE)</f>
        <v>37970</v>
      </c>
      <c r="U314" s="177">
        <v>6570</v>
      </c>
      <c r="V314" s="179">
        <v>11643896</v>
      </c>
      <c r="W314" s="179">
        <v>105495008</v>
      </c>
      <c r="X314" s="180">
        <v>44469</v>
      </c>
      <c r="Y314" s="176" t="s">
        <v>6489</v>
      </c>
      <c r="Z314" s="176" t="s">
        <v>6490</v>
      </c>
      <c r="AA314" s="181" t="s">
        <v>6533</v>
      </c>
    </row>
    <row r="315" spans="1:27" ht="15.75" customHeight="1" x14ac:dyDescent="0.2">
      <c r="A315" s="177">
        <v>6570</v>
      </c>
      <c r="B315" s="178" t="str">
        <f>VLOOKUP(A315,'BASE REGISTRO AGOSTO'!$A$1:$T$889,2,FALSE)</f>
        <v>Corporación de Oportunidad y Acción Solidaria OPCIÓN</v>
      </c>
      <c r="C315" s="178">
        <f>VLOOKUP(A315,'BASE REGISTRO AGOSTO'!$A$1:$T$889,3,FALSE)</f>
        <v>717150007</v>
      </c>
      <c r="D315" s="178" t="str">
        <f>VLOOKUP(A315,'BASE REGISTRO AGOSTO'!$A$1:$T$889,4,FALSE)</f>
        <v>Corporación de Derecho Privado.</v>
      </c>
      <c r="E315" s="178" t="str">
        <f>VLOOKUP(A315,'BASE REGISTRO AGOSTO'!$A$1:$T$889,5,FALSE)</f>
        <v xml:space="preserve">Otorgada por Decreto Supremo Nº 972, de fecha 25 de julio de  1990, del Ministerio de Justicia, publicado en el Diario Oficial el día 13 de agosto de 1990. </v>
      </c>
      <c r="F315" s="178" t="str">
        <f>VLOOKUP(A315,'BASE REGISTRO AGOSTO'!$A$1:$T$889,6,FALSE)</f>
        <v xml:space="preserve">Certificado de vigencia, folio Nº 50038906023, de fecha 17 de mayo de 2021, del Servicio de Registro Civil e Identificación.
</v>
      </c>
      <c r="G315" s="178" t="str">
        <f>VLOOKUP(A315,'BASE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178" t="str">
        <f>VLOOKUP(A315,'BASE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5" s="178" t="str">
        <f>VLOOKUP(A315,'BASE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178" t="str">
        <f>VLOOKUP(A315,'BASE REGISTRO AGOSTO'!$A$1:$T$889,10,FALSE)</f>
        <v>21 de marzo de 2019 a 21 de marzo de 2022</v>
      </c>
      <c r="K315" s="178" t="str">
        <f>VLOOKUP(A315,'BASE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5" s="178" t="str">
        <f>VLOOKUP(A315,'BASE REGISTRO AGOSTO'!$A$1:$T$889,12,FALSE)</f>
        <v xml:space="preserve">Carlos Justiniano Nº 1123, comuna de Providencia, Región Metropolitana.
</v>
      </c>
      <c r="M315" s="178" t="str">
        <f>VLOOKUP(A315,'BASE REGISTRO AGOSTO'!$A$1:$T$889,13,FALSE)</f>
        <v>XIII</v>
      </c>
      <c r="N315" s="178" t="str">
        <f>VLOOKUP(A315,'BASE REGISTRO AGOSTO'!$A$1:$T$889,14,FALSE)</f>
        <v>Providencia</v>
      </c>
      <c r="O315" s="178" t="str">
        <f>VLOOKUP(A315,'BASE REGISTRO AGOSTO'!$A$1:$T$889,15,FALSE)</f>
        <v>Fono 223393900- 223393901</v>
      </c>
      <c r="P315" s="178">
        <f>VLOOKUP(A315,'BASE REGISTRO AGOSTO'!$A$1:$T$889,16,FALSE)</f>
        <v>0</v>
      </c>
      <c r="Q315" s="178">
        <f>VLOOKUP(A315,'BASE REGISTRO AGOSTO'!$A$1:$T$889,17,FALSE)</f>
        <v>0</v>
      </c>
      <c r="R315" s="178" t="str">
        <f>VLOOKUP(A315,'BASE REGISTRO AGOSTO'!$A$1:$T$889,18,FALSE)</f>
        <v>93401: Institución de Asistencia Social</v>
      </c>
      <c r="S315" s="178" t="str">
        <f>VLOOKUP(A315,'BASE REGISTRO AGOSTO'!$A$1:$T$889,19,FALSE)</f>
        <v>Certificado Financiero, correspondiente al año 2020, arpobado por el Sub Departamento de Supervisión Financiera Nacional.</v>
      </c>
      <c r="T315" s="183">
        <f>VLOOKUP(A315,'BASE REGISTRO AGOSTO'!$A$1:$T$889,20,FALSE)</f>
        <v>37970</v>
      </c>
      <c r="U315" s="177">
        <v>6570</v>
      </c>
      <c r="V315" s="179">
        <v>27596068</v>
      </c>
      <c r="W315" s="179">
        <v>249426620</v>
      </c>
      <c r="X315" s="180">
        <v>44469</v>
      </c>
      <c r="Y315" s="176" t="s">
        <v>6489</v>
      </c>
      <c r="Z315" s="176" t="s">
        <v>6490</v>
      </c>
      <c r="AA315" s="181" t="s">
        <v>6534</v>
      </c>
    </row>
    <row r="316" spans="1:27" ht="15.75" customHeight="1" x14ac:dyDescent="0.2">
      <c r="A316" s="177">
        <v>6570</v>
      </c>
      <c r="B316" s="178" t="str">
        <f>VLOOKUP(A316,'BASE REGISTRO AGOSTO'!$A$1:$T$889,2,FALSE)</f>
        <v>Corporación de Oportunidad y Acción Solidaria OPCIÓN</v>
      </c>
      <c r="C316" s="178">
        <f>VLOOKUP(A316,'BASE REGISTRO AGOSTO'!$A$1:$T$889,3,FALSE)</f>
        <v>717150007</v>
      </c>
      <c r="D316" s="178" t="str">
        <f>VLOOKUP(A316,'BASE REGISTRO AGOSTO'!$A$1:$T$889,4,FALSE)</f>
        <v>Corporación de Derecho Privado.</v>
      </c>
      <c r="E316" s="178" t="str">
        <f>VLOOKUP(A316,'BASE REGISTRO AGOSTO'!$A$1:$T$889,5,FALSE)</f>
        <v xml:space="preserve">Otorgada por Decreto Supremo Nº 972, de fecha 25 de julio de  1990, del Ministerio de Justicia, publicado en el Diario Oficial el día 13 de agosto de 1990. </v>
      </c>
      <c r="F316" s="178" t="str">
        <f>VLOOKUP(A316,'BASE REGISTRO AGOSTO'!$A$1:$T$889,6,FALSE)</f>
        <v xml:space="preserve">Certificado de vigencia, folio Nº 50038906023, de fecha 17 de mayo de 2021, del Servicio de Registro Civil e Identificación.
</v>
      </c>
      <c r="G316" s="178" t="str">
        <f>VLOOKUP(A316,'BASE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178" t="str">
        <f>VLOOKUP(A316,'BASE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6" s="178" t="str">
        <f>VLOOKUP(A316,'BASE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178" t="str">
        <f>VLOOKUP(A316,'BASE REGISTRO AGOSTO'!$A$1:$T$889,10,FALSE)</f>
        <v>21 de marzo de 2019 a 21 de marzo de 2022</v>
      </c>
      <c r="K316" s="178" t="str">
        <f>VLOOKUP(A316,'BASE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6" s="178" t="str">
        <f>VLOOKUP(A316,'BASE REGISTRO AGOSTO'!$A$1:$T$889,12,FALSE)</f>
        <v xml:space="preserve">Carlos Justiniano Nº 1123, comuna de Providencia, Región Metropolitana.
</v>
      </c>
      <c r="M316" s="178" t="str">
        <f>VLOOKUP(A316,'BASE REGISTRO AGOSTO'!$A$1:$T$889,13,FALSE)</f>
        <v>XIII</v>
      </c>
      <c r="N316" s="178" t="str">
        <f>VLOOKUP(A316,'BASE REGISTRO AGOSTO'!$A$1:$T$889,14,FALSE)</f>
        <v>Providencia</v>
      </c>
      <c r="O316" s="178" t="str">
        <f>VLOOKUP(A316,'BASE REGISTRO AGOSTO'!$A$1:$T$889,15,FALSE)</f>
        <v>Fono 223393900- 223393901</v>
      </c>
      <c r="P316" s="178">
        <f>VLOOKUP(A316,'BASE REGISTRO AGOSTO'!$A$1:$T$889,16,FALSE)</f>
        <v>0</v>
      </c>
      <c r="Q316" s="178">
        <f>VLOOKUP(A316,'BASE REGISTRO AGOSTO'!$A$1:$T$889,17,FALSE)</f>
        <v>0</v>
      </c>
      <c r="R316" s="178" t="str">
        <f>VLOOKUP(A316,'BASE REGISTRO AGOSTO'!$A$1:$T$889,18,FALSE)</f>
        <v>93401: Institución de Asistencia Social</v>
      </c>
      <c r="S316" s="178" t="str">
        <f>VLOOKUP(A316,'BASE REGISTRO AGOSTO'!$A$1:$T$889,19,FALSE)</f>
        <v>Certificado Financiero, correspondiente al año 2020, arpobado por el Sub Departamento de Supervisión Financiera Nacional.</v>
      </c>
      <c r="T316" s="183">
        <f>VLOOKUP(A316,'BASE REGISTRO AGOSTO'!$A$1:$T$889,20,FALSE)</f>
        <v>37970</v>
      </c>
      <c r="U316" s="177">
        <v>6570</v>
      </c>
      <c r="V316" s="179">
        <v>22664532</v>
      </c>
      <c r="W316" s="179">
        <v>164683409</v>
      </c>
      <c r="X316" s="180">
        <v>44469</v>
      </c>
      <c r="Y316" s="176" t="s">
        <v>6489</v>
      </c>
      <c r="Z316" s="176" t="s">
        <v>6490</v>
      </c>
      <c r="AA316" s="181" t="s">
        <v>6621</v>
      </c>
    </row>
    <row r="317" spans="1:27" ht="15.75" customHeight="1" x14ac:dyDescent="0.2">
      <c r="A317" s="177">
        <v>6570</v>
      </c>
      <c r="B317" s="178" t="str">
        <f>VLOOKUP(A317,'BASE REGISTRO AGOSTO'!$A$1:$T$889,2,FALSE)</f>
        <v>Corporación de Oportunidad y Acción Solidaria OPCIÓN</v>
      </c>
      <c r="C317" s="178">
        <f>VLOOKUP(A317,'BASE REGISTRO AGOSTO'!$A$1:$T$889,3,FALSE)</f>
        <v>717150007</v>
      </c>
      <c r="D317" s="178" t="str">
        <f>VLOOKUP(A317,'BASE REGISTRO AGOSTO'!$A$1:$T$889,4,FALSE)</f>
        <v>Corporación de Derecho Privado.</v>
      </c>
      <c r="E317" s="178" t="str">
        <f>VLOOKUP(A317,'BASE REGISTRO AGOSTO'!$A$1:$T$889,5,FALSE)</f>
        <v xml:space="preserve">Otorgada por Decreto Supremo Nº 972, de fecha 25 de julio de  1990, del Ministerio de Justicia, publicado en el Diario Oficial el día 13 de agosto de 1990. </v>
      </c>
      <c r="F317" s="178" t="str">
        <f>VLOOKUP(A317,'BASE REGISTRO AGOSTO'!$A$1:$T$889,6,FALSE)</f>
        <v xml:space="preserve">Certificado de vigencia, folio Nº 50038906023, de fecha 17 de mayo de 2021, del Servicio de Registro Civil e Identificación.
</v>
      </c>
      <c r="G317" s="178" t="str">
        <f>VLOOKUP(A317,'BASE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178" t="str">
        <f>VLOOKUP(A317,'BASE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7" s="178" t="str">
        <f>VLOOKUP(A317,'BASE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178" t="str">
        <f>VLOOKUP(A317,'BASE REGISTRO AGOSTO'!$A$1:$T$889,10,FALSE)</f>
        <v>21 de marzo de 2019 a 21 de marzo de 2022</v>
      </c>
      <c r="K317" s="178" t="str">
        <f>VLOOKUP(A317,'BASE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7" s="178" t="str">
        <f>VLOOKUP(A317,'BASE REGISTRO AGOSTO'!$A$1:$T$889,12,FALSE)</f>
        <v xml:space="preserve">Carlos Justiniano Nº 1123, comuna de Providencia, Región Metropolitana.
</v>
      </c>
      <c r="M317" s="178" t="str">
        <f>VLOOKUP(A317,'BASE REGISTRO AGOSTO'!$A$1:$T$889,13,FALSE)</f>
        <v>XIII</v>
      </c>
      <c r="N317" s="178" t="str">
        <f>VLOOKUP(A317,'BASE REGISTRO AGOSTO'!$A$1:$T$889,14,FALSE)</f>
        <v>Providencia</v>
      </c>
      <c r="O317" s="178" t="str">
        <f>VLOOKUP(A317,'BASE REGISTRO AGOSTO'!$A$1:$T$889,15,FALSE)</f>
        <v>Fono 223393900- 223393901</v>
      </c>
      <c r="P317" s="178">
        <f>VLOOKUP(A317,'BASE REGISTRO AGOSTO'!$A$1:$T$889,16,FALSE)</f>
        <v>0</v>
      </c>
      <c r="Q317" s="178">
        <f>VLOOKUP(A317,'BASE REGISTRO AGOSTO'!$A$1:$T$889,17,FALSE)</f>
        <v>0</v>
      </c>
      <c r="R317" s="178" t="str">
        <f>VLOOKUP(A317,'BASE REGISTRO AGOSTO'!$A$1:$T$889,18,FALSE)</f>
        <v>93401: Institución de Asistencia Social</v>
      </c>
      <c r="S317" s="178" t="str">
        <f>VLOOKUP(A317,'BASE REGISTRO AGOSTO'!$A$1:$T$889,19,FALSE)</f>
        <v>Certificado Financiero, correspondiente al año 2020, arpobado por el Sub Departamento de Supervisión Financiera Nacional.</v>
      </c>
      <c r="T317" s="183">
        <f>VLOOKUP(A317,'BASE REGISTRO AGOSTO'!$A$1:$T$889,20,FALSE)</f>
        <v>37970</v>
      </c>
      <c r="U317" s="177">
        <v>6570</v>
      </c>
      <c r="V317" s="179">
        <v>40844616</v>
      </c>
      <c r="W317" s="179">
        <v>362766570</v>
      </c>
      <c r="X317" s="180">
        <v>44469</v>
      </c>
      <c r="Y317" s="176" t="s">
        <v>6489</v>
      </c>
      <c r="Z317" s="176" t="s">
        <v>6490</v>
      </c>
      <c r="AA317" s="181" t="s">
        <v>6564</v>
      </c>
    </row>
    <row r="318" spans="1:27" ht="15.75" customHeight="1" x14ac:dyDescent="0.2">
      <c r="A318" s="177">
        <v>6570</v>
      </c>
      <c r="B318" s="178" t="str">
        <f>VLOOKUP(A318,'BASE REGISTRO AGOSTO'!$A$1:$T$889,2,FALSE)</f>
        <v>Corporación de Oportunidad y Acción Solidaria OPCIÓN</v>
      </c>
      <c r="C318" s="178">
        <f>VLOOKUP(A318,'BASE REGISTRO AGOSTO'!$A$1:$T$889,3,FALSE)</f>
        <v>717150007</v>
      </c>
      <c r="D318" s="178" t="str">
        <f>VLOOKUP(A318,'BASE REGISTRO AGOSTO'!$A$1:$T$889,4,FALSE)</f>
        <v>Corporación de Derecho Privado.</v>
      </c>
      <c r="E318" s="178" t="str">
        <f>VLOOKUP(A318,'BASE REGISTRO AGOSTO'!$A$1:$T$889,5,FALSE)</f>
        <v xml:space="preserve">Otorgada por Decreto Supremo Nº 972, de fecha 25 de julio de  1990, del Ministerio de Justicia, publicado en el Diario Oficial el día 13 de agosto de 1990. </v>
      </c>
      <c r="F318" s="178" t="str">
        <f>VLOOKUP(A318,'BASE REGISTRO AGOSTO'!$A$1:$T$889,6,FALSE)</f>
        <v xml:space="preserve">Certificado de vigencia, folio Nº 50038906023, de fecha 17 de mayo de 2021, del Servicio de Registro Civil e Identificación.
</v>
      </c>
      <c r="G318" s="178" t="str">
        <f>VLOOKUP(A318,'BASE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178" t="str">
        <f>VLOOKUP(A318,'BASE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8" s="178" t="str">
        <f>VLOOKUP(A318,'BASE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178" t="str">
        <f>VLOOKUP(A318,'BASE REGISTRO AGOSTO'!$A$1:$T$889,10,FALSE)</f>
        <v>21 de marzo de 2019 a 21 de marzo de 2022</v>
      </c>
      <c r="K318" s="178" t="str">
        <f>VLOOKUP(A318,'BASE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8" s="178" t="str">
        <f>VLOOKUP(A318,'BASE REGISTRO AGOSTO'!$A$1:$T$889,12,FALSE)</f>
        <v xml:space="preserve">Carlos Justiniano Nº 1123, comuna de Providencia, Región Metropolitana.
</v>
      </c>
      <c r="M318" s="178" t="str">
        <f>VLOOKUP(A318,'BASE REGISTRO AGOSTO'!$A$1:$T$889,13,FALSE)</f>
        <v>XIII</v>
      </c>
      <c r="N318" s="178" t="str">
        <f>VLOOKUP(A318,'BASE REGISTRO AGOSTO'!$A$1:$T$889,14,FALSE)</f>
        <v>Providencia</v>
      </c>
      <c r="O318" s="178" t="str">
        <f>VLOOKUP(A318,'BASE REGISTRO AGOSTO'!$A$1:$T$889,15,FALSE)</f>
        <v>Fono 223393900- 223393901</v>
      </c>
      <c r="P318" s="178">
        <f>VLOOKUP(A318,'BASE REGISTRO AGOSTO'!$A$1:$T$889,16,FALSE)</f>
        <v>0</v>
      </c>
      <c r="Q318" s="178">
        <f>VLOOKUP(A318,'BASE REGISTRO AGOSTO'!$A$1:$T$889,17,FALSE)</f>
        <v>0</v>
      </c>
      <c r="R318" s="178" t="str">
        <f>VLOOKUP(A318,'BASE REGISTRO AGOSTO'!$A$1:$T$889,18,FALSE)</f>
        <v>93401: Institución de Asistencia Social</v>
      </c>
      <c r="S318" s="178" t="str">
        <f>VLOOKUP(A318,'BASE REGISTRO AGOSTO'!$A$1:$T$889,19,FALSE)</f>
        <v>Certificado Financiero, correspondiente al año 2020, arpobado por el Sub Departamento de Supervisión Financiera Nacional.</v>
      </c>
      <c r="T318" s="183">
        <f>VLOOKUP(A318,'BASE REGISTRO AGOSTO'!$A$1:$T$889,20,FALSE)</f>
        <v>37970</v>
      </c>
      <c r="U318" s="177">
        <v>6570</v>
      </c>
      <c r="V318" s="179">
        <v>14243688</v>
      </c>
      <c r="W318" s="179">
        <v>115335600</v>
      </c>
      <c r="X318" s="180">
        <v>44469</v>
      </c>
      <c r="Y318" s="176" t="s">
        <v>6489</v>
      </c>
      <c r="Z318" s="176" t="s">
        <v>6490</v>
      </c>
      <c r="AA318" s="181" t="s">
        <v>6622</v>
      </c>
    </row>
    <row r="319" spans="1:27" ht="15.75" customHeight="1" x14ac:dyDescent="0.2">
      <c r="A319" s="177">
        <v>6570</v>
      </c>
      <c r="B319" s="178" t="str">
        <f>VLOOKUP(A319,'BASE REGISTRO AGOSTO'!$A$1:$T$889,2,FALSE)</f>
        <v>Corporación de Oportunidad y Acción Solidaria OPCIÓN</v>
      </c>
      <c r="C319" s="178">
        <f>VLOOKUP(A319,'BASE REGISTRO AGOSTO'!$A$1:$T$889,3,FALSE)</f>
        <v>717150007</v>
      </c>
      <c r="D319" s="178" t="str">
        <f>VLOOKUP(A319,'BASE REGISTRO AGOSTO'!$A$1:$T$889,4,FALSE)</f>
        <v>Corporación de Derecho Privado.</v>
      </c>
      <c r="E319" s="178" t="str">
        <f>VLOOKUP(A319,'BASE REGISTRO AGOSTO'!$A$1:$T$889,5,FALSE)</f>
        <v xml:space="preserve">Otorgada por Decreto Supremo Nº 972, de fecha 25 de julio de  1990, del Ministerio de Justicia, publicado en el Diario Oficial el día 13 de agosto de 1990. </v>
      </c>
      <c r="F319" s="178" t="str">
        <f>VLOOKUP(A319,'BASE REGISTRO AGOSTO'!$A$1:$T$889,6,FALSE)</f>
        <v xml:space="preserve">Certificado de vigencia, folio Nº 50038906023, de fecha 17 de mayo de 2021, del Servicio de Registro Civil e Identificación.
</v>
      </c>
      <c r="G319" s="178" t="str">
        <f>VLOOKUP(A319,'BASE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178" t="str">
        <f>VLOOKUP(A319,'BASE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9" s="178" t="str">
        <f>VLOOKUP(A319,'BASE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178" t="str">
        <f>VLOOKUP(A319,'BASE REGISTRO AGOSTO'!$A$1:$T$889,10,FALSE)</f>
        <v>21 de marzo de 2019 a 21 de marzo de 2022</v>
      </c>
      <c r="K319" s="178" t="str">
        <f>VLOOKUP(A319,'BASE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9" s="178" t="str">
        <f>VLOOKUP(A319,'BASE REGISTRO AGOSTO'!$A$1:$T$889,12,FALSE)</f>
        <v xml:space="preserve">Carlos Justiniano Nº 1123, comuna de Providencia, Región Metropolitana.
</v>
      </c>
      <c r="M319" s="178" t="str">
        <f>VLOOKUP(A319,'BASE REGISTRO AGOSTO'!$A$1:$T$889,13,FALSE)</f>
        <v>XIII</v>
      </c>
      <c r="N319" s="178" t="str">
        <f>VLOOKUP(A319,'BASE REGISTRO AGOSTO'!$A$1:$T$889,14,FALSE)</f>
        <v>Providencia</v>
      </c>
      <c r="O319" s="178" t="str">
        <f>VLOOKUP(A319,'BASE REGISTRO AGOSTO'!$A$1:$T$889,15,FALSE)</f>
        <v>Fono 223393900- 223393901</v>
      </c>
      <c r="P319" s="178">
        <f>VLOOKUP(A319,'BASE REGISTRO AGOSTO'!$A$1:$T$889,16,FALSE)</f>
        <v>0</v>
      </c>
      <c r="Q319" s="178">
        <f>VLOOKUP(A319,'BASE REGISTRO AGOSTO'!$A$1:$T$889,17,FALSE)</f>
        <v>0</v>
      </c>
      <c r="R319" s="178" t="str">
        <f>VLOOKUP(A319,'BASE REGISTRO AGOSTO'!$A$1:$T$889,18,FALSE)</f>
        <v>93401: Institución de Asistencia Social</v>
      </c>
      <c r="S319" s="178" t="str">
        <f>VLOOKUP(A319,'BASE REGISTRO AGOSTO'!$A$1:$T$889,19,FALSE)</f>
        <v>Certificado Financiero, correspondiente al año 2020, arpobado por el Sub Departamento de Supervisión Financiera Nacional.</v>
      </c>
      <c r="T319" s="183">
        <f>VLOOKUP(A319,'BASE REGISTRO AGOSTO'!$A$1:$T$889,20,FALSE)</f>
        <v>37970</v>
      </c>
      <c r="U319" s="177">
        <v>6570</v>
      </c>
      <c r="V319" s="179">
        <v>21205890</v>
      </c>
      <c r="W319" s="179">
        <v>368377429</v>
      </c>
      <c r="X319" s="180">
        <v>44469</v>
      </c>
      <c r="Y319" s="176" t="s">
        <v>6489</v>
      </c>
      <c r="Z319" s="176" t="s">
        <v>6490</v>
      </c>
      <c r="AA319" s="181" t="s">
        <v>6507</v>
      </c>
    </row>
    <row r="320" spans="1:27" ht="15.75" customHeight="1" x14ac:dyDescent="0.2">
      <c r="A320" s="177">
        <v>6570</v>
      </c>
      <c r="B320" s="178" t="str">
        <f>VLOOKUP(A320,'BASE REGISTRO AGOSTO'!$A$1:$T$889,2,FALSE)</f>
        <v>Corporación de Oportunidad y Acción Solidaria OPCIÓN</v>
      </c>
      <c r="C320" s="178">
        <f>VLOOKUP(A320,'BASE REGISTRO AGOSTO'!$A$1:$T$889,3,FALSE)</f>
        <v>717150007</v>
      </c>
      <c r="D320" s="178" t="str">
        <f>VLOOKUP(A320,'BASE REGISTRO AGOSTO'!$A$1:$T$889,4,FALSE)</f>
        <v>Corporación de Derecho Privado.</v>
      </c>
      <c r="E320" s="178" t="str">
        <f>VLOOKUP(A320,'BASE REGISTRO AGOSTO'!$A$1:$T$889,5,FALSE)</f>
        <v xml:space="preserve">Otorgada por Decreto Supremo Nº 972, de fecha 25 de julio de  1990, del Ministerio de Justicia, publicado en el Diario Oficial el día 13 de agosto de 1990. </v>
      </c>
      <c r="F320" s="178" t="str">
        <f>VLOOKUP(A320,'BASE REGISTRO AGOSTO'!$A$1:$T$889,6,FALSE)</f>
        <v xml:space="preserve">Certificado de vigencia, folio Nº 50038906023, de fecha 17 de mayo de 2021, del Servicio de Registro Civil e Identificación.
</v>
      </c>
      <c r="G320" s="178" t="str">
        <f>VLOOKUP(A320,'BASE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178" t="str">
        <f>VLOOKUP(A320,'BASE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0" s="178" t="str">
        <f>VLOOKUP(A320,'BASE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178" t="str">
        <f>VLOOKUP(A320,'BASE REGISTRO AGOSTO'!$A$1:$T$889,10,FALSE)</f>
        <v>21 de marzo de 2019 a 21 de marzo de 2022</v>
      </c>
      <c r="K320" s="178" t="str">
        <f>VLOOKUP(A320,'BASE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0" s="178" t="str">
        <f>VLOOKUP(A320,'BASE REGISTRO AGOSTO'!$A$1:$T$889,12,FALSE)</f>
        <v xml:space="preserve">Carlos Justiniano Nº 1123, comuna de Providencia, Región Metropolitana.
</v>
      </c>
      <c r="M320" s="178" t="str">
        <f>VLOOKUP(A320,'BASE REGISTRO AGOSTO'!$A$1:$T$889,13,FALSE)</f>
        <v>XIII</v>
      </c>
      <c r="N320" s="178" t="str">
        <f>VLOOKUP(A320,'BASE REGISTRO AGOSTO'!$A$1:$T$889,14,FALSE)</f>
        <v>Providencia</v>
      </c>
      <c r="O320" s="178" t="str">
        <f>VLOOKUP(A320,'BASE REGISTRO AGOSTO'!$A$1:$T$889,15,FALSE)</f>
        <v>Fono 223393900- 223393901</v>
      </c>
      <c r="P320" s="178">
        <f>VLOOKUP(A320,'BASE REGISTRO AGOSTO'!$A$1:$T$889,16,FALSE)</f>
        <v>0</v>
      </c>
      <c r="Q320" s="178">
        <f>VLOOKUP(A320,'BASE REGISTRO AGOSTO'!$A$1:$T$889,17,FALSE)</f>
        <v>0</v>
      </c>
      <c r="R320" s="178" t="str">
        <f>VLOOKUP(A320,'BASE REGISTRO AGOSTO'!$A$1:$T$889,18,FALSE)</f>
        <v>93401: Institución de Asistencia Social</v>
      </c>
      <c r="S320" s="178" t="str">
        <f>VLOOKUP(A320,'BASE REGISTRO AGOSTO'!$A$1:$T$889,19,FALSE)</f>
        <v>Certificado Financiero, correspondiente al año 2020, arpobado por el Sub Departamento de Supervisión Financiera Nacional.</v>
      </c>
      <c r="T320" s="183">
        <f>VLOOKUP(A320,'BASE REGISTRO AGOSTO'!$A$1:$T$889,20,FALSE)</f>
        <v>37970</v>
      </c>
      <c r="U320" s="177">
        <v>6570</v>
      </c>
      <c r="V320" s="179">
        <v>38518470</v>
      </c>
      <c r="W320" s="179">
        <v>387059960</v>
      </c>
      <c r="X320" s="180">
        <v>44469</v>
      </c>
      <c r="Y320" s="176" t="s">
        <v>6489</v>
      </c>
      <c r="Z320" s="176" t="s">
        <v>6490</v>
      </c>
      <c r="AA320" s="181" t="s">
        <v>6573</v>
      </c>
    </row>
    <row r="321" spans="1:27" ht="15.75" customHeight="1" x14ac:dyDescent="0.2">
      <c r="A321" s="177">
        <v>6570</v>
      </c>
      <c r="B321" s="178" t="str">
        <f>VLOOKUP(A321,'BASE REGISTRO AGOSTO'!$A$1:$T$889,2,FALSE)</f>
        <v>Corporación de Oportunidad y Acción Solidaria OPCIÓN</v>
      </c>
      <c r="C321" s="178">
        <f>VLOOKUP(A321,'BASE REGISTRO AGOSTO'!$A$1:$T$889,3,FALSE)</f>
        <v>717150007</v>
      </c>
      <c r="D321" s="178" t="str">
        <f>VLOOKUP(A321,'BASE REGISTRO AGOSTO'!$A$1:$T$889,4,FALSE)</f>
        <v>Corporación de Derecho Privado.</v>
      </c>
      <c r="E321" s="178" t="str">
        <f>VLOOKUP(A321,'BASE REGISTRO AGOSTO'!$A$1:$T$889,5,FALSE)</f>
        <v xml:space="preserve">Otorgada por Decreto Supremo Nº 972, de fecha 25 de julio de  1990, del Ministerio de Justicia, publicado en el Diario Oficial el día 13 de agosto de 1990. </v>
      </c>
      <c r="F321" s="178" t="str">
        <f>VLOOKUP(A321,'BASE REGISTRO AGOSTO'!$A$1:$T$889,6,FALSE)</f>
        <v xml:space="preserve">Certificado de vigencia, folio Nº 50038906023, de fecha 17 de mayo de 2021, del Servicio de Registro Civil e Identificación.
</v>
      </c>
      <c r="G321" s="178" t="str">
        <f>VLOOKUP(A321,'BASE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178" t="str">
        <f>VLOOKUP(A321,'BASE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1" s="178" t="str">
        <f>VLOOKUP(A321,'BASE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178" t="str">
        <f>VLOOKUP(A321,'BASE REGISTRO AGOSTO'!$A$1:$T$889,10,FALSE)</f>
        <v>21 de marzo de 2019 a 21 de marzo de 2022</v>
      </c>
      <c r="K321" s="178" t="str">
        <f>VLOOKUP(A321,'BASE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1" s="178" t="str">
        <f>VLOOKUP(A321,'BASE REGISTRO AGOSTO'!$A$1:$T$889,12,FALSE)</f>
        <v xml:space="preserve">Carlos Justiniano Nº 1123, comuna de Providencia, Región Metropolitana.
</v>
      </c>
      <c r="M321" s="178" t="str">
        <f>VLOOKUP(A321,'BASE REGISTRO AGOSTO'!$A$1:$T$889,13,FALSE)</f>
        <v>XIII</v>
      </c>
      <c r="N321" s="178" t="str">
        <f>VLOOKUP(A321,'BASE REGISTRO AGOSTO'!$A$1:$T$889,14,FALSE)</f>
        <v>Providencia</v>
      </c>
      <c r="O321" s="178" t="str">
        <f>VLOOKUP(A321,'BASE REGISTRO AGOSTO'!$A$1:$T$889,15,FALSE)</f>
        <v>Fono 223393900- 223393901</v>
      </c>
      <c r="P321" s="178">
        <f>VLOOKUP(A321,'BASE REGISTRO AGOSTO'!$A$1:$T$889,16,FALSE)</f>
        <v>0</v>
      </c>
      <c r="Q321" s="178">
        <f>VLOOKUP(A321,'BASE REGISTRO AGOSTO'!$A$1:$T$889,17,FALSE)</f>
        <v>0</v>
      </c>
      <c r="R321" s="178" t="str">
        <f>VLOOKUP(A321,'BASE REGISTRO AGOSTO'!$A$1:$T$889,18,FALSE)</f>
        <v>93401: Institución de Asistencia Social</v>
      </c>
      <c r="S321" s="178" t="str">
        <f>VLOOKUP(A321,'BASE REGISTRO AGOSTO'!$A$1:$T$889,19,FALSE)</f>
        <v>Certificado Financiero, correspondiente al año 2020, arpobado por el Sub Departamento de Supervisión Financiera Nacional.</v>
      </c>
      <c r="T321" s="183">
        <f>VLOOKUP(A321,'BASE REGISTRO AGOSTO'!$A$1:$T$889,20,FALSE)</f>
        <v>37970</v>
      </c>
      <c r="U321" s="177">
        <v>6570</v>
      </c>
      <c r="V321" s="179">
        <v>65736120</v>
      </c>
      <c r="W321" s="179">
        <v>269366380</v>
      </c>
      <c r="X321" s="180">
        <v>44469</v>
      </c>
      <c r="Y321" s="176" t="s">
        <v>6489</v>
      </c>
      <c r="Z321" s="176" t="s">
        <v>6490</v>
      </c>
      <c r="AA321" s="181" t="s">
        <v>6574</v>
      </c>
    </row>
    <row r="322" spans="1:27" ht="15.75" customHeight="1" x14ac:dyDescent="0.2">
      <c r="A322" s="177">
        <v>6570</v>
      </c>
      <c r="B322" s="178" t="str">
        <f>VLOOKUP(A322,'BASE REGISTRO AGOSTO'!$A$1:$T$889,2,FALSE)</f>
        <v>Corporación de Oportunidad y Acción Solidaria OPCIÓN</v>
      </c>
      <c r="C322" s="178">
        <f>VLOOKUP(A322,'BASE REGISTRO AGOSTO'!$A$1:$T$889,3,FALSE)</f>
        <v>717150007</v>
      </c>
      <c r="D322" s="178" t="str">
        <f>VLOOKUP(A322,'BASE REGISTRO AGOSTO'!$A$1:$T$889,4,FALSE)</f>
        <v>Corporación de Derecho Privado.</v>
      </c>
      <c r="E322" s="178" t="str">
        <f>VLOOKUP(A322,'BASE REGISTRO AGOSTO'!$A$1:$T$889,5,FALSE)</f>
        <v xml:space="preserve">Otorgada por Decreto Supremo Nº 972, de fecha 25 de julio de  1990, del Ministerio de Justicia, publicado en el Diario Oficial el día 13 de agosto de 1990. </v>
      </c>
      <c r="F322" s="178" t="str">
        <f>VLOOKUP(A322,'BASE REGISTRO AGOSTO'!$A$1:$T$889,6,FALSE)</f>
        <v xml:space="preserve">Certificado de vigencia, folio Nº 50038906023, de fecha 17 de mayo de 2021, del Servicio de Registro Civil e Identificación.
</v>
      </c>
      <c r="G322" s="178" t="str">
        <f>VLOOKUP(A322,'BASE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2" s="178" t="str">
        <f>VLOOKUP(A322,'BASE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2" s="178" t="str">
        <f>VLOOKUP(A322,'BASE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2" s="178" t="str">
        <f>VLOOKUP(A322,'BASE REGISTRO AGOSTO'!$A$1:$T$889,10,FALSE)</f>
        <v>21 de marzo de 2019 a 21 de marzo de 2022</v>
      </c>
      <c r="K322" s="178" t="str">
        <f>VLOOKUP(A322,'BASE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2" s="178" t="str">
        <f>VLOOKUP(A322,'BASE REGISTRO AGOSTO'!$A$1:$T$889,12,FALSE)</f>
        <v xml:space="preserve">Carlos Justiniano Nº 1123, comuna de Providencia, Región Metropolitana.
</v>
      </c>
      <c r="M322" s="178" t="str">
        <f>VLOOKUP(A322,'BASE REGISTRO AGOSTO'!$A$1:$T$889,13,FALSE)</f>
        <v>XIII</v>
      </c>
      <c r="N322" s="178" t="str">
        <f>VLOOKUP(A322,'BASE REGISTRO AGOSTO'!$A$1:$T$889,14,FALSE)</f>
        <v>Providencia</v>
      </c>
      <c r="O322" s="178" t="str">
        <f>VLOOKUP(A322,'BASE REGISTRO AGOSTO'!$A$1:$T$889,15,FALSE)</f>
        <v>Fono 223393900- 223393901</v>
      </c>
      <c r="P322" s="178">
        <f>VLOOKUP(A322,'BASE REGISTRO AGOSTO'!$A$1:$T$889,16,FALSE)</f>
        <v>0</v>
      </c>
      <c r="Q322" s="178">
        <f>VLOOKUP(A322,'BASE REGISTRO AGOSTO'!$A$1:$T$889,17,FALSE)</f>
        <v>0</v>
      </c>
      <c r="R322" s="178" t="str">
        <f>VLOOKUP(A322,'BASE REGISTRO AGOSTO'!$A$1:$T$889,18,FALSE)</f>
        <v>93401: Institución de Asistencia Social</v>
      </c>
      <c r="S322" s="178" t="str">
        <f>VLOOKUP(A322,'BASE REGISTRO AGOSTO'!$A$1:$T$889,19,FALSE)</f>
        <v>Certificado Financiero, correspondiente al año 2020, arpobado por el Sub Departamento de Supervisión Financiera Nacional.</v>
      </c>
      <c r="T322" s="183">
        <f>VLOOKUP(A322,'BASE REGISTRO AGOSTO'!$A$1:$T$889,20,FALSE)</f>
        <v>37970</v>
      </c>
      <c r="U322" s="177">
        <v>6570</v>
      </c>
      <c r="V322" s="179">
        <v>0</v>
      </c>
      <c r="W322" s="179">
        <v>12750704</v>
      </c>
      <c r="X322" s="180">
        <v>44469</v>
      </c>
      <c r="Y322" s="176" t="s">
        <v>6489</v>
      </c>
      <c r="Z322" s="176" t="s">
        <v>6490</v>
      </c>
      <c r="AA322" s="181" t="s">
        <v>6575</v>
      </c>
    </row>
    <row r="323" spans="1:27" ht="15.75" customHeight="1" x14ac:dyDescent="0.2">
      <c r="A323" s="177">
        <v>6570</v>
      </c>
      <c r="B323" s="178" t="str">
        <f>VLOOKUP(A323,'BASE REGISTRO AGOSTO'!$A$1:$T$889,2,FALSE)</f>
        <v>Corporación de Oportunidad y Acción Solidaria OPCIÓN</v>
      </c>
      <c r="C323" s="178">
        <f>VLOOKUP(A323,'BASE REGISTRO AGOSTO'!$A$1:$T$889,3,FALSE)</f>
        <v>717150007</v>
      </c>
      <c r="D323" s="178" t="str">
        <f>VLOOKUP(A323,'BASE REGISTRO AGOSTO'!$A$1:$T$889,4,FALSE)</f>
        <v>Corporación de Derecho Privado.</v>
      </c>
      <c r="E323" s="178" t="str">
        <f>VLOOKUP(A323,'BASE REGISTRO AGOSTO'!$A$1:$T$889,5,FALSE)</f>
        <v xml:space="preserve">Otorgada por Decreto Supremo Nº 972, de fecha 25 de julio de  1990, del Ministerio de Justicia, publicado en el Diario Oficial el día 13 de agosto de 1990. </v>
      </c>
      <c r="F323" s="178" t="str">
        <f>VLOOKUP(A323,'BASE REGISTRO AGOSTO'!$A$1:$T$889,6,FALSE)</f>
        <v xml:space="preserve">Certificado de vigencia, folio Nº 50038906023, de fecha 17 de mayo de 2021, del Servicio de Registro Civil e Identificación.
</v>
      </c>
      <c r="G323" s="178" t="str">
        <f>VLOOKUP(A323,'BASE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3" s="178" t="str">
        <f>VLOOKUP(A323,'BASE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3" s="178" t="str">
        <f>VLOOKUP(A323,'BASE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3" s="178" t="str">
        <f>VLOOKUP(A323,'BASE REGISTRO AGOSTO'!$A$1:$T$889,10,FALSE)</f>
        <v>21 de marzo de 2019 a 21 de marzo de 2022</v>
      </c>
      <c r="K323" s="178" t="str">
        <f>VLOOKUP(A323,'BASE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3" s="178" t="str">
        <f>VLOOKUP(A323,'BASE REGISTRO AGOSTO'!$A$1:$T$889,12,FALSE)</f>
        <v xml:space="preserve">Carlos Justiniano Nº 1123, comuna de Providencia, Región Metropolitana.
</v>
      </c>
      <c r="M323" s="178" t="str">
        <f>VLOOKUP(A323,'BASE REGISTRO AGOSTO'!$A$1:$T$889,13,FALSE)</f>
        <v>XIII</v>
      </c>
      <c r="N323" s="178" t="str">
        <f>VLOOKUP(A323,'BASE REGISTRO AGOSTO'!$A$1:$T$889,14,FALSE)</f>
        <v>Providencia</v>
      </c>
      <c r="O323" s="178" t="str">
        <f>VLOOKUP(A323,'BASE REGISTRO AGOSTO'!$A$1:$T$889,15,FALSE)</f>
        <v>Fono 223393900- 223393901</v>
      </c>
      <c r="P323" s="178">
        <f>VLOOKUP(A323,'BASE REGISTRO AGOSTO'!$A$1:$T$889,16,FALSE)</f>
        <v>0</v>
      </c>
      <c r="Q323" s="178">
        <f>VLOOKUP(A323,'BASE REGISTRO AGOSTO'!$A$1:$T$889,17,FALSE)</f>
        <v>0</v>
      </c>
      <c r="R323" s="178" t="str">
        <f>VLOOKUP(A323,'BASE REGISTRO AGOSTO'!$A$1:$T$889,18,FALSE)</f>
        <v>93401: Institución de Asistencia Social</v>
      </c>
      <c r="S323" s="178" t="str">
        <f>VLOOKUP(A323,'BASE REGISTRO AGOSTO'!$A$1:$T$889,19,FALSE)</f>
        <v>Certificado Financiero, correspondiente al año 2020, arpobado por el Sub Departamento de Supervisión Financiera Nacional.</v>
      </c>
      <c r="T323" s="183">
        <f>VLOOKUP(A323,'BASE REGISTRO AGOSTO'!$A$1:$T$889,20,FALSE)</f>
        <v>37970</v>
      </c>
      <c r="U323" s="177">
        <v>6570</v>
      </c>
      <c r="V323" s="179">
        <v>17546734</v>
      </c>
      <c r="W323" s="179">
        <v>75487498</v>
      </c>
      <c r="X323" s="180">
        <v>44469</v>
      </c>
      <c r="Y323" s="176" t="s">
        <v>6489</v>
      </c>
      <c r="Z323" s="176" t="s">
        <v>6490</v>
      </c>
      <c r="AA323" s="181" t="s">
        <v>6587</v>
      </c>
    </row>
    <row r="324" spans="1:27" ht="15.75" customHeight="1" x14ac:dyDescent="0.2">
      <c r="A324" s="177">
        <v>6570</v>
      </c>
      <c r="B324" s="178" t="str">
        <f>VLOOKUP(A324,'BASE REGISTRO AGOSTO'!$A$1:$T$889,2,FALSE)</f>
        <v>Corporación de Oportunidad y Acción Solidaria OPCIÓN</v>
      </c>
      <c r="C324" s="178">
        <f>VLOOKUP(A324,'BASE REGISTRO AGOSTO'!$A$1:$T$889,3,FALSE)</f>
        <v>717150007</v>
      </c>
      <c r="D324" s="178" t="str">
        <f>VLOOKUP(A324,'BASE REGISTRO AGOSTO'!$A$1:$T$889,4,FALSE)</f>
        <v>Corporación de Derecho Privado.</v>
      </c>
      <c r="E324" s="178" t="str">
        <f>VLOOKUP(A324,'BASE REGISTRO AGOSTO'!$A$1:$T$889,5,FALSE)</f>
        <v xml:space="preserve">Otorgada por Decreto Supremo Nº 972, de fecha 25 de julio de  1990, del Ministerio de Justicia, publicado en el Diario Oficial el día 13 de agosto de 1990. </v>
      </c>
      <c r="F324" s="178" t="str">
        <f>VLOOKUP(A324,'BASE REGISTRO AGOSTO'!$A$1:$T$889,6,FALSE)</f>
        <v xml:space="preserve">Certificado de vigencia, folio Nº 50038906023, de fecha 17 de mayo de 2021, del Servicio de Registro Civil e Identificación.
</v>
      </c>
      <c r="G324" s="178" t="str">
        <f>VLOOKUP(A324,'BASE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4" s="178" t="str">
        <f>VLOOKUP(A324,'BASE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4" s="178" t="str">
        <f>VLOOKUP(A324,'BASE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4" s="178" t="str">
        <f>VLOOKUP(A324,'BASE REGISTRO AGOSTO'!$A$1:$T$889,10,FALSE)</f>
        <v>21 de marzo de 2019 a 21 de marzo de 2022</v>
      </c>
      <c r="K324" s="178" t="str">
        <f>VLOOKUP(A324,'BASE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4" s="178" t="str">
        <f>VLOOKUP(A324,'BASE REGISTRO AGOSTO'!$A$1:$T$889,12,FALSE)</f>
        <v xml:space="preserve">Carlos Justiniano Nº 1123, comuna de Providencia, Región Metropolitana.
</v>
      </c>
      <c r="M324" s="178" t="str">
        <f>VLOOKUP(A324,'BASE REGISTRO AGOSTO'!$A$1:$T$889,13,FALSE)</f>
        <v>XIII</v>
      </c>
      <c r="N324" s="178" t="str">
        <f>VLOOKUP(A324,'BASE REGISTRO AGOSTO'!$A$1:$T$889,14,FALSE)</f>
        <v>Providencia</v>
      </c>
      <c r="O324" s="178" t="str">
        <f>VLOOKUP(A324,'BASE REGISTRO AGOSTO'!$A$1:$T$889,15,FALSE)</f>
        <v>Fono 223393900- 223393901</v>
      </c>
      <c r="P324" s="178">
        <f>VLOOKUP(A324,'BASE REGISTRO AGOSTO'!$A$1:$T$889,16,FALSE)</f>
        <v>0</v>
      </c>
      <c r="Q324" s="178">
        <f>VLOOKUP(A324,'BASE REGISTRO AGOSTO'!$A$1:$T$889,17,FALSE)</f>
        <v>0</v>
      </c>
      <c r="R324" s="178" t="str">
        <f>VLOOKUP(A324,'BASE REGISTRO AGOSTO'!$A$1:$T$889,18,FALSE)</f>
        <v>93401: Institución de Asistencia Social</v>
      </c>
      <c r="S324" s="178" t="str">
        <f>VLOOKUP(A324,'BASE REGISTRO AGOSTO'!$A$1:$T$889,19,FALSE)</f>
        <v>Certificado Financiero, correspondiente al año 2020, arpobado por el Sub Departamento de Supervisión Financiera Nacional.</v>
      </c>
      <c r="T324" s="183">
        <f>VLOOKUP(A324,'BASE REGISTRO AGOSTO'!$A$1:$T$889,20,FALSE)</f>
        <v>37970</v>
      </c>
      <c r="U324" s="177">
        <v>6570</v>
      </c>
      <c r="V324" s="179">
        <v>105119176</v>
      </c>
      <c r="W324" s="179">
        <v>524302018</v>
      </c>
      <c r="X324" s="180">
        <v>44469</v>
      </c>
      <c r="Y324" s="176" t="s">
        <v>6489</v>
      </c>
      <c r="Z324" s="176" t="s">
        <v>6490</v>
      </c>
      <c r="AA324" s="181" t="s">
        <v>6541</v>
      </c>
    </row>
    <row r="325" spans="1:27" ht="15.75" customHeight="1" x14ac:dyDescent="0.2">
      <c r="A325" s="177">
        <v>6570</v>
      </c>
      <c r="B325" s="178" t="str">
        <f>VLOOKUP(A325,'BASE REGISTRO AGOSTO'!$A$1:$T$889,2,FALSE)</f>
        <v>Corporación de Oportunidad y Acción Solidaria OPCIÓN</v>
      </c>
      <c r="C325" s="178">
        <f>VLOOKUP(A325,'BASE REGISTRO AGOSTO'!$A$1:$T$889,3,FALSE)</f>
        <v>717150007</v>
      </c>
      <c r="D325" s="178" t="str">
        <f>VLOOKUP(A325,'BASE REGISTRO AGOSTO'!$A$1:$T$889,4,FALSE)</f>
        <v>Corporación de Derecho Privado.</v>
      </c>
      <c r="E325" s="178" t="str">
        <f>VLOOKUP(A325,'BASE REGISTRO AGOSTO'!$A$1:$T$889,5,FALSE)</f>
        <v xml:space="preserve">Otorgada por Decreto Supremo Nº 972, de fecha 25 de julio de  1990, del Ministerio de Justicia, publicado en el Diario Oficial el día 13 de agosto de 1990. </v>
      </c>
      <c r="F325" s="178" t="str">
        <f>VLOOKUP(A325,'BASE REGISTRO AGOSTO'!$A$1:$T$889,6,FALSE)</f>
        <v xml:space="preserve">Certificado de vigencia, folio Nº 50038906023, de fecha 17 de mayo de 2021, del Servicio de Registro Civil e Identificación.
</v>
      </c>
      <c r="G325" s="178" t="str">
        <f>VLOOKUP(A325,'BASE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5" s="178" t="str">
        <f>VLOOKUP(A325,'BASE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5" s="178" t="str">
        <f>VLOOKUP(A325,'BASE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5" s="178" t="str">
        <f>VLOOKUP(A325,'BASE REGISTRO AGOSTO'!$A$1:$T$889,10,FALSE)</f>
        <v>21 de marzo de 2019 a 21 de marzo de 2022</v>
      </c>
      <c r="K325" s="178" t="str">
        <f>VLOOKUP(A325,'BASE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5" s="178" t="str">
        <f>VLOOKUP(A325,'BASE REGISTRO AGOSTO'!$A$1:$T$889,12,FALSE)</f>
        <v xml:space="preserve">Carlos Justiniano Nº 1123, comuna de Providencia, Región Metropolitana.
</v>
      </c>
      <c r="M325" s="178" t="str">
        <f>VLOOKUP(A325,'BASE REGISTRO AGOSTO'!$A$1:$T$889,13,FALSE)</f>
        <v>XIII</v>
      </c>
      <c r="N325" s="178" t="str">
        <f>VLOOKUP(A325,'BASE REGISTRO AGOSTO'!$A$1:$T$889,14,FALSE)</f>
        <v>Providencia</v>
      </c>
      <c r="O325" s="178" t="str">
        <f>VLOOKUP(A325,'BASE REGISTRO AGOSTO'!$A$1:$T$889,15,FALSE)</f>
        <v>Fono 223393900- 223393901</v>
      </c>
      <c r="P325" s="178">
        <f>VLOOKUP(A325,'BASE REGISTRO AGOSTO'!$A$1:$T$889,16,FALSE)</f>
        <v>0</v>
      </c>
      <c r="Q325" s="178">
        <f>VLOOKUP(A325,'BASE REGISTRO AGOSTO'!$A$1:$T$889,17,FALSE)</f>
        <v>0</v>
      </c>
      <c r="R325" s="178" t="str">
        <f>VLOOKUP(A325,'BASE REGISTRO AGOSTO'!$A$1:$T$889,18,FALSE)</f>
        <v>93401: Institución de Asistencia Social</v>
      </c>
      <c r="S325" s="178" t="str">
        <f>VLOOKUP(A325,'BASE REGISTRO AGOSTO'!$A$1:$T$889,19,FALSE)</f>
        <v>Certificado Financiero, correspondiente al año 2020, arpobado por el Sub Departamento de Supervisión Financiera Nacional.</v>
      </c>
      <c r="T325" s="183">
        <f>VLOOKUP(A325,'BASE REGISTRO AGOSTO'!$A$1:$T$889,20,FALSE)</f>
        <v>37970</v>
      </c>
      <c r="U325" s="177">
        <v>6570</v>
      </c>
      <c r="V325" s="179">
        <v>49672750</v>
      </c>
      <c r="W325" s="179">
        <v>429695938</v>
      </c>
      <c r="X325" s="180">
        <v>44469</v>
      </c>
      <c r="Y325" s="176" t="s">
        <v>6489</v>
      </c>
      <c r="Z325" s="176" t="s">
        <v>6490</v>
      </c>
      <c r="AA325" s="181" t="s">
        <v>6606</v>
      </c>
    </row>
    <row r="326" spans="1:27" ht="15.75" customHeight="1" x14ac:dyDescent="0.2">
      <c r="A326" s="177">
        <v>6570</v>
      </c>
      <c r="B326" s="178" t="str">
        <f>VLOOKUP(A326,'BASE REGISTRO AGOSTO'!$A$1:$T$889,2,FALSE)</f>
        <v>Corporación de Oportunidad y Acción Solidaria OPCIÓN</v>
      </c>
      <c r="C326" s="178">
        <f>VLOOKUP(A326,'BASE REGISTRO AGOSTO'!$A$1:$T$889,3,FALSE)</f>
        <v>717150007</v>
      </c>
      <c r="D326" s="178" t="str">
        <f>VLOOKUP(A326,'BASE REGISTRO AGOSTO'!$A$1:$T$889,4,FALSE)</f>
        <v>Corporación de Derecho Privado.</v>
      </c>
      <c r="E326" s="178" t="str">
        <f>VLOOKUP(A326,'BASE REGISTRO AGOSTO'!$A$1:$T$889,5,FALSE)</f>
        <v xml:space="preserve">Otorgada por Decreto Supremo Nº 972, de fecha 25 de julio de  1990, del Ministerio de Justicia, publicado en el Diario Oficial el día 13 de agosto de 1990. </v>
      </c>
      <c r="F326" s="178" t="str">
        <f>VLOOKUP(A326,'BASE REGISTRO AGOSTO'!$A$1:$T$889,6,FALSE)</f>
        <v xml:space="preserve">Certificado de vigencia, folio Nº 50038906023, de fecha 17 de mayo de 2021, del Servicio de Registro Civil e Identificación.
</v>
      </c>
      <c r="G326" s="178" t="str">
        <f>VLOOKUP(A326,'BASE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6" s="178" t="str">
        <f>VLOOKUP(A326,'BASE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6" s="178" t="str">
        <f>VLOOKUP(A326,'BASE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6" s="178" t="str">
        <f>VLOOKUP(A326,'BASE REGISTRO AGOSTO'!$A$1:$T$889,10,FALSE)</f>
        <v>21 de marzo de 2019 a 21 de marzo de 2022</v>
      </c>
      <c r="K326" s="178" t="str">
        <f>VLOOKUP(A326,'BASE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6" s="178" t="str">
        <f>VLOOKUP(A326,'BASE REGISTRO AGOSTO'!$A$1:$T$889,12,FALSE)</f>
        <v xml:space="preserve">Carlos Justiniano Nº 1123, comuna de Providencia, Región Metropolitana.
</v>
      </c>
      <c r="M326" s="178" t="str">
        <f>VLOOKUP(A326,'BASE REGISTRO AGOSTO'!$A$1:$T$889,13,FALSE)</f>
        <v>XIII</v>
      </c>
      <c r="N326" s="178" t="str">
        <f>VLOOKUP(A326,'BASE REGISTRO AGOSTO'!$A$1:$T$889,14,FALSE)</f>
        <v>Providencia</v>
      </c>
      <c r="O326" s="178" t="str">
        <f>VLOOKUP(A326,'BASE REGISTRO AGOSTO'!$A$1:$T$889,15,FALSE)</f>
        <v>Fono 223393900- 223393901</v>
      </c>
      <c r="P326" s="178">
        <f>VLOOKUP(A326,'BASE REGISTRO AGOSTO'!$A$1:$T$889,16,FALSE)</f>
        <v>0</v>
      </c>
      <c r="Q326" s="178">
        <f>VLOOKUP(A326,'BASE REGISTRO AGOSTO'!$A$1:$T$889,17,FALSE)</f>
        <v>0</v>
      </c>
      <c r="R326" s="178" t="str">
        <f>VLOOKUP(A326,'BASE REGISTRO AGOSTO'!$A$1:$T$889,18,FALSE)</f>
        <v>93401: Institución de Asistencia Social</v>
      </c>
      <c r="S326" s="178" t="str">
        <f>VLOOKUP(A326,'BASE REGISTRO AGOSTO'!$A$1:$T$889,19,FALSE)</f>
        <v>Certificado Financiero, correspondiente al año 2020, arpobado por el Sub Departamento de Supervisión Financiera Nacional.</v>
      </c>
      <c r="T326" s="183">
        <f>VLOOKUP(A326,'BASE REGISTRO AGOSTO'!$A$1:$T$889,20,FALSE)</f>
        <v>37970</v>
      </c>
      <c r="U326" s="177">
        <v>6570</v>
      </c>
      <c r="V326" s="179">
        <v>21644820</v>
      </c>
      <c r="W326" s="179">
        <v>147400276</v>
      </c>
      <c r="X326" s="180">
        <v>44469</v>
      </c>
      <c r="Y326" s="176" t="s">
        <v>6489</v>
      </c>
      <c r="Z326" s="176" t="s">
        <v>6490</v>
      </c>
      <c r="AA326" s="181" t="s">
        <v>6543</v>
      </c>
    </row>
    <row r="327" spans="1:27" ht="15.75" customHeight="1" x14ac:dyDescent="0.2">
      <c r="A327" s="177">
        <v>6570</v>
      </c>
      <c r="B327" s="178" t="str">
        <f>VLOOKUP(A327,'BASE REGISTRO AGOSTO'!$A$1:$T$889,2,FALSE)</f>
        <v>Corporación de Oportunidad y Acción Solidaria OPCIÓN</v>
      </c>
      <c r="C327" s="178">
        <f>VLOOKUP(A327,'BASE REGISTRO AGOSTO'!$A$1:$T$889,3,FALSE)</f>
        <v>717150007</v>
      </c>
      <c r="D327" s="178" t="str">
        <f>VLOOKUP(A327,'BASE REGISTRO AGOSTO'!$A$1:$T$889,4,FALSE)</f>
        <v>Corporación de Derecho Privado.</v>
      </c>
      <c r="E327" s="178" t="str">
        <f>VLOOKUP(A327,'BASE REGISTRO AGOSTO'!$A$1:$T$889,5,FALSE)</f>
        <v xml:space="preserve">Otorgada por Decreto Supremo Nº 972, de fecha 25 de julio de  1990, del Ministerio de Justicia, publicado en el Diario Oficial el día 13 de agosto de 1990. </v>
      </c>
      <c r="F327" s="178" t="str">
        <f>VLOOKUP(A327,'BASE REGISTRO AGOSTO'!$A$1:$T$889,6,FALSE)</f>
        <v xml:space="preserve">Certificado de vigencia, folio Nº 50038906023, de fecha 17 de mayo de 2021, del Servicio de Registro Civil e Identificación.
</v>
      </c>
      <c r="G327" s="178" t="str">
        <f>VLOOKUP(A327,'BASE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7" s="178" t="str">
        <f>VLOOKUP(A327,'BASE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7" s="178" t="str">
        <f>VLOOKUP(A327,'BASE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7" s="178" t="str">
        <f>VLOOKUP(A327,'BASE REGISTRO AGOSTO'!$A$1:$T$889,10,FALSE)</f>
        <v>21 de marzo de 2019 a 21 de marzo de 2022</v>
      </c>
      <c r="K327" s="178" t="str">
        <f>VLOOKUP(A327,'BASE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7" s="178" t="str">
        <f>VLOOKUP(A327,'BASE REGISTRO AGOSTO'!$A$1:$T$889,12,FALSE)</f>
        <v xml:space="preserve">Carlos Justiniano Nº 1123, comuna de Providencia, Región Metropolitana.
</v>
      </c>
      <c r="M327" s="178" t="str">
        <f>VLOOKUP(A327,'BASE REGISTRO AGOSTO'!$A$1:$T$889,13,FALSE)</f>
        <v>XIII</v>
      </c>
      <c r="N327" s="178" t="str">
        <f>VLOOKUP(A327,'BASE REGISTRO AGOSTO'!$A$1:$T$889,14,FALSE)</f>
        <v>Providencia</v>
      </c>
      <c r="O327" s="178" t="str">
        <f>VLOOKUP(A327,'BASE REGISTRO AGOSTO'!$A$1:$T$889,15,FALSE)</f>
        <v>Fono 223393900- 223393901</v>
      </c>
      <c r="P327" s="178">
        <f>VLOOKUP(A327,'BASE REGISTRO AGOSTO'!$A$1:$T$889,16,FALSE)</f>
        <v>0</v>
      </c>
      <c r="Q327" s="178">
        <f>VLOOKUP(A327,'BASE REGISTRO AGOSTO'!$A$1:$T$889,17,FALSE)</f>
        <v>0</v>
      </c>
      <c r="R327" s="178" t="str">
        <f>VLOOKUP(A327,'BASE REGISTRO AGOSTO'!$A$1:$T$889,18,FALSE)</f>
        <v>93401: Institución de Asistencia Social</v>
      </c>
      <c r="S327" s="178" t="str">
        <f>VLOOKUP(A327,'BASE REGISTRO AGOSTO'!$A$1:$T$889,19,FALSE)</f>
        <v>Certificado Financiero, correspondiente al año 2020, arpobado por el Sub Departamento de Supervisión Financiera Nacional.</v>
      </c>
      <c r="T327" s="183">
        <f>VLOOKUP(A327,'BASE REGISTRO AGOSTO'!$A$1:$T$889,20,FALSE)</f>
        <v>37970</v>
      </c>
      <c r="U327" s="177">
        <v>6570</v>
      </c>
      <c r="V327" s="179">
        <v>57606770</v>
      </c>
      <c r="W327" s="179">
        <v>578637558</v>
      </c>
      <c r="X327" s="180">
        <v>44469</v>
      </c>
      <c r="Y327" s="176" t="s">
        <v>6489</v>
      </c>
      <c r="Z327" s="176" t="s">
        <v>6490</v>
      </c>
      <c r="AA327" s="181" t="s">
        <v>5595</v>
      </c>
    </row>
    <row r="328" spans="1:27" ht="15.75" customHeight="1" x14ac:dyDescent="0.2">
      <c r="A328" s="177">
        <v>6570</v>
      </c>
      <c r="B328" s="178" t="str">
        <f>VLOOKUP(A328,'BASE REGISTRO AGOSTO'!$A$1:$T$889,2,FALSE)</f>
        <v>Corporación de Oportunidad y Acción Solidaria OPCIÓN</v>
      </c>
      <c r="C328" s="178">
        <f>VLOOKUP(A328,'BASE REGISTRO AGOSTO'!$A$1:$T$889,3,FALSE)</f>
        <v>717150007</v>
      </c>
      <c r="D328" s="178" t="str">
        <f>VLOOKUP(A328,'BASE REGISTRO AGOSTO'!$A$1:$T$889,4,FALSE)</f>
        <v>Corporación de Derecho Privado.</v>
      </c>
      <c r="E328" s="178" t="str">
        <f>VLOOKUP(A328,'BASE REGISTRO AGOSTO'!$A$1:$T$889,5,FALSE)</f>
        <v xml:space="preserve">Otorgada por Decreto Supremo Nº 972, de fecha 25 de julio de  1990, del Ministerio de Justicia, publicado en el Diario Oficial el día 13 de agosto de 1990. </v>
      </c>
      <c r="F328" s="178" t="str">
        <f>VLOOKUP(A328,'BASE REGISTRO AGOSTO'!$A$1:$T$889,6,FALSE)</f>
        <v xml:space="preserve">Certificado de vigencia, folio Nº 50038906023, de fecha 17 de mayo de 2021, del Servicio de Registro Civil e Identificación.
</v>
      </c>
      <c r="G328" s="178" t="str">
        <f>VLOOKUP(A328,'BASE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8" s="178" t="str">
        <f>VLOOKUP(A328,'BASE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8" s="178" t="str">
        <f>VLOOKUP(A328,'BASE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8" s="178" t="str">
        <f>VLOOKUP(A328,'BASE REGISTRO AGOSTO'!$A$1:$T$889,10,FALSE)</f>
        <v>21 de marzo de 2019 a 21 de marzo de 2022</v>
      </c>
      <c r="K328" s="178" t="str">
        <f>VLOOKUP(A328,'BASE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8" s="178" t="str">
        <f>VLOOKUP(A328,'BASE REGISTRO AGOSTO'!$A$1:$T$889,12,FALSE)</f>
        <v xml:space="preserve">Carlos Justiniano Nº 1123, comuna de Providencia, Región Metropolitana.
</v>
      </c>
      <c r="M328" s="178" t="str">
        <f>VLOOKUP(A328,'BASE REGISTRO AGOSTO'!$A$1:$T$889,13,FALSE)</f>
        <v>XIII</v>
      </c>
      <c r="N328" s="178" t="str">
        <f>VLOOKUP(A328,'BASE REGISTRO AGOSTO'!$A$1:$T$889,14,FALSE)</f>
        <v>Providencia</v>
      </c>
      <c r="O328" s="178" t="str">
        <f>VLOOKUP(A328,'BASE REGISTRO AGOSTO'!$A$1:$T$889,15,FALSE)</f>
        <v>Fono 223393900- 223393901</v>
      </c>
      <c r="P328" s="178">
        <f>VLOOKUP(A328,'BASE REGISTRO AGOSTO'!$A$1:$T$889,16,FALSE)</f>
        <v>0</v>
      </c>
      <c r="Q328" s="178">
        <f>VLOOKUP(A328,'BASE REGISTRO AGOSTO'!$A$1:$T$889,17,FALSE)</f>
        <v>0</v>
      </c>
      <c r="R328" s="178" t="str">
        <f>VLOOKUP(A328,'BASE REGISTRO AGOSTO'!$A$1:$T$889,18,FALSE)</f>
        <v>93401: Institución de Asistencia Social</v>
      </c>
      <c r="S328" s="178" t="str">
        <f>VLOOKUP(A328,'BASE REGISTRO AGOSTO'!$A$1:$T$889,19,FALSE)</f>
        <v>Certificado Financiero, correspondiente al año 2020, arpobado por el Sub Departamento de Supervisión Financiera Nacional.</v>
      </c>
      <c r="T328" s="183">
        <f>VLOOKUP(A328,'BASE REGISTRO AGOSTO'!$A$1:$T$889,20,FALSE)</f>
        <v>37970</v>
      </c>
      <c r="U328" s="177">
        <v>6570</v>
      </c>
      <c r="V328" s="179">
        <v>27939144</v>
      </c>
      <c r="W328" s="179">
        <v>213339828</v>
      </c>
      <c r="X328" s="180">
        <v>44469</v>
      </c>
      <c r="Y328" s="176" t="s">
        <v>6489</v>
      </c>
      <c r="Z328" s="176" t="s">
        <v>6490</v>
      </c>
      <c r="AA328" s="181" t="s">
        <v>6508</v>
      </c>
    </row>
    <row r="329" spans="1:27" ht="15.75" customHeight="1" x14ac:dyDescent="0.2">
      <c r="A329" s="177">
        <v>6570</v>
      </c>
      <c r="B329" s="178" t="str">
        <f>VLOOKUP(A329,'BASE REGISTRO AGOSTO'!$A$1:$T$889,2,FALSE)</f>
        <v>Corporación de Oportunidad y Acción Solidaria OPCIÓN</v>
      </c>
      <c r="C329" s="178">
        <f>VLOOKUP(A329,'BASE REGISTRO AGOSTO'!$A$1:$T$889,3,FALSE)</f>
        <v>717150007</v>
      </c>
      <c r="D329" s="178" t="str">
        <f>VLOOKUP(A329,'BASE REGISTRO AGOSTO'!$A$1:$T$889,4,FALSE)</f>
        <v>Corporación de Derecho Privado.</v>
      </c>
      <c r="E329" s="178" t="str">
        <f>VLOOKUP(A329,'BASE REGISTRO AGOSTO'!$A$1:$T$889,5,FALSE)</f>
        <v xml:space="preserve">Otorgada por Decreto Supremo Nº 972, de fecha 25 de julio de  1990, del Ministerio de Justicia, publicado en el Diario Oficial el día 13 de agosto de 1990. </v>
      </c>
      <c r="F329" s="178" t="str">
        <f>VLOOKUP(A329,'BASE REGISTRO AGOSTO'!$A$1:$T$889,6,FALSE)</f>
        <v xml:space="preserve">Certificado de vigencia, folio Nº 50038906023, de fecha 17 de mayo de 2021, del Servicio de Registro Civil e Identificación.
</v>
      </c>
      <c r="G329" s="178" t="str">
        <f>VLOOKUP(A329,'BASE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9" s="178" t="str">
        <f>VLOOKUP(A329,'BASE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9" s="178" t="str">
        <f>VLOOKUP(A329,'BASE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9" s="178" t="str">
        <f>VLOOKUP(A329,'BASE REGISTRO AGOSTO'!$A$1:$T$889,10,FALSE)</f>
        <v>21 de marzo de 2019 a 21 de marzo de 2022</v>
      </c>
      <c r="K329" s="178" t="str">
        <f>VLOOKUP(A329,'BASE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9" s="178" t="str">
        <f>VLOOKUP(A329,'BASE REGISTRO AGOSTO'!$A$1:$T$889,12,FALSE)</f>
        <v xml:space="preserve">Carlos Justiniano Nº 1123, comuna de Providencia, Región Metropolitana.
</v>
      </c>
      <c r="M329" s="178" t="str">
        <f>VLOOKUP(A329,'BASE REGISTRO AGOSTO'!$A$1:$T$889,13,FALSE)</f>
        <v>XIII</v>
      </c>
      <c r="N329" s="178" t="str">
        <f>VLOOKUP(A329,'BASE REGISTRO AGOSTO'!$A$1:$T$889,14,FALSE)</f>
        <v>Providencia</v>
      </c>
      <c r="O329" s="178" t="str">
        <f>VLOOKUP(A329,'BASE REGISTRO AGOSTO'!$A$1:$T$889,15,FALSE)</f>
        <v>Fono 223393900- 223393901</v>
      </c>
      <c r="P329" s="178">
        <f>VLOOKUP(A329,'BASE REGISTRO AGOSTO'!$A$1:$T$889,16,FALSE)</f>
        <v>0</v>
      </c>
      <c r="Q329" s="178">
        <f>VLOOKUP(A329,'BASE REGISTRO AGOSTO'!$A$1:$T$889,17,FALSE)</f>
        <v>0</v>
      </c>
      <c r="R329" s="178" t="str">
        <f>VLOOKUP(A329,'BASE REGISTRO AGOSTO'!$A$1:$T$889,18,FALSE)</f>
        <v>93401: Institución de Asistencia Social</v>
      </c>
      <c r="S329" s="178" t="str">
        <f>VLOOKUP(A329,'BASE REGISTRO AGOSTO'!$A$1:$T$889,19,FALSE)</f>
        <v>Certificado Financiero, correspondiente al año 2020, arpobado por el Sub Departamento de Supervisión Financiera Nacional.</v>
      </c>
      <c r="T329" s="183">
        <f>VLOOKUP(A329,'BASE REGISTRO AGOSTO'!$A$1:$T$889,20,FALSE)</f>
        <v>37970</v>
      </c>
      <c r="U329" s="177">
        <v>6570</v>
      </c>
      <c r="V329" s="179">
        <v>24049800</v>
      </c>
      <c r="W329" s="179">
        <v>375564780</v>
      </c>
      <c r="X329" s="180">
        <v>44469</v>
      </c>
      <c r="Y329" s="176" t="s">
        <v>6489</v>
      </c>
      <c r="Z329" s="176" t="s">
        <v>6490</v>
      </c>
      <c r="AA329" s="181" t="s">
        <v>7481</v>
      </c>
    </row>
    <row r="330" spans="1:27" ht="15.75" customHeight="1" x14ac:dyDescent="0.2">
      <c r="A330" s="177">
        <v>6570</v>
      </c>
      <c r="B330" s="178" t="str">
        <f>VLOOKUP(A330,'BASE REGISTRO AGOSTO'!$A$1:$T$889,2,FALSE)</f>
        <v>Corporación de Oportunidad y Acción Solidaria OPCIÓN</v>
      </c>
      <c r="C330" s="178">
        <f>VLOOKUP(A330,'BASE REGISTRO AGOSTO'!$A$1:$T$889,3,FALSE)</f>
        <v>717150007</v>
      </c>
      <c r="D330" s="178" t="str">
        <f>VLOOKUP(A330,'BASE REGISTRO AGOSTO'!$A$1:$T$889,4,FALSE)</f>
        <v>Corporación de Derecho Privado.</v>
      </c>
      <c r="E330" s="178" t="str">
        <f>VLOOKUP(A330,'BASE REGISTRO AGOSTO'!$A$1:$T$889,5,FALSE)</f>
        <v xml:space="preserve">Otorgada por Decreto Supremo Nº 972, de fecha 25 de julio de  1990, del Ministerio de Justicia, publicado en el Diario Oficial el día 13 de agosto de 1990. </v>
      </c>
      <c r="F330" s="178" t="str">
        <f>VLOOKUP(A330,'BASE REGISTRO AGOSTO'!$A$1:$T$889,6,FALSE)</f>
        <v xml:space="preserve">Certificado de vigencia, folio Nº 50038906023, de fecha 17 de mayo de 2021, del Servicio de Registro Civil e Identificación.
</v>
      </c>
      <c r="G330" s="178" t="str">
        <f>VLOOKUP(A330,'BASE REGISTRO AGOSTO'!$A$1:$T$889,7,FALSE)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0" s="178" t="str">
        <f>VLOOKUP(A330,'BASE REGISTRO AGOSTO'!$A$1:$T$889,8,FALSE)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30" s="178" t="str">
        <f>VLOOKUP(A330,'BASE REGISTRO AGOSTO'!$A$1:$T$889,9,FALSE)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0" s="178" t="str">
        <f>VLOOKUP(A330,'BASE REGISTRO AGOSTO'!$A$1:$T$889,10,FALSE)</f>
        <v>21 de marzo de 2019 a 21 de marzo de 2022</v>
      </c>
      <c r="K330" s="178" t="str">
        <f>VLOOKUP(A330,'BASE REGISTRO AGOSTO'!$A$1:$T$889,11,FALSE)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30" s="178" t="str">
        <f>VLOOKUP(A330,'BASE REGISTRO AGOSTO'!$A$1:$T$889,12,FALSE)</f>
        <v xml:space="preserve">Carlos Justiniano Nº 1123, comuna de Providencia, Región Metropolitana.
</v>
      </c>
      <c r="M330" s="178" t="str">
        <f>VLOOKUP(A330,'BASE REGISTRO AGOSTO'!$A$1:$T$889,13,FALSE)</f>
        <v>XIII</v>
      </c>
      <c r="N330" s="178" t="str">
        <f>VLOOKUP(A330,'BASE REGISTRO AGOSTO'!$A$1:$T$889,14,FALSE)</f>
        <v>Providencia</v>
      </c>
      <c r="O330" s="178" t="str">
        <f>VLOOKUP(A330,'BASE REGISTRO AGOSTO'!$A$1:$T$889,15,FALSE)</f>
        <v>Fono 223393900- 223393901</v>
      </c>
      <c r="P330" s="178">
        <f>VLOOKUP(A330,'BASE REGISTRO AGOSTO'!$A$1:$T$889,16,FALSE)</f>
        <v>0</v>
      </c>
      <c r="Q330" s="178">
        <f>VLOOKUP(A330,'BASE REGISTRO AGOSTO'!$A$1:$T$889,17,FALSE)</f>
        <v>0</v>
      </c>
      <c r="R330" s="178" t="str">
        <f>VLOOKUP(A330,'BASE REGISTRO AGOSTO'!$A$1:$T$889,18,FALSE)</f>
        <v>93401: Institución de Asistencia Social</v>
      </c>
      <c r="S330" s="178" t="str">
        <f>VLOOKUP(A330,'BASE REGISTRO AGOSTO'!$A$1:$T$889,19,FALSE)</f>
        <v>Certificado Financiero, correspondiente al año 2020, arpobado por el Sub Departamento de Supervisión Financiera Nacional.</v>
      </c>
      <c r="T330" s="183">
        <f>VLOOKUP(A330,'BASE REGISTRO AGOSTO'!$A$1:$T$889,20,FALSE)</f>
        <v>37970</v>
      </c>
      <c r="U330" s="177">
        <v>6570</v>
      </c>
      <c r="V330" s="179">
        <v>16033200</v>
      </c>
      <c r="W330" s="179">
        <v>128265600</v>
      </c>
      <c r="X330" s="180">
        <v>44469</v>
      </c>
      <c r="Y330" s="176" t="s">
        <v>6489</v>
      </c>
      <c r="Z330" s="176" t="s">
        <v>6490</v>
      </c>
      <c r="AA330" s="181" t="s">
        <v>7482</v>
      </c>
    </row>
    <row r="331" spans="1:27" ht="15.75" customHeight="1" x14ac:dyDescent="0.2">
      <c r="A331" s="177">
        <v>6580</v>
      </c>
      <c r="B331" s="178" t="str">
        <f>VLOOKUP(A331,'BASE REGISTRO AGOSTO'!$A$1:$T$889,2,FALSE)</f>
        <v>Corporación Hogar de Menores Cardenal José María Caro</v>
      </c>
      <c r="C331" s="178">
        <f>VLOOKUP(A331,'BASE REGISTRO AGOSTO'!$A$1:$T$889,3,FALSE)</f>
        <v>714523007</v>
      </c>
      <c r="D331" s="178" t="str">
        <f>VLOOKUP(A331,'BASE REGISTRO AGOSTO'!$A$1:$T$889,4,FALSE)</f>
        <v>Corporación de Derecho Privado.</v>
      </c>
      <c r="E331" s="178" t="str">
        <f>VLOOKUP(A331,'BASE REGISTRO AGOSTO'!$A$1:$T$889,5,FALSE)</f>
        <v xml:space="preserve">Decreto Supremo Nº1079, de 04 de noviembre de 1987, del Ministerio de Justicia. </v>
      </c>
      <c r="F331" s="178" t="str">
        <f>VLOOKUP(A331,'BASE REGISTRO AGOSTO'!$A$1:$T$889,6,FALSE)</f>
        <v>Certificado de Vigencia folio Nº 500399136862, emitido por el SRCeI, con fecha 19 de julio de 2021.</v>
      </c>
      <c r="G331" s="178" t="str">
        <f>VLOOKUP(A331,'BASE REGISTRO AGOSTO'!$A$1:$T$889,7,FALSE)</f>
        <v xml:space="preserve">Dar un hogar, cuidado, atención, educación y alimentación a menores en situación irregular.
</v>
      </c>
      <c r="H331" s="178" t="str">
        <f>VLOOKUP(A331,'BASE REGISTRO AGOSTO'!$A$1:$T$889,8,FALSE)</f>
        <v>Presidente: Pilar Larraín Undurraga, 
Secretario: Ignacio Correa Munita, 
Tesorero: René Saavedra Contreras, 
Director: Rodrigo Eduardo Medina Gómez 
Director: Luisa Angélica Yevilaf Chancaqueo,</v>
      </c>
      <c r="I331" s="178" t="str">
        <f>VLOOKUP(A331,'BASE REGISTRO AGOSTO'!$A$1:$T$889,9,FALSE)</f>
        <v>Durará un año en sus cargos</v>
      </c>
      <c r="J331" s="178" t="str">
        <f>VLOOKUP(A331,'BASE REGISTRO AGOSTO'!$A$1:$T$889,10,FALSE)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31" s="178" t="str">
        <f>VLOOKUP(A331,'BASE REGISTRO AGOSTO'!$A$1:$T$889,11,FALSE)</f>
        <v xml:space="preserve">
Presidente: Pilar Larraín Undurraga x
Se otorgan poderes a los directores René Saavedra Contreras, e Ignacio Correa Munita para que actuando conjuntamente dos cualquiera de ellos, representen a la Corporación con las más amplias facultades.
</v>
      </c>
      <c r="L331" s="178" t="str">
        <f>VLOOKUP(A331,'BASE REGISTRO AGOSTO'!$A$1:$T$889,12,FALSE)</f>
        <v xml:space="preserve">Miguel Ángel N° 03420, comuna de La Pintana, Región Metropolitana
</v>
      </c>
      <c r="M331" s="178" t="str">
        <f>VLOOKUP(A331,'BASE REGISTRO AGOSTO'!$A$1:$T$889,13,FALSE)</f>
        <v>XIII</v>
      </c>
      <c r="N331" s="178" t="str">
        <f>VLOOKUP(A331,'BASE REGISTRO AGOSTO'!$A$1:$T$889,14,FALSE)</f>
        <v xml:space="preserve"> La Pintana</v>
      </c>
      <c r="O331" s="178" t="str">
        <f>VLOOKUP(A331,'BASE REGISTRO AGOSTO'!$A$1:$T$889,15,FALSE)</f>
        <v xml:space="preserve">F. 2-25428116- 9-73322020
</v>
      </c>
      <c r="P331" s="178" t="str">
        <f>VLOOKUP(A331,'BASE REGISTRO AGOSTO'!$A$1:$T$889,16,FALSE)</f>
        <v>Correo electrónico: mreyesgaldames@gmail.com</v>
      </c>
      <c r="Q331" s="178">
        <f>VLOOKUP(A331,'BASE REGISTRO AGOSTO'!$A$1:$T$889,17,FALSE)</f>
        <v>0</v>
      </c>
      <c r="R331" s="178">
        <f>VLOOKUP(A331,'BASE REGISTRO AGOSTO'!$A$1:$T$889,18,FALSE)</f>
        <v>93401</v>
      </c>
      <c r="S331" s="178" t="str">
        <f>VLOOKUP(A331,'BASE REGISTRO AGOSTO'!$A$1:$T$889,19,FALSE)</f>
        <v xml:space="preserve">Se acompaña certificado financiero correspondiente al año 2020, aprobado por el Sub Departamento de Supervisión Financiera Nacional. </v>
      </c>
      <c r="T331" s="183">
        <f>VLOOKUP(A331,'BASE REGISTRO AGOSTO'!$A$1:$T$889,20,FALSE)</f>
        <v>37970</v>
      </c>
      <c r="U331" s="177">
        <v>6580</v>
      </c>
      <c r="V331" s="179">
        <v>29859290</v>
      </c>
      <c r="W331" s="179">
        <v>310255997</v>
      </c>
      <c r="X331" s="180">
        <v>44469</v>
      </c>
      <c r="Y331" s="176" t="s">
        <v>6489</v>
      </c>
      <c r="Z331" s="176" t="s">
        <v>6490</v>
      </c>
      <c r="AA331" s="181" t="s">
        <v>6548</v>
      </c>
    </row>
    <row r="332" spans="1:27" ht="15.75" customHeight="1" x14ac:dyDescent="0.2">
      <c r="A332" s="177">
        <v>6650</v>
      </c>
      <c r="B332" s="178" t="str">
        <f>VLOOKUP(A332,'BASE REGISTRO AGOSTO'!$A$1:$T$889,2,FALSE)</f>
        <v>Parroquia San Juan Bautista de Hualqui</v>
      </c>
      <c r="C332" s="178" t="str">
        <f>VLOOKUP(A332,'BASE REGISTRO AGOSTO'!$A$1:$T$889,3,FALSE)</f>
        <v>80066523K</v>
      </c>
      <c r="D332" s="178" t="str">
        <f>VLOOKUP(A332,'BASE REGISTRO AGOSTO'!$A$1:$T$889,4,FALSE)</f>
        <v>Institución Eclesiástica</v>
      </c>
      <c r="E332" s="178" t="str">
        <f>VLOOKUP(A332,'BASE REGISTRO AGOSTO'!$A$1:$T$889,5,FALSE)</f>
        <v>Erigida de acuerdo al Derecho Canónico, por el Arzobispado de Concepción.</v>
      </c>
      <c r="F332" s="178" t="str">
        <f>VLOOKUP(A332,'BASE REGISTRO AGOSTO'!$A$1:$T$889,6,FALSE)</f>
        <v>Indefinida.                                Erigida de acuerdo al Derecho Canónico, por el Arzobispado de Concepción, según Certificado Prot. PDF 027/2020, de fecha 07 de julio de 2020, emanado del Arzobispado de la Santísima Concepción.</v>
      </c>
      <c r="G332" s="178" t="str">
        <f>VLOOKUP(A332,'BASE REGISTRO AGOSTO'!$A$1:$T$889,7,FALSE)</f>
        <v>Actividad Religiosa</v>
      </c>
      <c r="H332" s="178" t="str">
        <f>VLOOKUP(A332,'BASE REGISTRO AGOSTO'!$A$1:$T$889,8,FALSE)</f>
        <v>no tiene</v>
      </c>
      <c r="I332" s="178">
        <f>VLOOKUP(A332,'BASE REGISTRO AGOSTO'!$A$1:$T$889,9,FALSE)</f>
        <v>0</v>
      </c>
      <c r="J332" s="178">
        <f>VLOOKUP(A332,'BASE REGISTRO AGOSTO'!$A$1:$T$889,10,FALSE)</f>
        <v>0</v>
      </c>
      <c r="K332" s="178" t="str">
        <f>VLOOKUP(A332,'BASE REGISTRO AGOSTO'!$A$1:$T$889,11,FALSE)</f>
        <v xml:space="preserve">Rvdo. Prbo. Bismarck de Jesús Valle Palacios,  </v>
      </c>
      <c r="L332" s="178" t="str">
        <f>VLOOKUP(A332,'BASE REGISTRO AGOSTO'!$A$1:$T$889,12,FALSE)</f>
        <v>Manuel Bulnes Nº525, Hualqui</v>
      </c>
      <c r="M332" s="178" t="str">
        <f>VLOOKUP(A332,'BASE REGISTRO AGOSTO'!$A$1:$T$889,13,FALSE)</f>
        <v>VIII</v>
      </c>
      <c r="N332" s="178" t="str">
        <f>VLOOKUP(A332,'BASE REGISTRO AGOSTO'!$A$1:$T$889,14,FALSE)</f>
        <v>Hualqui</v>
      </c>
      <c r="O332" s="178" t="str">
        <f>VLOOKUP(A332,'BASE REGISTRO AGOSTO'!$A$1:$T$889,15,FALSE)</f>
        <v xml:space="preserve">41-2780417
44-2896820
</v>
      </c>
      <c r="P332" s="178" t="str">
        <f>VLOOKUP(A332,'BASE REGISTRO AGOSTO'!$A$1:$T$889,16,FALSE)</f>
        <v xml:space="preserve">parroquihualqui@gmail.com
pibaraucarioa@gmail.com
</v>
      </c>
      <c r="Q332" s="178">
        <f>VLOOKUP(A332,'BASE REGISTRO AGOSTO'!$A$1:$T$889,17,FALSE)</f>
        <v>0</v>
      </c>
      <c r="R332" s="178" t="str">
        <f>VLOOKUP(A332,'BASE REGISTRO AGOSTO'!$A$1:$T$889,18,FALSE)</f>
        <v>93910: Organizaciones Religiosas.</v>
      </c>
      <c r="S332" s="178" t="str">
        <f>VLOOKUP(A332,'BASE REGISTRO AGOSTO'!$A$1:$T$889,19,FALSE)</f>
        <v>Certificado de la Institución, correspondiente a antecedentes financieros del año 2020, aprobados por el Subdepartamento de Supervisión Financiera.</v>
      </c>
      <c r="T332" s="183">
        <f>VLOOKUP(A332,'BASE REGISTRO AGOSTO'!$A$1:$T$889,20,FALSE)</f>
        <v>37970</v>
      </c>
      <c r="U332" s="177">
        <v>6650</v>
      </c>
      <c r="V332" s="179">
        <v>7429061</v>
      </c>
      <c r="W332" s="179">
        <v>66065559</v>
      </c>
      <c r="X332" s="180">
        <v>44469</v>
      </c>
      <c r="Y332" s="176" t="s">
        <v>6489</v>
      </c>
      <c r="Z332" s="176" t="s">
        <v>6490</v>
      </c>
      <c r="AA332" s="181" t="s">
        <v>6623</v>
      </c>
    </row>
    <row r="333" spans="1:27" ht="15.75" customHeight="1" x14ac:dyDescent="0.2">
      <c r="A333" s="177">
        <v>6690</v>
      </c>
      <c r="B333" s="178" t="str">
        <f>VLOOKUP(A333,'BASE REGISTRO AGOSTO'!$A$1:$T$889,2,FALSE)</f>
        <v xml:space="preserve">
Obispado de Valdivia  
</v>
      </c>
      <c r="C333" s="178">
        <f>VLOOKUP(A333,'BASE REGISTRO AGOSTO'!$A$1:$T$889,3,FALSE)</f>
        <v>703553001</v>
      </c>
      <c r="D333" s="178" t="str">
        <f>VLOOKUP(A333,'BASE REGISTRO AGOSTO'!$A$1:$T$889,4,FALSE)</f>
        <v>no aparece</v>
      </c>
      <c r="E333" s="178" t="str">
        <f>VLOOKUP(A333,'BASE REGISTRO AGOSTO'!$A$1:$T$889,5,FALSE)</f>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33" s="178" t="str">
        <f>VLOOKUP(A333,'BASE REGISTRO AGOSTO'!$A$1:$T$889,6,FALSE)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33" s="178" t="str">
        <f>VLOOKUP(A333,'BASE REGISTRO AGOSTO'!$A$1:$T$889,7,FALSE)</f>
        <v>Organización religiosa.</v>
      </c>
      <c r="H333" s="178" t="str">
        <f>VLOOKUP(A333,'BASE REGISTRO AGOSTO'!$A$1:$T$889,8,FALSE)</f>
        <v>no tiene</v>
      </c>
      <c r="I333" s="178" t="str">
        <f>VLOOKUP(A333,'BASE REGISTRO AGOSTO'!$A$1:$T$889,9,FALSE)</f>
        <v>No aplica.</v>
      </c>
      <c r="J333" s="178" t="str">
        <f>VLOOKUP(A333,'BASE REGISTRO AGOSTO'!$A$1:$T$889,10,FALSE)</f>
        <v>No aplica.</v>
      </c>
      <c r="K333" s="178" t="str">
        <f>VLOOKUP(A333,'BASE REGISTRO AGOSTO'!$A$1:$T$889,11,FALSE)</f>
        <v xml:space="preserve">Gonzalo Espina Peruyero 
Mandato Especial: Elena Velasco Estero, 
</v>
      </c>
      <c r="L333" s="178" t="str">
        <f>VLOOKUP(A333,'BASE REGISTRO AGOSTO'!$A$1:$T$889,12,FALSE)</f>
        <v xml:space="preserve">Maipú N° 168, Casilla 520, Valdivia, Región de Los Ríos. 
</v>
      </c>
      <c r="M333" s="178" t="str">
        <f>VLOOKUP(A333,'BASE REGISTRO AGOSTO'!$A$1:$T$889,13,FALSE)</f>
        <v>XIV</v>
      </c>
      <c r="N333" s="178" t="str">
        <f>VLOOKUP(A333,'BASE REGISTRO AGOSTO'!$A$1:$T$889,14,FALSE)</f>
        <v>Valdivia</v>
      </c>
      <c r="O333" s="178" t="str">
        <f>VLOOKUP(A333,'BASE REGISTRO AGOSTO'!$A$1:$T$889,15,FALSE)</f>
        <v xml:space="preserve">Fono 63/213296 </v>
      </c>
      <c r="P333" s="178" t="str">
        <f>VLOOKUP(A333,'BASE REGISTRO AGOSTO'!$A$1:$T$889,16,FALSE)</f>
        <v>valdivia@episcopado.cl</v>
      </c>
      <c r="Q333" s="178" t="str">
        <f>VLOOKUP(A333,'BASE REGISTRO AGOSTO'!$A$1:$T$889,17,FALSE)</f>
        <v>Casilla 520</v>
      </c>
      <c r="R333" s="178" t="str">
        <f>VLOOKUP(A333,'BASE REGISTRO AGOSTO'!$A$1:$T$889,18,FALSE)</f>
        <v xml:space="preserve">93910 Organizaciones religiosas </v>
      </c>
      <c r="S333" s="178" t="str">
        <f>VLOOKUP(A333,'BASE REGISTRO AGOSTO'!$A$1:$T$889,19,FALSE)</f>
        <v>Certificado de Antecedentes Financieros, año 2019 aprobados  Subdepartamento de Supervisión financiera.</v>
      </c>
      <c r="T333" s="183">
        <f>VLOOKUP(A333,'BASE REGISTRO AGOSTO'!$A$1:$T$889,20,FALSE)</f>
        <v>37970</v>
      </c>
      <c r="U333" s="177">
        <v>6690</v>
      </c>
      <c r="V333" s="179">
        <v>0</v>
      </c>
      <c r="W333" s="179">
        <v>95902895</v>
      </c>
      <c r="X333" s="180">
        <v>44469</v>
      </c>
      <c r="Y333" s="176" t="s">
        <v>6489</v>
      </c>
      <c r="Z333" s="176" t="s">
        <v>6490</v>
      </c>
      <c r="AA333" s="181" t="s">
        <v>6545</v>
      </c>
    </row>
    <row r="334" spans="1:27" ht="15.75" customHeight="1" x14ac:dyDescent="0.2">
      <c r="A334" s="177">
        <v>6740</v>
      </c>
      <c r="B334" s="178" t="str">
        <f>VLOOKUP(A334,'BASE REGISTRO AGOSTO'!$A$1:$T$889,2,FALSE)</f>
        <v>Fundación Hogares de Menores Verbo Divino</v>
      </c>
      <c r="C334" s="178">
        <f>VLOOKUP(A334,'BASE REGISTRO AGOSTO'!$A$1:$T$889,3,FALSE)</f>
        <v>714792008</v>
      </c>
      <c r="D334" s="178" t="str">
        <f>VLOOKUP(A334,'BASE REGISTRO AGOSTO'!$A$1:$T$889,4,FALSE)</f>
        <v>Fundación de Derecho Privado.</v>
      </c>
      <c r="E334" s="178" t="str">
        <f>VLOOKUP(A334,'BASE REGISTRO AGOSTO'!$A$1:$T$889,5,FALSE)</f>
        <v xml:space="preserve">Decreto Supremo Nº1302, de 22 de diciembre de 1987, del Ministerio de Justicia. </v>
      </c>
      <c r="F334" s="178" t="str">
        <f>VLOOKUP(A334,'BASE REGISTRO AGOSTO'!$A$1:$T$889,6,FALSE)</f>
        <v>Certificado de Vigencia folio Nº 500396882015, de fecha 05 de julio de 2021, del Servicio de Registro Civil e Identificación.</v>
      </c>
      <c r="G334" s="178" t="str">
        <f>VLOOKUP(A334,'BASE REGISTRO AGOSTO'!$A$1:$T$889,7,FALSE)</f>
        <v xml:space="preserve">Ayuda material y espiritual a las personas de escasos recursos.
</v>
      </c>
      <c r="H334" s="178" t="str">
        <f>VLOOKUP(A334,'BASE REGISTRO AGOSTO'!$A$1:$T$889,8,FALSE)</f>
        <v xml:space="preserve">Presidente:
Oukate Kpandja. 
Vicepresidente
Bernardo Serrano Spoerer
Secretario
Jaime Solar Beazer. 
Directores
Juan Pablo Rodríguez Court. 
Ernesto Correa Elizalde. 
Matías Mackenna García Huidobro. 
Enrique Aguilar Castro. </v>
      </c>
      <c r="I334" s="178" t="str">
        <f>VLOOKUP(A334,'BASE REGISTRO AGOSTO'!$A$1:$T$889,9,FALSE)</f>
        <v xml:space="preserve">Durarán 3 años en sus funciones. </v>
      </c>
      <c r="J334" s="178" t="str">
        <f>VLOOKUP(A334,'BASE REGISTRO AGOSTO'!$A$1:$T$889,10,FALSE)</f>
        <v>17 de noviembre de 2020 al 17 de noviembre de 2023.</v>
      </c>
      <c r="K334" s="178" t="str">
        <f>VLOOKUP(A334,'BASE REGISTRO AGOSTO'!$A$1:$T$889,11,FALSE)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4" s="178" t="str">
        <f>VLOOKUP(A334,'BASE REGISTRO AGOSTO'!$A$1:$T$889,12,FALSE)</f>
        <v xml:space="preserve">San Ignacio N° 979, comuna de Puerto Varas, Décima Región.
</v>
      </c>
      <c r="M334" s="178" t="str">
        <f>VLOOKUP(A334,'BASE REGISTRO AGOSTO'!$A$1:$T$889,13,FALSE)</f>
        <v>X</v>
      </c>
      <c r="N334" s="178" t="str">
        <f>VLOOKUP(A334,'BASE REGISTRO AGOSTO'!$A$1:$T$889,14,FALSE)</f>
        <v>Puerto Varas</v>
      </c>
      <c r="O334" s="178" t="str">
        <f>VLOOKUP(A334,'BASE REGISTRO AGOSTO'!$A$1:$T$889,15,FALSE)</f>
        <v>F. 65-232931, 065-233834</v>
      </c>
      <c r="P334" s="178" t="str">
        <f>VLOOKUP(A334,'BASE REGISTRO AGOSTO'!$A$1:$T$889,16,FALSE)</f>
        <v>Correos electrónicos fvdcasacentral@gmail.com, fvdsocial@gmail.com</v>
      </c>
      <c r="Q334" s="178" t="str">
        <f>VLOOKUP(A334,'BASE REGISTRO AGOSTO'!$A$1:$T$889,17,FALSE)</f>
        <v>Casilla 699</v>
      </c>
      <c r="R334" s="178" t="str">
        <f>VLOOKUP(A334,'BASE REGISTRO AGOSTO'!$A$1:$T$889,18,FALSE)</f>
        <v>93401: Institución de Asistencia Social.</v>
      </c>
      <c r="S334" s="178" t="str">
        <f>VLOOKUP(A334,'BASE REGISTRO AGOSTO'!$A$1:$T$889,19,FALSE)</f>
        <v>Certificado financiero correspondiente al año 2020, aprobados por por el Subdepartamento de Supervisión Financiera Nacional.</v>
      </c>
      <c r="T334" s="183">
        <f>VLOOKUP(A334,'BASE REGISTRO AGOSTO'!$A$1:$T$889,20,FALSE)</f>
        <v>37970</v>
      </c>
      <c r="U334" s="177">
        <v>6740</v>
      </c>
      <c r="V334" s="179">
        <v>23526050</v>
      </c>
      <c r="W334" s="179">
        <v>185778293</v>
      </c>
      <c r="X334" s="180">
        <v>44469</v>
      </c>
      <c r="Y334" s="176" t="s">
        <v>6489</v>
      </c>
      <c r="Z334" s="176" t="s">
        <v>6490</v>
      </c>
      <c r="AA334" s="181" t="s">
        <v>6521</v>
      </c>
    </row>
    <row r="335" spans="1:27" ht="15.75" customHeight="1" x14ac:dyDescent="0.2">
      <c r="A335" s="177">
        <v>6740</v>
      </c>
      <c r="B335" s="178" t="str">
        <f>VLOOKUP(A335,'BASE REGISTRO AGOSTO'!$A$1:$T$889,2,FALSE)</f>
        <v>Fundación Hogares de Menores Verbo Divino</v>
      </c>
      <c r="C335" s="178">
        <f>VLOOKUP(A335,'BASE REGISTRO AGOSTO'!$A$1:$T$889,3,FALSE)</f>
        <v>714792008</v>
      </c>
      <c r="D335" s="178" t="str">
        <f>VLOOKUP(A335,'BASE REGISTRO AGOSTO'!$A$1:$T$889,4,FALSE)</f>
        <v>Fundación de Derecho Privado.</v>
      </c>
      <c r="E335" s="178" t="str">
        <f>VLOOKUP(A335,'BASE REGISTRO AGOSTO'!$A$1:$T$889,5,FALSE)</f>
        <v xml:space="preserve">Decreto Supremo Nº1302, de 22 de diciembre de 1987, del Ministerio de Justicia. </v>
      </c>
      <c r="F335" s="178" t="str">
        <f>VLOOKUP(A335,'BASE REGISTRO AGOSTO'!$A$1:$T$889,6,FALSE)</f>
        <v>Certificado de Vigencia folio Nº 500396882015, de fecha 05 de julio de 2021, del Servicio de Registro Civil e Identificación.</v>
      </c>
      <c r="G335" s="178" t="str">
        <f>VLOOKUP(A335,'BASE REGISTRO AGOSTO'!$A$1:$T$889,7,FALSE)</f>
        <v xml:space="preserve">Ayuda material y espiritual a las personas de escasos recursos.
</v>
      </c>
      <c r="H335" s="178" t="str">
        <f>VLOOKUP(A335,'BASE REGISTRO AGOSTO'!$A$1:$T$889,8,FALSE)</f>
        <v xml:space="preserve">Presidente:
Oukate Kpandja. 
Vicepresidente
Bernardo Serrano Spoerer
Secretario
Jaime Solar Beazer. 
Directores
Juan Pablo Rodríguez Court. 
Ernesto Correa Elizalde. 
Matías Mackenna García Huidobro. 
Enrique Aguilar Castro. </v>
      </c>
      <c r="I335" s="178" t="str">
        <f>VLOOKUP(A335,'BASE REGISTRO AGOSTO'!$A$1:$T$889,9,FALSE)</f>
        <v xml:space="preserve">Durarán 3 años en sus funciones. </v>
      </c>
      <c r="J335" s="178" t="str">
        <f>VLOOKUP(A335,'BASE REGISTRO AGOSTO'!$A$1:$T$889,10,FALSE)</f>
        <v>17 de noviembre de 2020 al 17 de noviembre de 2023.</v>
      </c>
      <c r="K335" s="178" t="str">
        <f>VLOOKUP(A335,'BASE REGISTRO AGOSTO'!$A$1:$T$889,11,FALSE)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5" s="178" t="str">
        <f>VLOOKUP(A335,'BASE REGISTRO AGOSTO'!$A$1:$T$889,12,FALSE)</f>
        <v xml:space="preserve">San Ignacio N° 979, comuna de Puerto Varas, Décima Región.
</v>
      </c>
      <c r="M335" s="178" t="str">
        <f>VLOOKUP(A335,'BASE REGISTRO AGOSTO'!$A$1:$T$889,13,FALSE)</f>
        <v>X</v>
      </c>
      <c r="N335" s="178" t="str">
        <f>VLOOKUP(A335,'BASE REGISTRO AGOSTO'!$A$1:$T$889,14,FALSE)</f>
        <v>Puerto Varas</v>
      </c>
      <c r="O335" s="178" t="str">
        <f>VLOOKUP(A335,'BASE REGISTRO AGOSTO'!$A$1:$T$889,15,FALSE)</f>
        <v>F. 65-232931, 065-233834</v>
      </c>
      <c r="P335" s="178" t="str">
        <f>VLOOKUP(A335,'BASE REGISTRO AGOSTO'!$A$1:$T$889,16,FALSE)</f>
        <v>Correos electrónicos fvdcasacentral@gmail.com, fvdsocial@gmail.com</v>
      </c>
      <c r="Q335" s="178" t="str">
        <f>VLOOKUP(A335,'BASE REGISTRO AGOSTO'!$A$1:$T$889,17,FALSE)</f>
        <v>Casilla 699</v>
      </c>
      <c r="R335" s="178" t="str">
        <f>VLOOKUP(A335,'BASE REGISTRO AGOSTO'!$A$1:$T$889,18,FALSE)</f>
        <v>93401: Institución de Asistencia Social.</v>
      </c>
      <c r="S335" s="178" t="str">
        <f>VLOOKUP(A335,'BASE REGISTRO AGOSTO'!$A$1:$T$889,19,FALSE)</f>
        <v>Certificado financiero correspondiente al año 2020, aprobados por por el Subdepartamento de Supervisión Financiera Nacional.</v>
      </c>
      <c r="T335" s="183">
        <f>VLOOKUP(A335,'BASE REGISTRO AGOSTO'!$A$1:$T$889,20,FALSE)</f>
        <v>37970</v>
      </c>
      <c r="U335" s="177">
        <v>6740</v>
      </c>
      <c r="V335" s="179">
        <v>21647994</v>
      </c>
      <c r="W335" s="179">
        <v>155440609</v>
      </c>
      <c r="X335" s="180">
        <v>44469</v>
      </c>
      <c r="Y335" s="176" t="s">
        <v>6489</v>
      </c>
      <c r="Z335" s="176" t="s">
        <v>6490</v>
      </c>
      <c r="AA335" s="181" t="s">
        <v>6491</v>
      </c>
    </row>
    <row r="336" spans="1:27" ht="15.75" customHeight="1" x14ac:dyDescent="0.2">
      <c r="A336" s="177">
        <v>6740</v>
      </c>
      <c r="B336" s="178" t="str">
        <f>VLOOKUP(A336,'BASE REGISTRO AGOSTO'!$A$1:$T$889,2,FALSE)</f>
        <v>Fundación Hogares de Menores Verbo Divino</v>
      </c>
      <c r="C336" s="178">
        <f>VLOOKUP(A336,'BASE REGISTRO AGOSTO'!$A$1:$T$889,3,FALSE)</f>
        <v>714792008</v>
      </c>
      <c r="D336" s="178" t="str">
        <f>VLOOKUP(A336,'BASE REGISTRO AGOSTO'!$A$1:$T$889,4,FALSE)</f>
        <v>Fundación de Derecho Privado.</v>
      </c>
      <c r="E336" s="178" t="str">
        <f>VLOOKUP(A336,'BASE REGISTRO AGOSTO'!$A$1:$T$889,5,FALSE)</f>
        <v xml:space="preserve">Decreto Supremo Nº1302, de 22 de diciembre de 1987, del Ministerio de Justicia. </v>
      </c>
      <c r="F336" s="178" t="str">
        <f>VLOOKUP(A336,'BASE REGISTRO AGOSTO'!$A$1:$T$889,6,FALSE)</f>
        <v>Certificado de Vigencia folio Nº 500396882015, de fecha 05 de julio de 2021, del Servicio de Registro Civil e Identificación.</v>
      </c>
      <c r="G336" s="178" t="str">
        <f>VLOOKUP(A336,'BASE REGISTRO AGOSTO'!$A$1:$T$889,7,FALSE)</f>
        <v xml:space="preserve">Ayuda material y espiritual a las personas de escasos recursos.
</v>
      </c>
      <c r="H336" s="178" t="str">
        <f>VLOOKUP(A336,'BASE REGISTRO AGOSTO'!$A$1:$T$889,8,FALSE)</f>
        <v xml:space="preserve">Presidente:
Oukate Kpandja. 
Vicepresidente
Bernardo Serrano Spoerer
Secretario
Jaime Solar Beazer. 
Directores
Juan Pablo Rodríguez Court. 
Ernesto Correa Elizalde. 
Matías Mackenna García Huidobro. 
Enrique Aguilar Castro. </v>
      </c>
      <c r="I336" s="178" t="str">
        <f>VLOOKUP(A336,'BASE REGISTRO AGOSTO'!$A$1:$T$889,9,FALSE)</f>
        <v xml:space="preserve">Durarán 3 años en sus funciones. </v>
      </c>
      <c r="J336" s="178" t="str">
        <f>VLOOKUP(A336,'BASE REGISTRO AGOSTO'!$A$1:$T$889,10,FALSE)</f>
        <v>17 de noviembre de 2020 al 17 de noviembre de 2023.</v>
      </c>
      <c r="K336" s="178" t="str">
        <f>VLOOKUP(A336,'BASE REGISTRO AGOSTO'!$A$1:$T$889,11,FALSE)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6" s="178" t="str">
        <f>VLOOKUP(A336,'BASE REGISTRO AGOSTO'!$A$1:$T$889,12,FALSE)</f>
        <v xml:space="preserve">San Ignacio N° 979, comuna de Puerto Varas, Décima Región.
</v>
      </c>
      <c r="M336" s="178" t="str">
        <f>VLOOKUP(A336,'BASE REGISTRO AGOSTO'!$A$1:$T$889,13,FALSE)</f>
        <v>X</v>
      </c>
      <c r="N336" s="178" t="str">
        <f>VLOOKUP(A336,'BASE REGISTRO AGOSTO'!$A$1:$T$889,14,FALSE)</f>
        <v>Puerto Varas</v>
      </c>
      <c r="O336" s="178" t="str">
        <f>VLOOKUP(A336,'BASE REGISTRO AGOSTO'!$A$1:$T$889,15,FALSE)</f>
        <v>F. 65-232931, 065-233834</v>
      </c>
      <c r="P336" s="178" t="str">
        <f>VLOOKUP(A336,'BASE REGISTRO AGOSTO'!$A$1:$T$889,16,FALSE)</f>
        <v>Correos electrónicos fvdcasacentral@gmail.com, fvdsocial@gmail.com</v>
      </c>
      <c r="Q336" s="178" t="str">
        <f>VLOOKUP(A336,'BASE REGISTRO AGOSTO'!$A$1:$T$889,17,FALSE)</f>
        <v>Casilla 699</v>
      </c>
      <c r="R336" s="178" t="str">
        <f>VLOOKUP(A336,'BASE REGISTRO AGOSTO'!$A$1:$T$889,18,FALSE)</f>
        <v>93401: Institución de Asistencia Social.</v>
      </c>
      <c r="S336" s="178" t="str">
        <f>VLOOKUP(A336,'BASE REGISTRO AGOSTO'!$A$1:$T$889,19,FALSE)</f>
        <v>Certificado financiero correspondiente al año 2020, aprobados por por el Subdepartamento de Supervisión Financiera Nacional.</v>
      </c>
      <c r="T336" s="183">
        <f>VLOOKUP(A336,'BASE REGISTRO AGOSTO'!$A$1:$T$889,20,FALSE)</f>
        <v>37970</v>
      </c>
      <c r="U336" s="177">
        <v>6740</v>
      </c>
      <c r="V336" s="179">
        <v>28755592</v>
      </c>
      <c r="W336" s="179">
        <v>207504536</v>
      </c>
      <c r="X336" s="180">
        <v>44469</v>
      </c>
      <c r="Y336" s="176" t="s">
        <v>6489</v>
      </c>
      <c r="Z336" s="176" t="s">
        <v>6490</v>
      </c>
      <c r="AA336" s="181" t="s">
        <v>6535</v>
      </c>
    </row>
    <row r="337" spans="1:27" ht="15.75" customHeight="1" x14ac:dyDescent="0.2">
      <c r="A337" s="177">
        <v>6740</v>
      </c>
      <c r="B337" s="178" t="str">
        <f>VLOOKUP(A337,'BASE REGISTRO AGOSTO'!$A$1:$T$889,2,FALSE)</f>
        <v>Fundación Hogares de Menores Verbo Divino</v>
      </c>
      <c r="C337" s="178">
        <f>VLOOKUP(A337,'BASE REGISTRO AGOSTO'!$A$1:$T$889,3,FALSE)</f>
        <v>714792008</v>
      </c>
      <c r="D337" s="178" t="str">
        <f>VLOOKUP(A337,'BASE REGISTRO AGOSTO'!$A$1:$T$889,4,FALSE)</f>
        <v>Fundación de Derecho Privado.</v>
      </c>
      <c r="E337" s="178" t="str">
        <f>VLOOKUP(A337,'BASE REGISTRO AGOSTO'!$A$1:$T$889,5,FALSE)</f>
        <v xml:space="preserve">Decreto Supremo Nº1302, de 22 de diciembre de 1987, del Ministerio de Justicia. </v>
      </c>
      <c r="F337" s="178" t="str">
        <f>VLOOKUP(A337,'BASE REGISTRO AGOSTO'!$A$1:$T$889,6,FALSE)</f>
        <v>Certificado de Vigencia folio Nº 500396882015, de fecha 05 de julio de 2021, del Servicio de Registro Civil e Identificación.</v>
      </c>
      <c r="G337" s="178" t="str">
        <f>VLOOKUP(A337,'BASE REGISTRO AGOSTO'!$A$1:$T$889,7,FALSE)</f>
        <v xml:space="preserve">Ayuda material y espiritual a las personas de escasos recursos.
</v>
      </c>
      <c r="H337" s="178" t="str">
        <f>VLOOKUP(A337,'BASE REGISTRO AGOSTO'!$A$1:$T$889,8,FALSE)</f>
        <v xml:space="preserve">Presidente:
Oukate Kpandja. 
Vicepresidente
Bernardo Serrano Spoerer
Secretario
Jaime Solar Beazer. 
Directores
Juan Pablo Rodríguez Court. 
Ernesto Correa Elizalde. 
Matías Mackenna García Huidobro. 
Enrique Aguilar Castro. </v>
      </c>
      <c r="I337" s="178" t="str">
        <f>VLOOKUP(A337,'BASE REGISTRO AGOSTO'!$A$1:$T$889,9,FALSE)</f>
        <v xml:space="preserve">Durarán 3 años en sus funciones. </v>
      </c>
      <c r="J337" s="178" t="str">
        <f>VLOOKUP(A337,'BASE REGISTRO AGOSTO'!$A$1:$T$889,10,FALSE)</f>
        <v>17 de noviembre de 2020 al 17 de noviembre de 2023.</v>
      </c>
      <c r="K337" s="178" t="str">
        <f>VLOOKUP(A337,'BASE REGISTRO AGOSTO'!$A$1:$T$889,11,FALSE)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7" s="178" t="str">
        <f>VLOOKUP(A337,'BASE REGISTRO AGOSTO'!$A$1:$T$889,12,FALSE)</f>
        <v xml:space="preserve">San Ignacio N° 979, comuna de Puerto Varas, Décima Región.
</v>
      </c>
      <c r="M337" s="178" t="str">
        <f>VLOOKUP(A337,'BASE REGISTRO AGOSTO'!$A$1:$T$889,13,FALSE)</f>
        <v>X</v>
      </c>
      <c r="N337" s="178" t="str">
        <f>VLOOKUP(A337,'BASE REGISTRO AGOSTO'!$A$1:$T$889,14,FALSE)</f>
        <v>Puerto Varas</v>
      </c>
      <c r="O337" s="178" t="str">
        <f>VLOOKUP(A337,'BASE REGISTRO AGOSTO'!$A$1:$T$889,15,FALSE)</f>
        <v>F. 65-232931, 065-233834</v>
      </c>
      <c r="P337" s="178" t="str">
        <f>VLOOKUP(A337,'BASE REGISTRO AGOSTO'!$A$1:$T$889,16,FALSE)</f>
        <v>Correos electrónicos fvdcasacentral@gmail.com, fvdsocial@gmail.com</v>
      </c>
      <c r="Q337" s="178" t="str">
        <f>VLOOKUP(A337,'BASE REGISTRO AGOSTO'!$A$1:$T$889,17,FALSE)</f>
        <v>Casilla 699</v>
      </c>
      <c r="R337" s="178" t="str">
        <f>VLOOKUP(A337,'BASE REGISTRO AGOSTO'!$A$1:$T$889,18,FALSE)</f>
        <v>93401: Institución de Asistencia Social.</v>
      </c>
      <c r="S337" s="178" t="str">
        <f>VLOOKUP(A337,'BASE REGISTRO AGOSTO'!$A$1:$T$889,19,FALSE)</f>
        <v>Certificado financiero correspondiente al año 2020, aprobados por por el Subdepartamento de Supervisión Financiera Nacional.</v>
      </c>
      <c r="T337" s="183">
        <f>VLOOKUP(A337,'BASE REGISTRO AGOSTO'!$A$1:$T$889,20,FALSE)</f>
        <v>37970</v>
      </c>
      <c r="U337" s="177">
        <v>6740</v>
      </c>
      <c r="V337" s="179">
        <v>86223893</v>
      </c>
      <c r="W337" s="179">
        <v>808561325</v>
      </c>
      <c r="X337" s="180">
        <v>44469</v>
      </c>
      <c r="Y337" s="176" t="s">
        <v>6489</v>
      </c>
      <c r="Z337" s="176" t="s">
        <v>6490</v>
      </c>
      <c r="AA337" s="181" t="s">
        <v>6625</v>
      </c>
    </row>
    <row r="338" spans="1:27" ht="15.75" customHeight="1" x14ac:dyDescent="0.2">
      <c r="A338" s="177">
        <v>6760</v>
      </c>
      <c r="B338" s="178" t="str">
        <f>VLOOKUP(A338,'BASE REGISTRO AGOSTO'!$A$1:$T$889,2,FALSE)</f>
        <v>Comunidad La Roca</v>
      </c>
      <c r="C338" s="178">
        <f>VLOOKUP(A338,'BASE REGISTRO AGOSTO'!$A$1:$T$889,3,FALSE)</f>
        <v>718362008</v>
      </c>
      <c r="D338" s="178" t="str">
        <f>VLOOKUP(A338,'BASE REGISTRO AGOSTO'!$A$1:$T$889,4,FALSE)</f>
        <v>Corporación de Derecho Privado.</v>
      </c>
      <c r="E338" s="178" t="str">
        <f>VLOOKUP(A338,'BASE REGISTRO AGOSTO'!$A$1:$T$889,5,FALSE)</f>
        <v>Otorgado por Decreto Supremo Nº65, 22 de enero de 1991, por el Ministerio de Justicia.</v>
      </c>
      <c r="F338" s="178" t="str">
        <f>VLOOKUP(A338,'BASE REGISTRO AGOSTO'!$A$1:$T$889,6,FALSE)</f>
        <v>Certificado de Vigencia de persona jurídica sin fines de lucro, Folio N° 500394403291, emitido con fecha 18 de junio de 2021, por el Servicio de Registro Civil e Identificación</v>
      </c>
      <c r="G338" s="178" t="str">
        <f>VLOOKUP(A338,'BASE REGISTRO AGOSTO'!$A$1:$T$889,7,FALSE)</f>
        <v>Ayudar a aquellas personas que, ya sea a consecuencia de una psicopatología, dependencia de drogas y/o alcohol; nivel deficitario de salud, económico, social, educativo u otro, estén siendo afectadas en su integridad como personas.</v>
      </c>
      <c r="H338" s="178" t="str">
        <f>VLOOKUP(A338,'BASE REGISTRO AGOSTO'!$A$1:$T$889,8,FALSE)</f>
        <v xml:space="preserve">Presidente: 
Juan Enrique Vargas Roa,
Vicepresidente: 
Hernán Eduardo Erba Gallinato,
Secretaria: Inés Herminia Correa Zamora 
Tesorero: 
José Gustavo Concha Concha, 
Director Ejecutivo:
Fernando Iván Alvarado Vega, 
</v>
      </c>
      <c r="I338" s="178" t="str">
        <f>VLOOKUP(A338,'BASE REGISTRO AGOSTO'!$A$1:$T$889,9,FALSE)</f>
        <v>Durarán 3 años en sus cargos.</v>
      </c>
      <c r="J338" s="178" t="str">
        <f>VLOOKUP(A338,'BASE REGISTRO AGOSTO'!$A$1:$T$889,10,FALSE)</f>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
      <c r="K338" s="178" t="str">
        <f>VLOOKUP(A338,'BASE REGISTRO AGOSTO'!$A$1:$T$889,11,FALSE)</f>
        <v xml:space="preserve">Juan Enrique Vargas Roa, 
Fernando Iván Alvarado Vega, 
</v>
      </c>
      <c r="L338" s="178" t="str">
        <f>VLOOKUP(A338,'BASE REGISTRO AGOSTO'!$A$1:$T$889,12,FALSE)</f>
        <v xml:space="preserve">Avenida Errázuriz N° 2710, Valparaíso
</v>
      </c>
      <c r="M338" s="178" t="str">
        <f>VLOOKUP(A338,'BASE REGISTRO AGOSTO'!$A$1:$T$889,13,FALSE)</f>
        <v>V</v>
      </c>
      <c r="N338" s="178" t="str">
        <f>VLOOKUP(A338,'BASE REGISTRO AGOSTO'!$A$1:$T$889,14,FALSE)</f>
        <v>Valparaíso</v>
      </c>
      <c r="O338" s="178" t="str">
        <f>VLOOKUP(A338,'BASE REGISTRO AGOSTO'!$A$1:$T$889,15,FALSE)</f>
        <v xml:space="preserve">Teléfono: 2626924
</v>
      </c>
      <c r="P338" s="178" t="str">
        <f>VLOOKUP(A338,'BASE REGISTRO AGOSTO'!$A$1:$T$889,16,FALSE)</f>
        <v>Correo: comunidadlaroca@yahoo.com</v>
      </c>
      <c r="Q338" s="178">
        <f>VLOOKUP(A338,'BASE REGISTRO AGOSTO'!$A$1:$T$889,17,FALSE)</f>
        <v>0</v>
      </c>
      <c r="R338" s="178" t="str">
        <f>VLOOKUP(A338,'BASE REGISTRO AGOSTO'!$A$1:$T$889,18,FALSE)</f>
        <v>93401: Instituciones de Asistencia Social.</v>
      </c>
      <c r="S338" s="178" t="str">
        <f>VLOOKUP(A338,'BASE REGISTRO AGOSTO'!$A$1:$T$889,19,FALSE)</f>
        <v>Antecedentes financieros correspondientes al año 2020, aprobados por el Subdepartamento de Supervisión Financiera</v>
      </c>
      <c r="T338" s="183">
        <f>VLOOKUP(A338,'BASE REGISTRO AGOSTO'!$A$1:$T$889,20,FALSE)</f>
        <v>37970</v>
      </c>
      <c r="U338" s="177">
        <v>6760</v>
      </c>
      <c r="V338" s="179">
        <v>0</v>
      </c>
      <c r="W338" s="179">
        <v>66873960</v>
      </c>
      <c r="X338" s="180">
        <v>44469</v>
      </c>
      <c r="Y338" s="176" t="s">
        <v>6489</v>
      </c>
      <c r="Z338" s="176" t="s">
        <v>6490</v>
      </c>
      <c r="AA338" s="181" t="s">
        <v>7476</v>
      </c>
    </row>
    <row r="339" spans="1:27" ht="15.75" customHeight="1" x14ac:dyDescent="0.2">
      <c r="A339" s="177">
        <v>6830</v>
      </c>
      <c r="B339" s="178" t="str">
        <f>VLOOKUP(A339,'BASE REGISTRO AGOSTO'!$A$1:$T$889,2,FALSE)</f>
        <v>Corporación de Formación Laboral al Adolescente- CORFAL.</v>
      </c>
      <c r="C339" s="178">
        <f>VLOOKUP(A339,'BASE REGISTRO AGOSTO'!$A$1:$T$889,3,FALSE)</f>
        <v>717449002</v>
      </c>
      <c r="D339" s="178" t="str">
        <f>VLOOKUP(A339,'BASE REGISTRO AGOSTO'!$A$1:$T$889,4,FALSE)</f>
        <v>Corporación de Derecho Privado.</v>
      </c>
      <c r="E339" s="178" t="str">
        <f>VLOOKUP(A339,'BASE REGISTRO AGOSTO'!$A$1:$T$889,5,FALSE)</f>
        <v xml:space="preserve">Otorgada por Decreto Supremo Nº 248, de fecha 07 de febrero de 1990. </v>
      </c>
      <c r="F339" s="178" t="str">
        <f>VLOOKUP(A339,'BASE REGISTRO AGOSTO'!$A$1:$T$889,6,FALSE)</f>
        <v xml:space="preserve">Certificado de vigencia, folio Nº500396922889, de 05 de julio de 2021, del Servicio de Registro Civil e Identificación. 
</v>
      </c>
      <c r="G339" s="178" t="str">
        <f>VLOOKUP(A339,'BASE REGISTRO AGOSTO'!$A$1:$T$889,7,FALSE)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39" s="178" t="str">
        <f>VLOOKUP(A339,'BASE REGISTRO AGOSTO'!$A$1:$T$889,8,FALSE)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I339" s="178" t="str">
        <f>VLOOKUP(A339,'BASE REGISTRO AGOSTO'!$A$1:$T$889,9,FALSE)</f>
        <v>Dos años</v>
      </c>
      <c r="J339" s="178" t="str">
        <f>VLOOKUP(A339,'BASE REGISTRO AGOSTO'!$A$1:$T$889,10,FALSE)</f>
        <v>24 de noviembre de 2020 al mes de noviembre del año 2021 (se prórroga directorio vigente hasta la celebración de la próxima Asamblea General Ordinaria de Socios, fijada para el mes de noviembre de 2021 (artículo vigésimo tercero de los Estatutos).</v>
      </c>
      <c r="K339" s="178" t="str">
        <f>VLOOKUP(A339,'BASE REGISTRO AGOSTO'!$A$1:$T$889,11,FALSE)</f>
        <v xml:space="preserve">Rosa Icarte Muñoz, , María Nicolasa Rodríguez Roco, , y Juan Gabriel Lecaros Trincado, K, quienes pueden actuar de forma conjunta, separada e indistintamente para representar a la Corporación.
</v>
      </c>
      <c r="L339" s="178" t="str">
        <f>VLOOKUP(A339,'BASE REGISTRO AGOSTO'!$A$1:$T$889,12,FALSE)</f>
        <v xml:space="preserve">Población Carlos Condell, Avenida Alejandro Azola Nº 1635, comuna de Arica.
</v>
      </c>
      <c r="M339" s="178" t="str">
        <f>VLOOKUP(A339,'BASE REGISTRO AGOSTO'!$A$1:$T$889,13,FALSE)</f>
        <v>XV</v>
      </c>
      <c r="N339" s="178" t="str">
        <f>VLOOKUP(A339,'BASE REGISTRO AGOSTO'!$A$1:$T$889,14,FALSE)</f>
        <v>arica</v>
      </c>
      <c r="O339" s="178" t="str">
        <f>VLOOKUP(A339,'BASE REGISTRO AGOSTO'!$A$1:$T$889,15,FALSE)</f>
        <v>Fono (58) 2- 246387 - +56966559270</v>
      </c>
      <c r="P339" s="178" t="str">
        <f>VLOOKUP(A339,'BASE REGISTRO AGOSTO'!$A$1:$T$889,16,FALSE)</f>
        <v>directorio@corfal.com</v>
      </c>
      <c r="Q339" s="178">
        <f>VLOOKUP(A339,'BASE REGISTRO AGOSTO'!$A$1:$T$889,17,FALSE)</f>
        <v>0</v>
      </c>
      <c r="R339" s="178" t="str">
        <f>VLOOKUP(A339,'BASE REGISTRO AGOSTO'!$A$1:$T$889,18,FALSE)</f>
        <v>93401: Institución de Asistencia Social</v>
      </c>
      <c r="S339" s="178" t="str">
        <f>VLOOKUP(A339,'BASE REGISTRO AGOSTO'!$A$1:$T$889,19,FALSE)</f>
        <v>Certificado financiero firmado ante notario público correspondiente al año 2020 y balance general consolidado al 31 de diciembre de 2020 aprobados por el Subdepartamento de Supervisión Financiera Nacional.</v>
      </c>
      <c r="T339" s="183">
        <f>VLOOKUP(A339,'BASE REGISTRO AGOSTO'!$A$1:$T$889,20,FALSE)</f>
        <v>37970</v>
      </c>
      <c r="U339" s="177">
        <v>6830</v>
      </c>
      <c r="V339" s="179">
        <v>44043263</v>
      </c>
      <c r="W339" s="179">
        <v>537826618</v>
      </c>
      <c r="X339" s="180">
        <v>44469</v>
      </c>
      <c r="Y339" s="176" t="s">
        <v>6489</v>
      </c>
      <c r="Z339" s="176" t="s">
        <v>6490</v>
      </c>
      <c r="AA339" s="181" t="s">
        <v>6509</v>
      </c>
    </row>
    <row r="340" spans="1:27" ht="15.75" customHeight="1" x14ac:dyDescent="0.2">
      <c r="A340" s="177">
        <v>6864</v>
      </c>
      <c r="B340" s="178" t="str">
        <f>VLOOKUP(A340,'BASE REGISTRO AGOSTO'!$A$1:$T$889,2,FALSE)</f>
        <v>Fundación Esperanza</v>
      </c>
      <c r="C340" s="178">
        <f>VLOOKUP(A340,'BASE REGISTRO AGOSTO'!$A$1:$T$889,3,FALSE)</f>
        <v>721476006</v>
      </c>
      <c r="D340" s="178" t="str">
        <f>VLOOKUP(A340,'BASE REGISTRO AGOSTO'!$A$1:$T$889,4,FALSE)</f>
        <v>Fundación de Derecho Público.</v>
      </c>
      <c r="E340" s="178" t="str">
        <f>VLOOKUP(A340,'BASE REGISTRO AGOSTO'!$A$1:$T$889,5,FALSE)</f>
        <v>Erigida de acuerdo al Derecho Canónico, por el Decreto Episcopal N° 041/92, del Obispado de Punta Arenas.</v>
      </c>
      <c r="F340" s="178" t="str">
        <f>VLOOKUP(A340,'BASE REGISTRO AGOSTO'!$A$1:$T$889,6,FALSE)</f>
        <v>Certificado Nº 01/2021, de fecha 03 de febrero de 2021, del Obispado de Punta Arenas.</v>
      </c>
      <c r="G340" s="178" t="str">
        <f>VLOOKUP(A340,'BASE REGISTRO AGOSTO'!$A$1:$T$889,7,FALSE)</f>
        <v>Certificado Nº 06/2017, de fecha 18 de agosto de 2017 , del Obispado de Punta Arenas.</v>
      </c>
      <c r="H340" s="178" t="str">
        <f>VLOOKUP(A340,'BASE REGISTRO AGOSTO'!$A$1:$T$889,8,FALSE)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0" s="178" t="str">
        <f>VLOOKUP(A340,'BASE REGISTRO AGOSTO'!$A$1:$T$889,9,FALSE)</f>
        <v>Duran dos años en sus funciones.</v>
      </c>
      <c r="J340" s="178" t="str">
        <f>VLOOKUP(A340,'BASE REGISTRO AGOSTO'!$A$1:$T$889,10,FALSE)</f>
        <v xml:space="preserve"> Última elección (ratificación) es de fecha 17 de marzo de 2021.</v>
      </c>
      <c r="K340" s="178" t="str">
        <f>VLOOKUP(A340,'BASE REGISTRO AGOSTO'!$A$1:$T$889,11,FALSE)</f>
        <v xml:space="preserve">Ángelo Humberto Gamín Salas, en su calidad de Vice-Presidente, conforme al artículo 15 de los Estatutos. 
Asterio Andrade Gallardo, 
</v>
      </c>
      <c r="L340" s="178" t="str">
        <f>VLOOKUP(A340,'BASE REGISTRO AGOSTO'!$A$1:$T$889,12,FALSE)</f>
        <v xml:space="preserve">Chiloé  N° 1156, comuna de Punta Arenas, Duodécima Región.
</v>
      </c>
      <c r="M340" s="178" t="str">
        <f>VLOOKUP(A340,'BASE REGISTRO AGOSTO'!$A$1:$T$889,13,FALSE)</f>
        <v>XII</v>
      </c>
      <c r="N340" s="178" t="str">
        <f>VLOOKUP(A340,'BASE REGISTRO AGOSTO'!$A$1:$T$889,14,FALSE)</f>
        <v>Punta Arenas</v>
      </c>
      <c r="O340" s="178" t="str">
        <f>VLOOKUP(A340,'BASE REGISTRO AGOSTO'!$A$1:$T$889,15,FALSE)</f>
        <v>Teléfonos: 61-613474 y 61-613479</v>
      </c>
      <c r="P340" s="178" t="str">
        <f>VLOOKUP(A340,'BASE REGISTRO AGOSTO'!$A$1:$T$889,16,FALSE)</f>
        <v>administracion@fundacionesperanza.cl</v>
      </c>
      <c r="Q340" s="178">
        <f>VLOOKUP(A340,'BASE REGISTRO AGOSTO'!$A$1:$T$889,17,FALSE)</f>
        <v>0</v>
      </c>
      <c r="R340" s="178">
        <f>VLOOKUP(A340,'BASE REGISTRO AGOSTO'!$A$1:$T$889,18,FALSE)</f>
        <v>93910</v>
      </c>
      <c r="S340" s="178" t="str">
        <f>VLOOKUP(A340,'BASE REGISTRO AGOSTO'!$A$1:$T$889,19,FALSE)</f>
        <v xml:space="preserve">Certificado de antecedentes financieros del año 2020, aprobados por el Subdepartamento de Supervisión Financiera.
</v>
      </c>
      <c r="T340" s="183">
        <f>VLOOKUP(A340,'BASE REGISTRO AGOSTO'!$A$1:$T$889,20,FALSE)</f>
        <v>37970</v>
      </c>
      <c r="U340" s="177">
        <v>6864</v>
      </c>
      <c r="V340" s="179">
        <v>4076737</v>
      </c>
      <c r="W340" s="179">
        <v>155751090</v>
      </c>
      <c r="X340" s="180">
        <v>44469</v>
      </c>
      <c r="Y340" s="176" t="s">
        <v>6489</v>
      </c>
      <c r="Z340" s="176" t="s">
        <v>6490</v>
      </c>
      <c r="AA340" s="181" t="s">
        <v>6602</v>
      </c>
    </row>
    <row r="341" spans="1:27" ht="15.75" customHeight="1" x14ac:dyDescent="0.2">
      <c r="A341" s="177">
        <v>6864</v>
      </c>
      <c r="B341" s="178" t="str">
        <f>VLOOKUP(A341,'BASE REGISTRO AGOSTO'!$A$1:$T$889,2,FALSE)</f>
        <v>Fundación Esperanza</v>
      </c>
      <c r="C341" s="178">
        <f>VLOOKUP(A341,'BASE REGISTRO AGOSTO'!$A$1:$T$889,3,FALSE)</f>
        <v>721476006</v>
      </c>
      <c r="D341" s="178" t="str">
        <f>VLOOKUP(A341,'BASE REGISTRO AGOSTO'!$A$1:$T$889,4,FALSE)</f>
        <v>Fundación de Derecho Público.</v>
      </c>
      <c r="E341" s="178" t="str">
        <f>VLOOKUP(A341,'BASE REGISTRO AGOSTO'!$A$1:$T$889,5,FALSE)</f>
        <v>Erigida de acuerdo al Derecho Canónico, por el Decreto Episcopal N° 041/92, del Obispado de Punta Arenas.</v>
      </c>
      <c r="F341" s="178" t="str">
        <f>VLOOKUP(A341,'BASE REGISTRO AGOSTO'!$A$1:$T$889,6,FALSE)</f>
        <v>Certificado Nº 01/2021, de fecha 03 de febrero de 2021, del Obispado de Punta Arenas.</v>
      </c>
      <c r="G341" s="178" t="str">
        <f>VLOOKUP(A341,'BASE REGISTRO AGOSTO'!$A$1:$T$889,7,FALSE)</f>
        <v>Certificado Nº 06/2017, de fecha 18 de agosto de 2017 , del Obispado de Punta Arenas.</v>
      </c>
      <c r="H341" s="178" t="str">
        <f>VLOOKUP(A341,'BASE REGISTRO AGOSTO'!$A$1:$T$889,8,FALSE)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1" s="178" t="str">
        <f>VLOOKUP(A341,'BASE REGISTRO AGOSTO'!$A$1:$T$889,9,FALSE)</f>
        <v>Duran dos años en sus funciones.</v>
      </c>
      <c r="J341" s="178" t="str">
        <f>VLOOKUP(A341,'BASE REGISTRO AGOSTO'!$A$1:$T$889,10,FALSE)</f>
        <v xml:space="preserve"> Última elección (ratificación) es de fecha 17 de marzo de 2021.</v>
      </c>
      <c r="K341" s="178" t="str">
        <f>VLOOKUP(A341,'BASE REGISTRO AGOSTO'!$A$1:$T$889,11,FALSE)</f>
        <v xml:space="preserve">Ángelo Humberto Gamín Salas, en su calidad de Vice-Presidente, conforme al artículo 15 de los Estatutos. 
Asterio Andrade Gallardo, 
</v>
      </c>
      <c r="L341" s="178" t="str">
        <f>VLOOKUP(A341,'BASE REGISTRO AGOSTO'!$A$1:$T$889,12,FALSE)</f>
        <v xml:space="preserve">Chiloé  N° 1156, comuna de Punta Arenas, Duodécima Región.
</v>
      </c>
      <c r="M341" s="178" t="str">
        <f>VLOOKUP(A341,'BASE REGISTRO AGOSTO'!$A$1:$T$889,13,FALSE)</f>
        <v>XII</v>
      </c>
      <c r="N341" s="178" t="str">
        <f>VLOOKUP(A341,'BASE REGISTRO AGOSTO'!$A$1:$T$889,14,FALSE)</f>
        <v>Punta Arenas</v>
      </c>
      <c r="O341" s="178" t="str">
        <f>VLOOKUP(A341,'BASE REGISTRO AGOSTO'!$A$1:$T$889,15,FALSE)</f>
        <v>Teléfonos: 61-613474 y 61-613479</v>
      </c>
      <c r="P341" s="178" t="str">
        <f>VLOOKUP(A341,'BASE REGISTRO AGOSTO'!$A$1:$T$889,16,FALSE)</f>
        <v>administracion@fundacionesperanza.cl</v>
      </c>
      <c r="Q341" s="178">
        <f>VLOOKUP(A341,'BASE REGISTRO AGOSTO'!$A$1:$T$889,17,FALSE)</f>
        <v>0</v>
      </c>
      <c r="R341" s="178">
        <f>VLOOKUP(A341,'BASE REGISTRO AGOSTO'!$A$1:$T$889,18,FALSE)</f>
        <v>93910</v>
      </c>
      <c r="S341" s="178" t="str">
        <f>VLOOKUP(A341,'BASE REGISTRO AGOSTO'!$A$1:$T$889,19,FALSE)</f>
        <v xml:space="preserve">Certificado de antecedentes financieros del año 2020, aprobados por el Subdepartamento de Supervisión Financiera.
</v>
      </c>
      <c r="T341" s="183">
        <f>VLOOKUP(A341,'BASE REGISTRO AGOSTO'!$A$1:$T$889,20,FALSE)</f>
        <v>37970</v>
      </c>
      <c r="U341" s="177">
        <v>6864</v>
      </c>
      <c r="V341" s="179">
        <v>8136590</v>
      </c>
      <c r="W341" s="179">
        <v>73086565</v>
      </c>
      <c r="X341" s="180">
        <v>44469</v>
      </c>
      <c r="Y341" s="176" t="s">
        <v>6489</v>
      </c>
      <c r="Z341" s="176" t="s">
        <v>6490</v>
      </c>
      <c r="AA341" s="181" t="s">
        <v>6626</v>
      </c>
    </row>
    <row r="342" spans="1:27" ht="15.75" customHeight="1" x14ac:dyDescent="0.2">
      <c r="A342" s="177">
        <v>6864</v>
      </c>
      <c r="B342" s="178" t="str">
        <f>VLOOKUP(A342,'BASE REGISTRO AGOSTO'!$A$1:$T$889,2,FALSE)</f>
        <v>Fundación Esperanza</v>
      </c>
      <c r="C342" s="178">
        <f>VLOOKUP(A342,'BASE REGISTRO AGOSTO'!$A$1:$T$889,3,FALSE)</f>
        <v>721476006</v>
      </c>
      <c r="D342" s="178" t="str">
        <f>VLOOKUP(A342,'BASE REGISTRO AGOSTO'!$A$1:$T$889,4,FALSE)</f>
        <v>Fundación de Derecho Público.</v>
      </c>
      <c r="E342" s="178" t="str">
        <f>VLOOKUP(A342,'BASE REGISTRO AGOSTO'!$A$1:$T$889,5,FALSE)</f>
        <v>Erigida de acuerdo al Derecho Canónico, por el Decreto Episcopal N° 041/92, del Obispado de Punta Arenas.</v>
      </c>
      <c r="F342" s="178" t="str">
        <f>VLOOKUP(A342,'BASE REGISTRO AGOSTO'!$A$1:$T$889,6,FALSE)</f>
        <v>Certificado Nº 01/2021, de fecha 03 de febrero de 2021, del Obispado de Punta Arenas.</v>
      </c>
      <c r="G342" s="178" t="str">
        <f>VLOOKUP(A342,'BASE REGISTRO AGOSTO'!$A$1:$T$889,7,FALSE)</f>
        <v>Certificado Nº 06/2017, de fecha 18 de agosto de 2017 , del Obispado de Punta Arenas.</v>
      </c>
      <c r="H342" s="178" t="str">
        <f>VLOOKUP(A342,'BASE REGISTRO AGOSTO'!$A$1:$T$889,8,FALSE)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2" s="178" t="str">
        <f>VLOOKUP(A342,'BASE REGISTRO AGOSTO'!$A$1:$T$889,9,FALSE)</f>
        <v>Duran dos años en sus funciones.</v>
      </c>
      <c r="J342" s="178" t="str">
        <f>VLOOKUP(A342,'BASE REGISTRO AGOSTO'!$A$1:$T$889,10,FALSE)</f>
        <v xml:space="preserve"> Última elección (ratificación) es de fecha 17 de marzo de 2021.</v>
      </c>
      <c r="K342" s="178" t="str">
        <f>VLOOKUP(A342,'BASE REGISTRO AGOSTO'!$A$1:$T$889,11,FALSE)</f>
        <v xml:space="preserve">Ángelo Humberto Gamín Salas, en su calidad de Vice-Presidente, conforme al artículo 15 de los Estatutos. 
Asterio Andrade Gallardo, 
</v>
      </c>
      <c r="L342" s="178" t="str">
        <f>VLOOKUP(A342,'BASE REGISTRO AGOSTO'!$A$1:$T$889,12,FALSE)</f>
        <v xml:space="preserve">Chiloé  N° 1156, comuna de Punta Arenas, Duodécima Región.
</v>
      </c>
      <c r="M342" s="178" t="str">
        <f>VLOOKUP(A342,'BASE REGISTRO AGOSTO'!$A$1:$T$889,13,FALSE)</f>
        <v>XII</v>
      </c>
      <c r="N342" s="178" t="str">
        <f>VLOOKUP(A342,'BASE REGISTRO AGOSTO'!$A$1:$T$889,14,FALSE)</f>
        <v>Punta Arenas</v>
      </c>
      <c r="O342" s="178" t="str">
        <f>VLOOKUP(A342,'BASE REGISTRO AGOSTO'!$A$1:$T$889,15,FALSE)</f>
        <v>Teléfonos: 61-613474 y 61-613479</v>
      </c>
      <c r="P342" s="178" t="str">
        <f>VLOOKUP(A342,'BASE REGISTRO AGOSTO'!$A$1:$T$889,16,FALSE)</f>
        <v>administracion@fundacionesperanza.cl</v>
      </c>
      <c r="Q342" s="178">
        <f>VLOOKUP(A342,'BASE REGISTRO AGOSTO'!$A$1:$T$889,17,FALSE)</f>
        <v>0</v>
      </c>
      <c r="R342" s="178">
        <f>VLOOKUP(A342,'BASE REGISTRO AGOSTO'!$A$1:$T$889,18,FALSE)</f>
        <v>93910</v>
      </c>
      <c r="S342" s="178" t="str">
        <f>VLOOKUP(A342,'BASE REGISTRO AGOSTO'!$A$1:$T$889,19,FALSE)</f>
        <v xml:space="preserve">Certificado de antecedentes financieros del año 2020, aprobados por el Subdepartamento de Supervisión Financiera.
</v>
      </c>
      <c r="T342" s="183">
        <f>VLOOKUP(A342,'BASE REGISTRO AGOSTO'!$A$1:$T$889,20,FALSE)</f>
        <v>37970</v>
      </c>
      <c r="U342" s="177">
        <v>6864</v>
      </c>
      <c r="V342" s="179">
        <v>69110747</v>
      </c>
      <c r="W342" s="179">
        <v>558216040</v>
      </c>
      <c r="X342" s="180">
        <v>44469</v>
      </c>
      <c r="Y342" s="176" t="s">
        <v>6489</v>
      </c>
      <c r="Z342" s="176" t="s">
        <v>6490</v>
      </c>
      <c r="AA342" s="181" t="s">
        <v>6564</v>
      </c>
    </row>
    <row r="343" spans="1:27" ht="15.75" customHeight="1" x14ac:dyDescent="0.2">
      <c r="A343" s="177">
        <v>6866</v>
      </c>
      <c r="B343" s="178" t="str">
        <f>VLOOKUP(A343,'BASE REGISTRO AGOSTO'!$A$1:$T$889,2,FALSE)</f>
        <v>Corporación de Apoyo a la Niñez y Juventud en Riesgo Social “Corporación Llequén”.</v>
      </c>
      <c r="C343" s="178">
        <f>VLOOKUP(A343,'BASE REGISTRO AGOSTO'!$A$1:$T$889,3,FALSE)</f>
        <v>719926002</v>
      </c>
      <c r="D343" s="178" t="str">
        <f>VLOOKUP(A343,'BASE REGISTRO AGOSTO'!$A$1:$T$889,4,FALSE)</f>
        <v>Corporación de Derecho Privado</v>
      </c>
      <c r="E343" s="178" t="str">
        <f>VLOOKUP(A343,'BASE REGISTRO AGOSTO'!$A$1:$T$889,5,FALSE)</f>
        <v>Otorgada por Decreto Supremo Nº 1429, de fecha 27 de noviembre  de 1991, del Ministerio de Justicia, publicado en el Diario Oficial el día 16 de enero de 1992.</v>
      </c>
      <c r="F343" s="178" t="str">
        <f>VLOOKUP(A343,'BASE REGISTRO AGOSTO'!$A$1:$T$889,6,FALSE)</f>
        <v xml:space="preserve">Certificado de Vigencia de Persona Jurídica sin Fines de Lucro Folio N° 500382827673, de 14 de abril de 2021, emitido por el Servicio de Registro Civil e Identificación. </v>
      </c>
      <c r="G343" s="178" t="str">
        <f>VLOOKUP(A343,'BASE REGISTRO AGOSTO'!$A$1:$T$889,7,FALSE)</f>
        <v>Atender a los jóvenes en citación de riesgo social, proponiendo dar atención integral, con miras a prevenir conductas desadaptativas que los lleven a involucrase posteriormente en actos delictivos.</v>
      </c>
      <c r="H343" s="178" t="str">
        <f>VLOOKUP(A343,'BASE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3" s="178" t="str">
        <f>VLOOKUP(A343,'BASE REGISTRO AGOSTO'!$A$1:$T$889,9,FALSE)</f>
        <v>Se elegirán cada dos años.</v>
      </c>
      <c r="J343" s="178" t="str">
        <f>VLOOKUP(A343,'BASE REGISTRO AGOSTO'!$A$1:$T$889,10,FALSE)</f>
        <v xml:space="preserve">desde el 07 de abril de 2021 al 07 de abril del 2023.  </v>
      </c>
      <c r="K343" s="178" t="str">
        <f>VLOOKUP(A343,'BASE REGISTRO AGOSTO'!$A$1:$T$889,11,FALSE)</f>
        <v xml:space="preserve">Presidente: Luis Antonio Ruíz Sumaret, 
Directora Ejecutiva: Yerka Aguilera Olivares, 
</v>
      </c>
      <c r="L343" s="178" t="str">
        <f>VLOOKUP(A343,'BASE REGISTRO AGOSTO'!$A$1:$T$889,12,FALSE)</f>
        <v xml:space="preserve">Avenida O´Higgins N° 1271, Chillan. 
</v>
      </c>
      <c r="M343" s="178" t="str">
        <f>VLOOKUP(A343,'BASE REGISTRO AGOSTO'!$A$1:$T$889,13,FALSE)</f>
        <v>XVI</v>
      </c>
      <c r="N343" s="178" t="str">
        <f>VLOOKUP(A343,'BASE REGISTRO AGOSTO'!$A$1:$T$889,14,FALSE)</f>
        <v>chillán</v>
      </c>
      <c r="O343" s="178" t="str">
        <f>VLOOKUP(A343,'BASE REGISTRO AGOSTO'!$A$1:$T$889,15,FALSE)</f>
        <v xml:space="preserve"> 42-2426627 y 42-2426628-    Celular: 978072945</v>
      </c>
      <c r="P343" s="178" t="str">
        <f>VLOOKUP(A343,'BASE REGISTRO AGOSTO'!$A$1:$T$889,16,FALSE)</f>
        <v xml:space="preserve"> Correo electrónico: directorio@corporacionllequen.cl, llequencentral4@gmail.com             yerkaguileracorporacionllequen@gmail.com</v>
      </c>
      <c r="Q343" s="178">
        <f>VLOOKUP(A343,'BASE REGISTRO AGOSTO'!$A$1:$T$889,17,FALSE)</f>
        <v>0</v>
      </c>
      <c r="R343" s="178" t="str">
        <f>VLOOKUP(A343,'BASE REGISTRO AGOSTO'!$A$1:$T$889,18,FALSE)</f>
        <v>93401: Institución de Asistencia Social</v>
      </c>
      <c r="S343" s="178" t="str">
        <f>VLOOKUP(A343,'BASE REGISTRO AGOSTO'!$A$1:$T$889,19,FALSE)</f>
        <v xml:space="preserve">Se acompañan antecedentes financieros correspondientes al año 2020,  aprobados por el Subdepartamento de Supervisión Financiera Nacional. </v>
      </c>
      <c r="T343" s="183">
        <f>VLOOKUP(A343,'BASE REGISTRO AGOSTO'!$A$1:$T$889,20,FALSE)</f>
        <v>37970</v>
      </c>
      <c r="U343" s="177">
        <v>6866</v>
      </c>
      <c r="V343" s="179">
        <v>6102444</v>
      </c>
      <c r="W343" s="179">
        <v>73317740</v>
      </c>
      <c r="X343" s="180">
        <v>44469</v>
      </c>
      <c r="Y343" s="176" t="s">
        <v>6489</v>
      </c>
      <c r="Z343" s="176" t="s">
        <v>6490</v>
      </c>
      <c r="AA343" s="181" t="s">
        <v>6627</v>
      </c>
    </row>
    <row r="344" spans="1:27" ht="15.75" customHeight="1" x14ac:dyDescent="0.2">
      <c r="A344" s="177">
        <v>6866</v>
      </c>
      <c r="B344" s="178" t="str">
        <f>VLOOKUP(A344,'BASE REGISTRO AGOSTO'!$A$1:$T$889,2,FALSE)</f>
        <v>Corporación de Apoyo a la Niñez y Juventud en Riesgo Social “Corporación Llequén”.</v>
      </c>
      <c r="C344" s="178">
        <f>VLOOKUP(A344,'BASE REGISTRO AGOSTO'!$A$1:$T$889,3,FALSE)</f>
        <v>719926002</v>
      </c>
      <c r="D344" s="178" t="str">
        <f>VLOOKUP(A344,'BASE REGISTRO AGOSTO'!$A$1:$T$889,4,FALSE)</f>
        <v>Corporación de Derecho Privado</v>
      </c>
      <c r="E344" s="178" t="str">
        <f>VLOOKUP(A344,'BASE REGISTRO AGOSTO'!$A$1:$T$889,5,FALSE)</f>
        <v>Otorgada por Decreto Supremo Nº 1429, de fecha 27 de noviembre  de 1991, del Ministerio de Justicia, publicado en el Diario Oficial el día 16 de enero de 1992.</v>
      </c>
      <c r="F344" s="178" t="str">
        <f>VLOOKUP(A344,'BASE REGISTRO AGOSTO'!$A$1:$T$889,6,FALSE)</f>
        <v xml:space="preserve">Certificado de Vigencia de Persona Jurídica sin Fines de Lucro Folio N° 500382827673, de 14 de abril de 2021, emitido por el Servicio de Registro Civil e Identificación. </v>
      </c>
      <c r="G344" s="178" t="str">
        <f>VLOOKUP(A344,'BASE REGISTRO AGOSTO'!$A$1:$T$889,7,FALSE)</f>
        <v>Atender a los jóvenes en citación de riesgo social, proponiendo dar atención integral, con miras a prevenir conductas desadaptativas que los lleven a involucrase posteriormente en actos delictivos.</v>
      </c>
      <c r="H344" s="178" t="str">
        <f>VLOOKUP(A344,'BASE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4" s="178" t="str">
        <f>VLOOKUP(A344,'BASE REGISTRO AGOSTO'!$A$1:$T$889,9,FALSE)</f>
        <v>Se elegirán cada dos años.</v>
      </c>
      <c r="J344" s="178" t="str">
        <f>VLOOKUP(A344,'BASE REGISTRO AGOSTO'!$A$1:$T$889,10,FALSE)</f>
        <v xml:space="preserve">desde el 07 de abril de 2021 al 07 de abril del 2023.  </v>
      </c>
      <c r="K344" s="178" t="str">
        <f>VLOOKUP(A344,'BASE REGISTRO AGOSTO'!$A$1:$T$889,11,FALSE)</f>
        <v xml:space="preserve">Presidente: Luis Antonio Ruíz Sumaret, 
Directora Ejecutiva: Yerka Aguilera Olivares, 
</v>
      </c>
      <c r="L344" s="178" t="str">
        <f>VLOOKUP(A344,'BASE REGISTRO AGOSTO'!$A$1:$T$889,12,FALSE)</f>
        <v xml:space="preserve">Avenida O´Higgins N° 1271, Chillan. 
</v>
      </c>
      <c r="M344" s="178" t="str">
        <f>VLOOKUP(A344,'BASE REGISTRO AGOSTO'!$A$1:$T$889,13,FALSE)</f>
        <v>XVI</v>
      </c>
      <c r="N344" s="178" t="str">
        <f>VLOOKUP(A344,'BASE REGISTRO AGOSTO'!$A$1:$T$889,14,FALSE)</f>
        <v>chillán</v>
      </c>
      <c r="O344" s="178" t="str">
        <f>VLOOKUP(A344,'BASE REGISTRO AGOSTO'!$A$1:$T$889,15,FALSE)</f>
        <v xml:space="preserve"> 42-2426627 y 42-2426628-    Celular: 978072945</v>
      </c>
      <c r="P344" s="178" t="str">
        <f>VLOOKUP(A344,'BASE REGISTRO AGOSTO'!$A$1:$T$889,16,FALSE)</f>
        <v xml:space="preserve"> Correo electrónico: directorio@corporacionllequen.cl, llequencentral4@gmail.com             yerkaguileracorporacionllequen@gmail.com</v>
      </c>
      <c r="Q344" s="178">
        <f>VLOOKUP(A344,'BASE REGISTRO AGOSTO'!$A$1:$T$889,17,FALSE)</f>
        <v>0</v>
      </c>
      <c r="R344" s="178" t="str">
        <f>VLOOKUP(A344,'BASE REGISTRO AGOSTO'!$A$1:$T$889,18,FALSE)</f>
        <v>93401: Institución de Asistencia Social</v>
      </c>
      <c r="S344" s="178" t="str">
        <f>VLOOKUP(A344,'BASE REGISTRO AGOSTO'!$A$1:$T$889,19,FALSE)</f>
        <v xml:space="preserve">Se acompañan antecedentes financieros correspondientes al año 2020,  aprobados por el Subdepartamento de Supervisión Financiera Nacional. </v>
      </c>
      <c r="T344" s="183">
        <f>VLOOKUP(A344,'BASE REGISTRO AGOSTO'!$A$1:$T$889,20,FALSE)</f>
        <v>37970</v>
      </c>
      <c r="U344" s="177">
        <v>6866</v>
      </c>
      <c r="V344" s="179">
        <v>386154872</v>
      </c>
      <c r="W344" s="179">
        <v>1337897562</v>
      </c>
      <c r="X344" s="180">
        <v>44469</v>
      </c>
      <c r="Y344" s="176" t="s">
        <v>6489</v>
      </c>
      <c r="Z344" s="176" t="s">
        <v>6490</v>
      </c>
      <c r="AA344" s="181" t="s">
        <v>6519</v>
      </c>
    </row>
    <row r="345" spans="1:27" ht="15.75" customHeight="1" x14ac:dyDescent="0.2">
      <c r="A345" s="177">
        <v>6866</v>
      </c>
      <c r="B345" s="178" t="str">
        <f>VLOOKUP(A345,'BASE REGISTRO AGOSTO'!$A$1:$T$889,2,FALSE)</f>
        <v>Corporación de Apoyo a la Niñez y Juventud en Riesgo Social “Corporación Llequén”.</v>
      </c>
      <c r="C345" s="178">
        <f>VLOOKUP(A345,'BASE REGISTRO AGOSTO'!$A$1:$T$889,3,FALSE)</f>
        <v>719926002</v>
      </c>
      <c r="D345" s="178" t="str">
        <f>VLOOKUP(A345,'BASE REGISTRO AGOSTO'!$A$1:$T$889,4,FALSE)</f>
        <v>Corporación de Derecho Privado</v>
      </c>
      <c r="E345" s="178" t="str">
        <f>VLOOKUP(A345,'BASE REGISTRO AGOSTO'!$A$1:$T$889,5,FALSE)</f>
        <v>Otorgada por Decreto Supremo Nº 1429, de fecha 27 de noviembre  de 1991, del Ministerio de Justicia, publicado en el Diario Oficial el día 16 de enero de 1992.</v>
      </c>
      <c r="F345" s="178" t="str">
        <f>VLOOKUP(A345,'BASE REGISTRO AGOSTO'!$A$1:$T$889,6,FALSE)</f>
        <v xml:space="preserve">Certificado de Vigencia de Persona Jurídica sin Fines de Lucro Folio N° 500382827673, de 14 de abril de 2021, emitido por el Servicio de Registro Civil e Identificación. </v>
      </c>
      <c r="G345" s="178" t="str">
        <f>VLOOKUP(A345,'BASE REGISTRO AGOSTO'!$A$1:$T$889,7,FALSE)</f>
        <v>Atender a los jóvenes en citación de riesgo social, proponiendo dar atención integral, con miras a prevenir conductas desadaptativas que los lleven a involucrase posteriormente en actos delictivos.</v>
      </c>
      <c r="H345" s="178" t="str">
        <f>VLOOKUP(A345,'BASE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5" s="178" t="str">
        <f>VLOOKUP(A345,'BASE REGISTRO AGOSTO'!$A$1:$T$889,9,FALSE)</f>
        <v>Se elegirán cada dos años.</v>
      </c>
      <c r="J345" s="178" t="str">
        <f>VLOOKUP(A345,'BASE REGISTRO AGOSTO'!$A$1:$T$889,10,FALSE)</f>
        <v xml:space="preserve">desde el 07 de abril de 2021 al 07 de abril del 2023.  </v>
      </c>
      <c r="K345" s="178" t="str">
        <f>VLOOKUP(A345,'BASE REGISTRO AGOSTO'!$A$1:$T$889,11,FALSE)</f>
        <v xml:space="preserve">Presidente: Luis Antonio Ruíz Sumaret, 
Directora Ejecutiva: Yerka Aguilera Olivares, 
</v>
      </c>
      <c r="L345" s="178" t="str">
        <f>VLOOKUP(A345,'BASE REGISTRO AGOSTO'!$A$1:$T$889,12,FALSE)</f>
        <v xml:space="preserve">Avenida O´Higgins N° 1271, Chillan. 
</v>
      </c>
      <c r="M345" s="178" t="str">
        <f>VLOOKUP(A345,'BASE REGISTRO AGOSTO'!$A$1:$T$889,13,FALSE)</f>
        <v>XVI</v>
      </c>
      <c r="N345" s="178" t="str">
        <f>VLOOKUP(A345,'BASE REGISTRO AGOSTO'!$A$1:$T$889,14,FALSE)</f>
        <v>chillán</v>
      </c>
      <c r="O345" s="178" t="str">
        <f>VLOOKUP(A345,'BASE REGISTRO AGOSTO'!$A$1:$T$889,15,FALSE)</f>
        <v xml:space="preserve"> 42-2426627 y 42-2426628-    Celular: 978072945</v>
      </c>
      <c r="P345" s="178" t="str">
        <f>VLOOKUP(A345,'BASE REGISTRO AGOSTO'!$A$1:$T$889,16,FALSE)</f>
        <v xml:space="preserve"> Correo electrónico: directorio@corporacionllequen.cl, llequencentral4@gmail.com             yerkaguileracorporacionllequen@gmail.com</v>
      </c>
      <c r="Q345" s="178">
        <f>VLOOKUP(A345,'BASE REGISTRO AGOSTO'!$A$1:$T$889,17,FALSE)</f>
        <v>0</v>
      </c>
      <c r="R345" s="178" t="str">
        <f>VLOOKUP(A345,'BASE REGISTRO AGOSTO'!$A$1:$T$889,18,FALSE)</f>
        <v>93401: Institución de Asistencia Social</v>
      </c>
      <c r="S345" s="178" t="str">
        <f>VLOOKUP(A345,'BASE REGISTRO AGOSTO'!$A$1:$T$889,19,FALSE)</f>
        <v xml:space="preserve">Se acompañan antecedentes financieros correspondientes al año 2020,  aprobados por el Subdepartamento de Supervisión Financiera Nacional. </v>
      </c>
      <c r="T345" s="183">
        <f>VLOOKUP(A345,'BASE REGISTRO AGOSTO'!$A$1:$T$889,20,FALSE)</f>
        <v>37970</v>
      </c>
      <c r="U345" s="177">
        <v>6866</v>
      </c>
      <c r="V345" s="179">
        <v>0</v>
      </c>
      <c r="W345" s="179">
        <v>32452024</v>
      </c>
      <c r="X345" s="180">
        <v>44469</v>
      </c>
      <c r="Y345" s="176" t="s">
        <v>6489</v>
      </c>
      <c r="Z345" s="176" t="s">
        <v>6490</v>
      </c>
      <c r="AA345" s="181" t="s">
        <v>148</v>
      </c>
    </row>
    <row r="346" spans="1:27" ht="15.75" customHeight="1" x14ac:dyDescent="0.2">
      <c r="A346" s="177">
        <v>6866</v>
      </c>
      <c r="B346" s="178" t="str">
        <f>VLOOKUP(A346,'BASE REGISTRO AGOSTO'!$A$1:$T$889,2,FALSE)</f>
        <v>Corporación de Apoyo a la Niñez y Juventud en Riesgo Social “Corporación Llequén”.</v>
      </c>
      <c r="C346" s="178">
        <f>VLOOKUP(A346,'BASE REGISTRO AGOSTO'!$A$1:$T$889,3,FALSE)</f>
        <v>719926002</v>
      </c>
      <c r="D346" s="178" t="str">
        <f>VLOOKUP(A346,'BASE REGISTRO AGOSTO'!$A$1:$T$889,4,FALSE)</f>
        <v>Corporación de Derecho Privado</v>
      </c>
      <c r="E346" s="178" t="str">
        <f>VLOOKUP(A346,'BASE REGISTRO AGOSTO'!$A$1:$T$889,5,FALSE)</f>
        <v>Otorgada por Decreto Supremo Nº 1429, de fecha 27 de noviembre  de 1991, del Ministerio de Justicia, publicado en el Diario Oficial el día 16 de enero de 1992.</v>
      </c>
      <c r="F346" s="178" t="str">
        <f>VLOOKUP(A346,'BASE REGISTRO AGOSTO'!$A$1:$T$889,6,FALSE)</f>
        <v xml:space="preserve">Certificado de Vigencia de Persona Jurídica sin Fines de Lucro Folio N° 500382827673, de 14 de abril de 2021, emitido por el Servicio de Registro Civil e Identificación. </v>
      </c>
      <c r="G346" s="178" t="str">
        <f>VLOOKUP(A346,'BASE REGISTRO AGOSTO'!$A$1:$T$889,7,FALSE)</f>
        <v>Atender a los jóvenes en citación de riesgo social, proponiendo dar atención integral, con miras a prevenir conductas desadaptativas que los lleven a involucrase posteriormente en actos delictivos.</v>
      </c>
      <c r="H346" s="178" t="str">
        <f>VLOOKUP(A346,'BASE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6" s="178" t="str">
        <f>VLOOKUP(A346,'BASE REGISTRO AGOSTO'!$A$1:$T$889,9,FALSE)</f>
        <v>Se elegirán cada dos años.</v>
      </c>
      <c r="J346" s="178" t="str">
        <f>VLOOKUP(A346,'BASE REGISTRO AGOSTO'!$A$1:$T$889,10,FALSE)</f>
        <v xml:space="preserve">desde el 07 de abril de 2021 al 07 de abril del 2023.  </v>
      </c>
      <c r="K346" s="178" t="str">
        <f>VLOOKUP(A346,'BASE REGISTRO AGOSTO'!$A$1:$T$889,11,FALSE)</f>
        <v xml:space="preserve">Presidente: Luis Antonio Ruíz Sumaret, 
Directora Ejecutiva: Yerka Aguilera Olivares, 
</v>
      </c>
      <c r="L346" s="178" t="str">
        <f>VLOOKUP(A346,'BASE REGISTRO AGOSTO'!$A$1:$T$889,12,FALSE)</f>
        <v xml:space="preserve">Avenida O´Higgins N° 1271, Chillan. 
</v>
      </c>
      <c r="M346" s="178" t="str">
        <f>VLOOKUP(A346,'BASE REGISTRO AGOSTO'!$A$1:$T$889,13,FALSE)</f>
        <v>XVI</v>
      </c>
      <c r="N346" s="178" t="str">
        <f>VLOOKUP(A346,'BASE REGISTRO AGOSTO'!$A$1:$T$889,14,FALSE)</f>
        <v>chillán</v>
      </c>
      <c r="O346" s="178" t="str">
        <f>VLOOKUP(A346,'BASE REGISTRO AGOSTO'!$A$1:$T$889,15,FALSE)</f>
        <v xml:space="preserve"> 42-2426627 y 42-2426628-    Celular: 978072945</v>
      </c>
      <c r="P346" s="178" t="str">
        <f>VLOOKUP(A346,'BASE REGISTRO AGOSTO'!$A$1:$T$889,16,FALSE)</f>
        <v xml:space="preserve"> Correo electrónico: directorio@corporacionllequen.cl, llequencentral4@gmail.com             yerkaguileracorporacionllequen@gmail.com</v>
      </c>
      <c r="Q346" s="178">
        <f>VLOOKUP(A346,'BASE REGISTRO AGOSTO'!$A$1:$T$889,17,FALSE)</f>
        <v>0</v>
      </c>
      <c r="R346" s="178" t="str">
        <f>VLOOKUP(A346,'BASE REGISTRO AGOSTO'!$A$1:$T$889,18,FALSE)</f>
        <v>93401: Institución de Asistencia Social</v>
      </c>
      <c r="S346" s="178" t="str">
        <f>VLOOKUP(A346,'BASE REGISTRO AGOSTO'!$A$1:$T$889,19,FALSE)</f>
        <v xml:space="preserve">Se acompañan antecedentes financieros correspondientes al año 2020,  aprobados por el Subdepartamento de Supervisión Financiera Nacional. </v>
      </c>
      <c r="T346" s="183">
        <f>VLOOKUP(A346,'BASE REGISTRO AGOSTO'!$A$1:$T$889,20,FALSE)</f>
        <v>37970</v>
      </c>
      <c r="U346" s="177">
        <v>6866</v>
      </c>
      <c r="V346" s="179">
        <v>22286148</v>
      </c>
      <c r="W346" s="179">
        <v>201165998</v>
      </c>
      <c r="X346" s="180">
        <v>44469</v>
      </c>
      <c r="Y346" s="176" t="s">
        <v>6489</v>
      </c>
      <c r="Z346" s="176" t="s">
        <v>6490</v>
      </c>
      <c r="AA346" s="181" t="s">
        <v>6576</v>
      </c>
    </row>
    <row r="347" spans="1:27" ht="15.75" customHeight="1" x14ac:dyDescent="0.2">
      <c r="A347" s="177">
        <v>6866</v>
      </c>
      <c r="B347" s="178" t="str">
        <f>VLOOKUP(A347,'BASE REGISTRO AGOSTO'!$A$1:$T$889,2,FALSE)</f>
        <v>Corporación de Apoyo a la Niñez y Juventud en Riesgo Social “Corporación Llequén”.</v>
      </c>
      <c r="C347" s="178">
        <f>VLOOKUP(A347,'BASE REGISTRO AGOSTO'!$A$1:$T$889,3,FALSE)</f>
        <v>719926002</v>
      </c>
      <c r="D347" s="178" t="str">
        <f>VLOOKUP(A347,'BASE REGISTRO AGOSTO'!$A$1:$T$889,4,FALSE)</f>
        <v>Corporación de Derecho Privado</v>
      </c>
      <c r="E347" s="178" t="str">
        <f>VLOOKUP(A347,'BASE REGISTRO AGOSTO'!$A$1:$T$889,5,FALSE)</f>
        <v>Otorgada por Decreto Supremo Nº 1429, de fecha 27 de noviembre  de 1991, del Ministerio de Justicia, publicado en el Diario Oficial el día 16 de enero de 1992.</v>
      </c>
      <c r="F347" s="178" t="str">
        <f>VLOOKUP(A347,'BASE REGISTRO AGOSTO'!$A$1:$T$889,6,FALSE)</f>
        <v xml:space="preserve">Certificado de Vigencia de Persona Jurídica sin Fines de Lucro Folio N° 500382827673, de 14 de abril de 2021, emitido por el Servicio de Registro Civil e Identificación. </v>
      </c>
      <c r="G347" s="178" t="str">
        <f>VLOOKUP(A347,'BASE REGISTRO AGOSTO'!$A$1:$T$889,7,FALSE)</f>
        <v>Atender a los jóvenes en citación de riesgo social, proponiendo dar atención integral, con miras a prevenir conductas desadaptativas que los lleven a involucrase posteriormente en actos delictivos.</v>
      </c>
      <c r="H347" s="178" t="str">
        <f>VLOOKUP(A347,'BASE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7" s="178" t="str">
        <f>VLOOKUP(A347,'BASE REGISTRO AGOSTO'!$A$1:$T$889,9,FALSE)</f>
        <v>Se elegirán cada dos años.</v>
      </c>
      <c r="J347" s="178" t="str">
        <f>VLOOKUP(A347,'BASE REGISTRO AGOSTO'!$A$1:$T$889,10,FALSE)</f>
        <v xml:space="preserve">desde el 07 de abril de 2021 al 07 de abril del 2023.  </v>
      </c>
      <c r="K347" s="178" t="str">
        <f>VLOOKUP(A347,'BASE REGISTRO AGOSTO'!$A$1:$T$889,11,FALSE)</f>
        <v xml:space="preserve">Presidente: Luis Antonio Ruíz Sumaret, 
Directora Ejecutiva: Yerka Aguilera Olivares, 
</v>
      </c>
      <c r="L347" s="178" t="str">
        <f>VLOOKUP(A347,'BASE REGISTRO AGOSTO'!$A$1:$T$889,12,FALSE)</f>
        <v xml:space="preserve">Avenida O´Higgins N° 1271, Chillan. 
</v>
      </c>
      <c r="M347" s="178" t="str">
        <f>VLOOKUP(A347,'BASE REGISTRO AGOSTO'!$A$1:$T$889,13,FALSE)</f>
        <v>XVI</v>
      </c>
      <c r="N347" s="178" t="str">
        <f>VLOOKUP(A347,'BASE REGISTRO AGOSTO'!$A$1:$T$889,14,FALSE)</f>
        <v>chillán</v>
      </c>
      <c r="O347" s="178" t="str">
        <f>VLOOKUP(A347,'BASE REGISTRO AGOSTO'!$A$1:$T$889,15,FALSE)</f>
        <v xml:space="preserve"> 42-2426627 y 42-2426628-    Celular: 978072945</v>
      </c>
      <c r="P347" s="178" t="str">
        <f>VLOOKUP(A347,'BASE REGISTRO AGOSTO'!$A$1:$T$889,16,FALSE)</f>
        <v xml:space="preserve"> Correo electrónico: directorio@corporacionllequen.cl, llequencentral4@gmail.com             yerkaguileracorporacionllequen@gmail.com</v>
      </c>
      <c r="Q347" s="178">
        <f>VLOOKUP(A347,'BASE REGISTRO AGOSTO'!$A$1:$T$889,17,FALSE)</f>
        <v>0</v>
      </c>
      <c r="R347" s="178" t="str">
        <f>VLOOKUP(A347,'BASE REGISTRO AGOSTO'!$A$1:$T$889,18,FALSE)</f>
        <v>93401: Institución de Asistencia Social</v>
      </c>
      <c r="S347" s="178" t="str">
        <f>VLOOKUP(A347,'BASE REGISTRO AGOSTO'!$A$1:$T$889,19,FALSE)</f>
        <v xml:space="preserve">Se acompañan antecedentes financieros correspondientes al año 2020,  aprobados por el Subdepartamento de Supervisión Financiera Nacional. </v>
      </c>
      <c r="T347" s="183">
        <f>VLOOKUP(A347,'BASE REGISTRO AGOSTO'!$A$1:$T$889,20,FALSE)</f>
        <v>37970</v>
      </c>
      <c r="U347" s="177">
        <v>6866</v>
      </c>
      <c r="V347" s="179">
        <v>155021725</v>
      </c>
      <c r="W347" s="179">
        <v>991734642</v>
      </c>
      <c r="X347" s="180">
        <v>44469</v>
      </c>
      <c r="Y347" s="176" t="s">
        <v>6489</v>
      </c>
      <c r="Z347" s="176" t="s">
        <v>6490</v>
      </c>
      <c r="AA347" s="181" t="s">
        <v>6502</v>
      </c>
    </row>
    <row r="348" spans="1:27" ht="15.75" customHeight="1" x14ac:dyDescent="0.2">
      <c r="A348" s="177">
        <v>6866</v>
      </c>
      <c r="B348" s="178" t="str">
        <f>VLOOKUP(A348,'BASE REGISTRO AGOSTO'!$A$1:$T$889,2,FALSE)</f>
        <v>Corporación de Apoyo a la Niñez y Juventud en Riesgo Social “Corporación Llequén”.</v>
      </c>
      <c r="C348" s="178">
        <f>VLOOKUP(A348,'BASE REGISTRO AGOSTO'!$A$1:$T$889,3,FALSE)</f>
        <v>719926002</v>
      </c>
      <c r="D348" s="178" t="str">
        <f>VLOOKUP(A348,'BASE REGISTRO AGOSTO'!$A$1:$T$889,4,FALSE)</f>
        <v>Corporación de Derecho Privado</v>
      </c>
      <c r="E348" s="178" t="str">
        <f>VLOOKUP(A348,'BASE REGISTRO AGOSTO'!$A$1:$T$889,5,FALSE)</f>
        <v>Otorgada por Decreto Supremo Nº 1429, de fecha 27 de noviembre  de 1991, del Ministerio de Justicia, publicado en el Diario Oficial el día 16 de enero de 1992.</v>
      </c>
      <c r="F348" s="178" t="str">
        <f>VLOOKUP(A348,'BASE REGISTRO AGOSTO'!$A$1:$T$889,6,FALSE)</f>
        <v xml:space="preserve">Certificado de Vigencia de Persona Jurídica sin Fines de Lucro Folio N° 500382827673, de 14 de abril de 2021, emitido por el Servicio de Registro Civil e Identificación. </v>
      </c>
      <c r="G348" s="178" t="str">
        <f>VLOOKUP(A348,'BASE REGISTRO AGOSTO'!$A$1:$T$889,7,FALSE)</f>
        <v>Atender a los jóvenes en citación de riesgo social, proponiendo dar atención integral, con miras a prevenir conductas desadaptativas que los lleven a involucrase posteriormente en actos delictivos.</v>
      </c>
      <c r="H348" s="178" t="str">
        <f>VLOOKUP(A348,'BASE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8" s="178" t="str">
        <f>VLOOKUP(A348,'BASE REGISTRO AGOSTO'!$A$1:$T$889,9,FALSE)</f>
        <v>Se elegirán cada dos años.</v>
      </c>
      <c r="J348" s="178" t="str">
        <f>VLOOKUP(A348,'BASE REGISTRO AGOSTO'!$A$1:$T$889,10,FALSE)</f>
        <v xml:space="preserve">desde el 07 de abril de 2021 al 07 de abril del 2023.  </v>
      </c>
      <c r="K348" s="178" t="str">
        <f>VLOOKUP(A348,'BASE REGISTRO AGOSTO'!$A$1:$T$889,11,FALSE)</f>
        <v xml:space="preserve">Presidente: Luis Antonio Ruíz Sumaret, 
Directora Ejecutiva: Yerka Aguilera Olivares, 
</v>
      </c>
      <c r="L348" s="178" t="str">
        <f>VLOOKUP(A348,'BASE REGISTRO AGOSTO'!$A$1:$T$889,12,FALSE)</f>
        <v xml:space="preserve">Avenida O´Higgins N° 1271, Chillan. 
</v>
      </c>
      <c r="M348" s="178" t="str">
        <f>VLOOKUP(A348,'BASE REGISTRO AGOSTO'!$A$1:$T$889,13,FALSE)</f>
        <v>XVI</v>
      </c>
      <c r="N348" s="178" t="str">
        <f>VLOOKUP(A348,'BASE REGISTRO AGOSTO'!$A$1:$T$889,14,FALSE)</f>
        <v>chillán</v>
      </c>
      <c r="O348" s="178" t="str">
        <f>VLOOKUP(A348,'BASE REGISTRO AGOSTO'!$A$1:$T$889,15,FALSE)</f>
        <v xml:space="preserve"> 42-2426627 y 42-2426628-    Celular: 978072945</v>
      </c>
      <c r="P348" s="178" t="str">
        <f>VLOOKUP(A348,'BASE REGISTRO AGOSTO'!$A$1:$T$889,16,FALSE)</f>
        <v xml:space="preserve"> Correo electrónico: directorio@corporacionllequen.cl, llequencentral4@gmail.com             yerkaguileracorporacionllequen@gmail.com</v>
      </c>
      <c r="Q348" s="178">
        <f>VLOOKUP(A348,'BASE REGISTRO AGOSTO'!$A$1:$T$889,17,FALSE)</f>
        <v>0</v>
      </c>
      <c r="R348" s="178" t="str">
        <f>VLOOKUP(A348,'BASE REGISTRO AGOSTO'!$A$1:$T$889,18,FALSE)</f>
        <v>93401: Institución de Asistencia Social</v>
      </c>
      <c r="S348" s="178" t="str">
        <f>VLOOKUP(A348,'BASE REGISTRO AGOSTO'!$A$1:$T$889,19,FALSE)</f>
        <v xml:space="preserve">Se acompañan antecedentes financieros correspondientes al año 2020,  aprobados por el Subdepartamento de Supervisión Financiera Nacional. </v>
      </c>
      <c r="T348" s="183">
        <f>VLOOKUP(A348,'BASE REGISTRO AGOSTO'!$A$1:$T$889,20,FALSE)</f>
        <v>37970</v>
      </c>
      <c r="U348" s="177">
        <v>6866</v>
      </c>
      <c r="V348" s="179">
        <v>21324156</v>
      </c>
      <c r="W348" s="179">
        <v>166683216</v>
      </c>
      <c r="X348" s="180">
        <v>44469</v>
      </c>
      <c r="Y348" s="176" t="s">
        <v>6489</v>
      </c>
      <c r="Z348" s="176" t="s">
        <v>6490</v>
      </c>
      <c r="AA348" s="181" t="s">
        <v>6603</v>
      </c>
    </row>
    <row r="349" spans="1:27" ht="15.75" customHeight="1" x14ac:dyDescent="0.2">
      <c r="A349" s="177">
        <v>6866</v>
      </c>
      <c r="B349" s="178" t="str">
        <f>VLOOKUP(A349,'BASE REGISTRO AGOSTO'!$A$1:$T$889,2,FALSE)</f>
        <v>Corporación de Apoyo a la Niñez y Juventud en Riesgo Social “Corporación Llequén”.</v>
      </c>
      <c r="C349" s="178">
        <f>VLOOKUP(A349,'BASE REGISTRO AGOSTO'!$A$1:$T$889,3,FALSE)</f>
        <v>719926002</v>
      </c>
      <c r="D349" s="178" t="str">
        <f>VLOOKUP(A349,'BASE REGISTRO AGOSTO'!$A$1:$T$889,4,FALSE)</f>
        <v>Corporación de Derecho Privado</v>
      </c>
      <c r="E349" s="178" t="str">
        <f>VLOOKUP(A349,'BASE REGISTRO AGOSTO'!$A$1:$T$889,5,FALSE)</f>
        <v>Otorgada por Decreto Supremo Nº 1429, de fecha 27 de noviembre  de 1991, del Ministerio de Justicia, publicado en el Diario Oficial el día 16 de enero de 1992.</v>
      </c>
      <c r="F349" s="178" t="str">
        <f>VLOOKUP(A349,'BASE REGISTRO AGOSTO'!$A$1:$T$889,6,FALSE)</f>
        <v xml:space="preserve">Certificado de Vigencia de Persona Jurídica sin Fines de Lucro Folio N° 500382827673, de 14 de abril de 2021, emitido por el Servicio de Registro Civil e Identificación. </v>
      </c>
      <c r="G349" s="178" t="str">
        <f>VLOOKUP(A349,'BASE REGISTRO AGOSTO'!$A$1:$T$889,7,FALSE)</f>
        <v>Atender a los jóvenes en citación de riesgo social, proponiendo dar atención integral, con miras a prevenir conductas desadaptativas que los lleven a involucrase posteriormente en actos delictivos.</v>
      </c>
      <c r="H349" s="178" t="str">
        <f>VLOOKUP(A349,'BASE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9" s="178" t="str">
        <f>VLOOKUP(A349,'BASE REGISTRO AGOSTO'!$A$1:$T$889,9,FALSE)</f>
        <v>Se elegirán cada dos años.</v>
      </c>
      <c r="J349" s="178" t="str">
        <f>VLOOKUP(A349,'BASE REGISTRO AGOSTO'!$A$1:$T$889,10,FALSE)</f>
        <v xml:space="preserve">desde el 07 de abril de 2021 al 07 de abril del 2023.  </v>
      </c>
      <c r="K349" s="178" t="str">
        <f>VLOOKUP(A349,'BASE REGISTRO AGOSTO'!$A$1:$T$889,11,FALSE)</f>
        <v xml:space="preserve">Presidente: Luis Antonio Ruíz Sumaret, 
Directora Ejecutiva: Yerka Aguilera Olivares, 
</v>
      </c>
      <c r="L349" s="178" t="str">
        <f>VLOOKUP(A349,'BASE REGISTRO AGOSTO'!$A$1:$T$889,12,FALSE)</f>
        <v xml:space="preserve">Avenida O´Higgins N° 1271, Chillan. 
</v>
      </c>
      <c r="M349" s="178" t="str">
        <f>VLOOKUP(A349,'BASE REGISTRO AGOSTO'!$A$1:$T$889,13,FALSE)</f>
        <v>XVI</v>
      </c>
      <c r="N349" s="178" t="str">
        <f>VLOOKUP(A349,'BASE REGISTRO AGOSTO'!$A$1:$T$889,14,FALSE)</f>
        <v>chillán</v>
      </c>
      <c r="O349" s="178" t="str">
        <f>VLOOKUP(A349,'BASE REGISTRO AGOSTO'!$A$1:$T$889,15,FALSE)</f>
        <v xml:space="preserve"> 42-2426627 y 42-2426628-    Celular: 978072945</v>
      </c>
      <c r="P349" s="178" t="str">
        <f>VLOOKUP(A349,'BASE REGISTRO AGOSTO'!$A$1:$T$889,16,FALSE)</f>
        <v xml:space="preserve"> Correo electrónico: directorio@corporacionllequen.cl, llequencentral4@gmail.com             yerkaguileracorporacionllequen@gmail.com</v>
      </c>
      <c r="Q349" s="178">
        <f>VLOOKUP(A349,'BASE REGISTRO AGOSTO'!$A$1:$T$889,17,FALSE)</f>
        <v>0</v>
      </c>
      <c r="R349" s="178" t="str">
        <f>VLOOKUP(A349,'BASE REGISTRO AGOSTO'!$A$1:$T$889,18,FALSE)</f>
        <v>93401: Institución de Asistencia Social</v>
      </c>
      <c r="S349" s="178" t="str">
        <f>VLOOKUP(A349,'BASE REGISTRO AGOSTO'!$A$1:$T$889,19,FALSE)</f>
        <v xml:space="preserve">Se acompañan antecedentes financieros correspondientes al año 2020,  aprobados por el Subdepartamento de Supervisión Financiera Nacional. </v>
      </c>
      <c r="T349" s="183">
        <f>VLOOKUP(A349,'BASE REGISTRO AGOSTO'!$A$1:$T$889,20,FALSE)</f>
        <v>37970</v>
      </c>
      <c r="U349" s="177">
        <v>6866</v>
      </c>
      <c r="V349" s="179">
        <v>15654094</v>
      </c>
      <c r="W349" s="179">
        <v>114266014</v>
      </c>
      <c r="X349" s="180">
        <v>44469</v>
      </c>
      <c r="Y349" s="176" t="s">
        <v>6489</v>
      </c>
      <c r="Z349" s="176" t="s">
        <v>6490</v>
      </c>
      <c r="AA349" s="181" t="s">
        <v>6628</v>
      </c>
    </row>
    <row r="350" spans="1:27" ht="15.75" customHeight="1" x14ac:dyDescent="0.2">
      <c r="A350" s="177">
        <v>6866</v>
      </c>
      <c r="B350" s="178" t="str">
        <f>VLOOKUP(A350,'BASE REGISTRO AGOSTO'!$A$1:$T$889,2,FALSE)</f>
        <v>Corporación de Apoyo a la Niñez y Juventud en Riesgo Social “Corporación Llequén”.</v>
      </c>
      <c r="C350" s="178">
        <f>VLOOKUP(A350,'BASE REGISTRO AGOSTO'!$A$1:$T$889,3,FALSE)</f>
        <v>719926002</v>
      </c>
      <c r="D350" s="178" t="str">
        <f>VLOOKUP(A350,'BASE REGISTRO AGOSTO'!$A$1:$T$889,4,FALSE)</f>
        <v>Corporación de Derecho Privado</v>
      </c>
      <c r="E350" s="178" t="str">
        <f>VLOOKUP(A350,'BASE REGISTRO AGOSTO'!$A$1:$T$889,5,FALSE)</f>
        <v>Otorgada por Decreto Supremo Nº 1429, de fecha 27 de noviembre  de 1991, del Ministerio de Justicia, publicado en el Diario Oficial el día 16 de enero de 1992.</v>
      </c>
      <c r="F350" s="178" t="str">
        <f>VLOOKUP(A350,'BASE REGISTRO AGOSTO'!$A$1:$T$889,6,FALSE)</f>
        <v xml:space="preserve">Certificado de Vigencia de Persona Jurídica sin Fines de Lucro Folio N° 500382827673, de 14 de abril de 2021, emitido por el Servicio de Registro Civil e Identificación. </v>
      </c>
      <c r="G350" s="178" t="str">
        <f>VLOOKUP(A350,'BASE REGISTRO AGOSTO'!$A$1:$T$889,7,FALSE)</f>
        <v>Atender a los jóvenes en citación de riesgo social, proponiendo dar atención integral, con miras a prevenir conductas desadaptativas que los lleven a involucrase posteriormente en actos delictivos.</v>
      </c>
      <c r="H350" s="178" t="str">
        <f>VLOOKUP(A350,'BASE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0" s="178" t="str">
        <f>VLOOKUP(A350,'BASE REGISTRO AGOSTO'!$A$1:$T$889,9,FALSE)</f>
        <v>Se elegirán cada dos años.</v>
      </c>
      <c r="J350" s="178" t="str">
        <f>VLOOKUP(A350,'BASE REGISTRO AGOSTO'!$A$1:$T$889,10,FALSE)</f>
        <v xml:space="preserve">desde el 07 de abril de 2021 al 07 de abril del 2023.  </v>
      </c>
      <c r="K350" s="178" t="str">
        <f>VLOOKUP(A350,'BASE REGISTRO AGOSTO'!$A$1:$T$889,11,FALSE)</f>
        <v xml:space="preserve">Presidente: Luis Antonio Ruíz Sumaret, 
Directora Ejecutiva: Yerka Aguilera Olivares, 
</v>
      </c>
      <c r="L350" s="178" t="str">
        <f>VLOOKUP(A350,'BASE REGISTRO AGOSTO'!$A$1:$T$889,12,FALSE)</f>
        <v xml:space="preserve">Avenida O´Higgins N° 1271, Chillan. 
</v>
      </c>
      <c r="M350" s="178" t="str">
        <f>VLOOKUP(A350,'BASE REGISTRO AGOSTO'!$A$1:$T$889,13,FALSE)</f>
        <v>XVI</v>
      </c>
      <c r="N350" s="178" t="str">
        <f>VLOOKUP(A350,'BASE REGISTRO AGOSTO'!$A$1:$T$889,14,FALSE)</f>
        <v>chillán</v>
      </c>
      <c r="O350" s="178" t="str">
        <f>VLOOKUP(A350,'BASE REGISTRO AGOSTO'!$A$1:$T$889,15,FALSE)</f>
        <v xml:space="preserve"> 42-2426627 y 42-2426628-    Celular: 978072945</v>
      </c>
      <c r="P350" s="178" t="str">
        <f>VLOOKUP(A350,'BASE REGISTRO AGOSTO'!$A$1:$T$889,16,FALSE)</f>
        <v xml:space="preserve"> Correo electrónico: directorio@corporacionllequen.cl, llequencentral4@gmail.com             yerkaguileracorporacionllequen@gmail.com</v>
      </c>
      <c r="Q350" s="178">
        <f>VLOOKUP(A350,'BASE REGISTRO AGOSTO'!$A$1:$T$889,17,FALSE)</f>
        <v>0</v>
      </c>
      <c r="R350" s="178" t="str">
        <f>VLOOKUP(A350,'BASE REGISTRO AGOSTO'!$A$1:$T$889,18,FALSE)</f>
        <v>93401: Institución de Asistencia Social</v>
      </c>
      <c r="S350" s="178" t="str">
        <f>VLOOKUP(A350,'BASE REGISTRO AGOSTO'!$A$1:$T$889,19,FALSE)</f>
        <v xml:space="preserve">Se acompañan antecedentes financieros correspondientes al año 2020,  aprobados por el Subdepartamento de Supervisión Financiera Nacional. </v>
      </c>
      <c r="T350" s="183">
        <f>VLOOKUP(A350,'BASE REGISTRO AGOSTO'!$A$1:$T$889,20,FALSE)</f>
        <v>37970</v>
      </c>
      <c r="U350" s="177">
        <v>6866</v>
      </c>
      <c r="V350" s="179">
        <v>75868068</v>
      </c>
      <c r="W350" s="179">
        <v>640083415</v>
      </c>
      <c r="X350" s="180">
        <v>44469</v>
      </c>
      <c r="Y350" s="176" t="s">
        <v>6489</v>
      </c>
      <c r="Z350" s="176" t="s">
        <v>6490</v>
      </c>
      <c r="AA350" s="181" t="s">
        <v>6507</v>
      </c>
    </row>
    <row r="351" spans="1:27" ht="15.75" customHeight="1" x14ac:dyDescent="0.2">
      <c r="A351" s="177">
        <v>6866</v>
      </c>
      <c r="B351" s="178" t="str">
        <f>VLOOKUP(A351,'BASE REGISTRO AGOSTO'!$A$1:$T$889,2,FALSE)</f>
        <v>Corporación de Apoyo a la Niñez y Juventud en Riesgo Social “Corporación Llequén”.</v>
      </c>
      <c r="C351" s="178">
        <f>VLOOKUP(A351,'BASE REGISTRO AGOSTO'!$A$1:$T$889,3,FALSE)</f>
        <v>719926002</v>
      </c>
      <c r="D351" s="178" t="str">
        <f>VLOOKUP(A351,'BASE REGISTRO AGOSTO'!$A$1:$T$889,4,FALSE)</f>
        <v>Corporación de Derecho Privado</v>
      </c>
      <c r="E351" s="178" t="str">
        <f>VLOOKUP(A351,'BASE REGISTRO AGOSTO'!$A$1:$T$889,5,FALSE)</f>
        <v>Otorgada por Decreto Supremo Nº 1429, de fecha 27 de noviembre  de 1991, del Ministerio de Justicia, publicado en el Diario Oficial el día 16 de enero de 1992.</v>
      </c>
      <c r="F351" s="178" t="str">
        <f>VLOOKUP(A351,'BASE REGISTRO AGOSTO'!$A$1:$T$889,6,FALSE)</f>
        <v xml:space="preserve">Certificado de Vigencia de Persona Jurídica sin Fines de Lucro Folio N° 500382827673, de 14 de abril de 2021, emitido por el Servicio de Registro Civil e Identificación. </v>
      </c>
      <c r="G351" s="178" t="str">
        <f>VLOOKUP(A351,'BASE REGISTRO AGOSTO'!$A$1:$T$889,7,FALSE)</f>
        <v>Atender a los jóvenes en citación de riesgo social, proponiendo dar atención integral, con miras a prevenir conductas desadaptativas que los lleven a involucrase posteriormente en actos delictivos.</v>
      </c>
      <c r="H351" s="178" t="str">
        <f>VLOOKUP(A351,'BASE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1" s="178" t="str">
        <f>VLOOKUP(A351,'BASE REGISTRO AGOSTO'!$A$1:$T$889,9,FALSE)</f>
        <v>Se elegirán cada dos años.</v>
      </c>
      <c r="J351" s="178" t="str">
        <f>VLOOKUP(A351,'BASE REGISTRO AGOSTO'!$A$1:$T$889,10,FALSE)</f>
        <v xml:space="preserve">desde el 07 de abril de 2021 al 07 de abril del 2023.  </v>
      </c>
      <c r="K351" s="178" t="str">
        <f>VLOOKUP(A351,'BASE REGISTRO AGOSTO'!$A$1:$T$889,11,FALSE)</f>
        <v xml:space="preserve">Presidente: Luis Antonio Ruíz Sumaret, 
Directora Ejecutiva: Yerka Aguilera Olivares, 
</v>
      </c>
      <c r="L351" s="178" t="str">
        <f>VLOOKUP(A351,'BASE REGISTRO AGOSTO'!$A$1:$T$889,12,FALSE)</f>
        <v xml:space="preserve">Avenida O´Higgins N° 1271, Chillan. 
</v>
      </c>
      <c r="M351" s="178" t="str">
        <f>VLOOKUP(A351,'BASE REGISTRO AGOSTO'!$A$1:$T$889,13,FALSE)</f>
        <v>XVI</v>
      </c>
      <c r="N351" s="178" t="str">
        <f>VLOOKUP(A351,'BASE REGISTRO AGOSTO'!$A$1:$T$889,14,FALSE)</f>
        <v>chillán</v>
      </c>
      <c r="O351" s="178" t="str">
        <f>VLOOKUP(A351,'BASE REGISTRO AGOSTO'!$A$1:$T$889,15,FALSE)</f>
        <v xml:space="preserve"> 42-2426627 y 42-2426628-    Celular: 978072945</v>
      </c>
      <c r="P351" s="178" t="str">
        <f>VLOOKUP(A351,'BASE REGISTRO AGOSTO'!$A$1:$T$889,16,FALSE)</f>
        <v xml:space="preserve"> Correo electrónico: directorio@corporacionllequen.cl, llequencentral4@gmail.com             yerkaguileracorporacionllequen@gmail.com</v>
      </c>
      <c r="Q351" s="178">
        <f>VLOOKUP(A351,'BASE REGISTRO AGOSTO'!$A$1:$T$889,17,FALSE)</f>
        <v>0</v>
      </c>
      <c r="R351" s="178" t="str">
        <f>VLOOKUP(A351,'BASE REGISTRO AGOSTO'!$A$1:$T$889,18,FALSE)</f>
        <v>93401: Institución de Asistencia Social</v>
      </c>
      <c r="S351" s="178" t="str">
        <f>VLOOKUP(A351,'BASE REGISTRO AGOSTO'!$A$1:$T$889,19,FALSE)</f>
        <v xml:space="preserve">Se acompañan antecedentes financieros correspondientes al año 2020,  aprobados por el Subdepartamento de Supervisión Financiera Nacional. </v>
      </c>
      <c r="T351" s="183">
        <f>VLOOKUP(A351,'BASE REGISTRO AGOSTO'!$A$1:$T$889,20,FALSE)</f>
        <v>37970</v>
      </c>
      <c r="U351" s="177">
        <v>6866</v>
      </c>
      <c r="V351" s="179">
        <v>77880551</v>
      </c>
      <c r="W351" s="179">
        <v>276631891</v>
      </c>
      <c r="X351" s="180">
        <v>44469</v>
      </c>
      <c r="Y351" s="176" t="s">
        <v>6489</v>
      </c>
      <c r="Z351" s="176" t="s">
        <v>6490</v>
      </c>
      <c r="AA351" s="181" t="s">
        <v>6508</v>
      </c>
    </row>
    <row r="352" spans="1:27" ht="15.75" customHeight="1" x14ac:dyDescent="0.2">
      <c r="A352" s="177">
        <v>6866</v>
      </c>
      <c r="B352" s="178" t="str">
        <f>VLOOKUP(A352,'BASE REGISTRO AGOSTO'!$A$1:$T$889,2,FALSE)</f>
        <v>Corporación de Apoyo a la Niñez y Juventud en Riesgo Social “Corporación Llequén”.</v>
      </c>
      <c r="C352" s="178">
        <f>VLOOKUP(A352,'BASE REGISTRO AGOSTO'!$A$1:$T$889,3,FALSE)</f>
        <v>719926002</v>
      </c>
      <c r="D352" s="178" t="str">
        <f>VLOOKUP(A352,'BASE REGISTRO AGOSTO'!$A$1:$T$889,4,FALSE)</f>
        <v>Corporación de Derecho Privado</v>
      </c>
      <c r="E352" s="178" t="str">
        <f>VLOOKUP(A352,'BASE REGISTRO AGOSTO'!$A$1:$T$889,5,FALSE)</f>
        <v>Otorgada por Decreto Supremo Nº 1429, de fecha 27 de noviembre  de 1991, del Ministerio de Justicia, publicado en el Diario Oficial el día 16 de enero de 1992.</v>
      </c>
      <c r="F352" s="178" t="str">
        <f>VLOOKUP(A352,'BASE REGISTRO AGOSTO'!$A$1:$T$889,6,FALSE)</f>
        <v xml:space="preserve">Certificado de Vigencia de Persona Jurídica sin Fines de Lucro Folio N° 500382827673, de 14 de abril de 2021, emitido por el Servicio de Registro Civil e Identificación. </v>
      </c>
      <c r="G352" s="178" t="str">
        <f>VLOOKUP(A352,'BASE REGISTRO AGOSTO'!$A$1:$T$889,7,FALSE)</f>
        <v>Atender a los jóvenes en citación de riesgo social, proponiendo dar atención integral, con miras a prevenir conductas desadaptativas que los lleven a involucrase posteriormente en actos delictivos.</v>
      </c>
      <c r="H352" s="178" t="str">
        <f>VLOOKUP(A352,'BASE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2" s="178" t="str">
        <f>VLOOKUP(A352,'BASE REGISTRO AGOSTO'!$A$1:$T$889,9,FALSE)</f>
        <v>Se elegirán cada dos años.</v>
      </c>
      <c r="J352" s="178" t="str">
        <f>VLOOKUP(A352,'BASE REGISTRO AGOSTO'!$A$1:$T$889,10,FALSE)</f>
        <v xml:space="preserve">desde el 07 de abril de 2021 al 07 de abril del 2023.  </v>
      </c>
      <c r="K352" s="178" t="str">
        <f>VLOOKUP(A352,'BASE REGISTRO AGOSTO'!$A$1:$T$889,11,FALSE)</f>
        <v xml:space="preserve">Presidente: Luis Antonio Ruíz Sumaret, 
Directora Ejecutiva: Yerka Aguilera Olivares, 
</v>
      </c>
      <c r="L352" s="178" t="str">
        <f>VLOOKUP(A352,'BASE REGISTRO AGOSTO'!$A$1:$T$889,12,FALSE)</f>
        <v xml:space="preserve">Avenida O´Higgins N° 1271, Chillan. 
</v>
      </c>
      <c r="M352" s="178" t="str">
        <f>VLOOKUP(A352,'BASE REGISTRO AGOSTO'!$A$1:$T$889,13,FALSE)</f>
        <v>XVI</v>
      </c>
      <c r="N352" s="178" t="str">
        <f>VLOOKUP(A352,'BASE REGISTRO AGOSTO'!$A$1:$T$889,14,FALSE)</f>
        <v>chillán</v>
      </c>
      <c r="O352" s="178" t="str">
        <f>VLOOKUP(A352,'BASE REGISTRO AGOSTO'!$A$1:$T$889,15,FALSE)</f>
        <v xml:space="preserve"> 42-2426627 y 42-2426628-    Celular: 978072945</v>
      </c>
      <c r="P352" s="178" t="str">
        <f>VLOOKUP(A352,'BASE REGISTRO AGOSTO'!$A$1:$T$889,16,FALSE)</f>
        <v xml:space="preserve"> Correo electrónico: directorio@corporacionllequen.cl, llequencentral4@gmail.com             yerkaguileracorporacionllequen@gmail.com</v>
      </c>
      <c r="Q352" s="178">
        <f>VLOOKUP(A352,'BASE REGISTRO AGOSTO'!$A$1:$T$889,17,FALSE)</f>
        <v>0</v>
      </c>
      <c r="R352" s="178" t="str">
        <f>VLOOKUP(A352,'BASE REGISTRO AGOSTO'!$A$1:$T$889,18,FALSE)</f>
        <v>93401: Institución de Asistencia Social</v>
      </c>
      <c r="S352" s="178" t="str">
        <f>VLOOKUP(A352,'BASE REGISTRO AGOSTO'!$A$1:$T$889,19,FALSE)</f>
        <v xml:space="preserve">Se acompañan antecedentes financieros correspondientes al año 2020,  aprobados por el Subdepartamento de Supervisión Financiera Nacional. </v>
      </c>
      <c r="T352" s="183">
        <f>VLOOKUP(A352,'BASE REGISTRO AGOSTO'!$A$1:$T$889,20,FALSE)</f>
        <v>37970</v>
      </c>
      <c r="U352" s="177">
        <v>6866</v>
      </c>
      <c r="V352" s="179">
        <v>0</v>
      </c>
      <c r="W352" s="179">
        <v>48678035</v>
      </c>
      <c r="X352" s="180">
        <v>44469</v>
      </c>
      <c r="Y352" s="176" t="s">
        <v>6489</v>
      </c>
      <c r="Z352" s="176" t="s">
        <v>6490</v>
      </c>
      <c r="AA352" s="181" t="s">
        <v>6571</v>
      </c>
    </row>
    <row r="353" spans="1:27" ht="15.75" customHeight="1" x14ac:dyDescent="0.2">
      <c r="A353" s="177">
        <v>6866</v>
      </c>
      <c r="B353" s="178" t="str">
        <f>VLOOKUP(A353,'BASE REGISTRO AGOSTO'!$A$1:$T$889,2,FALSE)</f>
        <v>Corporación de Apoyo a la Niñez y Juventud en Riesgo Social “Corporación Llequén”.</v>
      </c>
      <c r="C353" s="178">
        <f>VLOOKUP(A353,'BASE REGISTRO AGOSTO'!$A$1:$T$889,3,FALSE)</f>
        <v>719926002</v>
      </c>
      <c r="D353" s="178" t="str">
        <f>VLOOKUP(A353,'BASE REGISTRO AGOSTO'!$A$1:$T$889,4,FALSE)</f>
        <v>Corporación de Derecho Privado</v>
      </c>
      <c r="E353" s="178" t="str">
        <f>VLOOKUP(A353,'BASE REGISTRO AGOSTO'!$A$1:$T$889,5,FALSE)</f>
        <v>Otorgada por Decreto Supremo Nº 1429, de fecha 27 de noviembre  de 1991, del Ministerio de Justicia, publicado en el Diario Oficial el día 16 de enero de 1992.</v>
      </c>
      <c r="F353" s="178" t="str">
        <f>VLOOKUP(A353,'BASE REGISTRO AGOSTO'!$A$1:$T$889,6,FALSE)</f>
        <v xml:space="preserve">Certificado de Vigencia de Persona Jurídica sin Fines de Lucro Folio N° 500382827673, de 14 de abril de 2021, emitido por el Servicio de Registro Civil e Identificación. </v>
      </c>
      <c r="G353" s="178" t="str">
        <f>VLOOKUP(A353,'BASE REGISTRO AGOSTO'!$A$1:$T$889,7,FALSE)</f>
        <v>Atender a los jóvenes en citación de riesgo social, proponiendo dar atención integral, con miras a prevenir conductas desadaptativas que los lleven a involucrase posteriormente en actos delictivos.</v>
      </c>
      <c r="H353" s="178" t="str">
        <f>VLOOKUP(A353,'BASE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3" s="178" t="str">
        <f>VLOOKUP(A353,'BASE REGISTRO AGOSTO'!$A$1:$T$889,9,FALSE)</f>
        <v>Se elegirán cada dos años.</v>
      </c>
      <c r="J353" s="178" t="str">
        <f>VLOOKUP(A353,'BASE REGISTRO AGOSTO'!$A$1:$T$889,10,FALSE)</f>
        <v xml:space="preserve">desde el 07 de abril de 2021 al 07 de abril del 2023.  </v>
      </c>
      <c r="K353" s="178" t="str">
        <f>VLOOKUP(A353,'BASE REGISTRO AGOSTO'!$A$1:$T$889,11,FALSE)</f>
        <v xml:space="preserve">Presidente: Luis Antonio Ruíz Sumaret, 
Directora Ejecutiva: Yerka Aguilera Olivares, 
</v>
      </c>
      <c r="L353" s="178" t="str">
        <f>VLOOKUP(A353,'BASE REGISTRO AGOSTO'!$A$1:$T$889,12,FALSE)</f>
        <v xml:space="preserve">Avenida O´Higgins N° 1271, Chillan. 
</v>
      </c>
      <c r="M353" s="178" t="str">
        <f>VLOOKUP(A353,'BASE REGISTRO AGOSTO'!$A$1:$T$889,13,FALSE)</f>
        <v>XVI</v>
      </c>
      <c r="N353" s="178" t="str">
        <f>VLOOKUP(A353,'BASE REGISTRO AGOSTO'!$A$1:$T$889,14,FALSE)</f>
        <v>chillán</v>
      </c>
      <c r="O353" s="178" t="str">
        <f>VLOOKUP(A353,'BASE REGISTRO AGOSTO'!$A$1:$T$889,15,FALSE)</f>
        <v xml:space="preserve"> 42-2426627 y 42-2426628-    Celular: 978072945</v>
      </c>
      <c r="P353" s="178" t="str">
        <f>VLOOKUP(A353,'BASE REGISTRO AGOSTO'!$A$1:$T$889,16,FALSE)</f>
        <v xml:space="preserve"> Correo electrónico: directorio@corporacionllequen.cl, llequencentral4@gmail.com             yerkaguileracorporacionllequen@gmail.com</v>
      </c>
      <c r="Q353" s="178">
        <f>VLOOKUP(A353,'BASE REGISTRO AGOSTO'!$A$1:$T$889,17,FALSE)</f>
        <v>0</v>
      </c>
      <c r="R353" s="178" t="str">
        <f>VLOOKUP(A353,'BASE REGISTRO AGOSTO'!$A$1:$T$889,18,FALSE)</f>
        <v>93401: Institución de Asistencia Social</v>
      </c>
      <c r="S353" s="178" t="str">
        <f>VLOOKUP(A353,'BASE REGISTRO AGOSTO'!$A$1:$T$889,19,FALSE)</f>
        <v xml:space="preserve">Se acompañan antecedentes financieros correspondientes al año 2020,  aprobados por el Subdepartamento de Supervisión Financiera Nacional. </v>
      </c>
      <c r="T353" s="183">
        <f>VLOOKUP(A353,'BASE REGISTRO AGOSTO'!$A$1:$T$889,20,FALSE)</f>
        <v>37970</v>
      </c>
      <c r="U353" s="177">
        <v>6866</v>
      </c>
      <c r="V353" s="179">
        <v>67858295</v>
      </c>
      <c r="W353" s="179">
        <v>307394180</v>
      </c>
      <c r="X353" s="180">
        <v>44469</v>
      </c>
      <c r="Y353" s="176" t="s">
        <v>6489</v>
      </c>
      <c r="Z353" s="176" t="s">
        <v>6490</v>
      </c>
      <c r="AA353" s="181" t="s">
        <v>181</v>
      </c>
    </row>
    <row r="354" spans="1:27" ht="15.75" customHeight="1" x14ac:dyDescent="0.2">
      <c r="A354" s="177">
        <v>6866</v>
      </c>
      <c r="B354" s="178" t="str">
        <f>VLOOKUP(A354,'BASE REGISTRO AGOSTO'!$A$1:$T$889,2,FALSE)</f>
        <v>Corporación de Apoyo a la Niñez y Juventud en Riesgo Social “Corporación Llequén”.</v>
      </c>
      <c r="C354" s="178">
        <f>VLOOKUP(A354,'BASE REGISTRO AGOSTO'!$A$1:$T$889,3,FALSE)</f>
        <v>719926002</v>
      </c>
      <c r="D354" s="178" t="str">
        <f>VLOOKUP(A354,'BASE REGISTRO AGOSTO'!$A$1:$T$889,4,FALSE)</f>
        <v>Corporación de Derecho Privado</v>
      </c>
      <c r="E354" s="178" t="str">
        <f>VLOOKUP(A354,'BASE REGISTRO AGOSTO'!$A$1:$T$889,5,FALSE)</f>
        <v>Otorgada por Decreto Supremo Nº 1429, de fecha 27 de noviembre  de 1991, del Ministerio de Justicia, publicado en el Diario Oficial el día 16 de enero de 1992.</v>
      </c>
      <c r="F354" s="178" t="str">
        <f>VLOOKUP(A354,'BASE REGISTRO AGOSTO'!$A$1:$T$889,6,FALSE)</f>
        <v xml:space="preserve">Certificado de Vigencia de Persona Jurídica sin Fines de Lucro Folio N° 500382827673, de 14 de abril de 2021, emitido por el Servicio de Registro Civil e Identificación. </v>
      </c>
      <c r="G354" s="178" t="str">
        <f>VLOOKUP(A354,'BASE REGISTRO AGOSTO'!$A$1:$T$889,7,FALSE)</f>
        <v>Atender a los jóvenes en citación de riesgo social, proponiendo dar atención integral, con miras a prevenir conductas desadaptativas que los lleven a involucrase posteriormente en actos delictivos.</v>
      </c>
      <c r="H354" s="178" t="str">
        <f>VLOOKUP(A354,'BASE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4" s="178" t="str">
        <f>VLOOKUP(A354,'BASE REGISTRO AGOSTO'!$A$1:$T$889,9,FALSE)</f>
        <v>Se elegirán cada dos años.</v>
      </c>
      <c r="J354" s="178" t="str">
        <f>VLOOKUP(A354,'BASE REGISTRO AGOSTO'!$A$1:$T$889,10,FALSE)</f>
        <v xml:space="preserve">desde el 07 de abril de 2021 al 07 de abril del 2023.  </v>
      </c>
      <c r="K354" s="178" t="str">
        <f>VLOOKUP(A354,'BASE REGISTRO AGOSTO'!$A$1:$T$889,11,FALSE)</f>
        <v xml:space="preserve">Presidente: Luis Antonio Ruíz Sumaret, 
Directora Ejecutiva: Yerka Aguilera Olivares, 
</v>
      </c>
      <c r="L354" s="178" t="str">
        <f>VLOOKUP(A354,'BASE REGISTRO AGOSTO'!$A$1:$T$889,12,FALSE)</f>
        <v xml:space="preserve">Avenida O´Higgins N° 1271, Chillan. 
</v>
      </c>
      <c r="M354" s="178" t="str">
        <f>VLOOKUP(A354,'BASE REGISTRO AGOSTO'!$A$1:$T$889,13,FALSE)</f>
        <v>XVI</v>
      </c>
      <c r="N354" s="178" t="str">
        <f>VLOOKUP(A354,'BASE REGISTRO AGOSTO'!$A$1:$T$889,14,FALSE)</f>
        <v>chillán</v>
      </c>
      <c r="O354" s="178" t="str">
        <f>VLOOKUP(A354,'BASE REGISTRO AGOSTO'!$A$1:$T$889,15,FALSE)</f>
        <v xml:space="preserve"> 42-2426627 y 42-2426628-    Celular: 978072945</v>
      </c>
      <c r="P354" s="178" t="str">
        <f>VLOOKUP(A354,'BASE REGISTRO AGOSTO'!$A$1:$T$889,16,FALSE)</f>
        <v xml:space="preserve"> Correo electrónico: directorio@corporacionllequen.cl, llequencentral4@gmail.com             yerkaguileracorporacionllequen@gmail.com</v>
      </c>
      <c r="Q354" s="178">
        <f>VLOOKUP(A354,'BASE REGISTRO AGOSTO'!$A$1:$T$889,17,FALSE)</f>
        <v>0</v>
      </c>
      <c r="R354" s="178" t="str">
        <f>VLOOKUP(A354,'BASE REGISTRO AGOSTO'!$A$1:$T$889,18,FALSE)</f>
        <v>93401: Institución de Asistencia Social</v>
      </c>
      <c r="S354" s="178" t="str">
        <f>VLOOKUP(A354,'BASE REGISTRO AGOSTO'!$A$1:$T$889,19,FALSE)</f>
        <v xml:space="preserve">Se acompañan antecedentes financieros correspondientes al año 2020,  aprobados por el Subdepartamento de Supervisión Financiera Nacional. </v>
      </c>
      <c r="T354" s="183">
        <f>VLOOKUP(A354,'BASE REGISTRO AGOSTO'!$A$1:$T$889,20,FALSE)</f>
        <v>37970</v>
      </c>
      <c r="U354" s="177">
        <v>6866</v>
      </c>
      <c r="V354" s="179">
        <v>16353864</v>
      </c>
      <c r="W354" s="179">
        <v>182100948</v>
      </c>
      <c r="X354" s="180">
        <v>44469</v>
      </c>
      <c r="Y354" s="176" t="s">
        <v>6489</v>
      </c>
      <c r="Z354" s="176" t="s">
        <v>6490</v>
      </c>
      <c r="AA354" s="181" t="s">
        <v>6498</v>
      </c>
    </row>
    <row r="355" spans="1:27" ht="15.75" customHeight="1" x14ac:dyDescent="0.2">
      <c r="A355" s="177">
        <v>6866</v>
      </c>
      <c r="B355" s="178" t="str">
        <f>VLOOKUP(A355,'BASE REGISTRO AGOSTO'!$A$1:$T$889,2,FALSE)</f>
        <v>Corporación de Apoyo a la Niñez y Juventud en Riesgo Social “Corporación Llequén”.</v>
      </c>
      <c r="C355" s="178">
        <f>VLOOKUP(A355,'BASE REGISTRO AGOSTO'!$A$1:$T$889,3,FALSE)</f>
        <v>719926002</v>
      </c>
      <c r="D355" s="178" t="str">
        <f>VLOOKUP(A355,'BASE REGISTRO AGOSTO'!$A$1:$T$889,4,FALSE)</f>
        <v>Corporación de Derecho Privado</v>
      </c>
      <c r="E355" s="178" t="str">
        <f>VLOOKUP(A355,'BASE REGISTRO AGOSTO'!$A$1:$T$889,5,FALSE)</f>
        <v>Otorgada por Decreto Supremo Nº 1429, de fecha 27 de noviembre  de 1991, del Ministerio de Justicia, publicado en el Diario Oficial el día 16 de enero de 1992.</v>
      </c>
      <c r="F355" s="178" t="str">
        <f>VLOOKUP(A355,'BASE REGISTRO AGOSTO'!$A$1:$T$889,6,FALSE)</f>
        <v xml:space="preserve">Certificado de Vigencia de Persona Jurídica sin Fines de Lucro Folio N° 500382827673, de 14 de abril de 2021, emitido por el Servicio de Registro Civil e Identificación. </v>
      </c>
      <c r="G355" s="178" t="str">
        <f>VLOOKUP(A355,'BASE REGISTRO AGOSTO'!$A$1:$T$889,7,FALSE)</f>
        <v>Atender a los jóvenes en citación de riesgo social, proponiendo dar atención integral, con miras a prevenir conductas desadaptativas que los lleven a involucrase posteriormente en actos delictivos.</v>
      </c>
      <c r="H355" s="178" t="str">
        <f>VLOOKUP(A355,'BASE REGISTRO AGOSTO'!$A$1:$T$889,8,FALSE)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5" s="178" t="str">
        <f>VLOOKUP(A355,'BASE REGISTRO AGOSTO'!$A$1:$T$889,9,FALSE)</f>
        <v>Se elegirán cada dos años.</v>
      </c>
      <c r="J355" s="178" t="str">
        <f>VLOOKUP(A355,'BASE REGISTRO AGOSTO'!$A$1:$T$889,10,FALSE)</f>
        <v xml:space="preserve">desde el 07 de abril de 2021 al 07 de abril del 2023.  </v>
      </c>
      <c r="K355" s="178" t="str">
        <f>VLOOKUP(A355,'BASE REGISTRO AGOSTO'!$A$1:$T$889,11,FALSE)</f>
        <v xml:space="preserve">Presidente: Luis Antonio Ruíz Sumaret, 
Directora Ejecutiva: Yerka Aguilera Olivares, 
</v>
      </c>
      <c r="L355" s="178" t="str">
        <f>VLOOKUP(A355,'BASE REGISTRO AGOSTO'!$A$1:$T$889,12,FALSE)</f>
        <v xml:space="preserve">Avenida O´Higgins N° 1271, Chillan. 
</v>
      </c>
      <c r="M355" s="178" t="str">
        <f>VLOOKUP(A355,'BASE REGISTRO AGOSTO'!$A$1:$T$889,13,FALSE)</f>
        <v>XVI</v>
      </c>
      <c r="N355" s="178" t="str">
        <f>VLOOKUP(A355,'BASE REGISTRO AGOSTO'!$A$1:$T$889,14,FALSE)</f>
        <v>chillán</v>
      </c>
      <c r="O355" s="178" t="str">
        <f>VLOOKUP(A355,'BASE REGISTRO AGOSTO'!$A$1:$T$889,15,FALSE)</f>
        <v xml:space="preserve"> 42-2426627 y 42-2426628-    Celular: 978072945</v>
      </c>
      <c r="P355" s="178" t="str">
        <f>VLOOKUP(A355,'BASE REGISTRO AGOSTO'!$A$1:$T$889,16,FALSE)</f>
        <v xml:space="preserve"> Correo electrónico: directorio@corporacionllequen.cl, llequencentral4@gmail.com             yerkaguileracorporacionllequen@gmail.com</v>
      </c>
      <c r="Q355" s="178">
        <f>VLOOKUP(A355,'BASE REGISTRO AGOSTO'!$A$1:$T$889,17,FALSE)</f>
        <v>0</v>
      </c>
      <c r="R355" s="178" t="str">
        <f>VLOOKUP(A355,'BASE REGISTRO AGOSTO'!$A$1:$T$889,18,FALSE)</f>
        <v>93401: Institución de Asistencia Social</v>
      </c>
      <c r="S355" s="178" t="str">
        <f>VLOOKUP(A355,'BASE REGISTRO AGOSTO'!$A$1:$T$889,19,FALSE)</f>
        <v xml:space="preserve">Se acompañan antecedentes financieros correspondientes al año 2020,  aprobados por el Subdepartamento de Supervisión Financiera Nacional. </v>
      </c>
      <c r="T355" s="183">
        <f>VLOOKUP(A355,'BASE REGISTRO AGOSTO'!$A$1:$T$889,20,FALSE)</f>
        <v>37970</v>
      </c>
      <c r="U355" s="177">
        <v>6866</v>
      </c>
      <c r="V355" s="179">
        <v>44666222</v>
      </c>
      <c r="W355" s="179">
        <v>323133849</v>
      </c>
      <c r="X355" s="180">
        <v>44469</v>
      </c>
      <c r="Y355" s="176" t="s">
        <v>6489</v>
      </c>
      <c r="Z355" s="176" t="s">
        <v>6490</v>
      </c>
      <c r="AA355" s="181" t="s">
        <v>7478</v>
      </c>
    </row>
    <row r="356" spans="1:27" ht="15.75" customHeight="1" x14ac:dyDescent="0.2">
      <c r="A356" s="177">
        <v>6872</v>
      </c>
      <c r="B356" s="178" t="str">
        <f>VLOOKUP(A356,'BASE REGISTRO AGOSTO'!$A$1:$T$889,2,FALSE)</f>
        <v xml:space="preserve">
I. Municipalidad de San Antonio
</v>
      </c>
      <c r="C356" s="178">
        <f>VLOOKUP(A356,'BASE REGISTRO AGOSTO'!$A$1:$T$889,3,FALSE)</f>
        <v>690734001</v>
      </c>
      <c r="D356" s="178" t="str">
        <f>VLOOKUP(A356,'BASE REGISTRO AGOSTO'!$A$1:$T$889,4,FALSE)</f>
        <v>Municipalidad</v>
      </c>
      <c r="E356" s="178" t="str">
        <f>VLOOKUP(A356,'BASE REGISTRO AGOSTO'!$A$1:$T$889,5,FALSE)</f>
        <v>Constitución Política de la República, art. 107.</v>
      </c>
      <c r="F356" s="178" t="str">
        <f>VLOOKUP(A356,'BASE REGISTRO AGOSTO'!$A$1:$T$889,6,FALSE)</f>
        <v>Indefinida.</v>
      </c>
      <c r="G356" s="178" t="str">
        <f>VLOOKUP(A356,'BASE REGISTRO AGOSTO'!$A$1:$T$889,7,FALSE)</f>
        <v>Según Ley Orgánica Nº 18.695, arts. 1º al 4º.</v>
      </c>
      <c r="H356" s="178">
        <f>VLOOKUP(A356,'BASE REGISTRO AGOSTO'!$A$1:$T$889,8,FALSE)</f>
        <v>0</v>
      </c>
      <c r="I356" s="178">
        <f>VLOOKUP(A356,'BASE REGISTRO AGOSTO'!$A$1:$T$889,9,FALSE)</f>
        <v>0</v>
      </c>
      <c r="J356" s="178">
        <f>VLOOKUP(A356,'BASE REGISTRO AGOSTO'!$A$1:$T$889,10,FALSE)</f>
        <v>0</v>
      </c>
      <c r="K356" s="178" t="str">
        <f>VLOOKUP(A356,'BASE REGISTRO AGOSTO'!$A$1:$T$889,11,FALSE)</f>
        <v xml:space="preserve">Luis Omar Vera Castro    </v>
      </c>
      <c r="L356" s="178" t="str">
        <f>VLOOKUP(A356,'BASE REGISTRO AGOSTO'!$A$1:$T$889,12,FALSE)</f>
        <v>Avenida Ramón Barros Luco Nº1881, Barrancas, San Antonio, Quinta Región.</v>
      </c>
      <c r="M356" s="178" t="str">
        <f>VLOOKUP(A356,'BASE REGISTRO AGOSTO'!$A$1:$T$889,13,FALSE)</f>
        <v>V</v>
      </c>
      <c r="N356" s="178" t="str">
        <f>VLOOKUP(A356,'BASE REGISTRO AGOSTO'!$A$1:$T$889,14,FALSE)</f>
        <v>San Antonio</v>
      </c>
      <c r="O356" s="178">
        <f>VLOOKUP(A356,'BASE REGISTRO AGOSTO'!$A$1:$T$889,15,FALSE)</f>
        <v>0</v>
      </c>
      <c r="P356" s="178">
        <f>VLOOKUP(A356,'BASE REGISTRO AGOSTO'!$A$1:$T$889,16,FALSE)</f>
        <v>0</v>
      </c>
      <c r="Q356" s="178">
        <f>VLOOKUP(A356,'BASE REGISTRO AGOSTO'!$A$1:$T$889,17,FALSE)</f>
        <v>0</v>
      </c>
      <c r="R356" s="178">
        <f>VLOOKUP(A356,'BASE REGISTRO AGOSTO'!$A$1:$T$889,18,FALSE)</f>
        <v>91001</v>
      </c>
      <c r="S356" s="178" t="str">
        <f>VLOOKUP(A356,'BASE REGISTRO AGOSTO'!$A$1:$T$889,19,FALSE)</f>
        <v xml:space="preserve">No se acompañan. Aplica Informe Jurídico Nº 09, de  fecha 14 de marzo de 2011 del Departamento Jurídico y Dictamen Nº 070791, de 2009, de la Contraloría General de la República.  
.
</v>
      </c>
      <c r="T356" s="183">
        <f>VLOOKUP(A356,'BASE REGISTRO AGOSTO'!$A$1:$T$889,20,FALSE)</f>
        <v>38159</v>
      </c>
      <c r="U356" s="177">
        <v>6872</v>
      </c>
      <c r="V356" s="179">
        <v>0</v>
      </c>
      <c r="W356" s="179">
        <v>38821590</v>
      </c>
      <c r="X356" s="180">
        <v>44469</v>
      </c>
      <c r="Y356" s="176" t="s">
        <v>6489</v>
      </c>
      <c r="Z356" s="176" t="s">
        <v>6490</v>
      </c>
      <c r="AA356" s="181" t="s">
        <v>6540</v>
      </c>
    </row>
    <row r="357" spans="1:27" ht="15.75" customHeight="1" x14ac:dyDescent="0.2">
      <c r="A357" s="177">
        <v>6876</v>
      </c>
      <c r="B357" s="178" t="str">
        <f>VLOOKUP(A357,'BASE REGISTRO AGOSTO'!$A$1:$T$889,2,FALSE)</f>
        <v xml:space="preserve">
I. Municipalidad de Constitución
</v>
      </c>
      <c r="C357" s="178">
        <f>VLOOKUP(A357,'BASE REGISTRO AGOSTO'!$A$1:$T$889,3,FALSE)</f>
        <v>691201007</v>
      </c>
      <c r="D357" s="178" t="str">
        <f>VLOOKUP(A357,'BASE REGISTRO AGOSTO'!$A$1:$T$889,4,FALSE)</f>
        <v>Municipalidad</v>
      </c>
      <c r="E357" s="178" t="str">
        <f>VLOOKUP(A357,'BASE REGISTRO AGOSTO'!$A$1:$T$889,5,FALSE)</f>
        <v>Constitución Política de la República, art. 107.</v>
      </c>
      <c r="F357" s="178" t="str">
        <f>VLOOKUP(A357,'BASE REGISTRO AGOSTO'!$A$1:$T$889,6,FALSE)</f>
        <v>Indefinida.</v>
      </c>
      <c r="G357" s="178" t="str">
        <f>VLOOKUP(A357,'BASE REGISTRO AGOSTO'!$A$1:$T$889,7,FALSE)</f>
        <v>Según Ley Orgánica Nº 18.695, arts. 1º al 4º.</v>
      </c>
      <c r="H357" s="178" t="str">
        <f>VLOOKUP(A357,'BASE REGISTRO AGOSTO'!$A$1:$T$889,8,FALSE)</f>
        <v>no tiene</v>
      </c>
      <c r="I357" s="178">
        <f>VLOOKUP(A357,'BASE REGISTRO AGOSTO'!$A$1:$T$889,9,FALSE)</f>
        <v>0</v>
      </c>
      <c r="J357" s="178">
        <f>VLOOKUP(A357,'BASE REGISTRO AGOSTO'!$A$1:$T$889,10,FALSE)</f>
        <v>0</v>
      </c>
      <c r="K357" s="178" t="str">
        <f>VLOOKUP(A357,'BASE REGISTRO AGOSTO'!$A$1:$T$889,11,FALSE)</f>
        <v xml:space="preserve">Carlos Moisés Valenzuela Gajardo, </v>
      </c>
      <c r="L357" s="178" t="str">
        <f>VLOOKUP(A357,'BASE REGISTRO AGOSTO'!$A$1:$T$889,12,FALSE)</f>
        <v>Portales Nº450, Constitución, Séptima Región.</v>
      </c>
      <c r="M357" s="178" t="str">
        <f>VLOOKUP(A357,'BASE REGISTRO AGOSTO'!$A$1:$T$889,13,FALSE)</f>
        <v>VII</v>
      </c>
      <c r="N357" s="178" t="str">
        <f>VLOOKUP(A357,'BASE REGISTRO AGOSTO'!$A$1:$T$889,14,FALSE)</f>
        <v>Constitución</v>
      </c>
      <c r="O357" s="178">
        <f>VLOOKUP(A357,'BASE REGISTRO AGOSTO'!$A$1:$T$889,15,FALSE)</f>
        <v>0</v>
      </c>
      <c r="P357" s="178">
        <f>VLOOKUP(A357,'BASE REGISTRO AGOSTO'!$A$1:$T$889,16,FALSE)</f>
        <v>0</v>
      </c>
      <c r="Q357" s="178">
        <f>VLOOKUP(A357,'BASE REGISTRO AGOSTO'!$A$1:$T$889,17,FALSE)</f>
        <v>0</v>
      </c>
      <c r="R357" s="178">
        <f>VLOOKUP(A357,'BASE REGISTRO AGOSTO'!$A$1:$T$889,18,FALSE)</f>
        <v>91001</v>
      </c>
      <c r="S357" s="178" t="str">
        <f>VLOOKUP(A357,'BASE REGISTRO AGOSTO'!$A$1:$T$889,19,FALSE)</f>
        <v xml:space="preserve">Se acompaña certificado financiero correspondiente al año 2013, aprobado por el departamento de administración y finanzas. 
</v>
      </c>
      <c r="T357" s="183">
        <f>VLOOKUP(A357,'BASE REGISTRO AGOSTO'!$A$1:$T$889,20,FALSE)</f>
        <v>37970</v>
      </c>
      <c r="U357" s="177">
        <v>6876</v>
      </c>
      <c r="V357" s="179">
        <v>20724204</v>
      </c>
      <c r="W357" s="179">
        <v>143220647</v>
      </c>
      <c r="X357" s="180">
        <v>44469</v>
      </c>
      <c r="Y357" s="176" t="s">
        <v>6489</v>
      </c>
      <c r="Z357" s="176" t="s">
        <v>6490</v>
      </c>
      <c r="AA357" s="181" t="s">
        <v>6500</v>
      </c>
    </row>
    <row r="358" spans="1:27" ht="15.75" customHeight="1" x14ac:dyDescent="0.2">
      <c r="A358" s="177">
        <v>6880</v>
      </c>
      <c r="B358" s="178" t="str">
        <f>VLOOKUP(A358,'BASE REGISTRO AGOSTO'!$A$1:$T$889,2,FALSE)</f>
        <v>Fundación Centro Regional de Asistencia Técnica y Empresarial o Fundación CRATE</v>
      </c>
      <c r="C358" s="178">
        <f>VLOOKUP(A358,'BASE REGISTRO AGOSTO'!$A$1:$T$889,3,FALSE)</f>
        <v>705528004</v>
      </c>
      <c r="D358" s="178" t="str">
        <f>VLOOKUP(A358,'BASE REGISTRO AGOSTO'!$A$1:$T$889,4,FALSE)</f>
        <v>Fundación de Derecho Privado.</v>
      </c>
      <c r="E358" s="178" t="str">
        <f>VLOOKUP(A358,'BASE REGISTRO AGOSTO'!$A$1:$T$889,5,FALSE)</f>
        <v xml:space="preserve">Otorgada por Decreto Supremo Nº 668, de 03  de mayo de 1979, del Ministerio de Justicia. </v>
      </c>
      <c r="F358" s="178" t="str">
        <f>VLOOKUP(A358,'BASE REGISTRO AGOSTO'!$A$1:$T$889,6,FALSE)</f>
        <v>Certificado de Vigencia Folio Nº 500402665102, de 09-08-2021, otorgado por el Servicio de Registro Civil e Identificación.</v>
      </c>
      <c r="G358" s="178" t="str">
        <f>VLOOKUP(A358,'BASE REGISTRO AGOSTO'!$A$1:$T$889,7,FALSE)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8" s="178" t="str">
        <f>VLOOKUP(A358,'BASE REGISTRO AGOSTO'!$A$1:$T$889,8,FALSE)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8" s="178" t="str">
        <f>VLOOKUP(A358,'BASE REGISTRO AGOSTO'!$A$1:$T$889,9,FALSE)</f>
        <v>Tres  años</v>
      </c>
      <c r="J358" s="178" t="str">
        <f>VLOOKUP(A358,'BASE REGISTRO AGOSTO'!$A$1:$T$889,10,FALSE)</f>
        <v>Del 6 de julio de 2018 al 6 de julio de 2021.
Según consta en Certificado de vigencia de directorio de persona jurídica sin fines de lucro, folio N° 500350553467, de 15 de octubre de 2020, emitido por el Servicio de Registro Civil e Identificación.</v>
      </c>
      <c r="K358" s="178" t="str">
        <f>VLOOKUP(A358,'BASE REGISTRO AGOSTO'!$A$1:$T$889,11,FALSE)</f>
        <v xml:space="preserve">Gerente: Jorge Miguel Brito Obreque, 
</v>
      </c>
      <c r="L358" s="178" t="str">
        <f>VLOOKUP(A358,'BASE REGISTRO AGOSTO'!$A$1:$T$889,12,FALSE)</f>
        <v xml:space="preserve">1 norte n° 550, 4to piso, Talca, Región del Maule
</v>
      </c>
      <c r="M358" s="178" t="str">
        <f>VLOOKUP(A358,'BASE REGISTRO AGOSTO'!$A$1:$T$889,13,FALSE)</f>
        <v>VII</v>
      </c>
      <c r="N358" s="178" t="str">
        <f>VLOOKUP(A358,'BASE REGISTRO AGOSTO'!$A$1:$T$889,14,FALSE)</f>
        <v>Talca</v>
      </c>
      <c r="O358" s="178" t="str">
        <f>VLOOKUP(A358,'BASE REGISTRO AGOSTO'!$A$1:$T$889,15,FALSE)</f>
        <v>Fonos: 71-2231052 71-2210857
71-2231065</v>
      </c>
      <c r="P358" s="178" t="str">
        <f>VLOOKUP(A358,'BASE REGISTRO AGOSTO'!$A$1:$T$889,16,FALSE)</f>
        <v>dirección@crate.cl</v>
      </c>
      <c r="Q358" s="178">
        <f>VLOOKUP(A358,'BASE REGISTRO AGOSTO'!$A$1:$T$889,17,FALSE)</f>
        <v>0</v>
      </c>
      <c r="R358" s="178">
        <f>VLOOKUP(A358,'BASE REGISTRO AGOSTO'!$A$1:$T$889,18,FALSE)</f>
        <v>93401</v>
      </c>
      <c r="S358" s="178" t="str">
        <f>VLOOKUP(A358,'BASE REGISTRO AGOSTO'!$A$1:$T$889,19,FALSE)</f>
        <v>Se acompaña Certificado de la Institución, correspondiente a antecedentes financieros del año 2020, aprobados por USUFI</v>
      </c>
      <c r="T358" s="183">
        <f>VLOOKUP(A358,'BASE REGISTRO AGOSTO'!$A$1:$T$889,20,FALSE)</f>
        <v>37970</v>
      </c>
      <c r="U358" s="177">
        <v>6880</v>
      </c>
      <c r="V358" s="179">
        <v>8176932</v>
      </c>
      <c r="W358" s="179">
        <v>24210132</v>
      </c>
      <c r="X358" s="180">
        <v>44469</v>
      </c>
      <c r="Y358" s="176" t="s">
        <v>6489</v>
      </c>
      <c r="Z358" s="176" t="s">
        <v>6490</v>
      </c>
      <c r="AA358" s="181" t="s">
        <v>7485</v>
      </c>
    </row>
    <row r="359" spans="1:27" ht="15.75" customHeight="1" x14ac:dyDescent="0.2">
      <c r="A359" s="177">
        <v>6880</v>
      </c>
      <c r="B359" s="178" t="str">
        <f>VLOOKUP(A359,'BASE REGISTRO AGOSTO'!$A$1:$T$889,2,FALSE)</f>
        <v>Fundación Centro Regional de Asistencia Técnica y Empresarial o Fundación CRATE</v>
      </c>
      <c r="C359" s="178">
        <f>VLOOKUP(A359,'BASE REGISTRO AGOSTO'!$A$1:$T$889,3,FALSE)</f>
        <v>705528004</v>
      </c>
      <c r="D359" s="178" t="str">
        <f>VLOOKUP(A359,'BASE REGISTRO AGOSTO'!$A$1:$T$889,4,FALSE)</f>
        <v>Fundación de Derecho Privado.</v>
      </c>
      <c r="E359" s="178" t="str">
        <f>VLOOKUP(A359,'BASE REGISTRO AGOSTO'!$A$1:$T$889,5,FALSE)</f>
        <v xml:space="preserve">Otorgada por Decreto Supremo Nº 668, de 03  de mayo de 1979, del Ministerio de Justicia. </v>
      </c>
      <c r="F359" s="178" t="str">
        <f>VLOOKUP(A359,'BASE REGISTRO AGOSTO'!$A$1:$T$889,6,FALSE)</f>
        <v>Certificado de Vigencia Folio Nº 500402665102, de 09-08-2021, otorgado por el Servicio de Registro Civil e Identificación.</v>
      </c>
      <c r="G359" s="178" t="str">
        <f>VLOOKUP(A359,'BASE REGISTRO AGOSTO'!$A$1:$T$889,7,FALSE)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9" s="178" t="str">
        <f>VLOOKUP(A359,'BASE REGISTRO AGOSTO'!$A$1:$T$889,8,FALSE)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9" s="178" t="str">
        <f>VLOOKUP(A359,'BASE REGISTRO AGOSTO'!$A$1:$T$889,9,FALSE)</f>
        <v>Tres  años</v>
      </c>
      <c r="J359" s="178" t="str">
        <f>VLOOKUP(A359,'BASE REGISTRO AGOSTO'!$A$1:$T$889,10,FALSE)</f>
        <v>Del 6 de julio de 2018 al 6 de julio de 2021.
Según consta en Certificado de vigencia de directorio de persona jurídica sin fines de lucro, folio N° 500350553467, de 15 de octubre de 2020, emitido por el Servicio de Registro Civil e Identificación.</v>
      </c>
      <c r="K359" s="178" t="str">
        <f>VLOOKUP(A359,'BASE REGISTRO AGOSTO'!$A$1:$T$889,11,FALSE)</f>
        <v xml:space="preserve">Gerente: Jorge Miguel Brito Obreque, 
</v>
      </c>
      <c r="L359" s="178" t="str">
        <f>VLOOKUP(A359,'BASE REGISTRO AGOSTO'!$A$1:$T$889,12,FALSE)</f>
        <v xml:space="preserve">1 norte n° 550, 4to piso, Talca, Región del Maule
</v>
      </c>
      <c r="M359" s="178" t="str">
        <f>VLOOKUP(A359,'BASE REGISTRO AGOSTO'!$A$1:$T$889,13,FALSE)</f>
        <v>VII</v>
      </c>
      <c r="N359" s="178" t="str">
        <f>VLOOKUP(A359,'BASE REGISTRO AGOSTO'!$A$1:$T$889,14,FALSE)</f>
        <v>Talca</v>
      </c>
      <c r="O359" s="178" t="str">
        <f>VLOOKUP(A359,'BASE REGISTRO AGOSTO'!$A$1:$T$889,15,FALSE)</f>
        <v>Fonos: 71-2231052 71-2210857
71-2231065</v>
      </c>
      <c r="P359" s="178" t="str">
        <f>VLOOKUP(A359,'BASE REGISTRO AGOSTO'!$A$1:$T$889,16,FALSE)</f>
        <v>dirección@crate.cl</v>
      </c>
      <c r="Q359" s="178">
        <f>VLOOKUP(A359,'BASE REGISTRO AGOSTO'!$A$1:$T$889,17,FALSE)</f>
        <v>0</v>
      </c>
      <c r="R359" s="178">
        <f>VLOOKUP(A359,'BASE REGISTRO AGOSTO'!$A$1:$T$889,18,FALSE)</f>
        <v>93401</v>
      </c>
      <c r="S359" s="178" t="str">
        <f>VLOOKUP(A359,'BASE REGISTRO AGOSTO'!$A$1:$T$889,19,FALSE)</f>
        <v>Se acompaña Certificado de la Institución, correspondiente a antecedentes financieros del año 2020, aprobados por USUFI</v>
      </c>
      <c r="T359" s="183">
        <f>VLOOKUP(A359,'BASE REGISTRO AGOSTO'!$A$1:$T$889,20,FALSE)</f>
        <v>37970</v>
      </c>
      <c r="U359" s="177">
        <v>6880</v>
      </c>
      <c r="V359" s="179">
        <v>60490600</v>
      </c>
      <c r="W359" s="179">
        <v>495248920</v>
      </c>
      <c r="X359" s="180">
        <v>44469</v>
      </c>
      <c r="Y359" s="176" t="s">
        <v>6489</v>
      </c>
      <c r="Z359" s="176" t="s">
        <v>6490</v>
      </c>
      <c r="AA359" s="181" t="s">
        <v>6522</v>
      </c>
    </row>
    <row r="360" spans="1:27" ht="15.75" customHeight="1" x14ac:dyDescent="0.2">
      <c r="A360" s="177">
        <v>6880</v>
      </c>
      <c r="B360" s="178" t="str">
        <f>VLOOKUP(A360,'BASE REGISTRO AGOSTO'!$A$1:$T$889,2,FALSE)</f>
        <v>Fundación Centro Regional de Asistencia Técnica y Empresarial o Fundación CRATE</v>
      </c>
      <c r="C360" s="178">
        <f>VLOOKUP(A360,'BASE REGISTRO AGOSTO'!$A$1:$T$889,3,FALSE)</f>
        <v>705528004</v>
      </c>
      <c r="D360" s="178" t="str">
        <f>VLOOKUP(A360,'BASE REGISTRO AGOSTO'!$A$1:$T$889,4,FALSE)</f>
        <v>Fundación de Derecho Privado.</v>
      </c>
      <c r="E360" s="178" t="str">
        <f>VLOOKUP(A360,'BASE REGISTRO AGOSTO'!$A$1:$T$889,5,FALSE)</f>
        <v xml:space="preserve">Otorgada por Decreto Supremo Nº 668, de 03  de mayo de 1979, del Ministerio de Justicia. </v>
      </c>
      <c r="F360" s="178" t="str">
        <f>VLOOKUP(A360,'BASE REGISTRO AGOSTO'!$A$1:$T$889,6,FALSE)</f>
        <v>Certificado de Vigencia Folio Nº 500402665102, de 09-08-2021, otorgado por el Servicio de Registro Civil e Identificación.</v>
      </c>
      <c r="G360" s="178" t="str">
        <f>VLOOKUP(A360,'BASE REGISTRO AGOSTO'!$A$1:$T$889,7,FALSE)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0" s="178" t="str">
        <f>VLOOKUP(A360,'BASE REGISTRO AGOSTO'!$A$1:$T$889,8,FALSE)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0" s="178" t="str">
        <f>VLOOKUP(A360,'BASE REGISTRO AGOSTO'!$A$1:$T$889,9,FALSE)</f>
        <v>Tres  años</v>
      </c>
      <c r="J360" s="178" t="str">
        <f>VLOOKUP(A360,'BASE REGISTRO AGOSTO'!$A$1:$T$889,10,FALSE)</f>
        <v>Del 6 de julio de 2018 al 6 de julio de 2021.
Según consta en Certificado de vigencia de directorio de persona jurídica sin fines de lucro, folio N° 500350553467, de 15 de octubre de 2020, emitido por el Servicio de Registro Civil e Identificación.</v>
      </c>
      <c r="K360" s="178" t="str">
        <f>VLOOKUP(A360,'BASE REGISTRO AGOSTO'!$A$1:$T$889,11,FALSE)</f>
        <v xml:space="preserve">Gerente: Jorge Miguel Brito Obreque, 
</v>
      </c>
      <c r="L360" s="178" t="str">
        <f>VLOOKUP(A360,'BASE REGISTRO AGOSTO'!$A$1:$T$889,12,FALSE)</f>
        <v xml:space="preserve">1 norte n° 550, 4to piso, Talca, Región del Maule
</v>
      </c>
      <c r="M360" s="178" t="str">
        <f>VLOOKUP(A360,'BASE REGISTRO AGOSTO'!$A$1:$T$889,13,FALSE)</f>
        <v>VII</v>
      </c>
      <c r="N360" s="178" t="str">
        <f>VLOOKUP(A360,'BASE REGISTRO AGOSTO'!$A$1:$T$889,14,FALSE)</f>
        <v>Talca</v>
      </c>
      <c r="O360" s="178" t="str">
        <f>VLOOKUP(A360,'BASE REGISTRO AGOSTO'!$A$1:$T$889,15,FALSE)</f>
        <v>Fonos: 71-2231052 71-2210857
71-2231065</v>
      </c>
      <c r="P360" s="178" t="str">
        <f>VLOOKUP(A360,'BASE REGISTRO AGOSTO'!$A$1:$T$889,16,FALSE)</f>
        <v>dirección@crate.cl</v>
      </c>
      <c r="Q360" s="178">
        <f>VLOOKUP(A360,'BASE REGISTRO AGOSTO'!$A$1:$T$889,17,FALSE)</f>
        <v>0</v>
      </c>
      <c r="R360" s="178">
        <f>VLOOKUP(A360,'BASE REGISTRO AGOSTO'!$A$1:$T$889,18,FALSE)</f>
        <v>93401</v>
      </c>
      <c r="S360" s="178" t="str">
        <f>VLOOKUP(A360,'BASE REGISTRO AGOSTO'!$A$1:$T$889,19,FALSE)</f>
        <v>Se acompaña Certificado de la Institución, correspondiente a antecedentes financieros del año 2020, aprobados por USUFI</v>
      </c>
      <c r="T360" s="183">
        <f>VLOOKUP(A360,'BASE REGISTRO AGOSTO'!$A$1:$T$889,20,FALSE)</f>
        <v>37970</v>
      </c>
      <c r="U360" s="177">
        <v>6880</v>
      </c>
      <c r="V360" s="179">
        <v>147360624</v>
      </c>
      <c r="W360" s="179">
        <v>703985056</v>
      </c>
      <c r="X360" s="180">
        <v>44469</v>
      </c>
      <c r="Y360" s="176" t="s">
        <v>6489</v>
      </c>
      <c r="Z360" s="176" t="s">
        <v>6490</v>
      </c>
      <c r="AA360" s="181" t="s">
        <v>6599</v>
      </c>
    </row>
    <row r="361" spans="1:27" ht="15.75" customHeight="1" x14ac:dyDescent="0.2">
      <c r="A361" s="177">
        <v>6880</v>
      </c>
      <c r="B361" s="178" t="str">
        <f>VLOOKUP(A361,'BASE REGISTRO AGOSTO'!$A$1:$T$889,2,FALSE)</f>
        <v>Fundación Centro Regional de Asistencia Técnica y Empresarial o Fundación CRATE</v>
      </c>
      <c r="C361" s="178">
        <f>VLOOKUP(A361,'BASE REGISTRO AGOSTO'!$A$1:$T$889,3,FALSE)</f>
        <v>705528004</v>
      </c>
      <c r="D361" s="178" t="str">
        <f>VLOOKUP(A361,'BASE REGISTRO AGOSTO'!$A$1:$T$889,4,FALSE)</f>
        <v>Fundación de Derecho Privado.</v>
      </c>
      <c r="E361" s="178" t="str">
        <f>VLOOKUP(A361,'BASE REGISTRO AGOSTO'!$A$1:$T$889,5,FALSE)</f>
        <v xml:space="preserve">Otorgada por Decreto Supremo Nº 668, de 03  de mayo de 1979, del Ministerio de Justicia. </v>
      </c>
      <c r="F361" s="178" t="str">
        <f>VLOOKUP(A361,'BASE REGISTRO AGOSTO'!$A$1:$T$889,6,FALSE)</f>
        <v>Certificado de Vigencia Folio Nº 500402665102, de 09-08-2021, otorgado por el Servicio de Registro Civil e Identificación.</v>
      </c>
      <c r="G361" s="178" t="str">
        <f>VLOOKUP(A361,'BASE REGISTRO AGOSTO'!$A$1:$T$889,7,FALSE)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1" s="178" t="str">
        <f>VLOOKUP(A361,'BASE REGISTRO AGOSTO'!$A$1:$T$889,8,FALSE)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1" s="178" t="str">
        <f>VLOOKUP(A361,'BASE REGISTRO AGOSTO'!$A$1:$T$889,9,FALSE)</f>
        <v>Tres  años</v>
      </c>
      <c r="J361" s="178" t="str">
        <f>VLOOKUP(A361,'BASE REGISTRO AGOSTO'!$A$1:$T$889,10,FALSE)</f>
        <v>Del 6 de julio de 2018 al 6 de julio de 2021.
Según consta en Certificado de vigencia de directorio de persona jurídica sin fines de lucro, folio N° 500350553467, de 15 de octubre de 2020, emitido por el Servicio de Registro Civil e Identificación.</v>
      </c>
      <c r="K361" s="178" t="str">
        <f>VLOOKUP(A361,'BASE REGISTRO AGOSTO'!$A$1:$T$889,11,FALSE)</f>
        <v xml:space="preserve">Gerente: Jorge Miguel Brito Obreque, 
</v>
      </c>
      <c r="L361" s="178" t="str">
        <f>VLOOKUP(A361,'BASE REGISTRO AGOSTO'!$A$1:$T$889,12,FALSE)</f>
        <v xml:space="preserve">1 norte n° 550, 4to piso, Talca, Región del Maule
</v>
      </c>
      <c r="M361" s="178" t="str">
        <f>VLOOKUP(A361,'BASE REGISTRO AGOSTO'!$A$1:$T$889,13,FALSE)</f>
        <v>VII</v>
      </c>
      <c r="N361" s="178" t="str">
        <f>VLOOKUP(A361,'BASE REGISTRO AGOSTO'!$A$1:$T$889,14,FALSE)</f>
        <v>Talca</v>
      </c>
      <c r="O361" s="178" t="str">
        <f>VLOOKUP(A361,'BASE REGISTRO AGOSTO'!$A$1:$T$889,15,FALSE)</f>
        <v>Fonos: 71-2231052 71-2210857
71-2231065</v>
      </c>
      <c r="P361" s="178" t="str">
        <f>VLOOKUP(A361,'BASE REGISTRO AGOSTO'!$A$1:$T$889,16,FALSE)</f>
        <v>dirección@crate.cl</v>
      </c>
      <c r="Q361" s="178">
        <f>VLOOKUP(A361,'BASE REGISTRO AGOSTO'!$A$1:$T$889,17,FALSE)</f>
        <v>0</v>
      </c>
      <c r="R361" s="178">
        <f>VLOOKUP(A361,'BASE REGISTRO AGOSTO'!$A$1:$T$889,18,FALSE)</f>
        <v>93401</v>
      </c>
      <c r="S361" s="178" t="str">
        <f>VLOOKUP(A361,'BASE REGISTRO AGOSTO'!$A$1:$T$889,19,FALSE)</f>
        <v>Se acompaña Certificado de la Institución, correspondiente a antecedentes financieros del año 2020, aprobados por USUFI</v>
      </c>
      <c r="T361" s="183">
        <f>VLOOKUP(A361,'BASE REGISTRO AGOSTO'!$A$1:$T$889,20,FALSE)</f>
        <v>37970</v>
      </c>
      <c r="U361" s="177">
        <v>6880</v>
      </c>
      <c r="V361" s="179">
        <v>83593725</v>
      </c>
      <c r="W361" s="179">
        <v>504227849</v>
      </c>
      <c r="X361" s="180">
        <v>44469</v>
      </c>
      <c r="Y361" s="176" t="s">
        <v>6489</v>
      </c>
      <c r="Z361" s="176" t="s">
        <v>6490</v>
      </c>
      <c r="AA361" s="181" t="s">
        <v>6629</v>
      </c>
    </row>
    <row r="362" spans="1:27" ht="15.75" customHeight="1" x14ac:dyDescent="0.2">
      <c r="A362" s="177">
        <v>6880</v>
      </c>
      <c r="B362" s="178" t="str">
        <f>VLOOKUP(A362,'BASE REGISTRO AGOSTO'!$A$1:$T$889,2,FALSE)</f>
        <v>Fundación Centro Regional de Asistencia Técnica y Empresarial o Fundación CRATE</v>
      </c>
      <c r="C362" s="178">
        <f>VLOOKUP(A362,'BASE REGISTRO AGOSTO'!$A$1:$T$889,3,FALSE)</f>
        <v>705528004</v>
      </c>
      <c r="D362" s="178" t="str">
        <f>VLOOKUP(A362,'BASE REGISTRO AGOSTO'!$A$1:$T$889,4,FALSE)</f>
        <v>Fundación de Derecho Privado.</v>
      </c>
      <c r="E362" s="178" t="str">
        <f>VLOOKUP(A362,'BASE REGISTRO AGOSTO'!$A$1:$T$889,5,FALSE)</f>
        <v xml:space="preserve">Otorgada por Decreto Supremo Nº 668, de 03  de mayo de 1979, del Ministerio de Justicia. </v>
      </c>
      <c r="F362" s="178" t="str">
        <f>VLOOKUP(A362,'BASE REGISTRO AGOSTO'!$A$1:$T$889,6,FALSE)</f>
        <v>Certificado de Vigencia Folio Nº 500402665102, de 09-08-2021, otorgado por el Servicio de Registro Civil e Identificación.</v>
      </c>
      <c r="G362" s="178" t="str">
        <f>VLOOKUP(A362,'BASE REGISTRO AGOSTO'!$A$1:$T$889,7,FALSE)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2" s="178" t="str">
        <f>VLOOKUP(A362,'BASE REGISTRO AGOSTO'!$A$1:$T$889,8,FALSE)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2" s="178" t="str">
        <f>VLOOKUP(A362,'BASE REGISTRO AGOSTO'!$A$1:$T$889,9,FALSE)</f>
        <v>Tres  años</v>
      </c>
      <c r="J362" s="178" t="str">
        <f>VLOOKUP(A362,'BASE REGISTRO AGOSTO'!$A$1:$T$889,10,FALSE)</f>
        <v>Del 6 de julio de 2018 al 6 de julio de 2021.
Según consta en Certificado de vigencia de directorio de persona jurídica sin fines de lucro, folio N° 500350553467, de 15 de octubre de 2020, emitido por el Servicio de Registro Civil e Identificación.</v>
      </c>
      <c r="K362" s="178" t="str">
        <f>VLOOKUP(A362,'BASE REGISTRO AGOSTO'!$A$1:$T$889,11,FALSE)</f>
        <v xml:space="preserve">Gerente: Jorge Miguel Brito Obreque, 
</v>
      </c>
      <c r="L362" s="178" t="str">
        <f>VLOOKUP(A362,'BASE REGISTRO AGOSTO'!$A$1:$T$889,12,FALSE)</f>
        <v xml:space="preserve">1 norte n° 550, 4to piso, Talca, Región del Maule
</v>
      </c>
      <c r="M362" s="178" t="str">
        <f>VLOOKUP(A362,'BASE REGISTRO AGOSTO'!$A$1:$T$889,13,FALSE)</f>
        <v>VII</v>
      </c>
      <c r="N362" s="178" t="str">
        <f>VLOOKUP(A362,'BASE REGISTRO AGOSTO'!$A$1:$T$889,14,FALSE)</f>
        <v>Talca</v>
      </c>
      <c r="O362" s="178" t="str">
        <f>VLOOKUP(A362,'BASE REGISTRO AGOSTO'!$A$1:$T$889,15,FALSE)</f>
        <v>Fonos: 71-2231052 71-2210857
71-2231065</v>
      </c>
      <c r="P362" s="178" t="str">
        <f>VLOOKUP(A362,'BASE REGISTRO AGOSTO'!$A$1:$T$889,16,FALSE)</f>
        <v>dirección@crate.cl</v>
      </c>
      <c r="Q362" s="178">
        <f>VLOOKUP(A362,'BASE REGISTRO AGOSTO'!$A$1:$T$889,17,FALSE)</f>
        <v>0</v>
      </c>
      <c r="R362" s="178">
        <f>VLOOKUP(A362,'BASE REGISTRO AGOSTO'!$A$1:$T$889,18,FALSE)</f>
        <v>93401</v>
      </c>
      <c r="S362" s="178" t="str">
        <f>VLOOKUP(A362,'BASE REGISTRO AGOSTO'!$A$1:$T$889,19,FALSE)</f>
        <v>Se acompaña Certificado de la Institución, correspondiente a antecedentes financieros del año 2020, aprobados por USUFI</v>
      </c>
      <c r="T362" s="183">
        <f>VLOOKUP(A362,'BASE REGISTRO AGOSTO'!$A$1:$T$889,20,FALSE)</f>
        <v>37970</v>
      </c>
      <c r="U362" s="177">
        <v>6880</v>
      </c>
      <c r="V362" s="179">
        <v>44251632</v>
      </c>
      <c r="W362" s="179">
        <v>217089528</v>
      </c>
      <c r="X362" s="180">
        <v>44469</v>
      </c>
      <c r="Y362" s="176" t="s">
        <v>6489</v>
      </c>
      <c r="Z362" s="176" t="s">
        <v>6490</v>
      </c>
      <c r="AA362" s="181" t="s">
        <v>6605</v>
      </c>
    </row>
    <row r="363" spans="1:27" ht="15.75" customHeight="1" x14ac:dyDescent="0.2">
      <c r="A363" s="177">
        <v>6880</v>
      </c>
      <c r="B363" s="178" t="str">
        <f>VLOOKUP(A363,'BASE REGISTRO AGOSTO'!$A$1:$T$889,2,FALSE)</f>
        <v>Fundación Centro Regional de Asistencia Técnica y Empresarial o Fundación CRATE</v>
      </c>
      <c r="C363" s="178">
        <f>VLOOKUP(A363,'BASE REGISTRO AGOSTO'!$A$1:$T$889,3,FALSE)</f>
        <v>705528004</v>
      </c>
      <c r="D363" s="178" t="str">
        <f>VLOOKUP(A363,'BASE REGISTRO AGOSTO'!$A$1:$T$889,4,FALSE)</f>
        <v>Fundación de Derecho Privado.</v>
      </c>
      <c r="E363" s="178" t="str">
        <f>VLOOKUP(A363,'BASE REGISTRO AGOSTO'!$A$1:$T$889,5,FALSE)</f>
        <v xml:space="preserve">Otorgada por Decreto Supremo Nº 668, de 03  de mayo de 1979, del Ministerio de Justicia. </v>
      </c>
      <c r="F363" s="178" t="str">
        <f>VLOOKUP(A363,'BASE REGISTRO AGOSTO'!$A$1:$T$889,6,FALSE)</f>
        <v>Certificado de Vigencia Folio Nº 500402665102, de 09-08-2021, otorgado por el Servicio de Registro Civil e Identificación.</v>
      </c>
      <c r="G363" s="178" t="str">
        <f>VLOOKUP(A363,'BASE REGISTRO AGOSTO'!$A$1:$T$889,7,FALSE)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3" s="178" t="str">
        <f>VLOOKUP(A363,'BASE REGISTRO AGOSTO'!$A$1:$T$889,8,FALSE)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3" s="178" t="str">
        <f>VLOOKUP(A363,'BASE REGISTRO AGOSTO'!$A$1:$T$889,9,FALSE)</f>
        <v>Tres  años</v>
      </c>
      <c r="J363" s="178" t="str">
        <f>VLOOKUP(A363,'BASE REGISTRO AGOSTO'!$A$1:$T$889,10,FALSE)</f>
        <v>Del 6 de julio de 2018 al 6 de julio de 2021.
Según consta en Certificado de vigencia de directorio de persona jurídica sin fines de lucro, folio N° 500350553467, de 15 de octubre de 2020, emitido por el Servicio de Registro Civil e Identificación.</v>
      </c>
      <c r="K363" s="178" t="str">
        <f>VLOOKUP(A363,'BASE REGISTRO AGOSTO'!$A$1:$T$889,11,FALSE)</f>
        <v xml:space="preserve">Gerente: Jorge Miguel Brito Obreque, 
</v>
      </c>
      <c r="L363" s="178" t="str">
        <f>VLOOKUP(A363,'BASE REGISTRO AGOSTO'!$A$1:$T$889,12,FALSE)</f>
        <v xml:space="preserve">1 norte n° 550, 4to piso, Talca, Región del Maule
</v>
      </c>
      <c r="M363" s="178" t="str">
        <f>VLOOKUP(A363,'BASE REGISTRO AGOSTO'!$A$1:$T$889,13,FALSE)</f>
        <v>VII</v>
      </c>
      <c r="N363" s="178" t="str">
        <f>VLOOKUP(A363,'BASE REGISTRO AGOSTO'!$A$1:$T$889,14,FALSE)</f>
        <v>Talca</v>
      </c>
      <c r="O363" s="178" t="str">
        <f>VLOOKUP(A363,'BASE REGISTRO AGOSTO'!$A$1:$T$889,15,FALSE)</f>
        <v>Fonos: 71-2231052 71-2210857
71-2231065</v>
      </c>
      <c r="P363" s="178" t="str">
        <f>VLOOKUP(A363,'BASE REGISTRO AGOSTO'!$A$1:$T$889,16,FALSE)</f>
        <v>dirección@crate.cl</v>
      </c>
      <c r="Q363" s="178">
        <f>VLOOKUP(A363,'BASE REGISTRO AGOSTO'!$A$1:$T$889,17,FALSE)</f>
        <v>0</v>
      </c>
      <c r="R363" s="178">
        <f>VLOOKUP(A363,'BASE REGISTRO AGOSTO'!$A$1:$T$889,18,FALSE)</f>
        <v>93401</v>
      </c>
      <c r="S363" s="178" t="str">
        <f>VLOOKUP(A363,'BASE REGISTRO AGOSTO'!$A$1:$T$889,19,FALSE)</f>
        <v>Se acompaña Certificado de la Institución, correspondiente a antecedentes financieros del año 2020, aprobados por USUFI</v>
      </c>
      <c r="T363" s="183">
        <f>VLOOKUP(A363,'BASE REGISTRO AGOSTO'!$A$1:$T$889,20,FALSE)</f>
        <v>37970</v>
      </c>
      <c r="U363" s="177">
        <v>6880</v>
      </c>
      <c r="V363" s="179">
        <v>85679352</v>
      </c>
      <c r="W363" s="179">
        <v>378950716</v>
      </c>
      <c r="X363" s="180">
        <v>44469</v>
      </c>
      <c r="Y363" s="176" t="s">
        <v>6489</v>
      </c>
      <c r="Z363" s="176" t="s">
        <v>6490</v>
      </c>
      <c r="AA363" s="181" t="s">
        <v>6508</v>
      </c>
    </row>
    <row r="364" spans="1:27" ht="15.75" customHeight="1" x14ac:dyDescent="0.2">
      <c r="A364" s="177">
        <v>6897</v>
      </c>
      <c r="B364" s="178" t="str">
        <f>VLOOKUP(A364,'BASE REGISTRO AGOSTO'!$A$1:$T$889,2,FALSE)</f>
        <v xml:space="preserve">Instituto para el Desarrollo Comunitario IDECO Miguel de Pujadas Vergara. 
</v>
      </c>
      <c r="C364" s="178" t="str">
        <f>VLOOKUP(A364,'BASE REGISTRO AGOSTO'!$A$1:$T$889,3,FALSE)</f>
        <v>71877800K</v>
      </c>
      <c r="D364" s="178" t="str">
        <f>VLOOKUP(A364,'BASE REGISTRO AGOSTO'!$A$1:$T$889,4,FALSE)</f>
        <v>Corporación de Derecho Privado.</v>
      </c>
      <c r="E364" s="178" t="str">
        <f>VLOOKUP(A364,'BASE REGISTRO AGOSTO'!$A$1:$T$889,5,FALSE)</f>
        <v xml:space="preserve">Otorgado por Decreto Supremo Nº 81, del 24 de enero de 1991, del Ministerio de Justicia. </v>
      </c>
      <c r="F364" s="178" t="str">
        <f>VLOOKUP(A364,'BASE REGISTRO AGOSTO'!$A$1:$T$889,6,FALSE)</f>
        <v xml:space="preserve">Certificado de Vigencia, folio N°500399852901, de 23 de julio de 2021, del Servicio de Registro Civil e Identificación.
</v>
      </c>
      <c r="G364" s="178" t="str">
        <f>VLOOKUP(A364,'BASE REGISTRO AGOSTO'!$A$1:$T$889,7,FALSE)</f>
        <v xml:space="preserve">Promover y recuperar las líneas de formación, organización y producción entre los pobladores del sector urbano.  </v>
      </c>
      <c r="H364" s="178" t="str">
        <f>VLOOKUP(A364,'BASE REGISTRO AGOSTO'!$A$1:$T$889,8,FALSE)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4" s="178" t="str">
        <f>VLOOKUP(A364,'BASE REGISTRO AGOSTO'!$A$1:$T$889,9,FALSE)</f>
        <v>Durarán dos años en los cargos</v>
      </c>
      <c r="J364" s="178" t="str">
        <f>VLOOKUP(A364,'BASE REGISTRO AGOSTO'!$A$1:$T$889,10,FALSE)</f>
        <v>9 de septiembre de 2020 al 9 de septiembre del 2022.</v>
      </c>
      <c r="K364" s="178" t="str">
        <f>VLOOKUP(A364,'BASE REGISTRO AGOSTO'!$A$1:$T$889,11,FALSE)</f>
        <v xml:space="preserve">Presidente: Manuel Alejandro Vega Alarcón, RUT: 15.671.215-9
</v>
      </c>
      <c r="L364" s="178" t="str">
        <f>VLOOKUP(A364,'BASE REGISTRO AGOSTO'!$A$1:$T$889,12,FALSE)</f>
        <v>Avenida Primera Transversal Nº 2630, Maipú.</v>
      </c>
      <c r="M364" s="178" t="str">
        <f>VLOOKUP(A364,'BASE REGISTRO AGOSTO'!$A$1:$T$889,13,FALSE)</f>
        <v>XIII</v>
      </c>
      <c r="N364" s="178" t="str">
        <f>VLOOKUP(A364,'BASE REGISTRO AGOSTO'!$A$1:$T$889,14,FALSE)</f>
        <v>Maipú</v>
      </c>
      <c r="O364" s="178" t="str">
        <f>VLOOKUP(A364,'BASE REGISTRO AGOSTO'!$A$1:$T$889,15,FALSE)</f>
        <v>02-24196882</v>
      </c>
      <c r="P364" s="178" t="str">
        <f>VLOOKUP(A364,'BASE REGISTRO AGOSTO'!$A$1:$T$889,16,FALSE)</f>
        <v>ideco@corporacionideco.cl</v>
      </c>
      <c r="Q364" s="178">
        <f>VLOOKUP(A364,'BASE REGISTRO AGOSTO'!$A$1:$T$889,17,FALSE)</f>
        <v>0</v>
      </c>
      <c r="R364" s="178" t="str">
        <f>VLOOKUP(A364,'BASE REGISTRO AGOSTO'!$A$1:$T$889,18,FALSE)</f>
        <v>93401: Institución de Asistencia Social</v>
      </c>
      <c r="S364" s="178" t="str">
        <f>VLOOKUP(A364,'BASE REGISTRO AGOSTO'!$A$1:$T$889,19,FALSE)</f>
        <v>Se acompañan antecedentes Financieros correspondientes al año 2020, aprobados por el Subdepartamento de  Supervisión Financiera Nacional</v>
      </c>
      <c r="T364" s="183">
        <f>VLOOKUP(A364,'BASE REGISTRO AGOSTO'!$A$1:$T$889,20,FALSE)</f>
        <v>37970</v>
      </c>
      <c r="U364" s="177">
        <v>6897</v>
      </c>
      <c r="V364" s="179">
        <v>6206400</v>
      </c>
      <c r="W364" s="179">
        <v>51823440</v>
      </c>
      <c r="X364" s="180">
        <v>44469</v>
      </c>
      <c r="Y364" s="176" t="s">
        <v>6489</v>
      </c>
      <c r="Z364" s="176" t="s">
        <v>6490</v>
      </c>
      <c r="AA364" s="181" t="s">
        <v>6620</v>
      </c>
    </row>
    <row r="365" spans="1:27" ht="15.75" customHeight="1" x14ac:dyDescent="0.2">
      <c r="A365" s="177">
        <v>6897</v>
      </c>
      <c r="B365" s="178" t="str">
        <f>VLOOKUP(A365,'BASE REGISTRO AGOSTO'!$A$1:$T$889,2,FALSE)</f>
        <v xml:space="preserve">Instituto para el Desarrollo Comunitario IDECO Miguel de Pujadas Vergara. 
</v>
      </c>
      <c r="C365" s="178" t="str">
        <f>VLOOKUP(A365,'BASE REGISTRO AGOSTO'!$A$1:$T$889,3,FALSE)</f>
        <v>71877800K</v>
      </c>
      <c r="D365" s="178" t="str">
        <f>VLOOKUP(A365,'BASE REGISTRO AGOSTO'!$A$1:$T$889,4,FALSE)</f>
        <v>Corporación de Derecho Privado.</v>
      </c>
      <c r="E365" s="178" t="str">
        <f>VLOOKUP(A365,'BASE REGISTRO AGOSTO'!$A$1:$T$889,5,FALSE)</f>
        <v xml:space="preserve">Otorgado por Decreto Supremo Nº 81, del 24 de enero de 1991, del Ministerio de Justicia. </v>
      </c>
      <c r="F365" s="178" t="str">
        <f>VLOOKUP(A365,'BASE REGISTRO AGOSTO'!$A$1:$T$889,6,FALSE)</f>
        <v xml:space="preserve">Certificado de Vigencia, folio N°500399852901, de 23 de julio de 2021, del Servicio de Registro Civil e Identificación.
</v>
      </c>
      <c r="G365" s="178" t="str">
        <f>VLOOKUP(A365,'BASE REGISTRO AGOSTO'!$A$1:$T$889,7,FALSE)</f>
        <v xml:space="preserve">Promover y recuperar las líneas de formación, organización y producción entre los pobladores del sector urbano.  </v>
      </c>
      <c r="H365" s="178" t="str">
        <f>VLOOKUP(A365,'BASE REGISTRO AGOSTO'!$A$1:$T$889,8,FALSE)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5" s="178" t="str">
        <f>VLOOKUP(A365,'BASE REGISTRO AGOSTO'!$A$1:$T$889,9,FALSE)</f>
        <v>Durarán dos años en los cargos</v>
      </c>
      <c r="J365" s="178" t="str">
        <f>VLOOKUP(A365,'BASE REGISTRO AGOSTO'!$A$1:$T$889,10,FALSE)</f>
        <v>9 de septiembre de 2020 al 9 de septiembre del 2022.</v>
      </c>
      <c r="K365" s="178" t="str">
        <f>VLOOKUP(A365,'BASE REGISTRO AGOSTO'!$A$1:$T$889,11,FALSE)</f>
        <v xml:space="preserve">Presidente: Manuel Alejandro Vega Alarcón, RUT: 15.671.215-9
</v>
      </c>
      <c r="L365" s="178" t="str">
        <f>VLOOKUP(A365,'BASE REGISTRO AGOSTO'!$A$1:$T$889,12,FALSE)</f>
        <v>Avenida Primera Transversal Nº 2630, Maipú.</v>
      </c>
      <c r="M365" s="178" t="str">
        <f>VLOOKUP(A365,'BASE REGISTRO AGOSTO'!$A$1:$T$889,13,FALSE)</f>
        <v>XIII</v>
      </c>
      <c r="N365" s="178" t="str">
        <f>VLOOKUP(A365,'BASE REGISTRO AGOSTO'!$A$1:$T$889,14,FALSE)</f>
        <v>Maipú</v>
      </c>
      <c r="O365" s="178" t="str">
        <f>VLOOKUP(A365,'BASE REGISTRO AGOSTO'!$A$1:$T$889,15,FALSE)</f>
        <v>02-24196882</v>
      </c>
      <c r="P365" s="178" t="str">
        <f>VLOOKUP(A365,'BASE REGISTRO AGOSTO'!$A$1:$T$889,16,FALSE)</f>
        <v>ideco@corporacionideco.cl</v>
      </c>
      <c r="Q365" s="178">
        <f>VLOOKUP(A365,'BASE REGISTRO AGOSTO'!$A$1:$T$889,17,FALSE)</f>
        <v>0</v>
      </c>
      <c r="R365" s="178" t="str">
        <f>VLOOKUP(A365,'BASE REGISTRO AGOSTO'!$A$1:$T$889,18,FALSE)</f>
        <v>93401: Institución de Asistencia Social</v>
      </c>
      <c r="S365" s="178" t="str">
        <f>VLOOKUP(A365,'BASE REGISTRO AGOSTO'!$A$1:$T$889,19,FALSE)</f>
        <v>Se acompañan antecedentes Financieros correspondientes al año 2020, aprobados por el Subdepartamento de  Supervisión Financiera Nacional</v>
      </c>
      <c r="T365" s="183">
        <f>VLOOKUP(A365,'BASE REGISTRO AGOSTO'!$A$1:$T$889,20,FALSE)</f>
        <v>37970</v>
      </c>
      <c r="U365" s="177">
        <v>6897</v>
      </c>
      <c r="V365" s="179">
        <v>6516720</v>
      </c>
      <c r="W365" s="179">
        <v>56788560</v>
      </c>
      <c r="X365" s="180">
        <v>44469</v>
      </c>
      <c r="Y365" s="176" t="s">
        <v>6489</v>
      </c>
      <c r="Z365" s="176" t="s">
        <v>6490</v>
      </c>
      <c r="AA365" s="181" t="s">
        <v>229</v>
      </c>
    </row>
    <row r="366" spans="1:27" ht="15.75" customHeight="1" x14ac:dyDescent="0.2">
      <c r="A366" s="177">
        <v>6897</v>
      </c>
      <c r="B366" s="178" t="str">
        <f>VLOOKUP(A366,'BASE REGISTRO AGOSTO'!$A$1:$T$889,2,FALSE)</f>
        <v xml:space="preserve">Instituto para el Desarrollo Comunitario IDECO Miguel de Pujadas Vergara. 
</v>
      </c>
      <c r="C366" s="178" t="str">
        <f>VLOOKUP(A366,'BASE REGISTRO AGOSTO'!$A$1:$T$889,3,FALSE)</f>
        <v>71877800K</v>
      </c>
      <c r="D366" s="178" t="str">
        <f>VLOOKUP(A366,'BASE REGISTRO AGOSTO'!$A$1:$T$889,4,FALSE)</f>
        <v>Corporación de Derecho Privado.</v>
      </c>
      <c r="E366" s="178" t="str">
        <f>VLOOKUP(A366,'BASE REGISTRO AGOSTO'!$A$1:$T$889,5,FALSE)</f>
        <v xml:space="preserve">Otorgado por Decreto Supremo Nº 81, del 24 de enero de 1991, del Ministerio de Justicia. </v>
      </c>
      <c r="F366" s="178" t="str">
        <f>VLOOKUP(A366,'BASE REGISTRO AGOSTO'!$A$1:$T$889,6,FALSE)</f>
        <v xml:space="preserve">Certificado de Vigencia, folio N°500399852901, de 23 de julio de 2021, del Servicio de Registro Civil e Identificación.
</v>
      </c>
      <c r="G366" s="178" t="str">
        <f>VLOOKUP(A366,'BASE REGISTRO AGOSTO'!$A$1:$T$889,7,FALSE)</f>
        <v xml:space="preserve">Promover y recuperar las líneas de formación, organización y producción entre los pobladores del sector urbano.  </v>
      </c>
      <c r="H366" s="178" t="str">
        <f>VLOOKUP(A366,'BASE REGISTRO AGOSTO'!$A$1:$T$889,8,FALSE)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6" s="178" t="str">
        <f>VLOOKUP(A366,'BASE REGISTRO AGOSTO'!$A$1:$T$889,9,FALSE)</f>
        <v>Durarán dos años en los cargos</v>
      </c>
      <c r="J366" s="178" t="str">
        <f>VLOOKUP(A366,'BASE REGISTRO AGOSTO'!$A$1:$T$889,10,FALSE)</f>
        <v>9 de septiembre de 2020 al 9 de septiembre del 2022.</v>
      </c>
      <c r="K366" s="178" t="str">
        <f>VLOOKUP(A366,'BASE REGISTRO AGOSTO'!$A$1:$T$889,11,FALSE)</f>
        <v xml:space="preserve">Presidente: Manuel Alejandro Vega Alarcón, RUT: 15.671.215-9
</v>
      </c>
      <c r="L366" s="178" t="str">
        <f>VLOOKUP(A366,'BASE REGISTRO AGOSTO'!$A$1:$T$889,12,FALSE)</f>
        <v>Avenida Primera Transversal Nº 2630, Maipú.</v>
      </c>
      <c r="M366" s="178" t="str">
        <f>VLOOKUP(A366,'BASE REGISTRO AGOSTO'!$A$1:$T$889,13,FALSE)</f>
        <v>XIII</v>
      </c>
      <c r="N366" s="178" t="str">
        <f>VLOOKUP(A366,'BASE REGISTRO AGOSTO'!$A$1:$T$889,14,FALSE)</f>
        <v>Maipú</v>
      </c>
      <c r="O366" s="178" t="str">
        <f>VLOOKUP(A366,'BASE REGISTRO AGOSTO'!$A$1:$T$889,15,FALSE)</f>
        <v>02-24196882</v>
      </c>
      <c r="P366" s="178" t="str">
        <f>VLOOKUP(A366,'BASE REGISTRO AGOSTO'!$A$1:$T$889,16,FALSE)</f>
        <v>ideco@corporacionideco.cl</v>
      </c>
      <c r="Q366" s="178">
        <f>VLOOKUP(A366,'BASE REGISTRO AGOSTO'!$A$1:$T$889,17,FALSE)</f>
        <v>0</v>
      </c>
      <c r="R366" s="178" t="str">
        <f>VLOOKUP(A366,'BASE REGISTRO AGOSTO'!$A$1:$T$889,18,FALSE)</f>
        <v>93401: Institución de Asistencia Social</v>
      </c>
      <c r="S366" s="178" t="str">
        <f>VLOOKUP(A366,'BASE REGISTRO AGOSTO'!$A$1:$T$889,19,FALSE)</f>
        <v>Se acompañan antecedentes Financieros correspondientes al año 2020, aprobados por el Subdepartamento de  Supervisión Financiera Nacional</v>
      </c>
      <c r="T366" s="183">
        <f>VLOOKUP(A366,'BASE REGISTRO AGOSTO'!$A$1:$T$889,20,FALSE)</f>
        <v>37970</v>
      </c>
      <c r="U366" s="177">
        <v>6897</v>
      </c>
      <c r="V366" s="179">
        <v>13964400</v>
      </c>
      <c r="W366" s="179">
        <v>189605520</v>
      </c>
      <c r="X366" s="180">
        <v>44469</v>
      </c>
      <c r="Y366" s="176" t="s">
        <v>6489</v>
      </c>
      <c r="Z366" s="176" t="s">
        <v>6490</v>
      </c>
      <c r="AA366" s="181" t="s">
        <v>6566</v>
      </c>
    </row>
    <row r="367" spans="1:27" ht="15.75" customHeight="1" x14ac:dyDescent="0.2">
      <c r="A367" s="177">
        <v>6897</v>
      </c>
      <c r="B367" s="178" t="str">
        <f>VLOOKUP(A367,'BASE REGISTRO AGOSTO'!$A$1:$T$889,2,FALSE)</f>
        <v xml:space="preserve">Instituto para el Desarrollo Comunitario IDECO Miguel de Pujadas Vergara. 
</v>
      </c>
      <c r="C367" s="178" t="str">
        <f>VLOOKUP(A367,'BASE REGISTRO AGOSTO'!$A$1:$T$889,3,FALSE)</f>
        <v>71877800K</v>
      </c>
      <c r="D367" s="178" t="str">
        <f>VLOOKUP(A367,'BASE REGISTRO AGOSTO'!$A$1:$T$889,4,FALSE)</f>
        <v>Corporación de Derecho Privado.</v>
      </c>
      <c r="E367" s="178" t="str">
        <f>VLOOKUP(A367,'BASE REGISTRO AGOSTO'!$A$1:$T$889,5,FALSE)</f>
        <v xml:space="preserve">Otorgado por Decreto Supremo Nº 81, del 24 de enero de 1991, del Ministerio de Justicia. </v>
      </c>
      <c r="F367" s="178" t="str">
        <f>VLOOKUP(A367,'BASE REGISTRO AGOSTO'!$A$1:$T$889,6,FALSE)</f>
        <v xml:space="preserve">Certificado de Vigencia, folio N°500399852901, de 23 de julio de 2021, del Servicio de Registro Civil e Identificación.
</v>
      </c>
      <c r="G367" s="178" t="str">
        <f>VLOOKUP(A367,'BASE REGISTRO AGOSTO'!$A$1:$T$889,7,FALSE)</f>
        <v xml:space="preserve">Promover y recuperar las líneas de formación, organización y producción entre los pobladores del sector urbano.  </v>
      </c>
      <c r="H367" s="178" t="str">
        <f>VLOOKUP(A367,'BASE REGISTRO AGOSTO'!$A$1:$T$889,8,FALSE)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7" s="178" t="str">
        <f>VLOOKUP(A367,'BASE REGISTRO AGOSTO'!$A$1:$T$889,9,FALSE)</f>
        <v>Durarán dos años en los cargos</v>
      </c>
      <c r="J367" s="178" t="str">
        <f>VLOOKUP(A367,'BASE REGISTRO AGOSTO'!$A$1:$T$889,10,FALSE)</f>
        <v>9 de septiembre de 2020 al 9 de septiembre del 2022.</v>
      </c>
      <c r="K367" s="178" t="str">
        <f>VLOOKUP(A367,'BASE REGISTRO AGOSTO'!$A$1:$T$889,11,FALSE)</f>
        <v xml:space="preserve">Presidente: Manuel Alejandro Vega Alarcón, RUT: 15.671.215-9
</v>
      </c>
      <c r="L367" s="178" t="str">
        <f>VLOOKUP(A367,'BASE REGISTRO AGOSTO'!$A$1:$T$889,12,FALSE)</f>
        <v>Avenida Primera Transversal Nº 2630, Maipú.</v>
      </c>
      <c r="M367" s="178" t="str">
        <f>VLOOKUP(A367,'BASE REGISTRO AGOSTO'!$A$1:$T$889,13,FALSE)</f>
        <v>XIII</v>
      </c>
      <c r="N367" s="178" t="str">
        <f>VLOOKUP(A367,'BASE REGISTRO AGOSTO'!$A$1:$T$889,14,FALSE)</f>
        <v>Maipú</v>
      </c>
      <c r="O367" s="178" t="str">
        <f>VLOOKUP(A367,'BASE REGISTRO AGOSTO'!$A$1:$T$889,15,FALSE)</f>
        <v>02-24196882</v>
      </c>
      <c r="P367" s="178" t="str">
        <f>VLOOKUP(A367,'BASE REGISTRO AGOSTO'!$A$1:$T$889,16,FALSE)</f>
        <v>ideco@corporacionideco.cl</v>
      </c>
      <c r="Q367" s="178">
        <f>VLOOKUP(A367,'BASE REGISTRO AGOSTO'!$A$1:$T$889,17,FALSE)</f>
        <v>0</v>
      </c>
      <c r="R367" s="178" t="str">
        <f>VLOOKUP(A367,'BASE REGISTRO AGOSTO'!$A$1:$T$889,18,FALSE)</f>
        <v>93401: Institución de Asistencia Social</v>
      </c>
      <c r="S367" s="178" t="str">
        <f>VLOOKUP(A367,'BASE REGISTRO AGOSTO'!$A$1:$T$889,19,FALSE)</f>
        <v>Se acompañan antecedentes Financieros correspondientes al año 2020, aprobados por el Subdepartamento de  Supervisión Financiera Nacional</v>
      </c>
      <c r="T367" s="183">
        <f>VLOOKUP(A367,'BASE REGISTRO AGOSTO'!$A$1:$T$889,20,FALSE)</f>
        <v>37970</v>
      </c>
      <c r="U367" s="177">
        <v>6897</v>
      </c>
      <c r="V367" s="179">
        <v>8068320</v>
      </c>
      <c r="W367" s="179">
        <v>72770040</v>
      </c>
      <c r="X367" s="180">
        <v>44469</v>
      </c>
      <c r="Y367" s="176" t="s">
        <v>6489</v>
      </c>
      <c r="Z367" s="176" t="s">
        <v>6490</v>
      </c>
      <c r="AA367" s="181" t="s">
        <v>6548</v>
      </c>
    </row>
    <row r="368" spans="1:27" ht="15.75" customHeight="1" x14ac:dyDescent="0.2">
      <c r="A368" s="177">
        <v>6897</v>
      </c>
      <c r="B368" s="178" t="str">
        <f>VLOOKUP(A368,'BASE REGISTRO AGOSTO'!$A$1:$T$889,2,FALSE)</f>
        <v xml:space="preserve">Instituto para el Desarrollo Comunitario IDECO Miguel de Pujadas Vergara. 
</v>
      </c>
      <c r="C368" s="178" t="str">
        <f>VLOOKUP(A368,'BASE REGISTRO AGOSTO'!$A$1:$T$889,3,FALSE)</f>
        <v>71877800K</v>
      </c>
      <c r="D368" s="178" t="str">
        <f>VLOOKUP(A368,'BASE REGISTRO AGOSTO'!$A$1:$T$889,4,FALSE)</f>
        <v>Corporación de Derecho Privado.</v>
      </c>
      <c r="E368" s="178" t="str">
        <f>VLOOKUP(A368,'BASE REGISTRO AGOSTO'!$A$1:$T$889,5,FALSE)</f>
        <v xml:space="preserve">Otorgado por Decreto Supremo Nº 81, del 24 de enero de 1991, del Ministerio de Justicia. </v>
      </c>
      <c r="F368" s="178" t="str">
        <f>VLOOKUP(A368,'BASE REGISTRO AGOSTO'!$A$1:$T$889,6,FALSE)</f>
        <v xml:space="preserve">Certificado de Vigencia, folio N°500399852901, de 23 de julio de 2021, del Servicio de Registro Civil e Identificación.
</v>
      </c>
      <c r="G368" s="178" t="str">
        <f>VLOOKUP(A368,'BASE REGISTRO AGOSTO'!$A$1:$T$889,7,FALSE)</f>
        <v xml:space="preserve">Promover y recuperar las líneas de formación, organización y producción entre los pobladores del sector urbano.  </v>
      </c>
      <c r="H368" s="178" t="str">
        <f>VLOOKUP(A368,'BASE REGISTRO AGOSTO'!$A$1:$T$889,8,FALSE)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8" s="178" t="str">
        <f>VLOOKUP(A368,'BASE REGISTRO AGOSTO'!$A$1:$T$889,9,FALSE)</f>
        <v>Durarán dos años en los cargos</v>
      </c>
      <c r="J368" s="178" t="str">
        <f>VLOOKUP(A368,'BASE REGISTRO AGOSTO'!$A$1:$T$889,10,FALSE)</f>
        <v>9 de septiembre de 2020 al 9 de septiembre del 2022.</v>
      </c>
      <c r="K368" s="178" t="str">
        <f>VLOOKUP(A368,'BASE REGISTRO AGOSTO'!$A$1:$T$889,11,FALSE)</f>
        <v xml:space="preserve">Presidente: Manuel Alejandro Vega Alarcón, RUT: 15.671.215-9
</v>
      </c>
      <c r="L368" s="178" t="str">
        <f>VLOOKUP(A368,'BASE REGISTRO AGOSTO'!$A$1:$T$889,12,FALSE)</f>
        <v>Avenida Primera Transversal Nº 2630, Maipú.</v>
      </c>
      <c r="M368" s="178" t="str">
        <f>VLOOKUP(A368,'BASE REGISTRO AGOSTO'!$A$1:$T$889,13,FALSE)</f>
        <v>XIII</v>
      </c>
      <c r="N368" s="178" t="str">
        <f>VLOOKUP(A368,'BASE REGISTRO AGOSTO'!$A$1:$T$889,14,FALSE)</f>
        <v>Maipú</v>
      </c>
      <c r="O368" s="178" t="str">
        <f>VLOOKUP(A368,'BASE REGISTRO AGOSTO'!$A$1:$T$889,15,FALSE)</f>
        <v>02-24196882</v>
      </c>
      <c r="P368" s="178" t="str">
        <f>VLOOKUP(A368,'BASE REGISTRO AGOSTO'!$A$1:$T$889,16,FALSE)</f>
        <v>ideco@corporacionideco.cl</v>
      </c>
      <c r="Q368" s="178">
        <f>VLOOKUP(A368,'BASE REGISTRO AGOSTO'!$A$1:$T$889,17,FALSE)</f>
        <v>0</v>
      </c>
      <c r="R368" s="178" t="str">
        <f>VLOOKUP(A368,'BASE REGISTRO AGOSTO'!$A$1:$T$889,18,FALSE)</f>
        <v>93401: Institución de Asistencia Social</v>
      </c>
      <c r="S368" s="178" t="str">
        <f>VLOOKUP(A368,'BASE REGISTRO AGOSTO'!$A$1:$T$889,19,FALSE)</f>
        <v>Se acompañan antecedentes Financieros correspondientes al año 2020, aprobados por el Subdepartamento de  Supervisión Financiera Nacional</v>
      </c>
      <c r="T368" s="183">
        <f>VLOOKUP(A368,'BASE REGISTRO AGOSTO'!$A$1:$T$889,20,FALSE)</f>
        <v>37970</v>
      </c>
      <c r="U368" s="177">
        <v>6897</v>
      </c>
      <c r="V368" s="179">
        <v>7758000</v>
      </c>
      <c r="W368" s="179">
        <v>59348700</v>
      </c>
      <c r="X368" s="180">
        <v>44469</v>
      </c>
      <c r="Y368" s="176" t="s">
        <v>6489</v>
      </c>
      <c r="Z368" s="176" t="s">
        <v>6490</v>
      </c>
      <c r="AA368" s="181" t="s">
        <v>6585</v>
      </c>
    </row>
    <row r="369" spans="1:27" ht="15.75" customHeight="1" x14ac:dyDescent="0.2">
      <c r="A369" s="177">
        <v>6897</v>
      </c>
      <c r="B369" s="178" t="str">
        <f>VLOOKUP(A369,'BASE REGISTRO AGOSTO'!$A$1:$T$889,2,FALSE)</f>
        <v xml:space="preserve">Instituto para el Desarrollo Comunitario IDECO Miguel de Pujadas Vergara. 
</v>
      </c>
      <c r="C369" s="178" t="str">
        <f>VLOOKUP(A369,'BASE REGISTRO AGOSTO'!$A$1:$T$889,3,FALSE)</f>
        <v>71877800K</v>
      </c>
      <c r="D369" s="178" t="str">
        <f>VLOOKUP(A369,'BASE REGISTRO AGOSTO'!$A$1:$T$889,4,FALSE)</f>
        <v>Corporación de Derecho Privado.</v>
      </c>
      <c r="E369" s="178" t="str">
        <f>VLOOKUP(A369,'BASE REGISTRO AGOSTO'!$A$1:$T$889,5,FALSE)</f>
        <v xml:space="preserve">Otorgado por Decreto Supremo Nº 81, del 24 de enero de 1991, del Ministerio de Justicia. </v>
      </c>
      <c r="F369" s="178" t="str">
        <f>VLOOKUP(A369,'BASE REGISTRO AGOSTO'!$A$1:$T$889,6,FALSE)</f>
        <v xml:space="preserve">Certificado de Vigencia, folio N°500399852901, de 23 de julio de 2021, del Servicio de Registro Civil e Identificación.
</v>
      </c>
      <c r="G369" s="178" t="str">
        <f>VLOOKUP(A369,'BASE REGISTRO AGOSTO'!$A$1:$T$889,7,FALSE)</f>
        <v xml:space="preserve">Promover y recuperar las líneas de formación, organización y producción entre los pobladores del sector urbano.  </v>
      </c>
      <c r="H369" s="178" t="str">
        <f>VLOOKUP(A369,'BASE REGISTRO AGOSTO'!$A$1:$T$889,8,FALSE)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9" s="178" t="str">
        <f>VLOOKUP(A369,'BASE REGISTRO AGOSTO'!$A$1:$T$889,9,FALSE)</f>
        <v>Durarán dos años en los cargos</v>
      </c>
      <c r="J369" s="178" t="str">
        <f>VLOOKUP(A369,'BASE REGISTRO AGOSTO'!$A$1:$T$889,10,FALSE)</f>
        <v>9 de septiembre de 2020 al 9 de septiembre del 2022.</v>
      </c>
      <c r="K369" s="178" t="str">
        <f>VLOOKUP(A369,'BASE REGISTRO AGOSTO'!$A$1:$T$889,11,FALSE)</f>
        <v xml:space="preserve">Presidente: Manuel Alejandro Vega Alarcón, RUT: 15.671.215-9
</v>
      </c>
      <c r="L369" s="178" t="str">
        <f>VLOOKUP(A369,'BASE REGISTRO AGOSTO'!$A$1:$T$889,12,FALSE)</f>
        <v>Avenida Primera Transversal Nº 2630, Maipú.</v>
      </c>
      <c r="M369" s="178" t="str">
        <f>VLOOKUP(A369,'BASE REGISTRO AGOSTO'!$A$1:$T$889,13,FALSE)</f>
        <v>XIII</v>
      </c>
      <c r="N369" s="178" t="str">
        <f>VLOOKUP(A369,'BASE REGISTRO AGOSTO'!$A$1:$T$889,14,FALSE)</f>
        <v>Maipú</v>
      </c>
      <c r="O369" s="178" t="str">
        <f>VLOOKUP(A369,'BASE REGISTRO AGOSTO'!$A$1:$T$889,15,FALSE)</f>
        <v>02-24196882</v>
      </c>
      <c r="P369" s="178" t="str">
        <f>VLOOKUP(A369,'BASE REGISTRO AGOSTO'!$A$1:$T$889,16,FALSE)</f>
        <v>ideco@corporacionideco.cl</v>
      </c>
      <c r="Q369" s="178">
        <f>VLOOKUP(A369,'BASE REGISTRO AGOSTO'!$A$1:$T$889,17,FALSE)</f>
        <v>0</v>
      </c>
      <c r="R369" s="178" t="str">
        <f>VLOOKUP(A369,'BASE REGISTRO AGOSTO'!$A$1:$T$889,18,FALSE)</f>
        <v>93401: Institución de Asistencia Social</v>
      </c>
      <c r="S369" s="178" t="str">
        <f>VLOOKUP(A369,'BASE REGISTRO AGOSTO'!$A$1:$T$889,19,FALSE)</f>
        <v>Se acompañan antecedentes Financieros correspondientes al año 2020, aprobados por el Subdepartamento de  Supervisión Financiera Nacional</v>
      </c>
      <c r="T369" s="183">
        <f>VLOOKUP(A369,'BASE REGISTRO AGOSTO'!$A$1:$T$889,20,FALSE)</f>
        <v>37970</v>
      </c>
      <c r="U369" s="177">
        <v>6897</v>
      </c>
      <c r="V369" s="179">
        <v>6206400</v>
      </c>
      <c r="W369" s="179">
        <v>58495320</v>
      </c>
      <c r="X369" s="180">
        <v>44469</v>
      </c>
      <c r="Y369" s="176" t="s">
        <v>6489</v>
      </c>
      <c r="Z369" s="176" t="s">
        <v>6490</v>
      </c>
      <c r="AA369" s="181" t="s">
        <v>6557</v>
      </c>
    </row>
    <row r="370" spans="1:27" ht="15.75" customHeight="1" x14ac:dyDescent="0.2">
      <c r="A370" s="177">
        <v>6897</v>
      </c>
      <c r="B370" s="178" t="str">
        <f>VLOOKUP(A370,'BASE REGISTRO AGOSTO'!$A$1:$T$889,2,FALSE)</f>
        <v xml:space="preserve">Instituto para el Desarrollo Comunitario IDECO Miguel de Pujadas Vergara. 
</v>
      </c>
      <c r="C370" s="178" t="str">
        <f>VLOOKUP(A370,'BASE REGISTRO AGOSTO'!$A$1:$T$889,3,FALSE)</f>
        <v>71877800K</v>
      </c>
      <c r="D370" s="178" t="str">
        <f>VLOOKUP(A370,'BASE REGISTRO AGOSTO'!$A$1:$T$889,4,FALSE)</f>
        <v>Corporación de Derecho Privado.</v>
      </c>
      <c r="E370" s="178" t="str">
        <f>VLOOKUP(A370,'BASE REGISTRO AGOSTO'!$A$1:$T$889,5,FALSE)</f>
        <v xml:space="preserve">Otorgado por Decreto Supremo Nº 81, del 24 de enero de 1991, del Ministerio de Justicia. </v>
      </c>
      <c r="F370" s="178" t="str">
        <f>VLOOKUP(A370,'BASE REGISTRO AGOSTO'!$A$1:$T$889,6,FALSE)</f>
        <v xml:space="preserve">Certificado de Vigencia, folio N°500399852901, de 23 de julio de 2021, del Servicio de Registro Civil e Identificación.
</v>
      </c>
      <c r="G370" s="178" t="str">
        <f>VLOOKUP(A370,'BASE REGISTRO AGOSTO'!$A$1:$T$889,7,FALSE)</f>
        <v xml:space="preserve">Promover y recuperar las líneas de formación, organización y producción entre los pobladores del sector urbano.  </v>
      </c>
      <c r="H370" s="178" t="str">
        <f>VLOOKUP(A370,'BASE REGISTRO AGOSTO'!$A$1:$T$889,8,FALSE)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0" s="178" t="str">
        <f>VLOOKUP(A370,'BASE REGISTRO AGOSTO'!$A$1:$T$889,9,FALSE)</f>
        <v>Durarán dos años en los cargos</v>
      </c>
      <c r="J370" s="178" t="str">
        <f>VLOOKUP(A370,'BASE REGISTRO AGOSTO'!$A$1:$T$889,10,FALSE)</f>
        <v>9 de septiembre de 2020 al 9 de septiembre del 2022.</v>
      </c>
      <c r="K370" s="178" t="str">
        <f>VLOOKUP(A370,'BASE REGISTRO AGOSTO'!$A$1:$T$889,11,FALSE)</f>
        <v xml:space="preserve">Presidente: Manuel Alejandro Vega Alarcón, RUT: 15.671.215-9
</v>
      </c>
      <c r="L370" s="178" t="str">
        <f>VLOOKUP(A370,'BASE REGISTRO AGOSTO'!$A$1:$T$889,12,FALSE)</f>
        <v>Avenida Primera Transversal Nº 2630, Maipú.</v>
      </c>
      <c r="M370" s="178" t="str">
        <f>VLOOKUP(A370,'BASE REGISTRO AGOSTO'!$A$1:$T$889,13,FALSE)</f>
        <v>XIII</v>
      </c>
      <c r="N370" s="178" t="str">
        <f>VLOOKUP(A370,'BASE REGISTRO AGOSTO'!$A$1:$T$889,14,FALSE)</f>
        <v>Maipú</v>
      </c>
      <c r="O370" s="178" t="str">
        <f>VLOOKUP(A370,'BASE REGISTRO AGOSTO'!$A$1:$T$889,15,FALSE)</f>
        <v>02-24196882</v>
      </c>
      <c r="P370" s="178" t="str">
        <f>VLOOKUP(A370,'BASE REGISTRO AGOSTO'!$A$1:$T$889,16,FALSE)</f>
        <v>ideco@corporacionideco.cl</v>
      </c>
      <c r="Q370" s="178">
        <f>VLOOKUP(A370,'BASE REGISTRO AGOSTO'!$A$1:$T$889,17,FALSE)</f>
        <v>0</v>
      </c>
      <c r="R370" s="178" t="str">
        <f>VLOOKUP(A370,'BASE REGISTRO AGOSTO'!$A$1:$T$889,18,FALSE)</f>
        <v>93401: Institución de Asistencia Social</v>
      </c>
      <c r="S370" s="178" t="str">
        <f>VLOOKUP(A370,'BASE REGISTRO AGOSTO'!$A$1:$T$889,19,FALSE)</f>
        <v>Se acompañan antecedentes Financieros correspondientes al año 2020, aprobados por el Subdepartamento de  Supervisión Financiera Nacional</v>
      </c>
      <c r="T370" s="183">
        <f>VLOOKUP(A370,'BASE REGISTRO AGOSTO'!$A$1:$T$889,20,FALSE)</f>
        <v>37970</v>
      </c>
      <c r="U370" s="177">
        <v>6897</v>
      </c>
      <c r="V370" s="179">
        <v>12024900</v>
      </c>
      <c r="W370" s="179">
        <v>103646880</v>
      </c>
      <c r="X370" s="180">
        <v>44469</v>
      </c>
      <c r="Y370" s="176" t="s">
        <v>6489</v>
      </c>
      <c r="Z370" s="176" t="s">
        <v>6490</v>
      </c>
      <c r="AA370" s="181" t="s">
        <v>6558</v>
      </c>
    </row>
    <row r="371" spans="1:27" ht="15.75" customHeight="1" x14ac:dyDescent="0.2">
      <c r="A371" s="177">
        <v>6897</v>
      </c>
      <c r="B371" s="178" t="str">
        <f>VLOOKUP(A371,'BASE REGISTRO AGOSTO'!$A$1:$T$889,2,FALSE)</f>
        <v xml:space="preserve">Instituto para el Desarrollo Comunitario IDECO Miguel de Pujadas Vergara. 
</v>
      </c>
      <c r="C371" s="178" t="str">
        <f>VLOOKUP(A371,'BASE REGISTRO AGOSTO'!$A$1:$T$889,3,FALSE)</f>
        <v>71877800K</v>
      </c>
      <c r="D371" s="178" t="str">
        <f>VLOOKUP(A371,'BASE REGISTRO AGOSTO'!$A$1:$T$889,4,FALSE)</f>
        <v>Corporación de Derecho Privado.</v>
      </c>
      <c r="E371" s="178" t="str">
        <f>VLOOKUP(A371,'BASE REGISTRO AGOSTO'!$A$1:$T$889,5,FALSE)</f>
        <v xml:space="preserve">Otorgado por Decreto Supremo Nº 81, del 24 de enero de 1991, del Ministerio de Justicia. </v>
      </c>
      <c r="F371" s="178" t="str">
        <f>VLOOKUP(A371,'BASE REGISTRO AGOSTO'!$A$1:$T$889,6,FALSE)</f>
        <v xml:space="preserve">Certificado de Vigencia, folio N°500399852901, de 23 de julio de 2021, del Servicio de Registro Civil e Identificación.
</v>
      </c>
      <c r="G371" s="178" t="str">
        <f>VLOOKUP(A371,'BASE REGISTRO AGOSTO'!$A$1:$T$889,7,FALSE)</f>
        <v xml:space="preserve">Promover y recuperar las líneas de formación, organización y producción entre los pobladores del sector urbano.  </v>
      </c>
      <c r="H371" s="178" t="str">
        <f>VLOOKUP(A371,'BASE REGISTRO AGOSTO'!$A$1:$T$889,8,FALSE)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1" s="178" t="str">
        <f>VLOOKUP(A371,'BASE REGISTRO AGOSTO'!$A$1:$T$889,9,FALSE)</f>
        <v>Durarán dos años en los cargos</v>
      </c>
      <c r="J371" s="178" t="str">
        <f>VLOOKUP(A371,'BASE REGISTRO AGOSTO'!$A$1:$T$889,10,FALSE)</f>
        <v>9 de septiembre de 2020 al 9 de septiembre del 2022.</v>
      </c>
      <c r="K371" s="178" t="str">
        <f>VLOOKUP(A371,'BASE REGISTRO AGOSTO'!$A$1:$T$889,11,FALSE)</f>
        <v xml:space="preserve">Presidente: Manuel Alejandro Vega Alarcón, RUT: 15.671.215-9
</v>
      </c>
      <c r="L371" s="178" t="str">
        <f>VLOOKUP(A371,'BASE REGISTRO AGOSTO'!$A$1:$T$889,12,FALSE)</f>
        <v>Avenida Primera Transversal Nº 2630, Maipú.</v>
      </c>
      <c r="M371" s="178" t="str">
        <f>VLOOKUP(A371,'BASE REGISTRO AGOSTO'!$A$1:$T$889,13,FALSE)</f>
        <v>XIII</v>
      </c>
      <c r="N371" s="178" t="str">
        <f>VLOOKUP(A371,'BASE REGISTRO AGOSTO'!$A$1:$T$889,14,FALSE)</f>
        <v>Maipú</v>
      </c>
      <c r="O371" s="178" t="str">
        <f>VLOOKUP(A371,'BASE REGISTRO AGOSTO'!$A$1:$T$889,15,FALSE)</f>
        <v>02-24196882</v>
      </c>
      <c r="P371" s="178" t="str">
        <f>VLOOKUP(A371,'BASE REGISTRO AGOSTO'!$A$1:$T$889,16,FALSE)</f>
        <v>ideco@corporacionideco.cl</v>
      </c>
      <c r="Q371" s="178">
        <f>VLOOKUP(A371,'BASE REGISTRO AGOSTO'!$A$1:$T$889,17,FALSE)</f>
        <v>0</v>
      </c>
      <c r="R371" s="178" t="str">
        <f>VLOOKUP(A371,'BASE REGISTRO AGOSTO'!$A$1:$T$889,18,FALSE)</f>
        <v>93401: Institución de Asistencia Social</v>
      </c>
      <c r="S371" s="178" t="str">
        <f>VLOOKUP(A371,'BASE REGISTRO AGOSTO'!$A$1:$T$889,19,FALSE)</f>
        <v>Se acompañan antecedentes Financieros correspondientes al año 2020, aprobados por el Subdepartamento de  Supervisión Financiera Nacional</v>
      </c>
      <c r="T371" s="183">
        <f>VLOOKUP(A371,'BASE REGISTRO AGOSTO'!$A$1:$T$889,20,FALSE)</f>
        <v>37970</v>
      </c>
      <c r="U371" s="177">
        <v>6897</v>
      </c>
      <c r="V371" s="179">
        <v>12412800</v>
      </c>
      <c r="W371" s="179">
        <v>107060400</v>
      </c>
      <c r="X371" s="180">
        <v>44469</v>
      </c>
      <c r="Y371" s="176" t="s">
        <v>6489</v>
      </c>
      <c r="Z371" s="176" t="s">
        <v>6490</v>
      </c>
      <c r="AA371" s="181" t="s">
        <v>6588</v>
      </c>
    </row>
    <row r="372" spans="1:27" ht="15.75" customHeight="1" x14ac:dyDescent="0.2">
      <c r="A372" s="177">
        <v>6897</v>
      </c>
      <c r="B372" s="178" t="str">
        <f>VLOOKUP(A372,'BASE REGISTRO AGOSTO'!$A$1:$T$889,2,FALSE)</f>
        <v xml:space="preserve">Instituto para el Desarrollo Comunitario IDECO Miguel de Pujadas Vergara. 
</v>
      </c>
      <c r="C372" s="178" t="str">
        <f>VLOOKUP(A372,'BASE REGISTRO AGOSTO'!$A$1:$T$889,3,FALSE)</f>
        <v>71877800K</v>
      </c>
      <c r="D372" s="178" t="str">
        <f>VLOOKUP(A372,'BASE REGISTRO AGOSTO'!$A$1:$T$889,4,FALSE)</f>
        <v>Corporación de Derecho Privado.</v>
      </c>
      <c r="E372" s="178" t="str">
        <f>VLOOKUP(A372,'BASE REGISTRO AGOSTO'!$A$1:$T$889,5,FALSE)</f>
        <v xml:space="preserve">Otorgado por Decreto Supremo Nº 81, del 24 de enero de 1991, del Ministerio de Justicia. </v>
      </c>
      <c r="F372" s="178" t="str">
        <f>VLOOKUP(A372,'BASE REGISTRO AGOSTO'!$A$1:$T$889,6,FALSE)</f>
        <v xml:space="preserve">Certificado de Vigencia, folio N°500399852901, de 23 de julio de 2021, del Servicio de Registro Civil e Identificación.
</v>
      </c>
      <c r="G372" s="178" t="str">
        <f>VLOOKUP(A372,'BASE REGISTRO AGOSTO'!$A$1:$T$889,7,FALSE)</f>
        <v xml:space="preserve">Promover y recuperar las líneas de formación, organización y producción entre los pobladores del sector urbano.  </v>
      </c>
      <c r="H372" s="178" t="str">
        <f>VLOOKUP(A372,'BASE REGISTRO AGOSTO'!$A$1:$T$889,8,FALSE)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2" s="178" t="str">
        <f>VLOOKUP(A372,'BASE REGISTRO AGOSTO'!$A$1:$T$889,9,FALSE)</f>
        <v>Durarán dos años en los cargos</v>
      </c>
      <c r="J372" s="178" t="str">
        <f>VLOOKUP(A372,'BASE REGISTRO AGOSTO'!$A$1:$T$889,10,FALSE)</f>
        <v>9 de septiembre de 2020 al 9 de septiembre del 2022.</v>
      </c>
      <c r="K372" s="178" t="str">
        <f>VLOOKUP(A372,'BASE REGISTRO AGOSTO'!$A$1:$T$889,11,FALSE)</f>
        <v xml:space="preserve">Presidente: Manuel Alejandro Vega Alarcón, RUT: 15.671.215-9
</v>
      </c>
      <c r="L372" s="178" t="str">
        <f>VLOOKUP(A372,'BASE REGISTRO AGOSTO'!$A$1:$T$889,12,FALSE)</f>
        <v>Avenida Primera Transversal Nº 2630, Maipú.</v>
      </c>
      <c r="M372" s="178" t="str">
        <f>VLOOKUP(A372,'BASE REGISTRO AGOSTO'!$A$1:$T$889,13,FALSE)</f>
        <v>XIII</v>
      </c>
      <c r="N372" s="178" t="str">
        <f>VLOOKUP(A372,'BASE REGISTRO AGOSTO'!$A$1:$T$889,14,FALSE)</f>
        <v>Maipú</v>
      </c>
      <c r="O372" s="178" t="str">
        <f>VLOOKUP(A372,'BASE REGISTRO AGOSTO'!$A$1:$T$889,15,FALSE)</f>
        <v>02-24196882</v>
      </c>
      <c r="P372" s="178" t="str">
        <f>VLOOKUP(A372,'BASE REGISTRO AGOSTO'!$A$1:$T$889,16,FALSE)</f>
        <v>ideco@corporacionideco.cl</v>
      </c>
      <c r="Q372" s="178">
        <f>VLOOKUP(A372,'BASE REGISTRO AGOSTO'!$A$1:$T$889,17,FALSE)</f>
        <v>0</v>
      </c>
      <c r="R372" s="178" t="str">
        <f>VLOOKUP(A372,'BASE REGISTRO AGOSTO'!$A$1:$T$889,18,FALSE)</f>
        <v>93401: Institución de Asistencia Social</v>
      </c>
      <c r="S372" s="178" t="str">
        <f>VLOOKUP(A372,'BASE REGISTRO AGOSTO'!$A$1:$T$889,19,FALSE)</f>
        <v>Se acompañan antecedentes Financieros correspondientes al año 2020, aprobados por el Subdepartamento de  Supervisión Financiera Nacional</v>
      </c>
      <c r="T372" s="183">
        <f>VLOOKUP(A372,'BASE REGISTRO AGOSTO'!$A$1:$T$889,20,FALSE)</f>
        <v>37970</v>
      </c>
      <c r="U372" s="177">
        <v>6897</v>
      </c>
      <c r="V372" s="179">
        <v>14274720</v>
      </c>
      <c r="W372" s="179">
        <v>133863990</v>
      </c>
      <c r="X372" s="180">
        <v>44469</v>
      </c>
      <c r="Y372" s="176" t="s">
        <v>6489</v>
      </c>
      <c r="Z372" s="176" t="s">
        <v>6490</v>
      </c>
      <c r="AA372" s="181" t="s">
        <v>7482</v>
      </c>
    </row>
    <row r="373" spans="1:27" ht="15.75" customHeight="1" x14ac:dyDescent="0.2">
      <c r="A373" s="177">
        <v>6898</v>
      </c>
      <c r="B373" s="178" t="str">
        <f>VLOOKUP(A373,'BASE REGISTRO AGOSTO'!$A$1:$T$889,2,FALSE)</f>
        <v>Corporación Municipal de Melipilla para la Educación, Salud., Atención de Menores y Deportes y Recreación</v>
      </c>
      <c r="C373" s="178">
        <f>VLOOKUP(A373,'BASE REGISTRO AGOSTO'!$A$1:$T$889,3,FALSE)</f>
        <v>712939001</v>
      </c>
      <c r="D373" s="178" t="str">
        <f>VLOOKUP(A373,'BASE REGISTRO AGOSTO'!$A$1:$T$889,4,FALSE)</f>
        <v>Corporación de Derecho Privado.</v>
      </c>
      <c r="E373" s="178" t="str">
        <f>VLOOKUP(A373,'BASE REGISTRO AGOSTO'!$A$1:$T$889,5,FALSE)</f>
        <v xml:space="preserve">Decreto Supremo Nº 772, de 4 de agosto de 1982, del Ministerio de Justicia. </v>
      </c>
      <c r="F373" s="178" t="str">
        <f>VLOOKUP(A373,'BASE REGISTRO AGOSTO'!$A$1:$T$889,6,FALSE)</f>
        <v>Certificado de Vigencia Folio Nº 500395515709, de 25 de junio de 2021, del Servicio de Registro Civil e Identificación.</v>
      </c>
      <c r="G373" s="178" t="str">
        <f>VLOOKUP(A373,'BASE REGISTRO AGOSTO'!$A$1:$T$889,7,FALSE)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73" s="178" t="str">
        <f>VLOOKUP(A373,'BASE REGISTRO AGOSTO'!$A$1:$T$889,8,FALSE)</f>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
      <c r="I373" s="178" t="str">
        <f>VLOOKUP(A373,'BASE REGISTRO AGOSTO'!$A$1:$T$889,9,FALSE)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73" s="178" t="str">
        <f>VLOOKUP(A373,'BASE REGISTRO AGOSTO'!$A$1:$T$889,10,FALSE)</f>
        <v xml:space="preserve">De 28 de Abril de 2010 hasta el 28 de Abril de 2012.
Última designación Gerente General: 28 de junio de 2018. 
</v>
      </c>
      <c r="K373" s="178" t="str">
        <f>VLOOKUP(A373,'BASE REGISTRO AGOSTO'!$A$1:$T$889,11,FALSE)</f>
        <v xml:space="preserve">Presidente: Mario Rodolfo Gebauer Bringas, 
Gerente General: César José Araos Aguirre,
</v>
      </c>
      <c r="L373" s="178" t="str">
        <f>VLOOKUP(A373,'BASE REGISTRO AGOSTO'!$A$1:$T$889,12,FALSE)</f>
        <v xml:space="preserve">Eleuterio Ramírez s/n, Población Manuel Rodríguez, comuna de Melipilla, Región Metropolitana
</v>
      </c>
      <c r="M373" s="178" t="str">
        <f>VLOOKUP(A373,'BASE REGISTRO AGOSTO'!$A$1:$T$889,13,FALSE)</f>
        <v>XIII</v>
      </c>
      <c r="N373" s="178" t="str">
        <f>VLOOKUP(A373,'BASE REGISTRO AGOSTO'!$A$1:$T$889,14,FALSE)</f>
        <v>Melipilla,</v>
      </c>
      <c r="O373" s="178" t="str">
        <f>VLOOKUP(A373,'BASE REGISTRO AGOSTO'!$A$1:$T$889,15,FALSE)</f>
        <v xml:space="preserve">Fono: 224897900- 224897901
</v>
      </c>
      <c r="P373" s="178" t="str">
        <f>VLOOKUP(A373,'BASE REGISTRO AGOSTO'!$A$1:$T$889,16,FALSE)</f>
        <v xml:space="preserve">E mail: gerencia@cormumel.cl </v>
      </c>
      <c r="Q373" s="178">
        <f>VLOOKUP(A373,'BASE REGISTRO AGOSTO'!$A$1:$T$889,17,FALSE)</f>
        <v>0</v>
      </c>
      <c r="R373" s="178">
        <f>VLOOKUP(A373,'BASE REGISTRO AGOSTO'!$A$1:$T$889,18,FALSE)</f>
        <v>93401</v>
      </c>
      <c r="S373" s="178" t="str">
        <f>VLOOKUP(A373,'BASE REGISTRO AGOSTO'!$A$1:$T$889,19,FALSE)</f>
        <v>Se acompaña Certificado de la Institución, correspondiente a antecedentes financieros del año 2020, aprobado por el Sub Departamento de Supervisión Financiera Nacional.</v>
      </c>
      <c r="T373" s="183">
        <f>VLOOKUP(A373,'BASE REGISTRO AGOSTO'!$A$1:$T$889,20,FALSE)</f>
        <v>37970</v>
      </c>
      <c r="U373" s="177">
        <v>6898</v>
      </c>
      <c r="V373" s="179">
        <v>0</v>
      </c>
      <c r="W373" s="179">
        <v>36460572</v>
      </c>
      <c r="X373" s="180">
        <v>44469</v>
      </c>
      <c r="Y373" s="176" t="s">
        <v>6489</v>
      </c>
      <c r="Z373" s="176" t="s">
        <v>6490</v>
      </c>
      <c r="AA373" s="181" t="s">
        <v>6530</v>
      </c>
    </row>
    <row r="374" spans="1:27" ht="15.75" customHeight="1" x14ac:dyDescent="0.2">
      <c r="A374" s="177">
        <v>6899</v>
      </c>
      <c r="B374" s="178" t="str">
        <f>VLOOKUP(A374,'BASE REGISTRO AGOSTO'!$A$1:$T$889,2,FALSE)</f>
        <v>Corporación Crecer Mejor (ex Corporación Demos una Oportunidad al Menor- Crédito al Menor)</v>
      </c>
      <c r="C374" s="178">
        <f>VLOOKUP(A374,'BASE REGISTRO AGOSTO'!$A$1:$T$889,3,FALSE)</f>
        <v>719365000</v>
      </c>
      <c r="D374" s="178" t="str">
        <f>VLOOKUP(A374,'BASE REGISTRO AGOSTO'!$A$1:$T$889,4,FALSE)</f>
        <v>Corporación de Derecho Privado.</v>
      </c>
      <c r="E374" s="178" t="str">
        <f>VLOOKUP(A374,'BASE REGISTRO AGOSTO'!$A$1:$T$889,5,FALSE)</f>
        <v xml:space="preserve">Otorgada por Decreto Supremo Nº 1392, de fecha 19 de noviembre de 1991, del Ministerio de Justicia. </v>
      </c>
      <c r="F374" s="178" t="str">
        <f>VLOOKUP(A374,'BASE REGISTRO AGOSTO'!$A$1:$T$889,6,FALSE)</f>
        <v>Certificado de vigencia de persona jurídica sin fines de lucro, folio Nº 500401467711, de fecha 02 de agosto de 2021, emitido por el Servicio de Registro Civil e Identificación.</v>
      </c>
      <c r="G374" s="178" t="str">
        <f>VLOOKUP(A374,'BASE REGISTRO AGOSTO'!$A$1:$T$889,7,FALSE)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74" s="178" t="str">
        <f>VLOOKUP(A374,'BASE REGISTRO AGOSTO'!$A$1:$T$889,8,FALSE)</f>
        <v xml:space="preserve">Presidente: Álvaro Pezoa Bissieres, 
Secretaria: Vivian Nazal Zedan, 
Tesorera: Mº Inés Nilo Guerrero, 
Directores: 
Luis Orellana Covarrubias, 
Jorge Javier Obregón Kuhn, 
Paola Silvana Alvano Contador, 
Sergio Andrés Bianchi Echeñique, </v>
      </c>
      <c r="I374" s="178" t="str">
        <f>VLOOKUP(A374,'BASE REGISTRO AGOSTO'!$A$1:$T$889,9,FALSE)</f>
        <v>Durarán 03 años en sus cargos.</v>
      </c>
      <c r="J374" s="178" t="str">
        <f>VLOOKUP(A374,'BASE REGISTRO AGOSTO'!$A$1:$T$889,10,FALSE)</f>
        <v>28 de abril de 2021 al 28 de abril de 2024.</v>
      </c>
      <c r="K374" s="178" t="str">
        <f>VLOOKUP(A374,'BASE REGISTRO AGOSTO'!$A$1:$T$889,11,FALSE)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74" s="178" t="str">
        <f>VLOOKUP(A374,'BASE REGISTRO AGOSTO'!$A$1:$T$889,12,FALSE)</f>
        <v xml:space="preserve">Lautaro Nº 2755, comuna de La Pintana, Villa Jorge Yarur Banna, Región Metropolitana.
</v>
      </c>
      <c r="M374" s="178" t="str">
        <f>VLOOKUP(A374,'BASE REGISTRO AGOSTO'!$A$1:$T$889,13,FALSE)</f>
        <v>XIII</v>
      </c>
      <c r="N374" s="178" t="str">
        <f>VLOOKUP(A374,'BASE REGISTRO AGOSTO'!$A$1:$T$889,14,FALSE)</f>
        <v>La Pintana</v>
      </c>
      <c r="O374" s="178" t="str">
        <f>VLOOKUP(A374,'BASE REGISTRO AGOSTO'!$A$1:$T$889,15,FALSE)</f>
        <v>225451947-96645763</v>
      </c>
      <c r="P374" s="178" t="str">
        <f>VLOOKUP(A374,'BASE REGISTRO AGOSTO'!$A$1:$T$889,16,FALSE)</f>
        <v xml:space="preserve">contacto@corporacionccm.cl
</v>
      </c>
      <c r="Q374" s="178">
        <f>VLOOKUP(A374,'BASE REGISTRO AGOSTO'!$A$1:$T$889,17,FALSE)</f>
        <v>0</v>
      </c>
      <c r="R374" s="178" t="str">
        <f>VLOOKUP(A374,'BASE REGISTRO AGOSTO'!$A$1:$T$889,18,FALSE)</f>
        <v>93401: Institución de Asistencia Social</v>
      </c>
      <c r="S374" s="178" t="str">
        <f>VLOOKUP(A374,'BASE REGISTRO AGOSTO'!$A$1:$T$889,19,FALSE)</f>
        <v>Se acompañan antecedentes financieros, correspondientes al año 2020, aprobados por el  Sub Departamento de Supervisión Financiera Nacional.</v>
      </c>
      <c r="T374" s="183">
        <f>VLOOKUP(A374,'BASE REGISTRO AGOSTO'!$A$1:$T$889,20,FALSE)</f>
        <v>37970</v>
      </c>
      <c r="U374" s="177">
        <v>6899</v>
      </c>
      <c r="V374" s="179">
        <v>37490827</v>
      </c>
      <c r="W374" s="179">
        <v>292556536</v>
      </c>
      <c r="X374" s="180">
        <v>44469</v>
      </c>
      <c r="Y374" s="176" t="s">
        <v>6489</v>
      </c>
      <c r="Z374" s="176" t="s">
        <v>6490</v>
      </c>
      <c r="AA374" s="181" t="s">
        <v>6548</v>
      </c>
    </row>
    <row r="375" spans="1:27" ht="15.75" customHeight="1" x14ac:dyDescent="0.2">
      <c r="A375" s="177">
        <v>6900</v>
      </c>
      <c r="B375" s="178" t="str">
        <f>VLOOKUP(A375,'BASE REGISTRO AGOSTO'!$A$1:$T$889,2,FALSE)</f>
        <v>Corporación de Educación, Rehabilitación, Capacitación, Atención de Menores y Perfeccionamiento ( C.E.R.C.A.P.)</v>
      </c>
      <c r="C375" s="178" t="str">
        <f>VLOOKUP(A375,'BASE REGISTRO AGOSTO'!$A$1:$T$889,3,FALSE)</f>
        <v>72363900K</v>
      </c>
      <c r="D375" s="178" t="str">
        <f>VLOOKUP(A375,'BASE REGISTRO AGOSTO'!$A$1:$T$889,4,FALSE)</f>
        <v>Corporación de Derecho Privado</v>
      </c>
      <c r="E375" s="178" t="str">
        <f>VLOOKUP(A375,'BASE REGISTRO AGOSTO'!$A$1:$T$889,5,FALSE)</f>
        <v>Otorgada por Decreto Supremo Nº 1109, de 19 de diciembre de 1984, del Ministerio de Justicia.</v>
      </c>
      <c r="F375" s="178" t="str">
        <f>VLOOKUP(A375,'BASE REGISTRO AGOSTO'!$A$1:$T$889,6,FALSE)</f>
        <v>Certificado de vigencia de persona jurídica sin fines de lucro, folio Nº 500401095562, de fecha 30 de julio de 2021, del Servicio de Registro Civil e Identificación.</v>
      </c>
      <c r="G375" s="178" t="str">
        <f>VLOOKUP(A375,'BASE REGISTRO AGOSTO'!$A$1:$T$889,7,FALSE)</f>
        <v>Administrar y operar servicios en las áreas de educación y de atención de menores, elaborar y ejecutar programas de educación, formación profesional, capacitación, rehabilitación y perfeccionamiento.</v>
      </c>
      <c r="H375" s="178" t="str">
        <f>VLOOKUP(A375,'BASE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75" s="178" t="str">
        <f>VLOOKUP(A375,'BASE REGISTRO AGOSTO'!$A$1:$T$889,9,FALSE)</f>
        <v xml:space="preserve">5 años
</v>
      </c>
      <c r="J375" s="178" t="str">
        <f>VLOOKUP(A375,'BASE REGISTRO AGOSTO'!$A$1:$T$889,10,FALSE)</f>
        <v xml:space="preserve">30 de septiembre de 2017 a 30 de septiembre de 2022.
</v>
      </c>
      <c r="K375" s="178" t="str">
        <f>VLOOKUP(A375,'BASE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5" s="178" t="str">
        <f>VLOOKUP(A375,'BASE REGISTRO AGOSTO'!$A$1:$T$889,12,FALSE)</f>
        <v>El Overo N° 175, Villa Alemana. Región de Valparaíso</v>
      </c>
      <c r="M375" s="178" t="str">
        <f>VLOOKUP(A375,'BASE REGISTRO AGOSTO'!$A$1:$T$889,13,FALSE)</f>
        <v>V</v>
      </c>
      <c r="N375" s="178" t="str">
        <f>VLOOKUP(A375,'BASE REGISTRO AGOSTO'!$A$1:$T$889,14,FALSE)</f>
        <v>Villa Alemana</v>
      </c>
      <c r="O375" s="178" t="str">
        <f>VLOOKUP(A375,'BASE REGISTRO AGOSTO'!$A$1:$T$889,15,FALSE)</f>
        <v>32-2532283</v>
      </c>
      <c r="P375" s="178" t="str">
        <f>VLOOKUP(A375,'BASE REGISTRO AGOSTO'!$A$1:$T$889,16,FALSE)</f>
        <v>cercap@cercap.cl</v>
      </c>
      <c r="Q375" s="178">
        <f>VLOOKUP(A375,'BASE REGISTRO AGOSTO'!$A$1:$T$889,17,FALSE)</f>
        <v>0</v>
      </c>
      <c r="R375" s="178">
        <f>VLOOKUP(A375,'BASE REGISTRO AGOSTO'!$A$1:$T$889,18,FALSE)</f>
        <v>93401</v>
      </c>
      <c r="S375" s="178" t="str">
        <f>VLOOKUP(A375,'BASE REGISTRO AGOSTO'!$A$1:$T$889,19,FALSE)</f>
        <v>Certificado financiero firmado ante notario público correspondiente al año 2019 y balance general al 31 de diciembre de 2020, aprobado por el Subdepartamento de Supervisión Financiera Nacional.</v>
      </c>
      <c r="T375" s="183">
        <f>VLOOKUP(A375,'BASE REGISTRO AGOSTO'!$A$1:$T$889,20,FALSE)</f>
        <v>37970</v>
      </c>
      <c r="U375" s="177">
        <v>6900</v>
      </c>
      <c r="V375" s="179">
        <v>4422060</v>
      </c>
      <c r="W375" s="179">
        <v>47866860</v>
      </c>
      <c r="X375" s="180">
        <v>44469</v>
      </c>
      <c r="Y375" s="176" t="s">
        <v>6489</v>
      </c>
      <c r="Z375" s="176" t="s">
        <v>6490</v>
      </c>
      <c r="AA375" s="181" t="s">
        <v>6630</v>
      </c>
    </row>
    <row r="376" spans="1:27" ht="15.75" customHeight="1" x14ac:dyDescent="0.2">
      <c r="A376" s="177">
        <v>6900</v>
      </c>
      <c r="B376" s="178" t="str">
        <f>VLOOKUP(A376,'BASE REGISTRO AGOSTO'!$A$1:$T$889,2,FALSE)</f>
        <v>Corporación de Educación, Rehabilitación, Capacitación, Atención de Menores y Perfeccionamiento ( C.E.R.C.A.P.)</v>
      </c>
      <c r="C376" s="178" t="str">
        <f>VLOOKUP(A376,'BASE REGISTRO AGOSTO'!$A$1:$T$889,3,FALSE)</f>
        <v>72363900K</v>
      </c>
      <c r="D376" s="178" t="str">
        <f>VLOOKUP(A376,'BASE REGISTRO AGOSTO'!$A$1:$T$889,4,FALSE)</f>
        <v>Corporación de Derecho Privado</v>
      </c>
      <c r="E376" s="178" t="str">
        <f>VLOOKUP(A376,'BASE REGISTRO AGOSTO'!$A$1:$T$889,5,FALSE)</f>
        <v>Otorgada por Decreto Supremo Nº 1109, de 19 de diciembre de 1984, del Ministerio de Justicia.</v>
      </c>
      <c r="F376" s="178" t="str">
        <f>VLOOKUP(A376,'BASE REGISTRO AGOSTO'!$A$1:$T$889,6,FALSE)</f>
        <v>Certificado de vigencia de persona jurídica sin fines de lucro, folio Nº 500401095562, de fecha 30 de julio de 2021, del Servicio de Registro Civil e Identificación.</v>
      </c>
      <c r="G376" s="178" t="str">
        <f>VLOOKUP(A376,'BASE REGISTRO AGOSTO'!$A$1:$T$889,7,FALSE)</f>
        <v>Administrar y operar servicios en las áreas de educación y de atención de menores, elaborar y ejecutar programas de educación, formación profesional, capacitación, rehabilitación y perfeccionamiento.</v>
      </c>
      <c r="H376" s="178" t="str">
        <f>VLOOKUP(A376,'BASE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76" s="178" t="str">
        <f>VLOOKUP(A376,'BASE REGISTRO AGOSTO'!$A$1:$T$889,9,FALSE)</f>
        <v xml:space="preserve">5 años
</v>
      </c>
      <c r="J376" s="178" t="str">
        <f>VLOOKUP(A376,'BASE REGISTRO AGOSTO'!$A$1:$T$889,10,FALSE)</f>
        <v xml:space="preserve">30 de septiembre de 2017 a 30 de septiembre de 2022.
</v>
      </c>
      <c r="K376" s="178" t="str">
        <f>VLOOKUP(A376,'BASE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6" s="178" t="str">
        <f>VLOOKUP(A376,'BASE REGISTRO AGOSTO'!$A$1:$T$889,12,FALSE)</f>
        <v>El Overo N° 175, Villa Alemana. Región de Valparaíso</v>
      </c>
      <c r="M376" s="178" t="str">
        <f>VLOOKUP(A376,'BASE REGISTRO AGOSTO'!$A$1:$T$889,13,FALSE)</f>
        <v>V</v>
      </c>
      <c r="N376" s="178" t="str">
        <f>VLOOKUP(A376,'BASE REGISTRO AGOSTO'!$A$1:$T$889,14,FALSE)</f>
        <v>Villa Alemana</v>
      </c>
      <c r="O376" s="178" t="str">
        <f>VLOOKUP(A376,'BASE REGISTRO AGOSTO'!$A$1:$T$889,15,FALSE)</f>
        <v>32-2532283</v>
      </c>
      <c r="P376" s="178" t="str">
        <f>VLOOKUP(A376,'BASE REGISTRO AGOSTO'!$A$1:$T$889,16,FALSE)</f>
        <v>cercap@cercap.cl</v>
      </c>
      <c r="Q376" s="178">
        <f>VLOOKUP(A376,'BASE REGISTRO AGOSTO'!$A$1:$T$889,17,FALSE)</f>
        <v>0</v>
      </c>
      <c r="R376" s="178">
        <f>VLOOKUP(A376,'BASE REGISTRO AGOSTO'!$A$1:$T$889,18,FALSE)</f>
        <v>93401</v>
      </c>
      <c r="S376" s="178" t="str">
        <f>VLOOKUP(A376,'BASE REGISTRO AGOSTO'!$A$1:$T$889,19,FALSE)</f>
        <v>Certificado financiero firmado ante notario público correspondiente al año 2019 y balance general al 31 de diciembre de 2020, aprobado por el Subdepartamento de Supervisión Financiera Nacional.</v>
      </c>
      <c r="T376" s="183">
        <f>VLOOKUP(A376,'BASE REGISTRO AGOSTO'!$A$1:$T$889,20,FALSE)</f>
        <v>37970</v>
      </c>
      <c r="U376" s="177">
        <v>6900</v>
      </c>
      <c r="V376" s="179">
        <v>6283980</v>
      </c>
      <c r="W376" s="179">
        <v>50659740</v>
      </c>
      <c r="X376" s="180">
        <v>44469</v>
      </c>
      <c r="Y376" s="176" t="s">
        <v>6489</v>
      </c>
      <c r="Z376" s="176" t="s">
        <v>6490</v>
      </c>
      <c r="AA376" s="181" t="s">
        <v>6631</v>
      </c>
    </row>
    <row r="377" spans="1:27" ht="15.75" customHeight="1" x14ac:dyDescent="0.2">
      <c r="A377" s="177">
        <v>6900</v>
      </c>
      <c r="B377" s="178" t="str">
        <f>VLOOKUP(A377,'BASE REGISTRO AGOSTO'!$A$1:$T$889,2,FALSE)</f>
        <v>Corporación de Educación, Rehabilitación, Capacitación, Atención de Menores y Perfeccionamiento ( C.E.R.C.A.P.)</v>
      </c>
      <c r="C377" s="178" t="str">
        <f>VLOOKUP(A377,'BASE REGISTRO AGOSTO'!$A$1:$T$889,3,FALSE)</f>
        <v>72363900K</v>
      </c>
      <c r="D377" s="178" t="str">
        <f>VLOOKUP(A377,'BASE REGISTRO AGOSTO'!$A$1:$T$889,4,FALSE)</f>
        <v>Corporación de Derecho Privado</v>
      </c>
      <c r="E377" s="178" t="str">
        <f>VLOOKUP(A377,'BASE REGISTRO AGOSTO'!$A$1:$T$889,5,FALSE)</f>
        <v>Otorgada por Decreto Supremo Nº 1109, de 19 de diciembre de 1984, del Ministerio de Justicia.</v>
      </c>
      <c r="F377" s="178" t="str">
        <f>VLOOKUP(A377,'BASE REGISTRO AGOSTO'!$A$1:$T$889,6,FALSE)</f>
        <v>Certificado de vigencia de persona jurídica sin fines de lucro, folio Nº 500401095562, de fecha 30 de julio de 2021, del Servicio de Registro Civil e Identificación.</v>
      </c>
      <c r="G377" s="178" t="str">
        <f>VLOOKUP(A377,'BASE REGISTRO AGOSTO'!$A$1:$T$889,7,FALSE)</f>
        <v>Administrar y operar servicios en las áreas de educación y de atención de menores, elaborar y ejecutar programas de educación, formación profesional, capacitación, rehabilitación y perfeccionamiento.</v>
      </c>
      <c r="H377" s="178" t="str">
        <f>VLOOKUP(A377,'BASE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77" s="178" t="str">
        <f>VLOOKUP(A377,'BASE REGISTRO AGOSTO'!$A$1:$T$889,9,FALSE)</f>
        <v xml:space="preserve">5 años
</v>
      </c>
      <c r="J377" s="178" t="str">
        <f>VLOOKUP(A377,'BASE REGISTRO AGOSTO'!$A$1:$T$889,10,FALSE)</f>
        <v xml:space="preserve">30 de septiembre de 2017 a 30 de septiembre de 2022.
</v>
      </c>
      <c r="K377" s="178" t="str">
        <f>VLOOKUP(A377,'BASE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7" s="178" t="str">
        <f>VLOOKUP(A377,'BASE REGISTRO AGOSTO'!$A$1:$T$889,12,FALSE)</f>
        <v>El Overo N° 175, Villa Alemana. Región de Valparaíso</v>
      </c>
      <c r="M377" s="178" t="str">
        <f>VLOOKUP(A377,'BASE REGISTRO AGOSTO'!$A$1:$T$889,13,FALSE)</f>
        <v>V</v>
      </c>
      <c r="N377" s="178" t="str">
        <f>VLOOKUP(A377,'BASE REGISTRO AGOSTO'!$A$1:$T$889,14,FALSE)</f>
        <v>Villa Alemana</v>
      </c>
      <c r="O377" s="178" t="str">
        <f>VLOOKUP(A377,'BASE REGISTRO AGOSTO'!$A$1:$T$889,15,FALSE)</f>
        <v>32-2532283</v>
      </c>
      <c r="P377" s="178" t="str">
        <f>VLOOKUP(A377,'BASE REGISTRO AGOSTO'!$A$1:$T$889,16,FALSE)</f>
        <v>cercap@cercap.cl</v>
      </c>
      <c r="Q377" s="178">
        <f>VLOOKUP(A377,'BASE REGISTRO AGOSTO'!$A$1:$T$889,17,FALSE)</f>
        <v>0</v>
      </c>
      <c r="R377" s="178">
        <f>VLOOKUP(A377,'BASE REGISTRO AGOSTO'!$A$1:$T$889,18,FALSE)</f>
        <v>93401</v>
      </c>
      <c r="S377" s="178" t="str">
        <f>VLOOKUP(A377,'BASE REGISTRO AGOSTO'!$A$1:$T$889,19,FALSE)</f>
        <v>Certificado financiero firmado ante notario público correspondiente al año 2019 y balance general al 31 de diciembre de 2020, aprobado por el Subdepartamento de Supervisión Financiera Nacional.</v>
      </c>
      <c r="T377" s="183">
        <f>VLOOKUP(A377,'BASE REGISTRO AGOSTO'!$A$1:$T$889,20,FALSE)</f>
        <v>37970</v>
      </c>
      <c r="U377" s="177">
        <v>6900</v>
      </c>
      <c r="V377" s="179">
        <v>7075296</v>
      </c>
      <c r="W377" s="179">
        <v>53418470</v>
      </c>
      <c r="X377" s="180">
        <v>44469</v>
      </c>
      <c r="Y377" s="176" t="s">
        <v>6489</v>
      </c>
      <c r="Z377" s="176" t="s">
        <v>6490</v>
      </c>
      <c r="AA377" s="181" t="s">
        <v>6632</v>
      </c>
    </row>
    <row r="378" spans="1:27" ht="15.75" customHeight="1" x14ac:dyDescent="0.2">
      <c r="A378" s="177">
        <v>6900</v>
      </c>
      <c r="B378" s="178" t="str">
        <f>VLOOKUP(A378,'BASE REGISTRO AGOSTO'!$A$1:$T$889,2,FALSE)</f>
        <v>Corporación de Educación, Rehabilitación, Capacitación, Atención de Menores y Perfeccionamiento ( C.E.R.C.A.P.)</v>
      </c>
      <c r="C378" s="178" t="str">
        <f>VLOOKUP(A378,'BASE REGISTRO AGOSTO'!$A$1:$T$889,3,FALSE)</f>
        <v>72363900K</v>
      </c>
      <c r="D378" s="178" t="str">
        <f>VLOOKUP(A378,'BASE REGISTRO AGOSTO'!$A$1:$T$889,4,FALSE)</f>
        <v>Corporación de Derecho Privado</v>
      </c>
      <c r="E378" s="178" t="str">
        <f>VLOOKUP(A378,'BASE REGISTRO AGOSTO'!$A$1:$T$889,5,FALSE)</f>
        <v>Otorgada por Decreto Supremo Nº 1109, de 19 de diciembre de 1984, del Ministerio de Justicia.</v>
      </c>
      <c r="F378" s="178" t="str">
        <f>VLOOKUP(A378,'BASE REGISTRO AGOSTO'!$A$1:$T$889,6,FALSE)</f>
        <v>Certificado de vigencia de persona jurídica sin fines de lucro, folio Nº 500401095562, de fecha 30 de julio de 2021, del Servicio de Registro Civil e Identificación.</v>
      </c>
      <c r="G378" s="178" t="str">
        <f>VLOOKUP(A378,'BASE REGISTRO AGOSTO'!$A$1:$T$889,7,FALSE)</f>
        <v>Administrar y operar servicios en las áreas de educación y de atención de menores, elaborar y ejecutar programas de educación, formación profesional, capacitación, rehabilitación y perfeccionamiento.</v>
      </c>
      <c r="H378" s="178" t="str">
        <f>VLOOKUP(A378,'BASE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78" s="178" t="str">
        <f>VLOOKUP(A378,'BASE REGISTRO AGOSTO'!$A$1:$T$889,9,FALSE)</f>
        <v xml:space="preserve">5 años
</v>
      </c>
      <c r="J378" s="178" t="str">
        <f>VLOOKUP(A378,'BASE REGISTRO AGOSTO'!$A$1:$T$889,10,FALSE)</f>
        <v xml:space="preserve">30 de septiembre de 2017 a 30 de septiembre de 2022.
</v>
      </c>
      <c r="K378" s="178" t="str">
        <f>VLOOKUP(A378,'BASE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8" s="178" t="str">
        <f>VLOOKUP(A378,'BASE REGISTRO AGOSTO'!$A$1:$T$889,12,FALSE)</f>
        <v>El Overo N° 175, Villa Alemana. Región de Valparaíso</v>
      </c>
      <c r="M378" s="178" t="str">
        <f>VLOOKUP(A378,'BASE REGISTRO AGOSTO'!$A$1:$T$889,13,FALSE)</f>
        <v>V</v>
      </c>
      <c r="N378" s="178" t="str">
        <f>VLOOKUP(A378,'BASE REGISTRO AGOSTO'!$A$1:$T$889,14,FALSE)</f>
        <v>Villa Alemana</v>
      </c>
      <c r="O378" s="178" t="str">
        <f>VLOOKUP(A378,'BASE REGISTRO AGOSTO'!$A$1:$T$889,15,FALSE)</f>
        <v>32-2532283</v>
      </c>
      <c r="P378" s="178" t="str">
        <f>VLOOKUP(A378,'BASE REGISTRO AGOSTO'!$A$1:$T$889,16,FALSE)</f>
        <v>cercap@cercap.cl</v>
      </c>
      <c r="Q378" s="178">
        <f>VLOOKUP(A378,'BASE REGISTRO AGOSTO'!$A$1:$T$889,17,FALSE)</f>
        <v>0</v>
      </c>
      <c r="R378" s="178">
        <f>VLOOKUP(A378,'BASE REGISTRO AGOSTO'!$A$1:$T$889,18,FALSE)</f>
        <v>93401</v>
      </c>
      <c r="S378" s="178" t="str">
        <f>VLOOKUP(A378,'BASE REGISTRO AGOSTO'!$A$1:$T$889,19,FALSE)</f>
        <v>Certificado financiero firmado ante notario público correspondiente al año 2019 y balance general al 31 de diciembre de 2020, aprobado por el Subdepartamento de Supervisión Financiera Nacional.</v>
      </c>
      <c r="T378" s="183">
        <f>VLOOKUP(A378,'BASE REGISTRO AGOSTO'!$A$1:$T$889,20,FALSE)</f>
        <v>37970</v>
      </c>
      <c r="U378" s="177">
        <v>6900</v>
      </c>
      <c r="V378" s="179">
        <v>11326680</v>
      </c>
      <c r="W378" s="179">
        <v>87355080</v>
      </c>
      <c r="X378" s="180">
        <v>44469</v>
      </c>
      <c r="Y378" s="176" t="s">
        <v>6489</v>
      </c>
      <c r="Z378" s="176" t="s">
        <v>6490</v>
      </c>
      <c r="AA378" s="181" t="s">
        <v>6512</v>
      </c>
    </row>
    <row r="379" spans="1:27" ht="15.75" customHeight="1" x14ac:dyDescent="0.2">
      <c r="A379" s="177">
        <v>6900</v>
      </c>
      <c r="B379" s="178" t="str">
        <f>VLOOKUP(A379,'BASE REGISTRO AGOSTO'!$A$1:$T$889,2,FALSE)</f>
        <v>Corporación de Educación, Rehabilitación, Capacitación, Atención de Menores y Perfeccionamiento ( C.E.R.C.A.P.)</v>
      </c>
      <c r="C379" s="178" t="str">
        <f>VLOOKUP(A379,'BASE REGISTRO AGOSTO'!$A$1:$T$889,3,FALSE)</f>
        <v>72363900K</v>
      </c>
      <c r="D379" s="178" t="str">
        <f>VLOOKUP(A379,'BASE REGISTRO AGOSTO'!$A$1:$T$889,4,FALSE)</f>
        <v>Corporación de Derecho Privado</v>
      </c>
      <c r="E379" s="178" t="str">
        <f>VLOOKUP(A379,'BASE REGISTRO AGOSTO'!$A$1:$T$889,5,FALSE)</f>
        <v>Otorgada por Decreto Supremo Nº 1109, de 19 de diciembre de 1984, del Ministerio de Justicia.</v>
      </c>
      <c r="F379" s="178" t="str">
        <f>VLOOKUP(A379,'BASE REGISTRO AGOSTO'!$A$1:$T$889,6,FALSE)</f>
        <v>Certificado de vigencia de persona jurídica sin fines de lucro, folio Nº 500401095562, de fecha 30 de julio de 2021, del Servicio de Registro Civil e Identificación.</v>
      </c>
      <c r="G379" s="178" t="str">
        <f>VLOOKUP(A379,'BASE REGISTRO AGOSTO'!$A$1:$T$889,7,FALSE)</f>
        <v>Administrar y operar servicios en las áreas de educación y de atención de menores, elaborar y ejecutar programas de educación, formación profesional, capacitación, rehabilitación y perfeccionamiento.</v>
      </c>
      <c r="H379" s="178" t="str">
        <f>VLOOKUP(A379,'BASE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79" s="178" t="str">
        <f>VLOOKUP(A379,'BASE REGISTRO AGOSTO'!$A$1:$T$889,9,FALSE)</f>
        <v xml:space="preserve">5 años
</v>
      </c>
      <c r="J379" s="178" t="str">
        <f>VLOOKUP(A379,'BASE REGISTRO AGOSTO'!$A$1:$T$889,10,FALSE)</f>
        <v xml:space="preserve">30 de septiembre de 2017 a 30 de septiembre de 2022.
</v>
      </c>
      <c r="K379" s="178" t="str">
        <f>VLOOKUP(A379,'BASE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9" s="178" t="str">
        <f>VLOOKUP(A379,'BASE REGISTRO AGOSTO'!$A$1:$T$889,12,FALSE)</f>
        <v>El Overo N° 175, Villa Alemana. Región de Valparaíso</v>
      </c>
      <c r="M379" s="178" t="str">
        <f>VLOOKUP(A379,'BASE REGISTRO AGOSTO'!$A$1:$T$889,13,FALSE)</f>
        <v>V</v>
      </c>
      <c r="N379" s="178" t="str">
        <f>VLOOKUP(A379,'BASE REGISTRO AGOSTO'!$A$1:$T$889,14,FALSE)</f>
        <v>Villa Alemana</v>
      </c>
      <c r="O379" s="178" t="str">
        <f>VLOOKUP(A379,'BASE REGISTRO AGOSTO'!$A$1:$T$889,15,FALSE)</f>
        <v>32-2532283</v>
      </c>
      <c r="P379" s="178" t="str">
        <f>VLOOKUP(A379,'BASE REGISTRO AGOSTO'!$A$1:$T$889,16,FALSE)</f>
        <v>cercap@cercap.cl</v>
      </c>
      <c r="Q379" s="178">
        <f>VLOOKUP(A379,'BASE REGISTRO AGOSTO'!$A$1:$T$889,17,FALSE)</f>
        <v>0</v>
      </c>
      <c r="R379" s="178">
        <f>VLOOKUP(A379,'BASE REGISTRO AGOSTO'!$A$1:$T$889,18,FALSE)</f>
        <v>93401</v>
      </c>
      <c r="S379" s="178" t="str">
        <f>VLOOKUP(A379,'BASE REGISTRO AGOSTO'!$A$1:$T$889,19,FALSE)</f>
        <v>Certificado financiero firmado ante notario público correspondiente al año 2019 y balance general al 31 de diciembre de 2020, aprobado por el Subdepartamento de Supervisión Financiera Nacional.</v>
      </c>
      <c r="T379" s="183">
        <f>VLOOKUP(A379,'BASE REGISTRO AGOSTO'!$A$1:$T$889,20,FALSE)</f>
        <v>37970</v>
      </c>
      <c r="U379" s="177">
        <v>6900</v>
      </c>
      <c r="V379" s="179">
        <v>19793244</v>
      </c>
      <c r="W379" s="179">
        <v>141128364</v>
      </c>
      <c r="X379" s="180">
        <v>44469</v>
      </c>
      <c r="Y379" s="176" t="s">
        <v>6489</v>
      </c>
      <c r="Z379" s="176" t="s">
        <v>6490</v>
      </c>
      <c r="AA379" s="181" t="s">
        <v>6609</v>
      </c>
    </row>
    <row r="380" spans="1:27" ht="15.75" customHeight="1" x14ac:dyDescent="0.2">
      <c r="A380" s="177">
        <v>6900</v>
      </c>
      <c r="B380" s="178" t="str">
        <f>VLOOKUP(A380,'BASE REGISTRO AGOSTO'!$A$1:$T$889,2,FALSE)</f>
        <v>Corporación de Educación, Rehabilitación, Capacitación, Atención de Menores y Perfeccionamiento ( C.E.R.C.A.P.)</v>
      </c>
      <c r="C380" s="178" t="str">
        <f>VLOOKUP(A380,'BASE REGISTRO AGOSTO'!$A$1:$T$889,3,FALSE)</f>
        <v>72363900K</v>
      </c>
      <c r="D380" s="178" t="str">
        <f>VLOOKUP(A380,'BASE REGISTRO AGOSTO'!$A$1:$T$889,4,FALSE)</f>
        <v>Corporación de Derecho Privado</v>
      </c>
      <c r="E380" s="178" t="str">
        <f>VLOOKUP(A380,'BASE REGISTRO AGOSTO'!$A$1:$T$889,5,FALSE)</f>
        <v>Otorgada por Decreto Supremo Nº 1109, de 19 de diciembre de 1984, del Ministerio de Justicia.</v>
      </c>
      <c r="F380" s="178" t="str">
        <f>VLOOKUP(A380,'BASE REGISTRO AGOSTO'!$A$1:$T$889,6,FALSE)</f>
        <v>Certificado de vigencia de persona jurídica sin fines de lucro, folio Nº 500401095562, de fecha 30 de julio de 2021, del Servicio de Registro Civil e Identificación.</v>
      </c>
      <c r="G380" s="178" t="str">
        <f>VLOOKUP(A380,'BASE REGISTRO AGOSTO'!$A$1:$T$889,7,FALSE)</f>
        <v>Administrar y operar servicios en las áreas de educación y de atención de menores, elaborar y ejecutar programas de educación, formación profesional, capacitación, rehabilitación y perfeccionamiento.</v>
      </c>
      <c r="H380" s="178" t="str">
        <f>VLOOKUP(A380,'BASE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0" s="178" t="str">
        <f>VLOOKUP(A380,'BASE REGISTRO AGOSTO'!$A$1:$T$889,9,FALSE)</f>
        <v xml:space="preserve">5 años
</v>
      </c>
      <c r="J380" s="178" t="str">
        <f>VLOOKUP(A380,'BASE REGISTRO AGOSTO'!$A$1:$T$889,10,FALSE)</f>
        <v xml:space="preserve">30 de septiembre de 2017 a 30 de septiembre de 2022.
</v>
      </c>
      <c r="K380" s="178" t="str">
        <f>VLOOKUP(A380,'BASE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0" s="178" t="str">
        <f>VLOOKUP(A380,'BASE REGISTRO AGOSTO'!$A$1:$T$889,12,FALSE)</f>
        <v>El Overo N° 175, Villa Alemana. Región de Valparaíso</v>
      </c>
      <c r="M380" s="178" t="str">
        <f>VLOOKUP(A380,'BASE REGISTRO AGOSTO'!$A$1:$T$889,13,FALSE)</f>
        <v>V</v>
      </c>
      <c r="N380" s="178" t="str">
        <f>VLOOKUP(A380,'BASE REGISTRO AGOSTO'!$A$1:$T$889,14,FALSE)</f>
        <v>Villa Alemana</v>
      </c>
      <c r="O380" s="178" t="str">
        <f>VLOOKUP(A380,'BASE REGISTRO AGOSTO'!$A$1:$T$889,15,FALSE)</f>
        <v>32-2532283</v>
      </c>
      <c r="P380" s="178" t="str">
        <f>VLOOKUP(A380,'BASE REGISTRO AGOSTO'!$A$1:$T$889,16,FALSE)</f>
        <v>cercap@cercap.cl</v>
      </c>
      <c r="Q380" s="178">
        <f>VLOOKUP(A380,'BASE REGISTRO AGOSTO'!$A$1:$T$889,17,FALSE)</f>
        <v>0</v>
      </c>
      <c r="R380" s="178">
        <f>VLOOKUP(A380,'BASE REGISTRO AGOSTO'!$A$1:$T$889,18,FALSE)</f>
        <v>93401</v>
      </c>
      <c r="S380" s="178" t="str">
        <f>VLOOKUP(A380,'BASE REGISTRO AGOSTO'!$A$1:$T$889,19,FALSE)</f>
        <v>Certificado financiero firmado ante notario público correspondiente al año 2019 y balance general al 31 de diciembre de 2020, aprobado por el Subdepartamento de Supervisión Financiera Nacional.</v>
      </c>
      <c r="T380" s="183">
        <f>VLOOKUP(A380,'BASE REGISTRO AGOSTO'!$A$1:$T$889,20,FALSE)</f>
        <v>37970</v>
      </c>
      <c r="U380" s="177">
        <v>6900</v>
      </c>
      <c r="V380" s="179">
        <v>7163737</v>
      </c>
      <c r="W380" s="179">
        <v>56690793</v>
      </c>
      <c r="X380" s="180">
        <v>44469</v>
      </c>
      <c r="Y380" s="176" t="s">
        <v>6489</v>
      </c>
      <c r="Z380" s="176" t="s">
        <v>6490</v>
      </c>
      <c r="AA380" s="181" t="s">
        <v>7468</v>
      </c>
    </row>
    <row r="381" spans="1:27" ht="15.75" customHeight="1" x14ac:dyDescent="0.2">
      <c r="A381" s="177">
        <v>6900</v>
      </c>
      <c r="B381" s="178" t="str">
        <f>VLOOKUP(A381,'BASE REGISTRO AGOSTO'!$A$1:$T$889,2,FALSE)</f>
        <v>Corporación de Educación, Rehabilitación, Capacitación, Atención de Menores y Perfeccionamiento ( C.E.R.C.A.P.)</v>
      </c>
      <c r="C381" s="178" t="str">
        <f>VLOOKUP(A381,'BASE REGISTRO AGOSTO'!$A$1:$T$889,3,FALSE)</f>
        <v>72363900K</v>
      </c>
      <c r="D381" s="178" t="str">
        <f>VLOOKUP(A381,'BASE REGISTRO AGOSTO'!$A$1:$T$889,4,FALSE)</f>
        <v>Corporación de Derecho Privado</v>
      </c>
      <c r="E381" s="178" t="str">
        <f>VLOOKUP(A381,'BASE REGISTRO AGOSTO'!$A$1:$T$889,5,FALSE)</f>
        <v>Otorgada por Decreto Supremo Nº 1109, de 19 de diciembre de 1984, del Ministerio de Justicia.</v>
      </c>
      <c r="F381" s="178" t="str">
        <f>VLOOKUP(A381,'BASE REGISTRO AGOSTO'!$A$1:$T$889,6,FALSE)</f>
        <v>Certificado de vigencia de persona jurídica sin fines de lucro, folio Nº 500401095562, de fecha 30 de julio de 2021, del Servicio de Registro Civil e Identificación.</v>
      </c>
      <c r="G381" s="178" t="str">
        <f>VLOOKUP(A381,'BASE REGISTRO AGOSTO'!$A$1:$T$889,7,FALSE)</f>
        <v>Administrar y operar servicios en las áreas de educación y de atención de menores, elaborar y ejecutar programas de educación, formación profesional, capacitación, rehabilitación y perfeccionamiento.</v>
      </c>
      <c r="H381" s="178" t="str">
        <f>VLOOKUP(A381,'BASE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1" s="178" t="str">
        <f>VLOOKUP(A381,'BASE REGISTRO AGOSTO'!$A$1:$T$889,9,FALSE)</f>
        <v xml:space="preserve">5 años
</v>
      </c>
      <c r="J381" s="178" t="str">
        <f>VLOOKUP(A381,'BASE REGISTRO AGOSTO'!$A$1:$T$889,10,FALSE)</f>
        <v xml:space="preserve">30 de septiembre de 2017 a 30 de septiembre de 2022.
</v>
      </c>
      <c r="K381" s="178" t="str">
        <f>VLOOKUP(A381,'BASE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1" s="178" t="str">
        <f>VLOOKUP(A381,'BASE REGISTRO AGOSTO'!$A$1:$T$889,12,FALSE)</f>
        <v>El Overo N° 175, Villa Alemana. Región de Valparaíso</v>
      </c>
      <c r="M381" s="178" t="str">
        <f>VLOOKUP(A381,'BASE REGISTRO AGOSTO'!$A$1:$T$889,13,FALSE)</f>
        <v>V</v>
      </c>
      <c r="N381" s="178" t="str">
        <f>VLOOKUP(A381,'BASE REGISTRO AGOSTO'!$A$1:$T$889,14,FALSE)</f>
        <v>Villa Alemana</v>
      </c>
      <c r="O381" s="178" t="str">
        <f>VLOOKUP(A381,'BASE REGISTRO AGOSTO'!$A$1:$T$889,15,FALSE)</f>
        <v>32-2532283</v>
      </c>
      <c r="P381" s="178" t="str">
        <f>VLOOKUP(A381,'BASE REGISTRO AGOSTO'!$A$1:$T$889,16,FALSE)</f>
        <v>cercap@cercap.cl</v>
      </c>
      <c r="Q381" s="178">
        <f>VLOOKUP(A381,'BASE REGISTRO AGOSTO'!$A$1:$T$889,17,FALSE)</f>
        <v>0</v>
      </c>
      <c r="R381" s="178">
        <f>VLOOKUP(A381,'BASE REGISTRO AGOSTO'!$A$1:$T$889,18,FALSE)</f>
        <v>93401</v>
      </c>
      <c r="S381" s="178" t="str">
        <f>VLOOKUP(A381,'BASE REGISTRO AGOSTO'!$A$1:$T$889,19,FALSE)</f>
        <v>Certificado financiero firmado ante notario público correspondiente al año 2019 y balance general al 31 de diciembre de 2020, aprobado por el Subdepartamento de Supervisión Financiera Nacional.</v>
      </c>
      <c r="T381" s="183">
        <f>VLOOKUP(A381,'BASE REGISTRO AGOSTO'!$A$1:$T$889,20,FALSE)</f>
        <v>37970</v>
      </c>
      <c r="U381" s="177">
        <v>6900</v>
      </c>
      <c r="V381" s="179">
        <v>6594300</v>
      </c>
      <c r="W381" s="179">
        <v>54073260</v>
      </c>
      <c r="X381" s="180">
        <v>44469</v>
      </c>
      <c r="Y381" s="176" t="s">
        <v>6489</v>
      </c>
      <c r="Z381" s="176" t="s">
        <v>6490</v>
      </c>
      <c r="AA381" s="181" t="s">
        <v>6633</v>
      </c>
    </row>
    <row r="382" spans="1:27" ht="15.75" customHeight="1" x14ac:dyDescent="0.2">
      <c r="A382" s="177">
        <v>6900</v>
      </c>
      <c r="B382" s="178" t="str">
        <f>VLOOKUP(A382,'BASE REGISTRO AGOSTO'!$A$1:$T$889,2,FALSE)</f>
        <v>Corporación de Educación, Rehabilitación, Capacitación, Atención de Menores y Perfeccionamiento ( C.E.R.C.A.P.)</v>
      </c>
      <c r="C382" s="178" t="str">
        <f>VLOOKUP(A382,'BASE REGISTRO AGOSTO'!$A$1:$T$889,3,FALSE)</f>
        <v>72363900K</v>
      </c>
      <c r="D382" s="178" t="str">
        <f>VLOOKUP(A382,'BASE REGISTRO AGOSTO'!$A$1:$T$889,4,FALSE)</f>
        <v>Corporación de Derecho Privado</v>
      </c>
      <c r="E382" s="178" t="str">
        <f>VLOOKUP(A382,'BASE REGISTRO AGOSTO'!$A$1:$T$889,5,FALSE)</f>
        <v>Otorgada por Decreto Supremo Nº 1109, de 19 de diciembre de 1984, del Ministerio de Justicia.</v>
      </c>
      <c r="F382" s="178" t="str">
        <f>VLOOKUP(A382,'BASE REGISTRO AGOSTO'!$A$1:$T$889,6,FALSE)</f>
        <v>Certificado de vigencia de persona jurídica sin fines de lucro, folio Nº 500401095562, de fecha 30 de julio de 2021, del Servicio de Registro Civil e Identificación.</v>
      </c>
      <c r="G382" s="178" t="str">
        <f>VLOOKUP(A382,'BASE REGISTRO AGOSTO'!$A$1:$T$889,7,FALSE)</f>
        <v>Administrar y operar servicios en las áreas de educación y de atención de menores, elaborar y ejecutar programas de educación, formación profesional, capacitación, rehabilitación y perfeccionamiento.</v>
      </c>
      <c r="H382" s="178" t="str">
        <f>VLOOKUP(A382,'BASE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2" s="178" t="str">
        <f>VLOOKUP(A382,'BASE REGISTRO AGOSTO'!$A$1:$T$889,9,FALSE)</f>
        <v xml:space="preserve">5 años
</v>
      </c>
      <c r="J382" s="178" t="str">
        <f>VLOOKUP(A382,'BASE REGISTRO AGOSTO'!$A$1:$T$889,10,FALSE)</f>
        <v xml:space="preserve">30 de septiembre de 2017 a 30 de septiembre de 2022.
</v>
      </c>
      <c r="K382" s="178" t="str">
        <f>VLOOKUP(A382,'BASE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2" s="178" t="str">
        <f>VLOOKUP(A382,'BASE REGISTRO AGOSTO'!$A$1:$T$889,12,FALSE)</f>
        <v>El Overo N° 175, Villa Alemana. Región de Valparaíso</v>
      </c>
      <c r="M382" s="178" t="str">
        <f>VLOOKUP(A382,'BASE REGISTRO AGOSTO'!$A$1:$T$889,13,FALSE)</f>
        <v>V</v>
      </c>
      <c r="N382" s="178" t="str">
        <f>VLOOKUP(A382,'BASE REGISTRO AGOSTO'!$A$1:$T$889,14,FALSE)</f>
        <v>Villa Alemana</v>
      </c>
      <c r="O382" s="178" t="str">
        <f>VLOOKUP(A382,'BASE REGISTRO AGOSTO'!$A$1:$T$889,15,FALSE)</f>
        <v>32-2532283</v>
      </c>
      <c r="P382" s="178" t="str">
        <f>VLOOKUP(A382,'BASE REGISTRO AGOSTO'!$A$1:$T$889,16,FALSE)</f>
        <v>cercap@cercap.cl</v>
      </c>
      <c r="Q382" s="178">
        <f>VLOOKUP(A382,'BASE REGISTRO AGOSTO'!$A$1:$T$889,17,FALSE)</f>
        <v>0</v>
      </c>
      <c r="R382" s="178">
        <f>VLOOKUP(A382,'BASE REGISTRO AGOSTO'!$A$1:$T$889,18,FALSE)</f>
        <v>93401</v>
      </c>
      <c r="S382" s="178" t="str">
        <f>VLOOKUP(A382,'BASE REGISTRO AGOSTO'!$A$1:$T$889,19,FALSE)</f>
        <v>Certificado financiero firmado ante notario público correspondiente al año 2019 y balance general al 31 de diciembre de 2020, aprobado por el Subdepartamento de Supervisión Financiera Nacional.</v>
      </c>
      <c r="T382" s="183">
        <f>VLOOKUP(A382,'BASE REGISTRO AGOSTO'!$A$1:$T$889,20,FALSE)</f>
        <v>37970</v>
      </c>
      <c r="U382" s="177">
        <v>6900</v>
      </c>
      <c r="V382" s="179">
        <v>14274720</v>
      </c>
      <c r="W382" s="179">
        <v>99772380</v>
      </c>
      <c r="X382" s="180">
        <v>44469</v>
      </c>
      <c r="Y382" s="176" t="s">
        <v>6489</v>
      </c>
      <c r="Z382" s="176" t="s">
        <v>6490</v>
      </c>
      <c r="AA382" s="181" t="s">
        <v>6634</v>
      </c>
    </row>
    <row r="383" spans="1:27" ht="15.75" customHeight="1" x14ac:dyDescent="0.2">
      <c r="A383" s="177">
        <v>6900</v>
      </c>
      <c r="B383" s="178" t="str">
        <f>VLOOKUP(A383,'BASE REGISTRO AGOSTO'!$A$1:$T$889,2,FALSE)</f>
        <v>Corporación de Educación, Rehabilitación, Capacitación, Atención de Menores y Perfeccionamiento ( C.E.R.C.A.P.)</v>
      </c>
      <c r="C383" s="178" t="str">
        <f>VLOOKUP(A383,'BASE REGISTRO AGOSTO'!$A$1:$T$889,3,FALSE)</f>
        <v>72363900K</v>
      </c>
      <c r="D383" s="178" t="str">
        <f>VLOOKUP(A383,'BASE REGISTRO AGOSTO'!$A$1:$T$889,4,FALSE)</f>
        <v>Corporación de Derecho Privado</v>
      </c>
      <c r="E383" s="178" t="str">
        <f>VLOOKUP(A383,'BASE REGISTRO AGOSTO'!$A$1:$T$889,5,FALSE)</f>
        <v>Otorgada por Decreto Supremo Nº 1109, de 19 de diciembre de 1984, del Ministerio de Justicia.</v>
      </c>
      <c r="F383" s="178" t="str">
        <f>VLOOKUP(A383,'BASE REGISTRO AGOSTO'!$A$1:$T$889,6,FALSE)</f>
        <v>Certificado de vigencia de persona jurídica sin fines de lucro, folio Nº 500401095562, de fecha 30 de julio de 2021, del Servicio de Registro Civil e Identificación.</v>
      </c>
      <c r="G383" s="178" t="str">
        <f>VLOOKUP(A383,'BASE REGISTRO AGOSTO'!$A$1:$T$889,7,FALSE)</f>
        <v>Administrar y operar servicios en las áreas de educación y de atención de menores, elaborar y ejecutar programas de educación, formación profesional, capacitación, rehabilitación y perfeccionamiento.</v>
      </c>
      <c r="H383" s="178" t="str">
        <f>VLOOKUP(A383,'BASE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3" s="178" t="str">
        <f>VLOOKUP(A383,'BASE REGISTRO AGOSTO'!$A$1:$T$889,9,FALSE)</f>
        <v xml:space="preserve">5 años
</v>
      </c>
      <c r="J383" s="178" t="str">
        <f>VLOOKUP(A383,'BASE REGISTRO AGOSTO'!$A$1:$T$889,10,FALSE)</f>
        <v xml:space="preserve">30 de septiembre de 2017 a 30 de septiembre de 2022.
</v>
      </c>
      <c r="K383" s="178" t="str">
        <f>VLOOKUP(A383,'BASE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3" s="178" t="str">
        <f>VLOOKUP(A383,'BASE REGISTRO AGOSTO'!$A$1:$T$889,12,FALSE)</f>
        <v>El Overo N° 175, Villa Alemana. Región de Valparaíso</v>
      </c>
      <c r="M383" s="178" t="str">
        <f>VLOOKUP(A383,'BASE REGISTRO AGOSTO'!$A$1:$T$889,13,FALSE)</f>
        <v>V</v>
      </c>
      <c r="N383" s="178" t="str">
        <f>VLOOKUP(A383,'BASE REGISTRO AGOSTO'!$A$1:$T$889,14,FALSE)</f>
        <v>Villa Alemana</v>
      </c>
      <c r="O383" s="178" t="str">
        <f>VLOOKUP(A383,'BASE REGISTRO AGOSTO'!$A$1:$T$889,15,FALSE)</f>
        <v>32-2532283</v>
      </c>
      <c r="P383" s="178" t="str">
        <f>VLOOKUP(A383,'BASE REGISTRO AGOSTO'!$A$1:$T$889,16,FALSE)</f>
        <v>cercap@cercap.cl</v>
      </c>
      <c r="Q383" s="178">
        <f>VLOOKUP(A383,'BASE REGISTRO AGOSTO'!$A$1:$T$889,17,FALSE)</f>
        <v>0</v>
      </c>
      <c r="R383" s="178">
        <f>VLOOKUP(A383,'BASE REGISTRO AGOSTO'!$A$1:$T$889,18,FALSE)</f>
        <v>93401</v>
      </c>
      <c r="S383" s="178" t="str">
        <f>VLOOKUP(A383,'BASE REGISTRO AGOSTO'!$A$1:$T$889,19,FALSE)</f>
        <v>Certificado financiero firmado ante notario público correspondiente al año 2019 y balance general al 31 de diciembre de 2020, aprobado por el Subdepartamento de Supervisión Financiera Nacional.</v>
      </c>
      <c r="T383" s="183">
        <f>VLOOKUP(A383,'BASE REGISTRO AGOSTO'!$A$1:$T$889,20,FALSE)</f>
        <v>37970</v>
      </c>
      <c r="U383" s="177">
        <v>6900</v>
      </c>
      <c r="V383" s="179">
        <v>6051240</v>
      </c>
      <c r="W383" s="179">
        <v>42125940</v>
      </c>
      <c r="X383" s="180">
        <v>44469</v>
      </c>
      <c r="Y383" s="176" t="s">
        <v>6489</v>
      </c>
      <c r="Z383" s="176" t="s">
        <v>6490</v>
      </c>
      <c r="AA383" s="181" t="s">
        <v>6635</v>
      </c>
    </row>
    <row r="384" spans="1:27" ht="15.75" customHeight="1" x14ac:dyDescent="0.2">
      <c r="A384" s="177">
        <v>6900</v>
      </c>
      <c r="B384" s="178" t="str">
        <f>VLOOKUP(A384,'BASE REGISTRO AGOSTO'!$A$1:$T$889,2,FALSE)</f>
        <v>Corporación de Educación, Rehabilitación, Capacitación, Atención de Menores y Perfeccionamiento ( C.E.R.C.A.P.)</v>
      </c>
      <c r="C384" s="178" t="str">
        <f>VLOOKUP(A384,'BASE REGISTRO AGOSTO'!$A$1:$T$889,3,FALSE)</f>
        <v>72363900K</v>
      </c>
      <c r="D384" s="178" t="str">
        <f>VLOOKUP(A384,'BASE REGISTRO AGOSTO'!$A$1:$T$889,4,FALSE)</f>
        <v>Corporación de Derecho Privado</v>
      </c>
      <c r="E384" s="178" t="str">
        <f>VLOOKUP(A384,'BASE REGISTRO AGOSTO'!$A$1:$T$889,5,FALSE)</f>
        <v>Otorgada por Decreto Supremo Nº 1109, de 19 de diciembre de 1984, del Ministerio de Justicia.</v>
      </c>
      <c r="F384" s="178" t="str">
        <f>VLOOKUP(A384,'BASE REGISTRO AGOSTO'!$A$1:$T$889,6,FALSE)</f>
        <v>Certificado de vigencia de persona jurídica sin fines de lucro, folio Nº 500401095562, de fecha 30 de julio de 2021, del Servicio de Registro Civil e Identificación.</v>
      </c>
      <c r="G384" s="178" t="str">
        <f>VLOOKUP(A384,'BASE REGISTRO AGOSTO'!$A$1:$T$889,7,FALSE)</f>
        <v>Administrar y operar servicios en las áreas de educación y de atención de menores, elaborar y ejecutar programas de educación, formación profesional, capacitación, rehabilitación y perfeccionamiento.</v>
      </c>
      <c r="H384" s="178" t="str">
        <f>VLOOKUP(A384,'BASE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4" s="178" t="str">
        <f>VLOOKUP(A384,'BASE REGISTRO AGOSTO'!$A$1:$T$889,9,FALSE)</f>
        <v xml:space="preserve">5 años
</v>
      </c>
      <c r="J384" s="178" t="str">
        <f>VLOOKUP(A384,'BASE REGISTRO AGOSTO'!$A$1:$T$889,10,FALSE)</f>
        <v xml:space="preserve">30 de septiembre de 2017 a 30 de septiembre de 2022.
</v>
      </c>
      <c r="K384" s="178" t="str">
        <f>VLOOKUP(A384,'BASE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4" s="178" t="str">
        <f>VLOOKUP(A384,'BASE REGISTRO AGOSTO'!$A$1:$T$889,12,FALSE)</f>
        <v>El Overo N° 175, Villa Alemana. Región de Valparaíso</v>
      </c>
      <c r="M384" s="178" t="str">
        <f>VLOOKUP(A384,'BASE REGISTRO AGOSTO'!$A$1:$T$889,13,FALSE)</f>
        <v>V</v>
      </c>
      <c r="N384" s="178" t="str">
        <f>VLOOKUP(A384,'BASE REGISTRO AGOSTO'!$A$1:$T$889,14,FALSE)</f>
        <v>Villa Alemana</v>
      </c>
      <c r="O384" s="178" t="str">
        <f>VLOOKUP(A384,'BASE REGISTRO AGOSTO'!$A$1:$T$889,15,FALSE)</f>
        <v>32-2532283</v>
      </c>
      <c r="P384" s="178" t="str">
        <f>VLOOKUP(A384,'BASE REGISTRO AGOSTO'!$A$1:$T$889,16,FALSE)</f>
        <v>cercap@cercap.cl</v>
      </c>
      <c r="Q384" s="178">
        <f>VLOOKUP(A384,'BASE REGISTRO AGOSTO'!$A$1:$T$889,17,FALSE)</f>
        <v>0</v>
      </c>
      <c r="R384" s="178">
        <f>VLOOKUP(A384,'BASE REGISTRO AGOSTO'!$A$1:$T$889,18,FALSE)</f>
        <v>93401</v>
      </c>
      <c r="S384" s="178" t="str">
        <f>VLOOKUP(A384,'BASE REGISTRO AGOSTO'!$A$1:$T$889,19,FALSE)</f>
        <v>Certificado financiero firmado ante notario público correspondiente al año 2019 y balance general al 31 de diciembre de 2020, aprobado por el Subdepartamento de Supervisión Financiera Nacional.</v>
      </c>
      <c r="T384" s="183">
        <f>VLOOKUP(A384,'BASE REGISTRO AGOSTO'!$A$1:$T$889,20,FALSE)</f>
        <v>37970</v>
      </c>
      <c r="U384" s="177">
        <v>6900</v>
      </c>
      <c r="V384" s="179">
        <v>25834140</v>
      </c>
      <c r="W384" s="179">
        <v>311803166</v>
      </c>
      <c r="X384" s="180">
        <v>44469</v>
      </c>
      <c r="Y384" s="176" t="s">
        <v>6489</v>
      </c>
      <c r="Z384" s="176" t="s">
        <v>6490</v>
      </c>
      <c r="AA384" s="181" t="s">
        <v>6495</v>
      </c>
    </row>
    <row r="385" spans="1:27" ht="15.75" customHeight="1" x14ac:dyDescent="0.2">
      <c r="A385" s="177">
        <v>6900</v>
      </c>
      <c r="B385" s="178" t="str">
        <f>VLOOKUP(A385,'BASE REGISTRO AGOSTO'!$A$1:$T$889,2,FALSE)</f>
        <v>Corporación de Educación, Rehabilitación, Capacitación, Atención de Menores y Perfeccionamiento ( C.E.R.C.A.P.)</v>
      </c>
      <c r="C385" s="178" t="str">
        <f>VLOOKUP(A385,'BASE REGISTRO AGOSTO'!$A$1:$T$889,3,FALSE)</f>
        <v>72363900K</v>
      </c>
      <c r="D385" s="178" t="str">
        <f>VLOOKUP(A385,'BASE REGISTRO AGOSTO'!$A$1:$T$889,4,FALSE)</f>
        <v>Corporación de Derecho Privado</v>
      </c>
      <c r="E385" s="178" t="str">
        <f>VLOOKUP(A385,'BASE REGISTRO AGOSTO'!$A$1:$T$889,5,FALSE)</f>
        <v>Otorgada por Decreto Supremo Nº 1109, de 19 de diciembre de 1984, del Ministerio de Justicia.</v>
      </c>
      <c r="F385" s="178" t="str">
        <f>VLOOKUP(A385,'BASE REGISTRO AGOSTO'!$A$1:$T$889,6,FALSE)</f>
        <v>Certificado de vigencia de persona jurídica sin fines de lucro, folio Nº 500401095562, de fecha 30 de julio de 2021, del Servicio de Registro Civil e Identificación.</v>
      </c>
      <c r="G385" s="178" t="str">
        <f>VLOOKUP(A385,'BASE REGISTRO AGOSTO'!$A$1:$T$889,7,FALSE)</f>
        <v>Administrar y operar servicios en las áreas de educación y de atención de menores, elaborar y ejecutar programas de educación, formación profesional, capacitación, rehabilitación y perfeccionamiento.</v>
      </c>
      <c r="H385" s="178" t="str">
        <f>VLOOKUP(A385,'BASE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5" s="178" t="str">
        <f>VLOOKUP(A385,'BASE REGISTRO AGOSTO'!$A$1:$T$889,9,FALSE)</f>
        <v xml:space="preserve">5 años
</v>
      </c>
      <c r="J385" s="178" t="str">
        <f>VLOOKUP(A385,'BASE REGISTRO AGOSTO'!$A$1:$T$889,10,FALSE)</f>
        <v xml:space="preserve">30 de septiembre de 2017 a 30 de septiembre de 2022.
</v>
      </c>
      <c r="K385" s="178" t="str">
        <f>VLOOKUP(A385,'BASE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5" s="178" t="str">
        <f>VLOOKUP(A385,'BASE REGISTRO AGOSTO'!$A$1:$T$889,12,FALSE)</f>
        <v>El Overo N° 175, Villa Alemana. Región de Valparaíso</v>
      </c>
      <c r="M385" s="178" t="str">
        <f>VLOOKUP(A385,'BASE REGISTRO AGOSTO'!$A$1:$T$889,13,FALSE)</f>
        <v>V</v>
      </c>
      <c r="N385" s="178" t="str">
        <f>VLOOKUP(A385,'BASE REGISTRO AGOSTO'!$A$1:$T$889,14,FALSE)</f>
        <v>Villa Alemana</v>
      </c>
      <c r="O385" s="178" t="str">
        <f>VLOOKUP(A385,'BASE REGISTRO AGOSTO'!$A$1:$T$889,15,FALSE)</f>
        <v>32-2532283</v>
      </c>
      <c r="P385" s="178" t="str">
        <f>VLOOKUP(A385,'BASE REGISTRO AGOSTO'!$A$1:$T$889,16,FALSE)</f>
        <v>cercap@cercap.cl</v>
      </c>
      <c r="Q385" s="178">
        <f>VLOOKUP(A385,'BASE REGISTRO AGOSTO'!$A$1:$T$889,17,FALSE)</f>
        <v>0</v>
      </c>
      <c r="R385" s="178">
        <f>VLOOKUP(A385,'BASE REGISTRO AGOSTO'!$A$1:$T$889,18,FALSE)</f>
        <v>93401</v>
      </c>
      <c r="S385" s="178" t="str">
        <f>VLOOKUP(A385,'BASE REGISTRO AGOSTO'!$A$1:$T$889,19,FALSE)</f>
        <v>Certificado financiero firmado ante notario público correspondiente al año 2019 y balance general al 31 de diciembre de 2020, aprobado por el Subdepartamento de Supervisión Financiera Nacional.</v>
      </c>
      <c r="T385" s="183">
        <f>VLOOKUP(A385,'BASE REGISTRO AGOSTO'!$A$1:$T$889,20,FALSE)</f>
        <v>37970</v>
      </c>
      <c r="U385" s="177">
        <v>6900</v>
      </c>
      <c r="V385" s="179">
        <v>71916660</v>
      </c>
      <c r="W385" s="179">
        <v>385956348</v>
      </c>
      <c r="X385" s="180">
        <v>44469</v>
      </c>
      <c r="Y385" s="176" t="s">
        <v>6489</v>
      </c>
      <c r="Z385" s="176" t="s">
        <v>6490</v>
      </c>
      <c r="AA385" s="181" t="s">
        <v>6496</v>
      </c>
    </row>
    <row r="386" spans="1:27" ht="15.75" customHeight="1" x14ac:dyDescent="0.2">
      <c r="A386" s="177">
        <v>6900</v>
      </c>
      <c r="B386" s="178" t="str">
        <f>VLOOKUP(A386,'BASE REGISTRO AGOSTO'!$A$1:$T$889,2,FALSE)</f>
        <v>Corporación de Educación, Rehabilitación, Capacitación, Atención de Menores y Perfeccionamiento ( C.E.R.C.A.P.)</v>
      </c>
      <c r="C386" s="178" t="str">
        <f>VLOOKUP(A386,'BASE REGISTRO AGOSTO'!$A$1:$T$889,3,FALSE)</f>
        <v>72363900K</v>
      </c>
      <c r="D386" s="178" t="str">
        <f>VLOOKUP(A386,'BASE REGISTRO AGOSTO'!$A$1:$T$889,4,FALSE)</f>
        <v>Corporación de Derecho Privado</v>
      </c>
      <c r="E386" s="178" t="str">
        <f>VLOOKUP(A386,'BASE REGISTRO AGOSTO'!$A$1:$T$889,5,FALSE)</f>
        <v>Otorgada por Decreto Supremo Nº 1109, de 19 de diciembre de 1984, del Ministerio de Justicia.</v>
      </c>
      <c r="F386" s="178" t="str">
        <f>VLOOKUP(A386,'BASE REGISTRO AGOSTO'!$A$1:$T$889,6,FALSE)</f>
        <v>Certificado de vigencia de persona jurídica sin fines de lucro, folio Nº 500401095562, de fecha 30 de julio de 2021, del Servicio de Registro Civil e Identificación.</v>
      </c>
      <c r="G386" s="178" t="str">
        <f>VLOOKUP(A386,'BASE REGISTRO AGOSTO'!$A$1:$T$889,7,FALSE)</f>
        <v>Administrar y operar servicios en las áreas de educación y de atención de menores, elaborar y ejecutar programas de educación, formación profesional, capacitación, rehabilitación y perfeccionamiento.</v>
      </c>
      <c r="H386" s="178" t="str">
        <f>VLOOKUP(A386,'BASE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6" s="178" t="str">
        <f>VLOOKUP(A386,'BASE REGISTRO AGOSTO'!$A$1:$T$889,9,FALSE)</f>
        <v xml:space="preserve">5 años
</v>
      </c>
      <c r="J386" s="178" t="str">
        <f>VLOOKUP(A386,'BASE REGISTRO AGOSTO'!$A$1:$T$889,10,FALSE)</f>
        <v xml:space="preserve">30 de septiembre de 2017 a 30 de septiembre de 2022.
</v>
      </c>
      <c r="K386" s="178" t="str">
        <f>VLOOKUP(A386,'BASE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6" s="178" t="str">
        <f>VLOOKUP(A386,'BASE REGISTRO AGOSTO'!$A$1:$T$889,12,FALSE)</f>
        <v>El Overo N° 175, Villa Alemana. Región de Valparaíso</v>
      </c>
      <c r="M386" s="178" t="str">
        <f>VLOOKUP(A386,'BASE REGISTRO AGOSTO'!$A$1:$T$889,13,FALSE)</f>
        <v>V</v>
      </c>
      <c r="N386" s="178" t="str">
        <f>VLOOKUP(A386,'BASE REGISTRO AGOSTO'!$A$1:$T$889,14,FALSE)</f>
        <v>Villa Alemana</v>
      </c>
      <c r="O386" s="178" t="str">
        <f>VLOOKUP(A386,'BASE REGISTRO AGOSTO'!$A$1:$T$889,15,FALSE)</f>
        <v>32-2532283</v>
      </c>
      <c r="P386" s="178" t="str">
        <f>VLOOKUP(A386,'BASE REGISTRO AGOSTO'!$A$1:$T$889,16,FALSE)</f>
        <v>cercap@cercap.cl</v>
      </c>
      <c r="Q386" s="178">
        <f>VLOOKUP(A386,'BASE REGISTRO AGOSTO'!$A$1:$T$889,17,FALSE)</f>
        <v>0</v>
      </c>
      <c r="R386" s="178">
        <f>VLOOKUP(A386,'BASE REGISTRO AGOSTO'!$A$1:$T$889,18,FALSE)</f>
        <v>93401</v>
      </c>
      <c r="S386" s="178" t="str">
        <f>VLOOKUP(A386,'BASE REGISTRO AGOSTO'!$A$1:$T$889,19,FALSE)</f>
        <v>Certificado financiero firmado ante notario público correspondiente al año 2019 y balance general al 31 de diciembre de 2020, aprobado por el Subdepartamento de Supervisión Financiera Nacional.</v>
      </c>
      <c r="T386" s="183">
        <f>VLOOKUP(A386,'BASE REGISTRO AGOSTO'!$A$1:$T$889,20,FALSE)</f>
        <v>37970</v>
      </c>
      <c r="U386" s="177">
        <v>6900</v>
      </c>
      <c r="V386" s="179">
        <v>14662620</v>
      </c>
      <c r="W386" s="179">
        <v>103103820</v>
      </c>
      <c r="X386" s="180">
        <v>44469</v>
      </c>
      <c r="Y386" s="176" t="s">
        <v>6489</v>
      </c>
      <c r="Z386" s="176" t="s">
        <v>6490</v>
      </c>
      <c r="AA386" s="181" t="s">
        <v>6506</v>
      </c>
    </row>
    <row r="387" spans="1:27" ht="15.75" customHeight="1" x14ac:dyDescent="0.2">
      <c r="A387" s="177">
        <v>6900</v>
      </c>
      <c r="B387" s="178" t="str">
        <f>VLOOKUP(A387,'BASE REGISTRO AGOSTO'!$A$1:$T$889,2,FALSE)</f>
        <v>Corporación de Educación, Rehabilitación, Capacitación, Atención de Menores y Perfeccionamiento ( C.E.R.C.A.P.)</v>
      </c>
      <c r="C387" s="178" t="str">
        <f>VLOOKUP(A387,'BASE REGISTRO AGOSTO'!$A$1:$T$889,3,FALSE)</f>
        <v>72363900K</v>
      </c>
      <c r="D387" s="178" t="str">
        <f>VLOOKUP(A387,'BASE REGISTRO AGOSTO'!$A$1:$T$889,4,FALSE)</f>
        <v>Corporación de Derecho Privado</v>
      </c>
      <c r="E387" s="178" t="str">
        <f>VLOOKUP(A387,'BASE REGISTRO AGOSTO'!$A$1:$T$889,5,FALSE)</f>
        <v>Otorgada por Decreto Supremo Nº 1109, de 19 de diciembre de 1984, del Ministerio de Justicia.</v>
      </c>
      <c r="F387" s="178" t="str">
        <f>VLOOKUP(A387,'BASE REGISTRO AGOSTO'!$A$1:$T$889,6,FALSE)</f>
        <v>Certificado de vigencia de persona jurídica sin fines de lucro, folio Nº 500401095562, de fecha 30 de julio de 2021, del Servicio de Registro Civil e Identificación.</v>
      </c>
      <c r="G387" s="178" t="str">
        <f>VLOOKUP(A387,'BASE REGISTRO AGOSTO'!$A$1:$T$889,7,FALSE)</f>
        <v>Administrar y operar servicios en las áreas de educación y de atención de menores, elaborar y ejecutar programas de educación, formación profesional, capacitación, rehabilitación y perfeccionamiento.</v>
      </c>
      <c r="H387" s="178" t="str">
        <f>VLOOKUP(A387,'BASE REGISTRO AGOSTO'!$A$1:$T$889,8,FALSE)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7" s="178" t="str">
        <f>VLOOKUP(A387,'BASE REGISTRO AGOSTO'!$A$1:$T$889,9,FALSE)</f>
        <v xml:space="preserve">5 años
</v>
      </c>
      <c r="J387" s="178" t="str">
        <f>VLOOKUP(A387,'BASE REGISTRO AGOSTO'!$A$1:$T$889,10,FALSE)</f>
        <v xml:space="preserve">30 de septiembre de 2017 a 30 de septiembre de 2022.
</v>
      </c>
      <c r="K387" s="178" t="str">
        <f>VLOOKUP(A387,'BASE REGISTRO AGOSTO'!$A$1:$T$889,11,FALSE)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7" s="178" t="str">
        <f>VLOOKUP(A387,'BASE REGISTRO AGOSTO'!$A$1:$T$889,12,FALSE)</f>
        <v>El Overo N° 175, Villa Alemana. Región de Valparaíso</v>
      </c>
      <c r="M387" s="178" t="str">
        <f>VLOOKUP(A387,'BASE REGISTRO AGOSTO'!$A$1:$T$889,13,FALSE)</f>
        <v>V</v>
      </c>
      <c r="N387" s="178" t="str">
        <f>VLOOKUP(A387,'BASE REGISTRO AGOSTO'!$A$1:$T$889,14,FALSE)</f>
        <v>Villa Alemana</v>
      </c>
      <c r="O387" s="178" t="str">
        <f>VLOOKUP(A387,'BASE REGISTRO AGOSTO'!$A$1:$T$889,15,FALSE)</f>
        <v>32-2532283</v>
      </c>
      <c r="P387" s="178" t="str">
        <f>VLOOKUP(A387,'BASE REGISTRO AGOSTO'!$A$1:$T$889,16,FALSE)</f>
        <v>cercap@cercap.cl</v>
      </c>
      <c r="Q387" s="178">
        <f>VLOOKUP(A387,'BASE REGISTRO AGOSTO'!$A$1:$T$889,17,FALSE)</f>
        <v>0</v>
      </c>
      <c r="R387" s="178">
        <f>VLOOKUP(A387,'BASE REGISTRO AGOSTO'!$A$1:$T$889,18,FALSE)</f>
        <v>93401</v>
      </c>
      <c r="S387" s="178" t="str">
        <f>VLOOKUP(A387,'BASE REGISTRO AGOSTO'!$A$1:$T$889,19,FALSE)</f>
        <v>Certificado financiero firmado ante notario público correspondiente al año 2019 y balance general al 31 de diciembre de 2020, aprobado por el Subdepartamento de Supervisión Financiera Nacional.</v>
      </c>
      <c r="T387" s="183">
        <f>VLOOKUP(A387,'BASE REGISTRO AGOSTO'!$A$1:$T$889,20,FALSE)</f>
        <v>37970</v>
      </c>
      <c r="U387" s="177">
        <v>6900</v>
      </c>
      <c r="V387" s="179">
        <v>36293648</v>
      </c>
      <c r="W387" s="179">
        <v>331819132</v>
      </c>
      <c r="X387" s="180">
        <v>44469</v>
      </c>
      <c r="Y387" s="176" t="s">
        <v>6489</v>
      </c>
      <c r="Z387" s="176" t="s">
        <v>6490</v>
      </c>
      <c r="AA387" s="181" t="s">
        <v>6546</v>
      </c>
    </row>
    <row r="388" spans="1:27" ht="15.75" customHeight="1" x14ac:dyDescent="0.2">
      <c r="A388" s="177">
        <v>6902</v>
      </c>
      <c r="B388" s="178" t="str">
        <f>VLOOKUP(A388,'BASE REGISTRO AGOSTO'!$A$1:$T$889,2,FALSE)</f>
        <v>Corporación Agencia Adventista de Desarrollo y Recursos Asistenciales (ADRA-CHILE)</v>
      </c>
      <c r="C388" s="178">
        <f>VLOOKUP(A388,'BASE REGISTRO AGOSTO'!$A$1:$T$889,3,FALSE)</f>
        <v>700516008</v>
      </c>
      <c r="D388" s="178" t="str">
        <f>VLOOKUP(A388,'BASE REGISTRO AGOSTO'!$A$1:$T$889,4,FALSE)</f>
        <v>Corporación de Derecho Privado</v>
      </c>
      <c r="E388" s="178" t="str">
        <f>VLOOKUP(A388,'BASE REGISTRO AGOSTO'!$A$1:$T$889,5,FALSE)</f>
        <v>Otorgado por Decreto Supremo Nº 727, de fecha 23 de mayo de 1990, por el Ministerio de Justicia.</v>
      </c>
      <c r="F388" s="178" t="str">
        <f>VLOOKUP(A388,'BASE REGISTRO AGOSTO'!$A$1:$T$889,6,FALSE)</f>
        <v xml:space="preserve">Certificado de Vigencia de Persona Jurídica sin Fines de Lucro, Folio N°500400878148, emitido con fecha 29 de julio de 2021, por el Servicio de Registro Civil e Identificación. </v>
      </c>
      <c r="G388" s="178" t="str">
        <f>VLOOKUP(A388,'BASE REGISTRO AGOSTO'!$A$1:$T$889,7,FALSE)</f>
        <v xml:space="preserve">Atender y proteger física y mentalmente a menores en situación irregular, discapacitados, ancianos u otros grupos necesitados. </v>
      </c>
      <c r="H388" s="178" t="str">
        <f>VLOOKUP(A388,'BASE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8" s="178" t="str">
        <f>VLOOKUP(A388,'BASE REGISTRO AGOSTO'!$A$1:$T$889,9,FALSE)</f>
        <v>Cada dos años.</v>
      </c>
      <c r="J388" s="178" t="str">
        <f>VLOOKUP(A388,'BASE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88" s="178" t="str">
        <f>VLOOKUP(A388,'BASE REGISTRO AGOSTO'!$A$1:$T$889,11,FALSE)</f>
        <v xml:space="preserve">Presidente: 
Aldo Arely Muñoz Perrin, 
Mandato General de Administración y Facultades:
Diego Trincado Araya, 
Aarón Baruc Castillo Rodríguez, </v>
      </c>
      <c r="L388" s="178" t="str">
        <f>VLOOKUP(A388,'BASE REGISTRO AGOSTO'!$A$1:$T$889,12,FALSE)</f>
        <v xml:space="preserve">Calle Cruz del Sur N° 150, Las condes </v>
      </c>
      <c r="M388" s="178" t="str">
        <f>VLOOKUP(A388,'BASE REGISTRO AGOSTO'!$A$1:$T$889,13,FALSE)</f>
        <v>XIII</v>
      </c>
      <c r="N388" s="178" t="str">
        <f>VLOOKUP(A388,'BASE REGISTRO AGOSTO'!$A$1:$T$889,14,FALSE)</f>
        <v>LAS CONDES</v>
      </c>
      <c r="O388" s="178" t="str">
        <f>VLOOKUP(A388,'BASE REGISTRO AGOSTO'!$A$1:$T$889,15,FALSE)</f>
        <v xml:space="preserve">2) 3244 5640 
Móvil: 569-500 67 212 (Secretaría ADRA) </v>
      </c>
      <c r="P388" s="178" t="str">
        <f>VLOOKUP(A388,'BASE REGISTRO AGOSTO'!$A$1:$T$889,16,FALSE)</f>
        <v>adrachile@adra.cl - Página web: www.adra.cl</v>
      </c>
      <c r="Q388" s="178" t="str">
        <f>VLOOKUP(A388,'BASE REGISTRO AGOSTO'!$A$1:$T$889,17,FALSE)</f>
        <v>C.P. 7931090</v>
      </c>
      <c r="R388" s="178">
        <f>VLOOKUP(A388,'BASE REGISTRO AGOSTO'!$A$1:$T$889,18,FALSE)</f>
        <v>93401</v>
      </c>
      <c r="S388" s="178" t="str">
        <f>VLOOKUP(A388,'BASE REGISTRO AGOSTO'!$A$1:$T$889,19,FALSE)</f>
        <v>Antecedentes financieros correspondientes al año 2020, aprobados por el Subdepartamento de Supervisión Financiera.</v>
      </c>
      <c r="T388" s="183">
        <f>VLOOKUP(A388,'BASE REGISTRO AGOSTO'!$A$1:$T$889,20,FALSE)</f>
        <v>37970</v>
      </c>
      <c r="U388" s="177">
        <v>6902</v>
      </c>
      <c r="V388" s="179">
        <v>12024900</v>
      </c>
      <c r="W388" s="179">
        <v>96199200</v>
      </c>
      <c r="X388" s="180">
        <v>44469</v>
      </c>
      <c r="Y388" s="176" t="s">
        <v>6489</v>
      </c>
      <c r="Z388" s="176" t="s">
        <v>6490</v>
      </c>
      <c r="AA388" s="181" t="s">
        <v>6578</v>
      </c>
    </row>
    <row r="389" spans="1:27" ht="15.75" customHeight="1" x14ac:dyDescent="0.2">
      <c r="A389" s="177">
        <v>6902</v>
      </c>
      <c r="B389" s="178" t="str">
        <f>VLOOKUP(A389,'BASE REGISTRO AGOSTO'!$A$1:$T$889,2,FALSE)</f>
        <v>Corporación Agencia Adventista de Desarrollo y Recursos Asistenciales (ADRA-CHILE)</v>
      </c>
      <c r="C389" s="178">
        <f>VLOOKUP(A389,'BASE REGISTRO AGOSTO'!$A$1:$T$889,3,FALSE)</f>
        <v>700516008</v>
      </c>
      <c r="D389" s="178" t="str">
        <f>VLOOKUP(A389,'BASE REGISTRO AGOSTO'!$A$1:$T$889,4,FALSE)</f>
        <v>Corporación de Derecho Privado</v>
      </c>
      <c r="E389" s="178" t="str">
        <f>VLOOKUP(A389,'BASE REGISTRO AGOSTO'!$A$1:$T$889,5,FALSE)</f>
        <v>Otorgado por Decreto Supremo Nº 727, de fecha 23 de mayo de 1990, por el Ministerio de Justicia.</v>
      </c>
      <c r="F389" s="178" t="str">
        <f>VLOOKUP(A389,'BASE REGISTRO AGOSTO'!$A$1:$T$889,6,FALSE)</f>
        <v xml:space="preserve">Certificado de Vigencia de Persona Jurídica sin Fines de Lucro, Folio N°500400878148, emitido con fecha 29 de julio de 2021, por el Servicio de Registro Civil e Identificación. </v>
      </c>
      <c r="G389" s="178" t="str">
        <f>VLOOKUP(A389,'BASE REGISTRO AGOSTO'!$A$1:$T$889,7,FALSE)</f>
        <v xml:space="preserve">Atender y proteger física y mentalmente a menores en situación irregular, discapacitados, ancianos u otros grupos necesitados. </v>
      </c>
      <c r="H389" s="178" t="str">
        <f>VLOOKUP(A389,'BASE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9" s="178" t="str">
        <f>VLOOKUP(A389,'BASE REGISTRO AGOSTO'!$A$1:$T$889,9,FALSE)</f>
        <v>Cada dos años.</v>
      </c>
      <c r="J389" s="178" t="str">
        <f>VLOOKUP(A389,'BASE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89" s="178" t="str">
        <f>VLOOKUP(A389,'BASE REGISTRO AGOSTO'!$A$1:$T$889,11,FALSE)</f>
        <v xml:space="preserve">Presidente: 
Aldo Arely Muñoz Perrin, 
Mandato General de Administración y Facultades:
Diego Trincado Araya, 
Aarón Baruc Castillo Rodríguez, </v>
      </c>
      <c r="L389" s="178" t="str">
        <f>VLOOKUP(A389,'BASE REGISTRO AGOSTO'!$A$1:$T$889,12,FALSE)</f>
        <v xml:space="preserve">Calle Cruz del Sur N° 150, Las condes </v>
      </c>
      <c r="M389" s="178" t="str">
        <f>VLOOKUP(A389,'BASE REGISTRO AGOSTO'!$A$1:$T$889,13,FALSE)</f>
        <v>XIII</v>
      </c>
      <c r="N389" s="178" t="str">
        <f>VLOOKUP(A389,'BASE REGISTRO AGOSTO'!$A$1:$T$889,14,FALSE)</f>
        <v>LAS CONDES</v>
      </c>
      <c r="O389" s="178" t="str">
        <f>VLOOKUP(A389,'BASE REGISTRO AGOSTO'!$A$1:$T$889,15,FALSE)</f>
        <v xml:space="preserve">2) 3244 5640 
Móvil: 569-500 67 212 (Secretaría ADRA) </v>
      </c>
      <c r="P389" s="178" t="str">
        <f>VLOOKUP(A389,'BASE REGISTRO AGOSTO'!$A$1:$T$889,16,FALSE)</f>
        <v>adrachile@adra.cl - Página web: www.adra.cl</v>
      </c>
      <c r="Q389" s="178" t="str">
        <f>VLOOKUP(A389,'BASE REGISTRO AGOSTO'!$A$1:$T$889,17,FALSE)</f>
        <v>C.P. 7931090</v>
      </c>
      <c r="R389" s="178">
        <f>VLOOKUP(A389,'BASE REGISTRO AGOSTO'!$A$1:$T$889,18,FALSE)</f>
        <v>93401</v>
      </c>
      <c r="S389" s="178" t="str">
        <f>VLOOKUP(A389,'BASE REGISTRO AGOSTO'!$A$1:$T$889,19,FALSE)</f>
        <v>Antecedentes financieros correspondientes al año 2020, aprobados por el Subdepartamento de Supervisión Financiera.</v>
      </c>
      <c r="T389" s="183">
        <f>VLOOKUP(A389,'BASE REGISTRO AGOSTO'!$A$1:$T$889,20,FALSE)</f>
        <v>37970</v>
      </c>
      <c r="U389" s="177">
        <v>6902</v>
      </c>
      <c r="V389" s="179">
        <v>211534553</v>
      </c>
      <c r="W389" s="179">
        <v>1085564325</v>
      </c>
      <c r="X389" s="180">
        <v>44469</v>
      </c>
      <c r="Y389" s="176" t="s">
        <v>6489</v>
      </c>
      <c r="Z389" s="176" t="s">
        <v>6490</v>
      </c>
      <c r="AA389" s="181" t="s">
        <v>148</v>
      </c>
    </row>
    <row r="390" spans="1:27" ht="15.75" customHeight="1" x14ac:dyDescent="0.2">
      <c r="A390" s="177">
        <v>6902</v>
      </c>
      <c r="B390" s="178" t="str">
        <f>VLOOKUP(A390,'BASE REGISTRO AGOSTO'!$A$1:$T$889,2,FALSE)</f>
        <v>Corporación Agencia Adventista de Desarrollo y Recursos Asistenciales (ADRA-CHILE)</v>
      </c>
      <c r="C390" s="178">
        <f>VLOOKUP(A390,'BASE REGISTRO AGOSTO'!$A$1:$T$889,3,FALSE)</f>
        <v>700516008</v>
      </c>
      <c r="D390" s="178" t="str">
        <f>VLOOKUP(A390,'BASE REGISTRO AGOSTO'!$A$1:$T$889,4,FALSE)</f>
        <v>Corporación de Derecho Privado</v>
      </c>
      <c r="E390" s="178" t="str">
        <f>VLOOKUP(A390,'BASE REGISTRO AGOSTO'!$A$1:$T$889,5,FALSE)</f>
        <v>Otorgado por Decreto Supremo Nº 727, de fecha 23 de mayo de 1990, por el Ministerio de Justicia.</v>
      </c>
      <c r="F390" s="178" t="str">
        <f>VLOOKUP(A390,'BASE REGISTRO AGOSTO'!$A$1:$T$889,6,FALSE)</f>
        <v xml:space="preserve">Certificado de Vigencia de Persona Jurídica sin Fines de Lucro, Folio N°500400878148, emitido con fecha 29 de julio de 2021, por el Servicio de Registro Civil e Identificación. </v>
      </c>
      <c r="G390" s="178" t="str">
        <f>VLOOKUP(A390,'BASE REGISTRO AGOSTO'!$A$1:$T$889,7,FALSE)</f>
        <v xml:space="preserve">Atender y proteger física y mentalmente a menores en situación irregular, discapacitados, ancianos u otros grupos necesitados. </v>
      </c>
      <c r="H390" s="178" t="str">
        <f>VLOOKUP(A390,'BASE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0" s="178" t="str">
        <f>VLOOKUP(A390,'BASE REGISTRO AGOSTO'!$A$1:$T$889,9,FALSE)</f>
        <v>Cada dos años.</v>
      </c>
      <c r="J390" s="178" t="str">
        <f>VLOOKUP(A390,'BASE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0" s="178" t="str">
        <f>VLOOKUP(A390,'BASE REGISTRO AGOSTO'!$A$1:$T$889,11,FALSE)</f>
        <v xml:space="preserve">Presidente: 
Aldo Arely Muñoz Perrin, 
Mandato General de Administración y Facultades:
Diego Trincado Araya, 
Aarón Baruc Castillo Rodríguez, </v>
      </c>
      <c r="L390" s="178" t="str">
        <f>VLOOKUP(A390,'BASE REGISTRO AGOSTO'!$A$1:$T$889,12,FALSE)</f>
        <v xml:space="preserve">Calle Cruz del Sur N° 150, Las condes </v>
      </c>
      <c r="M390" s="178" t="str">
        <f>VLOOKUP(A390,'BASE REGISTRO AGOSTO'!$A$1:$T$889,13,FALSE)</f>
        <v>XIII</v>
      </c>
      <c r="N390" s="178" t="str">
        <f>VLOOKUP(A390,'BASE REGISTRO AGOSTO'!$A$1:$T$889,14,FALSE)</f>
        <v>LAS CONDES</v>
      </c>
      <c r="O390" s="178" t="str">
        <f>VLOOKUP(A390,'BASE REGISTRO AGOSTO'!$A$1:$T$889,15,FALSE)</f>
        <v xml:space="preserve">2) 3244 5640 
Móvil: 569-500 67 212 (Secretaría ADRA) </v>
      </c>
      <c r="P390" s="178" t="str">
        <f>VLOOKUP(A390,'BASE REGISTRO AGOSTO'!$A$1:$T$889,16,FALSE)</f>
        <v>adrachile@adra.cl - Página web: www.adra.cl</v>
      </c>
      <c r="Q390" s="178" t="str">
        <f>VLOOKUP(A390,'BASE REGISTRO AGOSTO'!$A$1:$T$889,17,FALSE)</f>
        <v>C.P. 7931090</v>
      </c>
      <c r="R390" s="178">
        <f>VLOOKUP(A390,'BASE REGISTRO AGOSTO'!$A$1:$T$889,18,FALSE)</f>
        <v>93401</v>
      </c>
      <c r="S390" s="178" t="str">
        <f>VLOOKUP(A390,'BASE REGISTRO AGOSTO'!$A$1:$T$889,19,FALSE)</f>
        <v>Antecedentes financieros correspondientes al año 2020, aprobados por el Subdepartamento de Supervisión Financiera.</v>
      </c>
      <c r="T390" s="183">
        <f>VLOOKUP(A390,'BASE REGISTRO AGOSTO'!$A$1:$T$889,20,FALSE)</f>
        <v>37970</v>
      </c>
      <c r="U390" s="177">
        <v>6902</v>
      </c>
      <c r="V390" s="179">
        <v>84608125</v>
      </c>
      <c r="W390" s="179">
        <v>446979902</v>
      </c>
      <c r="X390" s="180">
        <v>44469</v>
      </c>
      <c r="Y390" s="176" t="s">
        <v>6489</v>
      </c>
      <c r="Z390" s="176" t="s">
        <v>6490</v>
      </c>
      <c r="AA390" s="181" t="s">
        <v>6501</v>
      </c>
    </row>
    <row r="391" spans="1:27" ht="15.75" customHeight="1" x14ac:dyDescent="0.2">
      <c r="A391" s="177">
        <v>6902</v>
      </c>
      <c r="B391" s="178" t="str">
        <f>VLOOKUP(A391,'BASE REGISTRO AGOSTO'!$A$1:$T$889,2,FALSE)</f>
        <v>Corporación Agencia Adventista de Desarrollo y Recursos Asistenciales (ADRA-CHILE)</v>
      </c>
      <c r="C391" s="178">
        <f>VLOOKUP(A391,'BASE REGISTRO AGOSTO'!$A$1:$T$889,3,FALSE)</f>
        <v>700516008</v>
      </c>
      <c r="D391" s="178" t="str">
        <f>VLOOKUP(A391,'BASE REGISTRO AGOSTO'!$A$1:$T$889,4,FALSE)</f>
        <v>Corporación de Derecho Privado</v>
      </c>
      <c r="E391" s="178" t="str">
        <f>VLOOKUP(A391,'BASE REGISTRO AGOSTO'!$A$1:$T$889,5,FALSE)</f>
        <v>Otorgado por Decreto Supremo Nº 727, de fecha 23 de mayo de 1990, por el Ministerio de Justicia.</v>
      </c>
      <c r="F391" s="178" t="str">
        <f>VLOOKUP(A391,'BASE REGISTRO AGOSTO'!$A$1:$T$889,6,FALSE)</f>
        <v xml:space="preserve">Certificado de Vigencia de Persona Jurídica sin Fines de Lucro, Folio N°500400878148, emitido con fecha 29 de julio de 2021, por el Servicio de Registro Civil e Identificación. </v>
      </c>
      <c r="G391" s="178" t="str">
        <f>VLOOKUP(A391,'BASE REGISTRO AGOSTO'!$A$1:$T$889,7,FALSE)</f>
        <v xml:space="preserve">Atender y proteger física y mentalmente a menores en situación irregular, discapacitados, ancianos u otros grupos necesitados. </v>
      </c>
      <c r="H391" s="178" t="str">
        <f>VLOOKUP(A391,'BASE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1" s="178" t="str">
        <f>VLOOKUP(A391,'BASE REGISTRO AGOSTO'!$A$1:$T$889,9,FALSE)</f>
        <v>Cada dos años.</v>
      </c>
      <c r="J391" s="178" t="str">
        <f>VLOOKUP(A391,'BASE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1" s="178" t="str">
        <f>VLOOKUP(A391,'BASE REGISTRO AGOSTO'!$A$1:$T$889,11,FALSE)</f>
        <v xml:space="preserve">Presidente: 
Aldo Arely Muñoz Perrin, 
Mandato General de Administración y Facultades:
Diego Trincado Araya, 
Aarón Baruc Castillo Rodríguez, </v>
      </c>
      <c r="L391" s="178" t="str">
        <f>VLOOKUP(A391,'BASE REGISTRO AGOSTO'!$A$1:$T$889,12,FALSE)</f>
        <v xml:space="preserve">Calle Cruz del Sur N° 150, Las condes </v>
      </c>
      <c r="M391" s="178" t="str">
        <f>VLOOKUP(A391,'BASE REGISTRO AGOSTO'!$A$1:$T$889,13,FALSE)</f>
        <v>XIII</v>
      </c>
      <c r="N391" s="178" t="str">
        <f>VLOOKUP(A391,'BASE REGISTRO AGOSTO'!$A$1:$T$889,14,FALSE)</f>
        <v>LAS CONDES</v>
      </c>
      <c r="O391" s="178" t="str">
        <f>VLOOKUP(A391,'BASE REGISTRO AGOSTO'!$A$1:$T$889,15,FALSE)</f>
        <v xml:space="preserve">2) 3244 5640 
Móvil: 569-500 67 212 (Secretaría ADRA) </v>
      </c>
      <c r="P391" s="178" t="str">
        <f>VLOOKUP(A391,'BASE REGISTRO AGOSTO'!$A$1:$T$889,16,FALSE)</f>
        <v>adrachile@adra.cl - Página web: www.adra.cl</v>
      </c>
      <c r="Q391" s="178" t="str">
        <f>VLOOKUP(A391,'BASE REGISTRO AGOSTO'!$A$1:$T$889,17,FALSE)</f>
        <v>C.P. 7931090</v>
      </c>
      <c r="R391" s="178">
        <f>VLOOKUP(A391,'BASE REGISTRO AGOSTO'!$A$1:$T$889,18,FALSE)</f>
        <v>93401</v>
      </c>
      <c r="S391" s="178" t="str">
        <f>VLOOKUP(A391,'BASE REGISTRO AGOSTO'!$A$1:$T$889,19,FALSE)</f>
        <v>Antecedentes financieros correspondientes al año 2020, aprobados por el Subdepartamento de Supervisión Financiera.</v>
      </c>
      <c r="T391" s="183">
        <f>VLOOKUP(A391,'BASE REGISTRO AGOSTO'!$A$1:$T$889,20,FALSE)</f>
        <v>37970</v>
      </c>
      <c r="U391" s="177">
        <v>6902</v>
      </c>
      <c r="V391" s="179">
        <v>16033200</v>
      </c>
      <c r="W391" s="179">
        <v>128265600</v>
      </c>
      <c r="X391" s="180">
        <v>44469</v>
      </c>
      <c r="Y391" s="176" t="s">
        <v>6489</v>
      </c>
      <c r="Z391" s="176" t="s">
        <v>6490</v>
      </c>
      <c r="AA391" s="181" t="s">
        <v>6636</v>
      </c>
    </row>
    <row r="392" spans="1:27" ht="15.75" customHeight="1" x14ac:dyDescent="0.2">
      <c r="A392" s="177">
        <v>6902</v>
      </c>
      <c r="B392" s="178" t="str">
        <f>VLOOKUP(A392,'BASE REGISTRO AGOSTO'!$A$1:$T$889,2,FALSE)</f>
        <v>Corporación Agencia Adventista de Desarrollo y Recursos Asistenciales (ADRA-CHILE)</v>
      </c>
      <c r="C392" s="178">
        <f>VLOOKUP(A392,'BASE REGISTRO AGOSTO'!$A$1:$T$889,3,FALSE)</f>
        <v>700516008</v>
      </c>
      <c r="D392" s="178" t="str">
        <f>VLOOKUP(A392,'BASE REGISTRO AGOSTO'!$A$1:$T$889,4,FALSE)</f>
        <v>Corporación de Derecho Privado</v>
      </c>
      <c r="E392" s="178" t="str">
        <f>VLOOKUP(A392,'BASE REGISTRO AGOSTO'!$A$1:$T$889,5,FALSE)</f>
        <v>Otorgado por Decreto Supremo Nº 727, de fecha 23 de mayo de 1990, por el Ministerio de Justicia.</v>
      </c>
      <c r="F392" s="178" t="str">
        <f>VLOOKUP(A392,'BASE REGISTRO AGOSTO'!$A$1:$T$889,6,FALSE)</f>
        <v xml:space="preserve">Certificado de Vigencia de Persona Jurídica sin Fines de Lucro, Folio N°500400878148, emitido con fecha 29 de julio de 2021, por el Servicio de Registro Civil e Identificación. </v>
      </c>
      <c r="G392" s="178" t="str">
        <f>VLOOKUP(A392,'BASE REGISTRO AGOSTO'!$A$1:$T$889,7,FALSE)</f>
        <v xml:space="preserve">Atender y proteger física y mentalmente a menores en situación irregular, discapacitados, ancianos u otros grupos necesitados. </v>
      </c>
      <c r="H392" s="178" t="str">
        <f>VLOOKUP(A392,'BASE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2" s="178" t="str">
        <f>VLOOKUP(A392,'BASE REGISTRO AGOSTO'!$A$1:$T$889,9,FALSE)</f>
        <v>Cada dos años.</v>
      </c>
      <c r="J392" s="178" t="str">
        <f>VLOOKUP(A392,'BASE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2" s="178" t="str">
        <f>VLOOKUP(A392,'BASE REGISTRO AGOSTO'!$A$1:$T$889,11,FALSE)</f>
        <v xml:space="preserve">Presidente: 
Aldo Arely Muñoz Perrin, 
Mandato General de Administración y Facultades:
Diego Trincado Araya, 
Aarón Baruc Castillo Rodríguez, </v>
      </c>
      <c r="L392" s="178" t="str">
        <f>VLOOKUP(A392,'BASE REGISTRO AGOSTO'!$A$1:$T$889,12,FALSE)</f>
        <v xml:space="preserve">Calle Cruz del Sur N° 150, Las condes </v>
      </c>
      <c r="M392" s="178" t="str">
        <f>VLOOKUP(A392,'BASE REGISTRO AGOSTO'!$A$1:$T$889,13,FALSE)</f>
        <v>XIII</v>
      </c>
      <c r="N392" s="178" t="str">
        <f>VLOOKUP(A392,'BASE REGISTRO AGOSTO'!$A$1:$T$889,14,FALSE)</f>
        <v>LAS CONDES</v>
      </c>
      <c r="O392" s="178" t="str">
        <f>VLOOKUP(A392,'BASE REGISTRO AGOSTO'!$A$1:$T$889,15,FALSE)</f>
        <v xml:space="preserve">2) 3244 5640 
Móvil: 569-500 67 212 (Secretaría ADRA) </v>
      </c>
      <c r="P392" s="178" t="str">
        <f>VLOOKUP(A392,'BASE REGISTRO AGOSTO'!$A$1:$T$889,16,FALSE)</f>
        <v>adrachile@adra.cl - Página web: www.adra.cl</v>
      </c>
      <c r="Q392" s="178" t="str">
        <f>VLOOKUP(A392,'BASE REGISTRO AGOSTO'!$A$1:$T$889,17,FALSE)</f>
        <v>C.P. 7931090</v>
      </c>
      <c r="R392" s="178">
        <f>VLOOKUP(A392,'BASE REGISTRO AGOSTO'!$A$1:$T$889,18,FALSE)</f>
        <v>93401</v>
      </c>
      <c r="S392" s="178" t="str">
        <f>VLOOKUP(A392,'BASE REGISTRO AGOSTO'!$A$1:$T$889,19,FALSE)</f>
        <v>Antecedentes financieros correspondientes al año 2020, aprobados por el Subdepartamento de Supervisión Financiera.</v>
      </c>
      <c r="T392" s="183">
        <f>VLOOKUP(A392,'BASE REGISTRO AGOSTO'!$A$1:$T$889,20,FALSE)</f>
        <v>37970</v>
      </c>
      <c r="U392" s="177">
        <v>6902</v>
      </c>
      <c r="V392" s="179">
        <v>82527018</v>
      </c>
      <c r="W392" s="179">
        <v>423871259</v>
      </c>
      <c r="X392" s="180">
        <v>44469</v>
      </c>
      <c r="Y392" s="176" t="s">
        <v>6489</v>
      </c>
      <c r="Z392" s="176" t="s">
        <v>6490</v>
      </c>
      <c r="AA392" s="181" t="s">
        <v>6522</v>
      </c>
    </row>
    <row r="393" spans="1:27" ht="15.75" customHeight="1" x14ac:dyDescent="0.2">
      <c r="A393" s="177">
        <v>6902</v>
      </c>
      <c r="B393" s="178" t="str">
        <f>VLOOKUP(A393,'BASE REGISTRO AGOSTO'!$A$1:$T$889,2,FALSE)</f>
        <v>Corporación Agencia Adventista de Desarrollo y Recursos Asistenciales (ADRA-CHILE)</v>
      </c>
      <c r="C393" s="178">
        <f>VLOOKUP(A393,'BASE REGISTRO AGOSTO'!$A$1:$T$889,3,FALSE)</f>
        <v>700516008</v>
      </c>
      <c r="D393" s="178" t="str">
        <f>VLOOKUP(A393,'BASE REGISTRO AGOSTO'!$A$1:$T$889,4,FALSE)</f>
        <v>Corporación de Derecho Privado</v>
      </c>
      <c r="E393" s="178" t="str">
        <f>VLOOKUP(A393,'BASE REGISTRO AGOSTO'!$A$1:$T$889,5,FALSE)</f>
        <v>Otorgado por Decreto Supremo Nº 727, de fecha 23 de mayo de 1990, por el Ministerio de Justicia.</v>
      </c>
      <c r="F393" s="178" t="str">
        <f>VLOOKUP(A393,'BASE REGISTRO AGOSTO'!$A$1:$T$889,6,FALSE)</f>
        <v xml:space="preserve">Certificado de Vigencia de Persona Jurídica sin Fines de Lucro, Folio N°500400878148, emitido con fecha 29 de julio de 2021, por el Servicio de Registro Civil e Identificación. </v>
      </c>
      <c r="G393" s="178" t="str">
        <f>VLOOKUP(A393,'BASE REGISTRO AGOSTO'!$A$1:$T$889,7,FALSE)</f>
        <v xml:space="preserve">Atender y proteger física y mentalmente a menores en situación irregular, discapacitados, ancianos u otros grupos necesitados. </v>
      </c>
      <c r="H393" s="178" t="str">
        <f>VLOOKUP(A393,'BASE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3" s="178" t="str">
        <f>VLOOKUP(A393,'BASE REGISTRO AGOSTO'!$A$1:$T$889,9,FALSE)</f>
        <v>Cada dos años.</v>
      </c>
      <c r="J393" s="178" t="str">
        <f>VLOOKUP(A393,'BASE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3" s="178" t="str">
        <f>VLOOKUP(A393,'BASE REGISTRO AGOSTO'!$A$1:$T$889,11,FALSE)</f>
        <v xml:space="preserve">Presidente: 
Aldo Arely Muñoz Perrin, 
Mandato General de Administración y Facultades:
Diego Trincado Araya, 
Aarón Baruc Castillo Rodríguez, </v>
      </c>
      <c r="L393" s="178" t="str">
        <f>VLOOKUP(A393,'BASE REGISTRO AGOSTO'!$A$1:$T$889,12,FALSE)</f>
        <v xml:space="preserve">Calle Cruz del Sur N° 150, Las condes </v>
      </c>
      <c r="M393" s="178" t="str">
        <f>VLOOKUP(A393,'BASE REGISTRO AGOSTO'!$A$1:$T$889,13,FALSE)</f>
        <v>XIII</v>
      </c>
      <c r="N393" s="178" t="str">
        <f>VLOOKUP(A393,'BASE REGISTRO AGOSTO'!$A$1:$T$889,14,FALSE)</f>
        <v>LAS CONDES</v>
      </c>
      <c r="O393" s="178" t="str">
        <f>VLOOKUP(A393,'BASE REGISTRO AGOSTO'!$A$1:$T$889,15,FALSE)</f>
        <v xml:space="preserve">2) 3244 5640 
Móvil: 569-500 67 212 (Secretaría ADRA) </v>
      </c>
      <c r="P393" s="178" t="str">
        <f>VLOOKUP(A393,'BASE REGISTRO AGOSTO'!$A$1:$T$889,16,FALSE)</f>
        <v>adrachile@adra.cl - Página web: www.adra.cl</v>
      </c>
      <c r="Q393" s="178" t="str">
        <f>VLOOKUP(A393,'BASE REGISTRO AGOSTO'!$A$1:$T$889,17,FALSE)</f>
        <v>C.P. 7931090</v>
      </c>
      <c r="R393" s="178">
        <f>VLOOKUP(A393,'BASE REGISTRO AGOSTO'!$A$1:$T$889,18,FALSE)</f>
        <v>93401</v>
      </c>
      <c r="S393" s="178" t="str">
        <f>VLOOKUP(A393,'BASE REGISTRO AGOSTO'!$A$1:$T$889,19,FALSE)</f>
        <v>Antecedentes financieros correspondientes al año 2020, aprobados por el Subdepartamento de Supervisión Financiera.</v>
      </c>
      <c r="T393" s="183">
        <f>VLOOKUP(A393,'BASE REGISTRO AGOSTO'!$A$1:$T$889,20,FALSE)</f>
        <v>37970</v>
      </c>
      <c r="U393" s="177">
        <v>6902</v>
      </c>
      <c r="V393" s="179">
        <v>0</v>
      </c>
      <c r="W393" s="179">
        <v>304398060</v>
      </c>
      <c r="X393" s="180">
        <v>44469</v>
      </c>
      <c r="Y393" s="176" t="s">
        <v>6489</v>
      </c>
      <c r="Z393" s="176" t="s">
        <v>6490</v>
      </c>
      <c r="AA393" s="181" t="s">
        <v>6572</v>
      </c>
    </row>
    <row r="394" spans="1:27" ht="15.75" customHeight="1" x14ac:dyDescent="0.2">
      <c r="A394" s="177">
        <v>6902</v>
      </c>
      <c r="B394" s="178" t="str">
        <f>VLOOKUP(A394,'BASE REGISTRO AGOSTO'!$A$1:$T$889,2,FALSE)</f>
        <v>Corporación Agencia Adventista de Desarrollo y Recursos Asistenciales (ADRA-CHILE)</v>
      </c>
      <c r="C394" s="178">
        <f>VLOOKUP(A394,'BASE REGISTRO AGOSTO'!$A$1:$T$889,3,FALSE)</f>
        <v>700516008</v>
      </c>
      <c r="D394" s="178" t="str">
        <f>VLOOKUP(A394,'BASE REGISTRO AGOSTO'!$A$1:$T$889,4,FALSE)</f>
        <v>Corporación de Derecho Privado</v>
      </c>
      <c r="E394" s="178" t="str">
        <f>VLOOKUP(A394,'BASE REGISTRO AGOSTO'!$A$1:$T$889,5,FALSE)</f>
        <v>Otorgado por Decreto Supremo Nº 727, de fecha 23 de mayo de 1990, por el Ministerio de Justicia.</v>
      </c>
      <c r="F394" s="178" t="str">
        <f>VLOOKUP(A394,'BASE REGISTRO AGOSTO'!$A$1:$T$889,6,FALSE)</f>
        <v xml:space="preserve">Certificado de Vigencia de Persona Jurídica sin Fines de Lucro, Folio N°500400878148, emitido con fecha 29 de julio de 2021, por el Servicio de Registro Civil e Identificación. </v>
      </c>
      <c r="G394" s="178" t="str">
        <f>VLOOKUP(A394,'BASE REGISTRO AGOSTO'!$A$1:$T$889,7,FALSE)</f>
        <v xml:space="preserve">Atender y proteger física y mentalmente a menores en situación irregular, discapacitados, ancianos u otros grupos necesitados. </v>
      </c>
      <c r="H394" s="178" t="str">
        <f>VLOOKUP(A394,'BASE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4" s="178" t="str">
        <f>VLOOKUP(A394,'BASE REGISTRO AGOSTO'!$A$1:$T$889,9,FALSE)</f>
        <v>Cada dos años.</v>
      </c>
      <c r="J394" s="178" t="str">
        <f>VLOOKUP(A394,'BASE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4" s="178" t="str">
        <f>VLOOKUP(A394,'BASE REGISTRO AGOSTO'!$A$1:$T$889,11,FALSE)</f>
        <v xml:space="preserve">Presidente: 
Aldo Arely Muñoz Perrin, 
Mandato General de Administración y Facultades:
Diego Trincado Araya, 
Aarón Baruc Castillo Rodríguez, </v>
      </c>
      <c r="L394" s="178" t="str">
        <f>VLOOKUP(A394,'BASE REGISTRO AGOSTO'!$A$1:$T$889,12,FALSE)</f>
        <v xml:space="preserve">Calle Cruz del Sur N° 150, Las condes </v>
      </c>
      <c r="M394" s="178" t="str">
        <f>VLOOKUP(A394,'BASE REGISTRO AGOSTO'!$A$1:$T$889,13,FALSE)</f>
        <v>XIII</v>
      </c>
      <c r="N394" s="178" t="str">
        <f>VLOOKUP(A394,'BASE REGISTRO AGOSTO'!$A$1:$T$889,14,FALSE)</f>
        <v>LAS CONDES</v>
      </c>
      <c r="O394" s="178" t="str">
        <f>VLOOKUP(A394,'BASE REGISTRO AGOSTO'!$A$1:$T$889,15,FALSE)</f>
        <v xml:space="preserve">2) 3244 5640 
Móvil: 569-500 67 212 (Secretaría ADRA) </v>
      </c>
      <c r="P394" s="178" t="str">
        <f>VLOOKUP(A394,'BASE REGISTRO AGOSTO'!$A$1:$T$889,16,FALSE)</f>
        <v>adrachile@adra.cl - Página web: www.adra.cl</v>
      </c>
      <c r="Q394" s="178" t="str">
        <f>VLOOKUP(A394,'BASE REGISTRO AGOSTO'!$A$1:$T$889,17,FALSE)</f>
        <v>C.P. 7931090</v>
      </c>
      <c r="R394" s="178">
        <f>VLOOKUP(A394,'BASE REGISTRO AGOSTO'!$A$1:$T$889,18,FALSE)</f>
        <v>93401</v>
      </c>
      <c r="S394" s="178" t="str">
        <f>VLOOKUP(A394,'BASE REGISTRO AGOSTO'!$A$1:$T$889,19,FALSE)</f>
        <v>Antecedentes financieros correspondientes al año 2020, aprobados por el Subdepartamento de Supervisión Financiera.</v>
      </c>
      <c r="T394" s="183">
        <f>VLOOKUP(A394,'BASE REGISTRO AGOSTO'!$A$1:$T$889,20,FALSE)</f>
        <v>37970</v>
      </c>
      <c r="U394" s="177">
        <v>6902</v>
      </c>
      <c r="V394" s="179">
        <v>0</v>
      </c>
      <c r="W394" s="179">
        <v>202289850</v>
      </c>
      <c r="X394" s="180">
        <v>44469</v>
      </c>
      <c r="Y394" s="176" t="s">
        <v>6489</v>
      </c>
      <c r="Z394" s="176" t="s">
        <v>6490</v>
      </c>
      <c r="AA394" s="181" t="s">
        <v>6551</v>
      </c>
    </row>
    <row r="395" spans="1:27" ht="15.75" customHeight="1" x14ac:dyDescent="0.2">
      <c r="A395" s="177">
        <v>6902</v>
      </c>
      <c r="B395" s="178" t="str">
        <f>VLOOKUP(A395,'BASE REGISTRO AGOSTO'!$A$1:$T$889,2,FALSE)</f>
        <v>Corporación Agencia Adventista de Desarrollo y Recursos Asistenciales (ADRA-CHILE)</v>
      </c>
      <c r="C395" s="178">
        <f>VLOOKUP(A395,'BASE REGISTRO AGOSTO'!$A$1:$T$889,3,FALSE)</f>
        <v>700516008</v>
      </c>
      <c r="D395" s="178" t="str">
        <f>VLOOKUP(A395,'BASE REGISTRO AGOSTO'!$A$1:$T$889,4,FALSE)</f>
        <v>Corporación de Derecho Privado</v>
      </c>
      <c r="E395" s="178" t="str">
        <f>VLOOKUP(A395,'BASE REGISTRO AGOSTO'!$A$1:$T$889,5,FALSE)</f>
        <v>Otorgado por Decreto Supremo Nº 727, de fecha 23 de mayo de 1990, por el Ministerio de Justicia.</v>
      </c>
      <c r="F395" s="178" t="str">
        <f>VLOOKUP(A395,'BASE REGISTRO AGOSTO'!$A$1:$T$889,6,FALSE)</f>
        <v xml:space="preserve">Certificado de Vigencia de Persona Jurídica sin Fines de Lucro, Folio N°500400878148, emitido con fecha 29 de julio de 2021, por el Servicio de Registro Civil e Identificación. </v>
      </c>
      <c r="G395" s="178" t="str">
        <f>VLOOKUP(A395,'BASE REGISTRO AGOSTO'!$A$1:$T$889,7,FALSE)</f>
        <v xml:space="preserve">Atender y proteger física y mentalmente a menores en situación irregular, discapacitados, ancianos u otros grupos necesitados. </v>
      </c>
      <c r="H395" s="178" t="str">
        <f>VLOOKUP(A395,'BASE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5" s="178" t="str">
        <f>VLOOKUP(A395,'BASE REGISTRO AGOSTO'!$A$1:$T$889,9,FALSE)</f>
        <v>Cada dos años.</v>
      </c>
      <c r="J395" s="178" t="str">
        <f>VLOOKUP(A395,'BASE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5" s="178" t="str">
        <f>VLOOKUP(A395,'BASE REGISTRO AGOSTO'!$A$1:$T$889,11,FALSE)</f>
        <v xml:space="preserve">Presidente: 
Aldo Arely Muñoz Perrin, 
Mandato General de Administración y Facultades:
Diego Trincado Araya, 
Aarón Baruc Castillo Rodríguez, </v>
      </c>
      <c r="L395" s="178" t="str">
        <f>VLOOKUP(A395,'BASE REGISTRO AGOSTO'!$A$1:$T$889,12,FALSE)</f>
        <v xml:space="preserve">Calle Cruz del Sur N° 150, Las condes </v>
      </c>
      <c r="M395" s="178" t="str">
        <f>VLOOKUP(A395,'BASE REGISTRO AGOSTO'!$A$1:$T$889,13,FALSE)</f>
        <v>XIII</v>
      </c>
      <c r="N395" s="178" t="str">
        <f>VLOOKUP(A395,'BASE REGISTRO AGOSTO'!$A$1:$T$889,14,FALSE)</f>
        <v>LAS CONDES</v>
      </c>
      <c r="O395" s="178" t="str">
        <f>VLOOKUP(A395,'BASE REGISTRO AGOSTO'!$A$1:$T$889,15,FALSE)</f>
        <v xml:space="preserve">2) 3244 5640 
Móvil: 569-500 67 212 (Secretaría ADRA) </v>
      </c>
      <c r="P395" s="178" t="str">
        <f>VLOOKUP(A395,'BASE REGISTRO AGOSTO'!$A$1:$T$889,16,FALSE)</f>
        <v>adrachile@adra.cl - Página web: www.adra.cl</v>
      </c>
      <c r="Q395" s="178" t="str">
        <f>VLOOKUP(A395,'BASE REGISTRO AGOSTO'!$A$1:$T$889,17,FALSE)</f>
        <v>C.P. 7931090</v>
      </c>
      <c r="R395" s="178">
        <f>VLOOKUP(A395,'BASE REGISTRO AGOSTO'!$A$1:$T$889,18,FALSE)</f>
        <v>93401</v>
      </c>
      <c r="S395" s="178" t="str">
        <f>VLOOKUP(A395,'BASE REGISTRO AGOSTO'!$A$1:$T$889,19,FALSE)</f>
        <v>Antecedentes financieros correspondientes al año 2020, aprobados por el Subdepartamento de Supervisión Financiera.</v>
      </c>
      <c r="T395" s="183">
        <f>VLOOKUP(A395,'BASE REGISTRO AGOSTO'!$A$1:$T$889,20,FALSE)</f>
        <v>37970</v>
      </c>
      <c r="U395" s="177">
        <v>6902</v>
      </c>
      <c r="V395" s="179">
        <v>48164250</v>
      </c>
      <c r="W395" s="179">
        <v>401424781</v>
      </c>
      <c r="X395" s="180">
        <v>44469</v>
      </c>
      <c r="Y395" s="176" t="s">
        <v>6489</v>
      </c>
      <c r="Z395" s="176" t="s">
        <v>6490</v>
      </c>
      <c r="AA395" s="181" t="s">
        <v>6566</v>
      </c>
    </row>
    <row r="396" spans="1:27" ht="15.75" customHeight="1" x14ac:dyDescent="0.2">
      <c r="A396" s="177">
        <v>6902</v>
      </c>
      <c r="B396" s="178" t="str">
        <f>VLOOKUP(A396,'BASE REGISTRO AGOSTO'!$A$1:$T$889,2,FALSE)</f>
        <v>Corporación Agencia Adventista de Desarrollo y Recursos Asistenciales (ADRA-CHILE)</v>
      </c>
      <c r="C396" s="178">
        <f>VLOOKUP(A396,'BASE REGISTRO AGOSTO'!$A$1:$T$889,3,FALSE)</f>
        <v>700516008</v>
      </c>
      <c r="D396" s="178" t="str">
        <f>VLOOKUP(A396,'BASE REGISTRO AGOSTO'!$A$1:$T$889,4,FALSE)</f>
        <v>Corporación de Derecho Privado</v>
      </c>
      <c r="E396" s="178" t="str">
        <f>VLOOKUP(A396,'BASE REGISTRO AGOSTO'!$A$1:$T$889,5,FALSE)</f>
        <v>Otorgado por Decreto Supremo Nº 727, de fecha 23 de mayo de 1990, por el Ministerio de Justicia.</v>
      </c>
      <c r="F396" s="178" t="str">
        <f>VLOOKUP(A396,'BASE REGISTRO AGOSTO'!$A$1:$T$889,6,FALSE)</f>
        <v xml:space="preserve">Certificado de Vigencia de Persona Jurídica sin Fines de Lucro, Folio N°500400878148, emitido con fecha 29 de julio de 2021, por el Servicio de Registro Civil e Identificación. </v>
      </c>
      <c r="G396" s="178" t="str">
        <f>VLOOKUP(A396,'BASE REGISTRO AGOSTO'!$A$1:$T$889,7,FALSE)</f>
        <v xml:space="preserve">Atender y proteger física y mentalmente a menores en situación irregular, discapacitados, ancianos u otros grupos necesitados. </v>
      </c>
      <c r="H396" s="178" t="str">
        <f>VLOOKUP(A396,'BASE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6" s="178" t="str">
        <f>VLOOKUP(A396,'BASE REGISTRO AGOSTO'!$A$1:$T$889,9,FALSE)</f>
        <v>Cada dos años.</v>
      </c>
      <c r="J396" s="178" t="str">
        <f>VLOOKUP(A396,'BASE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6" s="178" t="str">
        <f>VLOOKUP(A396,'BASE REGISTRO AGOSTO'!$A$1:$T$889,11,FALSE)</f>
        <v xml:space="preserve">Presidente: 
Aldo Arely Muñoz Perrin, 
Mandato General de Administración y Facultades:
Diego Trincado Araya, 
Aarón Baruc Castillo Rodríguez, </v>
      </c>
      <c r="L396" s="178" t="str">
        <f>VLOOKUP(A396,'BASE REGISTRO AGOSTO'!$A$1:$T$889,12,FALSE)</f>
        <v xml:space="preserve">Calle Cruz del Sur N° 150, Las condes </v>
      </c>
      <c r="M396" s="178" t="str">
        <f>VLOOKUP(A396,'BASE REGISTRO AGOSTO'!$A$1:$T$889,13,FALSE)</f>
        <v>XIII</v>
      </c>
      <c r="N396" s="178" t="str">
        <f>VLOOKUP(A396,'BASE REGISTRO AGOSTO'!$A$1:$T$889,14,FALSE)</f>
        <v>LAS CONDES</v>
      </c>
      <c r="O396" s="178" t="str">
        <f>VLOOKUP(A396,'BASE REGISTRO AGOSTO'!$A$1:$T$889,15,FALSE)</f>
        <v xml:space="preserve">2) 3244 5640 
Móvil: 569-500 67 212 (Secretaría ADRA) </v>
      </c>
      <c r="P396" s="178" t="str">
        <f>VLOOKUP(A396,'BASE REGISTRO AGOSTO'!$A$1:$T$889,16,FALSE)</f>
        <v>adrachile@adra.cl - Página web: www.adra.cl</v>
      </c>
      <c r="Q396" s="178" t="str">
        <f>VLOOKUP(A396,'BASE REGISTRO AGOSTO'!$A$1:$T$889,17,FALSE)</f>
        <v>C.P. 7931090</v>
      </c>
      <c r="R396" s="178">
        <f>VLOOKUP(A396,'BASE REGISTRO AGOSTO'!$A$1:$T$889,18,FALSE)</f>
        <v>93401</v>
      </c>
      <c r="S396" s="178" t="str">
        <f>VLOOKUP(A396,'BASE REGISTRO AGOSTO'!$A$1:$T$889,19,FALSE)</f>
        <v>Antecedentes financieros correspondientes al año 2020, aprobados por el Subdepartamento de Supervisión Financiera.</v>
      </c>
      <c r="T396" s="183">
        <f>VLOOKUP(A396,'BASE REGISTRO AGOSTO'!$A$1:$T$889,20,FALSE)</f>
        <v>37970</v>
      </c>
      <c r="U396" s="177">
        <v>6902</v>
      </c>
      <c r="V396" s="179">
        <v>89369365</v>
      </c>
      <c r="W396" s="179">
        <v>401173884</v>
      </c>
      <c r="X396" s="180">
        <v>44469</v>
      </c>
      <c r="Y396" s="176" t="s">
        <v>6489</v>
      </c>
      <c r="Z396" s="176" t="s">
        <v>6490</v>
      </c>
      <c r="AA396" s="181" t="s">
        <v>6525</v>
      </c>
    </row>
    <row r="397" spans="1:27" ht="15.75" customHeight="1" x14ac:dyDescent="0.2">
      <c r="A397" s="177">
        <v>6902</v>
      </c>
      <c r="B397" s="178" t="str">
        <f>VLOOKUP(A397,'BASE REGISTRO AGOSTO'!$A$1:$T$889,2,FALSE)</f>
        <v>Corporación Agencia Adventista de Desarrollo y Recursos Asistenciales (ADRA-CHILE)</v>
      </c>
      <c r="C397" s="178">
        <f>VLOOKUP(A397,'BASE REGISTRO AGOSTO'!$A$1:$T$889,3,FALSE)</f>
        <v>700516008</v>
      </c>
      <c r="D397" s="178" t="str">
        <f>VLOOKUP(A397,'BASE REGISTRO AGOSTO'!$A$1:$T$889,4,FALSE)</f>
        <v>Corporación de Derecho Privado</v>
      </c>
      <c r="E397" s="178" t="str">
        <f>VLOOKUP(A397,'BASE REGISTRO AGOSTO'!$A$1:$T$889,5,FALSE)</f>
        <v>Otorgado por Decreto Supremo Nº 727, de fecha 23 de mayo de 1990, por el Ministerio de Justicia.</v>
      </c>
      <c r="F397" s="178" t="str">
        <f>VLOOKUP(A397,'BASE REGISTRO AGOSTO'!$A$1:$T$889,6,FALSE)</f>
        <v xml:space="preserve">Certificado de Vigencia de Persona Jurídica sin Fines de Lucro, Folio N°500400878148, emitido con fecha 29 de julio de 2021, por el Servicio de Registro Civil e Identificación. </v>
      </c>
      <c r="G397" s="178" t="str">
        <f>VLOOKUP(A397,'BASE REGISTRO AGOSTO'!$A$1:$T$889,7,FALSE)</f>
        <v xml:space="preserve">Atender y proteger física y mentalmente a menores en situación irregular, discapacitados, ancianos u otros grupos necesitados. </v>
      </c>
      <c r="H397" s="178" t="str">
        <f>VLOOKUP(A397,'BASE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7" s="178" t="str">
        <f>VLOOKUP(A397,'BASE REGISTRO AGOSTO'!$A$1:$T$889,9,FALSE)</f>
        <v>Cada dos años.</v>
      </c>
      <c r="J397" s="178" t="str">
        <f>VLOOKUP(A397,'BASE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7" s="178" t="str">
        <f>VLOOKUP(A397,'BASE REGISTRO AGOSTO'!$A$1:$T$889,11,FALSE)</f>
        <v xml:space="preserve">Presidente: 
Aldo Arely Muñoz Perrin, 
Mandato General de Administración y Facultades:
Diego Trincado Araya, 
Aarón Baruc Castillo Rodríguez, </v>
      </c>
      <c r="L397" s="178" t="str">
        <f>VLOOKUP(A397,'BASE REGISTRO AGOSTO'!$A$1:$T$889,12,FALSE)</f>
        <v xml:space="preserve">Calle Cruz del Sur N° 150, Las condes </v>
      </c>
      <c r="M397" s="178" t="str">
        <f>VLOOKUP(A397,'BASE REGISTRO AGOSTO'!$A$1:$T$889,13,FALSE)</f>
        <v>XIII</v>
      </c>
      <c r="N397" s="178" t="str">
        <f>VLOOKUP(A397,'BASE REGISTRO AGOSTO'!$A$1:$T$889,14,FALSE)</f>
        <v>LAS CONDES</v>
      </c>
      <c r="O397" s="178" t="str">
        <f>VLOOKUP(A397,'BASE REGISTRO AGOSTO'!$A$1:$T$889,15,FALSE)</f>
        <v xml:space="preserve">2) 3244 5640 
Móvil: 569-500 67 212 (Secretaría ADRA) </v>
      </c>
      <c r="P397" s="178" t="str">
        <f>VLOOKUP(A397,'BASE REGISTRO AGOSTO'!$A$1:$T$889,16,FALSE)</f>
        <v>adrachile@adra.cl - Página web: www.adra.cl</v>
      </c>
      <c r="Q397" s="178" t="str">
        <f>VLOOKUP(A397,'BASE REGISTRO AGOSTO'!$A$1:$T$889,17,FALSE)</f>
        <v>C.P. 7931090</v>
      </c>
      <c r="R397" s="178">
        <f>VLOOKUP(A397,'BASE REGISTRO AGOSTO'!$A$1:$T$889,18,FALSE)</f>
        <v>93401</v>
      </c>
      <c r="S397" s="178" t="str">
        <f>VLOOKUP(A397,'BASE REGISTRO AGOSTO'!$A$1:$T$889,19,FALSE)</f>
        <v>Antecedentes financieros correspondientes al año 2020, aprobados por el Subdepartamento de Supervisión Financiera.</v>
      </c>
      <c r="T397" s="183">
        <f>VLOOKUP(A397,'BASE REGISTRO AGOSTO'!$A$1:$T$889,20,FALSE)</f>
        <v>37970</v>
      </c>
      <c r="U397" s="177">
        <v>6902</v>
      </c>
      <c r="V397" s="179">
        <v>79754826</v>
      </c>
      <c r="W397" s="179">
        <v>249347292</v>
      </c>
      <c r="X397" s="180">
        <v>44469</v>
      </c>
      <c r="Y397" s="176" t="s">
        <v>6489</v>
      </c>
      <c r="Z397" s="176" t="s">
        <v>6490</v>
      </c>
      <c r="AA397" s="181" t="s">
        <v>6599</v>
      </c>
    </row>
    <row r="398" spans="1:27" ht="15.75" customHeight="1" x14ac:dyDescent="0.2">
      <c r="A398" s="177">
        <v>6902</v>
      </c>
      <c r="B398" s="178" t="str">
        <f>VLOOKUP(A398,'BASE REGISTRO AGOSTO'!$A$1:$T$889,2,FALSE)</f>
        <v>Corporación Agencia Adventista de Desarrollo y Recursos Asistenciales (ADRA-CHILE)</v>
      </c>
      <c r="C398" s="178">
        <f>VLOOKUP(A398,'BASE REGISTRO AGOSTO'!$A$1:$T$889,3,FALSE)</f>
        <v>700516008</v>
      </c>
      <c r="D398" s="178" t="str">
        <f>VLOOKUP(A398,'BASE REGISTRO AGOSTO'!$A$1:$T$889,4,FALSE)</f>
        <v>Corporación de Derecho Privado</v>
      </c>
      <c r="E398" s="178" t="str">
        <f>VLOOKUP(A398,'BASE REGISTRO AGOSTO'!$A$1:$T$889,5,FALSE)</f>
        <v>Otorgado por Decreto Supremo Nº 727, de fecha 23 de mayo de 1990, por el Ministerio de Justicia.</v>
      </c>
      <c r="F398" s="178" t="str">
        <f>VLOOKUP(A398,'BASE REGISTRO AGOSTO'!$A$1:$T$889,6,FALSE)</f>
        <v xml:space="preserve">Certificado de Vigencia de Persona Jurídica sin Fines de Lucro, Folio N°500400878148, emitido con fecha 29 de julio de 2021, por el Servicio de Registro Civil e Identificación. </v>
      </c>
      <c r="G398" s="178" t="str">
        <f>VLOOKUP(A398,'BASE REGISTRO AGOSTO'!$A$1:$T$889,7,FALSE)</f>
        <v xml:space="preserve">Atender y proteger física y mentalmente a menores en situación irregular, discapacitados, ancianos u otros grupos necesitados. </v>
      </c>
      <c r="H398" s="178" t="str">
        <f>VLOOKUP(A398,'BASE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8" s="178" t="str">
        <f>VLOOKUP(A398,'BASE REGISTRO AGOSTO'!$A$1:$T$889,9,FALSE)</f>
        <v>Cada dos años.</v>
      </c>
      <c r="J398" s="178" t="str">
        <f>VLOOKUP(A398,'BASE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8" s="178" t="str">
        <f>VLOOKUP(A398,'BASE REGISTRO AGOSTO'!$A$1:$T$889,11,FALSE)</f>
        <v xml:space="preserve">Presidente: 
Aldo Arely Muñoz Perrin, 
Mandato General de Administración y Facultades:
Diego Trincado Araya, 
Aarón Baruc Castillo Rodríguez, </v>
      </c>
      <c r="L398" s="178" t="str">
        <f>VLOOKUP(A398,'BASE REGISTRO AGOSTO'!$A$1:$T$889,12,FALSE)</f>
        <v xml:space="preserve">Calle Cruz del Sur N° 150, Las condes </v>
      </c>
      <c r="M398" s="178" t="str">
        <f>VLOOKUP(A398,'BASE REGISTRO AGOSTO'!$A$1:$T$889,13,FALSE)</f>
        <v>XIII</v>
      </c>
      <c r="N398" s="178" t="str">
        <f>VLOOKUP(A398,'BASE REGISTRO AGOSTO'!$A$1:$T$889,14,FALSE)</f>
        <v>LAS CONDES</v>
      </c>
      <c r="O398" s="178" t="str">
        <f>VLOOKUP(A398,'BASE REGISTRO AGOSTO'!$A$1:$T$889,15,FALSE)</f>
        <v xml:space="preserve">2) 3244 5640 
Móvil: 569-500 67 212 (Secretaría ADRA) </v>
      </c>
      <c r="P398" s="178" t="str">
        <f>VLOOKUP(A398,'BASE REGISTRO AGOSTO'!$A$1:$T$889,16,FALSE)</f>
        <v>adrachile@adra.cl - Página web: www.adra.cl</v>
      </c>
      <c r="Q398" s="178" t="str">
        <f>VLOOKUP(A398,'BASE REGISTRO AGOSTO'!$A$1:$T$889,17,FALSE)</f>
        <v>C.P. 7931090</v>
      </c>
      <c r="R398" s="178">
        <f>VLOOKUP(A398,'BASE REGISTRO AGOSTO'!$A$1:$T$889,18,FALSE)</f>
        <v>93401</v>
      </c>
      <c r="S398" s="178" t="str">
        <f>VLOOKUP(A398,'BASE REGISTRO AGOSTO'!$A$1:$T$889,19,FALSE)</f>
        <v>Antecedentes financieros correspondientes al año 2020, aprobados por el Subdepartamento de Supervisión Financiera.</v>
      </c>
      <c r="T398" s="183">
        <f>VLOOKUP(A398,'BASE REGISTRO AGOSTO'!$A$1:$T$889,20,FALSE)</f>
        <v>37970</v>
      </c>
      <c r="U398" s="177">
        <v>6902</v>
      </c>
      <c r="V398" s="179">
        <v>54791030</v>
      </c>
      <c r="W398" s="179">
        <v>332666450</v>
      </c>
      <c r="X398" s="180">
        <v>44469</v>
      </c>
      <c r="Y398" s="176" t="s">
        <v>6489</v>
      </c>
      <c r="Z398" s="176" t="s">
        <v>6490</v>
      </c>
      <c r="AA398" s="181" t="s">
        <v>6502</v>
      </c>
    </row>
    <row r="399" spans="1:27" ht="15.75" customHeight="1" x14ac:dyDescent="0.2">
      <c r="A399" s="177">
        <v>6902</v>
      </c>
      <c r="B399" s="178" t="str">
        <f>VLOOKUP(A399,'BASE REGISTRO AGOSTO'!$A$1:$T$889,2,FALSE)</f>
        <v>Corporación Agencia Adventista de Desarrollo y Recursos Asistenciales (ADRA-CHILE)</v>
      </c>
      <c r="C399" s="178">
        <f>VLOOKUP(A399,'BASE REGISTRO AGOSTO'!$A$1:$T$889,3,FALSE)</f>
        <v>700516008</v>
      </c>
      <c r="D399" s="178" t="str">
        <f>VLOOKUP(A399,'BASE REGISTRO AGOSTO'!$A$1:$T$889,4,FALSE)</f>
        <v>Corporación de Derecho Privado</v>
      </c>
      <c r="E399" s="178" t="str">
        <f>VLOOKUP(A399,'BASE REGISTRO AGOSTO'!$A$1:$T$889,5,FALSE)</f>
        <v>Otorgado por Decreto Supremo Nº 727, de fecha 23 de mayo de 1990, por el Ministerio de Justicia.</v>
      </c>
      <c r="F399" s="178" t="str">
        <f>VLOOKUP(A399,'BASE REGISTRO AGOSTO'!$A$1:$T$889,6,FALSE)</f>
        <v xml:space="preserve">Certificado de Vigencia de Persona Jurídica sin Fines de Lucro, Folio N°500400878148, emitido con fecha 29 de julio de 2021, por el Servicio de Registro Civil e Identificación. </v>
      </c>
      <c r="G399" s="178" t="str">
        <f>VLOOKUP(A399,'BASE REGISTRO AGOSTO'!$A$1:$T$889,7,FALSE)</f>
        <v xml:space="preserve">Atender y proteger física y mentalmente a menores en situación irregular, discapacitados, ancianos u otros grupos necesitados. </v>
      </c>
      <c r="H399" s="178" t="str">
        <f>VLOOKUP(A399,'BASE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9" s="178" t="str">
        <f>VLOOKUP(A399,'BASE REGISTRO AGOSTO'!$A$1:$T$889,9,FALSE)</f>
        <v>Cada dos años.</v>
      </c>
      <c r="J399" s="178" t="str">
        <f>VLOOKUP(A399,'BASE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9" s="178" t="str">
        <f>VLOOKUP(A399,'BASE REGISTRO AGOSTO'!$A$1:$T$889,11,FALSE)</f>
        <v xml:space="preserve">Presidente: 
Aldo Arely Muñoz Perrin, 
Mandato General de Administración y Facultades:
Diego Trincado Araya, 
Aarón Baruc Castillo Rodríguez, </v>
      </c>
      <c r="L399" s="178" t="str">
        <f>VLOOKUP(A399,'BASE REGISTRO AGOSTO'!$A$1:$T$889,12,FALSE)</f>
        <v xml:space="preserve">Calle Cruz del Sur N° 150, Las condes </v>
      </c>
      <c r="M399" s="178" t="str">
        <f>VLOOKUP(A399,'BASE REGISTRO AGOSTO'!$A$1:$T$889,13,FALSE)</f>
        <v>XIII</v>
      </c>
      <c r="N399" s="178" t="str">
        <f>VLOOKUP(A399,'BASE REGISTRO AGOSTO'!$A$1:$T$889,14,FALSE)</f>
        <v>LAS CONDES</v>
      </c>
      <c r="O399" s="178" t="str">
        <f>VLOOKUP(A399,'BASE REGISTRO AGOSTO'!$A$1:$T$889,15,FALSE)</f>
        <v xml:space="preserve">2) 3244 5640 
Móvil: 569-500 67 212 (Secretaría ADRA) </v>
      </c>
      <c r="P399" s="178" t="str">
        <f>VLOOKUP(A399,'BASE REGISTRO AGOSTO'!$A$1:$T$889,16,FALSE)</f>
        <v>adrachile@adra.cl - Página web: www.adra.cl</v>
      </c>
      <c r="Q399" s="178" t="str">
        <f>VLOOKUP(A399,'BASE REGISTRO AGOSTO'!$A$1:$T$889,17,FALSE)</f>
        <v>C.P. 7931090</v>
      </c>
      <c r="R399" s="178">
        <f>VLOOKUP(A399,'BASE REGISTRO AGOSTO'!$A$1:$T$889,18,FALSE)</f>
        <v>93401</v>
      </c>
      <c r="S399" s="178" t="str">
        <f>VLOOKUP(A399,'BASE REGISTRO AGOSTO'!$A$1:$T$889,19,FALSE)</f>
        <v>Antecedentes financieros correspondientes al año 2020, aprobados por el Subdepartamento de Supervisión Financiera.</v>
      </c>
      <c r="T399" s="183">
        <f>VLOOKUP(A399,'BASE REGISTRO AGOSTO'!$A$1:$T$889,20,FALSE)</f>
        <v>37970</v>
      </c>
      <c r="U399" s="177">
        <v>6902</v>
      </c>
      <c r="V399" s="179">
        <v>16033200</v>
      </c>
      <c r="W399" s="179">
        <v>432663660</v>
      </c>
      <c r="X399" s="180">
        <v>44469</v>
      </c>
      <c r="Y399" s="176" t="s">
        <v>6489</v>
      </c>
      <c r="Z399" s="176" t="s">
        <v>6490</v>
      </c>
      <c r="AA399" s="181" t="s">
        <v>6530</v>
      </c>
    </row>
    <row r="400" spans="1:27" ht="15.75" customHeight="1" x14ac:dyDescent="0.2">
      <c r="A400" s="177">
        <v>6902</v>
      </c>
      <c r="B400" s="178" t="str">
        <f>VLOOKUP(A400,'BASE REGISTRO AGOSTO'!$A$1:$T$889,2,FALSE)</f>
        <v>Corporación Agencia Adventista de Desarrollo y Recursos Asistenciales (ADRA-CHILE)</v>
      </c>
      <c r="C400" s="178">
        <f>VLOOKUP(A400,'BASE REGISTRO AGOSTO'!$A$1:$T$889,3,FALSE)</f>
        <v>700516008</v>
      </c>
      <c r="D400" s="178" t="str">
        <f>VLOOKUP(A400,'BASE REGISTRO AGOSTO'!$A$1:$T$889,4,FALSE)</f>
        <v>Corporación de Derecho Privado</v>
      </c>
      <c r="E400" s="178" t="str">
        <f>VLOOKUP(A400,'BASE REGISTRO AGOSTO'!$A$1:$T$889,5,FALSE)</f>
        <v>Otorgado por Decreto Supremo Nº 727, de fecha 23 de mayo de 1990, por el Ministerio de Justicia.</v>
      </c>
      <c r="F400" s="178" t="str">
        <f>VLOOKUP(A400,'BASE REGISTRO AGOSTO'!$A$1:$T$889,6,FALSE)</f>
        <v xml:space="preserve">Certificado de Vigencia de Persona Jurídica sin Fines de Lucro, Folio N°500400878148, emitido con fecha 29 de julio de 2021, por el Servicio de Registro Civil e Identificación. </v>
      </c>
      <c r="G400" s="178" t="str">
        <f>VLOOKUP(A400,'BASE REGISTRO AGOSTO'!$A$1:$T$889,7,FALSE)</f>
        <v xml:space="preserve">Atender y proteger física y mentalmente a menores en situación irregular, discapacitados, ancianos u otros grupos necesitados. </v>
      </c>
      <c r="H400" s="178" t="str">
        <f>VLOOKUP(A400,'BASE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0" s="178" t="str">
        <f>VLOOKUP(A400,'BASE REGISTRO AGOSTO'!$A$1:$T$889,9,FALSE)</f>
        <v>Cada dos años.</v>
      </c>
      <c r="J400" s="178" t="str">
        <f>VLOOKUP(A400,'BASE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0" s="178" t="str">
        <f>VLOOKUP(A400,'BASE REGISTRO AGOSTO'!$A$1:$T$889,11,FALSE)</f>
        <v xml:space="preserve">Presidente: 
Aldo Arely Muñoz Perrin, 
Mandato General de Administración y Facultades:
Diego Trincado Araya, 
Aarón Baruc Castillo Rodríguez, </v>
      </c>
      <c r="L400" s="178" t="str">
        <f>VLOOKUP(A400,'BASE REGISTRO AGOSTO'!$A$1:$T$889,12,FALSE)</f>
        <v xml:space="preserve">Calle Cruz del Sur N° 150, Las condes </v>
      </c>
      <c r="M400" s="178" t="str">
        <f>VLOOKUP(A400,'BASE REGISTRO AGOSTO'!$A$1:$T$889,13,FALSE)</f>
        <v>XIII</v>
      </c>
      <c r="N400" s="178" t="str">
        <f>VLOOKUP(A400,'BASE REGISTRO AGOSTO'!$A$1:$T$889,14,FALSE)</f>
        <v>LAS CONDES</v>
      </c>
      <c r="O400" s="178" t="str">
        <f>VLOOKUP(A400,'BASE REGISTRO AGOSTO'!$A$1:$T$889,15,FALSE)</f>
        <v xml:space="preserve">2) 3244 5640 
Móvil: 569-500 67 212 (Secretaría ADRA) </v>
      </c>
      <c r="P400" s="178" t="str">
        <f>VLOOKUP(A400,'BASE REGISTRO AGOSTO'!$A$1:$T$889,16,FALSE)</f>
        <v>adrachile@adra.cl - Página web: www.adra.cl</v>
      </c>
      <c r="Q400" s="178" t="str">
        <f>VLOOKUP(A400,'BASE REGISTRO AGOSTO'!$A$1:$T$889,17,FALSE)</f>
        <v>C.P. 7931090</v>
      </c>
      <c r="R400" s="178">
        <f>VLOOKUP(A400,'BASE REGISTRO AGOSTO'!$A$1:$T$889,18,FALSE)</f>
        <v>93401</v>
      </c>
      <c r="S400" s="178" t="str">
        <f>VLOOKUP(A400,'BASE REGISTRO AGOSTO'!$A$1:$T$889,19,FALSE)</f>
        <v>Antecedentes financieros correspondientes al año 2020, aprobados por el Subdepartamento de Supervisión Financiera.</v>
      </c>
      <c r="T400" s="183">
        <f>VLOOKUP(A400,'BASE REGISTRO AGOSTO'!$A$1:$T$889,20,FALSE)</f>
        <v>37970</v>
      </c>
      <c r="U400" s="177">
        <v>6902</v>
      </c>
      <c r="V400" s="179">
        <v>57980189</v>
      </c>
      <c r="W400" s="179">
        <v>308798142</v>
      </c>
      <c r="X400" s="180">
        <v>44469</v>
      </c>
      <c r="Y400" s="176" t="s">
        <v>6489</v>
      </c>
      <c r="Z400" s="176" t="s">
        <v>6490</v>
      </c>
      <c r="AA400" s="181" t="s">
        <v>6563</v>
      </c>
    </row>
    <row r="401" spans="1:27" ht="15.75" customHeight="1" x14ac:dyDescent="0.2">
      <c r="A401" s="177">
        <v>6902</v>
      </c>
      <c r="B401" s="178" t="str">
        <f>VLOOKUP(A401,'BASE REGISTRO AGOSTO'!$A$1:$T$889,2,FALSE)</f>
        <v>Corporación Agencia Adventista de Desarrollo y Recursos Asistenciales (ADRA-CHILE)</v>
      </c>
      <c r="C401" s="178">
        <f>VLOOKUP(A401,'BASE REGISTRO AGOSTO'!$A$1:$T$889,3,FALSE)</f>
        <v>700516008</v>
      </c>
      <c r="D401" s="178" t="str">
        <f>VLOOKUP(A401,'BASE REGISTRO AGOSTO'!$A$1:$T$889,4,FALSE)</f>
        <v>Corporación de Derecho Privado</v>
      </c>
      <c r="E401" s="178" t="str">
        <f>VLOOKUP(A401,'BASE REGISTRO AGOSTO'!$A$1:$T$889,5,FALSE)</f>
        <v>Otorgado por Decreto Supremo Nº 727, de fecha 23 de mayo de 1990, por el Ministerio de Justicia.</v>
      </c>
      <c r="F401" s="178" t="str">
        <f>VLOOKUP(A401,'BASE REGISTRO AGOSTO'!$A$1:$T$889,6,FALSE)</f>
        <v xml:space="preserve">Certificado de Vigencia de Persona Jurídica sin Fines de Lucro, Folio N°500400878148, emitido con fecha 29 de julio de 2021, por el Servicio de Registro Civil e Identificación. </v>
      </c>
      <c r="G401" s="178" t="str">
        <f>VLOOKUP(A401,'BASE REGISTRO AGOSTO'!$A$1:$T$889,7,FALSE)</f>
        <v xml:space="preserve">Atender y proteger física y mentalmente a menores en situación irregular, discapacitados, ancianos u otros grupos necesitados. </v>
      </c>
      <c r="H401" s="178" t="str">
        <f>VLOOKUP(A401,'BASE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1" s="178" t="str">
        <f>VLOOKUP(A401,'BASE REGISTRO AGOSTO'!$A$1:$T$889,9,FALSE)</f>
        <v>Cada dos años.</v>
      </c>
      <c r="J401" s="178" t="str">
        <f>VLOOKUP(A401,'BASE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1" s="178" t="str">
        <f>VLOOKUP(A401,'BASE REGISTRO AGOSTO'!$A$1:$T$889,11,FALSE)</f>
        <v xml:space="preserve">Presidente: 
Aldo Arely Muñoz Perrin, 
Mandato General de Administración y Facultades:
Diego Trincado Araya, 
Aarón Baruc Castillo Rodríguez, </v>
      </c>
      <c r="L401" s="178" t="str">
        <f>VLOOKUP(A401,'BASE REGISTRO AGOSTO'!$A$1:$T$889,12,FALSE)</f>
        <v xml:space="preserve">Calle Cruz del Sur N° 150, Las condes </v>
      </c>
      <c r="M401" s="178" t="str">
        <f>VLOOKUP(A401,'BASE REGISTRO AGOSTO'!$A$1:$T$889,13,FALSE)</f>
        <v>XIII</v>
      </c>
      <c r="N401" s="178" t="str">
        <f>VLOOKUP(A401,'BASE REGISTRO AGOSTO'!$A$1:$T$889,14,FALSE)</f>
        <v>LAS CONDES</v>
      </c>
      <c r="O401" s="178" t="str">
        <f>VLOOKUP(A401,'BASE REGISTRO AGOSTO'!$A$1:$T$889,15,FALSE)</f>
        <v xml:space="preserve">2) 3244 5640 
Móvil: 569-500 67 212 (Secretaría ADRA) </v>
      </c>
      <c r="P401" s="178" t="str">
        <f>VLOOKUP(A401,'BASE REGISTRO AGOSTO'!$A$1:$T$889,16,FALSE)</f>
        <v>adrachile@adra.cl - Página web: www.adra.cl</v>
      </c>
      <c r="Q401" s="178" t="str">
        <f>VLOOKUP(A401,'BASE REGISTRO AGOSTO'!$A$1:$T$889,17,FALSE)</f>
        <v>C.P. 7931090</v>
      </c>
      <c r="R401" s="178">
        <f>VLOOKUP(A401,'BASE REGISTRO AGOSTO'!$A$1:$T$889,18,FALSE)</f>
        <v>93401</v>
      </c>
      <c r="S401" s="178" t="str">
        <f>VLOOKUP(A401,'BASE REGISTRO AGOSTO'!$A$1:$T$889,19,FALSE)</f>
        <v>Antecedentes financieros correspondientes al año 2020, aprobados por el Subdepartamento de Supervisión Financiera.</v>
      </c>
      <c r="T401" s="183">
        <f>VLOOKUP(A401,'BASE REGISTRO AGOSTO'!$A$1:$T$889,20,FALSE)</f>
        <v>37970</v>
      </c>
      <c r="U401" s="177">
        <v>6902</v>
      </c>
      <c r="V401" s="179">
        <v>0</v>
      </c>
      <c r="W401" s="179">
        <v>48164250</v>
      </c>
      <c r="X401" s="180">
        <v>44469</v>
      </c>
      <c r="Y401" s="176" t="s">
        <v>6489</v>
      </c>
      <c r="Z401" s="176" t="s">
        <v>6490</v>
      </c>
      <c r="AA401" s="181" t="s">
        <v>6558</v>
      </c>
    </row>
    <row r="402" spans="1:27" ht="15.75" customHeight="1" x14ac:dyDescent="0.2">
      <c r="A402" s="177">
        <v>6902</v>
      </c>
      <c r="B402" s="178" t="str">
        <f>VLOOKUP(A402,'BASE REGISTRO AGOSTO'!$A$1:$T$889,2,FALSE)</f>
        <v>Corporación Agencia Adventista de Desarrollo y Recursos Asistenciales (ADRA-CHILE)</v>
      </c>
      <c r="C402" s="178">
        <f>VLOOKUP(A402,'BASE REGISTRO AGOSTO'!$A$1:$T$889,3,FALSE)</f>
        <v>700516008</v>
      </c>
      <c r="D402" s="178" t="str">
        <f>VLOOKUP(A402,'BASE REGISTRO AGOSTO'!$A$1:$T$889,4,FALSE)</f>
        <v>Corporación de Derecho Privado</v>
      </c>
      <c r="E402" s="178" t="str">
        <f>VLOOKUP(A402,'BASE REGISTRO AGOSTO'!$A$1:$T$889,5,FALSE)</f>
        <v>Otorgado por Decreto Supremo Nº 727, de fecha 23 de mayo de 1990, por el Ministerio de Justicia.</v>
      </c>
      <c r="F402" s="178" t="str">
        <f>VLOOKUP(A402,'BASE REGISTRO AGOSTO'!$A$1:$T$889,6,FALSE)</f>
        <v xml:space="preserve">Certificado de Vigencia de Persona Jurídica sin Fines de Lucro, Folio N°500400878148, emitido con fecha 29 de julio de 2021, por el Servicio de Registro Civil e Identificación. </v>
      </c>
      <c r="G402" s="178" t="str">
        <f>VLOOKUP(A402,'BASE REGISTRO AGOSTO'!$A$1:$T$889,7,FALSE)</f>
        <v xml:space="preserve">Atender y proteger física y mentalmente a menores en situación irregular, discapacitados, ancianos u otros grupos necesitados. </v>
      </c>
      <c r="H402" s="178" t="str">
        <f>VLOOKUP(A402,'BASE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2" s="178" t="str">
        <f>VLOOKUP(A402,'BASE REGISTRO AGOSTO'!$A$1:$T$889,9,FALSE)</f>
        <v>Cada dos años.</v>
      </c>
      <c r="J402" s="178" t="str">
        <f>VLOOKUP(A402,'BASE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2" s="178" t="str">
        <f>VLOOKUP(A402,'BASE REGISTRO AGOSTO'!$A$1:$T$889,11,FALSE)</f>
        <v xml:space="preserve">Presidente: 
Aldo Arely Muñoz Perrin, 
Mandato General de Administración y Facultades:
Diego Trincado Araya, 
Aarón Baruc Castillo Rodríguez, </v>
      </c>
      <c r="L402" s="178" t="str">
        <f>VLOOKUP(A402,'BASE REGISTRO AGOSTO'!$A$1:$T$889,12,FALSE)</f>
        <v xml:space="preserve">Calle Cruz del Sur N° 150, Las condes </v>
      </c>
      <c r="M402" s="178" t="str">
        <f>VLOOKUP(A402,'BASE REGISTRO AGOSTO'!$A$1:$T$889,13,FALSE)</f>
        <v>XIII</v>
      </c>
      <c r="N402" s="178" t="str">
        <f>VLOOKUP(A402,'BASE REGISTRO AGOSTO'!$A$1:$T$889,14,FALSE)</f>
        <v>LAS CONDES</v>
      </c>
      <c r="O402" s="178" t="str">
        <f>VLOOKUP(A402,'BASE REGISTRO AGOSTO'!$A$1:$T$889,15,FALSE)</f>
        <v xml:space="preserve">2) 3244 5640 
Móvil: 569-500 67 212 (Secretaría ADRA) </v>
      </c>
      <c r="P402" s="178" t="str">
        <f>VLOOKUP(A402,'BASE REGISTRO AGOSTO'!$A$1:$T$889,16,FALSE)</f>
        <v>adrachile@adra.cl - Página web: www.adra.cl</v>
      </c>
      <c r="Q402" s="178" t="str">
        <f>VLOOKUP(A402,'BASE REGISTRO AGOSTO'!$A$1:$T$889,17,FALSE)</f>
        <v>C.P. 7931090</v>
      </c>
      <c r="R402" s="178">
        <f>VLOOKUP(A402,'BASE REGISTRO AGOSTO'!$A$1:$T$889,18,FALSE)</f>
        <v>93401</v>
      </c>
      <c r="S402" s="178" t="str">
        <f>VLOOKUP(A402,'BASE REGISTRO AGOSTO'!$A$1:$T$889,19,FALSE)</f>
        <v>Antecedentes financieros correspondientes al año 2020, aprobados por el Subdepartamento de Supervisión Financiera.</v>
      </c>
      <c r="T402" s="183">
        <f>VLOOKUP(A402,'BASE REGISTRO AGOSTO'!$A$1:$T$889,20,FALSE)</f>
        <v>37970</v>
      </c>
      <c r="U402" s="177">
        <v>6902</v>
      </c>
      <c r="V402" s="179">
        <v>55485216</v>
      </c>
      <c r="W402" s="179">
        <v>455680345</v>
      </c>
      <c r="X402" s="180">
        <v>44469</v>
      </c>
      <c r="Y402" s="176" t="s">
        <v>6489</v>
      </c>
      <c r="Z402" s="176" t="s">
        <v>6490</v>
      </c>
      <c r="AA402" s="181" t="s">
        <v>6538</v>
      </c>
    </row>
    <row r="403" spans="1:27" ht="15.75" customHeight="1" x14ac:dyDescent="0.2">
      <c r="A403" s="177">
        <v>6902</v>
      </c>
      <c r="B403" s="178" t="str">
        <f>VLOOKUP(A403,'BASE REGISTRO AGOSTO'!$A$1:$T$889,2,FALSE)</f>
        <v>Corporación Agencia Adventista de Desarrollo y Recursos Asistenciales (ADRA-CHILE)</v>
      </c>
      <c r="C403" s="178">
        <f>VLOOKUP(A403,'BASE REGISTRO AGOSTO'!$A$1:$T$889,3,FALSE)</f>
        <v>700516008</v>
      </c>
      <c r="D403" s="178" t="str">
        <f>VLOOKUP(A403,'BASE REGISTRO AGOSTO'!$A$1:$T$889,4,FALSE)</f>
        <v>Corporación de Derecho Privado</v>
      </c>
      <c r="E403" s="178" t="str">
        <f>VLOOKUP(A403,'BASE REGISTRO AGOSTO'!$A$1:$T$889,5,FALSE)</f>
        <v>Otorgado por Decreto Supremo Nº 727, de fecha 23 de mayo de 1990, por el Ministerio de Justicia.</v>
      </c>
      <c r="F403" s="178" t="str">
        <f>VLOOKUP(A403,'BASE REGISTRO AGOSTO'!$A$1:$T$889,6,FALSE)</f>
        <v xml:space="preserve">Certificado de Vigencia de Persona Jurídica sin Fines de Lucro, Folio N°500400878148, emitido con fecha 29 de julio de 2021, por el Servicio de Registro Civil e Identificación. </v>
      </c>
      <c r="G403" s="178" t="str">
        <f>VLOOKUP(A403,'BASE REGISTRO AGOSTO'!$A$1:$T$889,7,FALSE)</f>
        <v xml:space="preserve">Atender y proteger física y mentalmente a menores en situación irregular, discapacitados, ancianos u otros grupos necesitados. </v>
      </c>
      <c r="H403" s="178" t="str">
        <f>VLOOKUP(A403,'BASE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3" s="178" t="str">
        <f>VLOOKUP(A403,'BASE REGISTRO AGOSTO'!$A$1:$T$889,9,FALSE)</f>
        <v>Cada dos años.</v>
      </c>
      <c r="J403" s="178" t="str">
        <f>VLOOKUP(A403,'BASE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3" s="178" t="str">
        <f>VLOOKUP(A403,'BASE REGISTRO AGOSTO'!$A$1:$T$889,11,FALSE)</f>
        <v xml:space="preserve">Presidente: 
Aldo Arely Muñoz Perrin, 
Mandato General de Administración y Facultades:
Diego Trincado Araya, 
Aarón Baruc Castillo Rodríguez, </v>
      </c>
      <c r="L403" s="178" t="str">
        <f>VLOOKUP(A403,'BASE REGISTRO AGOSTO'!$A$1:$T$889,12,FALSE)</f>
        <v xml:space="preserve">Calle Cruz del Sur N° 150, Las condes </v>
      </c>
      <c r="M403" s="178" t="str">
        <f>VLOOKUP(A403,'BASE REGISTRO AGOSTO'!$A$1:$T$889,13,FALSE)</f>
        <v>XIII</v>
      </c>
      <c r="N403" s="178" t="str">
        <f>VLOOKUP(A403,'BASE REGISTRO AGOSTO'!$A$1:$T$889,14,FALSE)</f>
        <v>LAS CONDES</v>
      </c>
      <c r="O403" s="178" t="str">
        <f>VLOOKUP(A403,'BASE REGISTRO AGOSTO'!$A$1:$T$889,15,FALSE)</f>
        <v xml:space="preserve">2) 3244 5640 
Móvil: 569-500 67 212 (Secretaría ADRA) </v>
      </c>
      <c r="P403" s="178" t="str">
        <f>VLOOKUP(A403,'BASE REGISTRO AGOSTO'!$A$1:$T$889,16,FALSE)</f>
        <v>adrachile@adra.cl - Página web: www.adra.cl</v>
      </c>
      <c r="Q403" s="178" t="str">
        <f>VLOOKUP(A403,'BASE REGISTRO AGOSTO'!$A$1:$T$889,17,FALSE)</f>
        <v>C.P. 7931090</v>
      </c>
      <c r="R403" s="178">
        <f>VLOOKUP(A403,'BASE REGISTRO AGOSTO'!$A$1:$T$889,18,FALSE)</f>
        <v>93401</v>
      </c>
      <c r="S403" s="178" t="str">
        <f>VLOOKUP(A403,'BASE REGISTRO AGOSTO'!$A$1:$T$889,19,FALSE)</f>
        <v>Antecedentes financieros correspondientes al año 2020, aprobados por el Subdepartamento de Supervisión Financiera.</v>
      </c>
      <c r="T403" s="183">
        <f>VLOOKUP(A403,'BASE REGISTRO AGOSTO'!$A$1:$T$889,20,FALSE)</f>
        <v>37970</v>
      </c>
      <c r="U403" s="177">
        <v>6902</v>
      </c>
      <c r="V403" s="179">
        <v>18981240</v>
      </c>
      <c r="W403" s="179">
        <v>171715572</v>
      </c>
      <c r="X403" s="180">
        <v>44469</v>
      </c>
      <c r="Y403" s="176" t="s">
        <v>6489</v>
      </c>
      <c r="Z403" s="176" t="s">
        <v>6490</v>
      </c>
      <c r="AA403" s="181" t="s">
        <v>6604</v>
      </c>
    </row>
    <row r="404" spans="1:27" ht="15.75" customHeight="1" x14ac:dyDescent="0.2">
      <c r="A404" s="177">
        <v>6902</v>
      </c>
      <c r="B404" s="178" t="str">
        <f>VLOOKUP(A404,'BASE REGISTRO AGOSTO'!$A$1:$T$889,2,FALSE)</f>
        <v>Corporación Agencia Adventista de Desarrollo y Recursos Asistenciales (ADRA-CHILE)</v>
      </c>
      <c r="C404" s="178">
        <f>VLOOKUP(A404,'BASE REGISTRO AGOSTO'!$A$1:$T$889,3,FALSE)</f>
        <v>700516008</v>
      </c>
      <c r="D404" s="178" t="str">
        <f>VLOOKUP(A404,'BASE REGISTRO AGOSTO'!$A$1:$T$889,4,FALSE)</f>
        <v>Corporación de Derecho Privado</v>
      </c>
      <c r="E404" s="178" t="str">
        <f>VLOOKUP(A404,'BASE REGISTRO AGOSTO'!$A$1:$T$889,5,FALSE)</f>
        <v>Otorgado por Decreto Supremo Nº 727, de fecha 23 de mayo de 1990, por el Ministerio de Justicia.</v>
      </c>
      <c r="F404" s="178" t="str">
        <f>VLOOKUP(A404,'BASE REGISTRO AGOSTO'!$A$1:$T$889,6,FALSE)</f>
        <v xml:space="preserve">Certificado de Vigencia de Persona Jurídica sin Fines de Lucro, Folio N°500400878148, emitido con fecha 29 de julio de 2021, por el Servicio de Registro Civil e Identificación. </v>
      </c>
      <c r="G404" s="178" t="str">
        <f>VLOOKUP(A404,'BASE REGISTRO AGOSTO'!$A$1:$T$889,7,FALSE)</f>
        <v xml:space="preserve">Atender y proteger física y mentalmente a menores en situación irregular, discapacitados, ancianos u otros grupos necesitados. </v>
      </c>
      <c r="H404" s="178" t="str">
        <f>VLOOKUP(A404,'BASE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4" s="178" t="str">
        <f>VLOOKUP(A404,'BASE REGISTRO AGOSTO'!$A$1:$T$889,9,FALSE)</f>
        <v>Cada dos años.</v>
      </c>
      <c r="J404" s="178" t="str">
        <f>VLOOKUP(A404,'BASE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4" s="178" t="str">
        <f>VLOOKUP(A404,'BASE REGISTRO AGOSTO'!$A$1:$T$889,11,FALSE)</f>
        <v xml:space="preserve">Presidente: 
Aldo Arely Muñoz Perrin, 
Mandato General de Administración y Facultades:
Diego Trincado Araya, 
Aarón Baruc Castillo Rodríguez, </v>
      </c>
      <c r="L404" s="178" t="str">
        <f>VLOOKUP(A404,'BASE REGISTRO AGOSTO'!$A$1:$T$889,12,FALSE)</f>
        <v xml:space="preserve">Calle Cruz del Sur N° 150, Las condes </v>
      </c>
      <c r="M404" s="178" t="str">
        <f>VLOOKUP(A404,'BASE REGISTRO AGOSTO'!$A$1:$T$889,13,FALSE)</f>
        <v>XIII</v>
      </c>
      <c r="N404" s="178" t="str">
        <f>VLOOKUP(A404,'BASE REGISTRO AGOSTO'!$A$1:$T$889,14,FALSE)</f>
        <v>LAS CONDES</v>
      </c>
      <c r="O404" s="178" t="str">
        <f>VLOOKUP(A404,'BASE REGISTRO AGOSTO'!$A$1:$T$889,15,FALSE)</f>
        <v xml:space="preserve">2) 3244 5640 
Móvil: 569-500 67 212 (Secretaría ADRA) </v>
      </c>
      <c r="P404" s="178" t="str">
        <f>VLOOKUP(A404,'BASE REGISTRO AGOSTO'!$A$1:$T$889,16,FALSE)</f>
        <v>adrachile@adra.cl - Página web: www.adra.cl</v>
      </c>
      <c r="Q404" s="178" t="str">
        <f>VLOOKUP(A404,'BASE REGISTRO AGOSTO'!$A$1:$T$889,17,FALSE)</f>
        <v>C.P. 7931090</v>
      </c>
      <c r="R404" s="178">
        <f>VLOOKUP(A404,'BASE REGISTRO AGOSTO'!$A$1:$T$889,18,FALSE)</f>
        <v>93401</v>
      </c>
      <c r="S404" s="178" t="str">
        <f>VLOOKUP(A404,'BASE REGISTRO AGOSTO'!$A$1:$T$889,19,FALSE)</f>
        <v>Antecedentes financieros correspondientes al año 2020, aprobados por el Subdepartamento de Supervisión Financiera.</v>
      </c>
      <c r="T404" s="183">
        <f>VLOOKUP(A404,'BASE REGISTRO AGOSTO'!$A$1:$T$889,20,FALSE)</f>
        <v>37970</v>
      </c>
      <c r="U404" s="177">
        <v>6902</v>
      </c>
      <c r="V404" s="179">
        <v>62943240</v>
      </c>
      <c r="W404" s="179">
        <v>260573118</v>
      </c>
      <c r="X404" s="180">
        <v>44469</v>
      </c>
      <c r="Y404" s="176" t="s">
        <v>6489</v>
      </c>
      <c r="Z404" s="176" t="s">
        <v>6490</v>
      </c>
      <c r="AA404" s="181" t="s">
        <v>6497</v>
      </c>
    </row>
    <row r="405" spans="1:27" ht="15.75" customHeight="1" x14ac:dyDescent="0.2">
      <c r="A405" s="177">
        <v>6902</v>
      </c>
      <c r="B405" s="178" t="str">
        <f>VLOOKUP(A405,'BASE REGISTRO AGOSTO'!$A$1:$T$889,2,FALSE)</f>
        <v>Corporación Agencia Adventista de Desarrollo y Recursos Asistenciales (ADRA-CHILE)</v>
      </c>
      <c r="C405" s="178">
        <f>VLOOKUP(A405,'BASE REGISTRO AGOSTO'!$A$1:$T$889,3,FALSE)</f>
        <v>700516008</v>
      </c>
      <c r="D405" s="178" t="str">
        <f>VLOOKUP(A405,'BASE REGISTRO AGOSTO'!$A$1:$T$889,4,FALSE)</f>
        <v>Corporación de Derecho Privado</v>
      </c>
      <c r="E405" s="178" t="str">
        <f>VLOOKUP(A405,'BASE REGISTRO AGOSTO'!$A$1:$T$889,5,FALSE)</f>
        <v>Otorgado por Decreto Supremo Nº 727, de fecha 23 de mayo de 1990, por el Ministerio de Justicia.</v>
      </c>
      <c r="F405" s="178" t="str">
        <f>VLOOKUP(A405,'BASE REGISTRO AGOSTO'!$A$1:$T$889,6,FALSE)</f>
        <v xml:space="preserve">Certificado de Vigencia de Persona Jurídica sin Fines de Lucro, Folio N°500400878148, emitido con fecha 29 de julio de 2021, por el Servicio de Registro Civil e Identificación. </v>
      </c>
      <c r="G405" s="178" t="str">
        <f>VLOOKUP(A405,'BASE REGISTRO AGOSTO'!$A$1:$T$889,7,FALSE)</f>
        <v xml:space="preserve">Atender y proteger física y mentalmente a menores en situación irregular, discapacitados, ancianos u otros grupos necesitados. </v>
      </c>
      <c r="H405" s="178" t="str">
        <f>VLOOKUP(A405,'BASE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5" s="178" t="str">
        <f>VLOOKUP(A405,'BASE REGISTRO AGOSTO'!$A$1:$T$889,9,FALSE)</f>
        <v>Cada dos años.</v>
      </c>
      <c r="J405" s="178" t="str">
        <f>VLOOKUP(A405,'BASE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5" s="178" t="str">
        <f>VLOOKUP(A405,'BASE REGISTRO AGOSTO'!$A$1:$T$889,11,FALSE)</f>
        <v xml:space="preserve">Presidente: 
Aldo Arely Muñoz Perrin, 
Mandato General de Administración y Facultades:
Diego Trincado Araya, 
Aarón Baruc Castillo Rodríguez, </v>
      </c>
      <c r="L405" s="178" t="str">
        <f>VLOOKUP(A405,'BASE REGISTRO AGOSTO'!$A$1:$T$889,12,FALSE)</f>
        <v xml:space="preserve">Calle Cruz del Sur N° 150, Las condes </v>
      </c>
      <c r="M405" s="178" t="str">
        <f>VLOOKUP(A405,'BASE REGISTRO AGOSTO'!$A$1:$T$889,13,FALSE)</f>
        <v>XIII</v>
      </c>
      <c r="N405" s="178" t="str">
        <f>VLOOKUP(A405,'BASE REGISTRO AGOSTO'!$A$1:$T$889,14,FALSE)</f>
        <v>LAS CONDES</v>
      </c>
      <c r="O405" s="178" t="str">
        <f>VLOOKUP(A405,'BASE REGISTRO AGOSTO'!$A$1:$T$889,15,FALSE)</f>
        <v xml:space="preserve">2) 3244 5640 
Móvil: 569-500 67 212 (Secretaría ADRA) </v>
      </c>
      <c r="P405" s="178" t="str">
        <f>VLOOKUP(A405,'BASE REGISTRO AGOSTO'!$A$1:$T$889,16,FALSE)</f>
        <v>adrachile@adra.cl - Página web: www.adra.cl</v>
      </c>
      <c r="Q405" s="178" t="str">
        <f>VLOOKUP(A405,'BASE REGISTRO AGOSTO'!$A$1:$T$889,17,FALSE)</f>
        <v>C.P. 7931090</v>
      </c>
      <c r="R405" s="178">
        <f>VLOOKUP(A405,'BASE REGISTRO AGOSTO'!$A$1:$T$889,18,FALSE)</f>
        <v>93401</v>
      </c>
      <c r="S405" s="178" t="str">
        <f>VLOOKUP(A405,'BASE REGISTRO AGOSTO'!$A$1:$T$889,19,FALSE)</f>
        <v>Antecedentes financieros correspondientes al año 2020, aprobados por el Subdepartamento de Supervisión Financiera.</v>
      </c>
      <c r="T405" s="183">
        <f>VLOOKUP(A405,'BASE REGISTRO AGOSTO'!$A$1:$T$889,20,FALSE)</f>
        <v>37970</v>
      </c>
      <c r="U405" s="177">
        <v>6902</v>
      </c>
      <c r="V405" s="179">
        <v>51551910</v>
      </c>
      <c r="W405" s="179">
        <v>323198280</v>
      </c>
      <c r="X405" s="180">
        <v>44469</v>
      </c>
      <c r="Y405" s="176" t="s">
        <v>6489</v>
      </c>
      <c r="Z405" s="176" t="s">
        <v>6490</v>
      </c>
      <c r="AA405" s="181" t="s">
        <v>6606</v>
      </c>
    </row>
    <row r="406" spans="1:27" ht="15.75" customHeight="1" x14ac:dyDescent="0.2">
      <c r="A406" s="177">
        <v>6902</v>
      </c>
      <c r="B406" s="178" t="str">
        <f>VLOOKUP(A406,'BASE REGISTRO AGOSTO'!$A$1:$T$889,2,FALSE)</f>
        <v>Corporación Agencia Adventista de Desarrollo y Recursos Asistenciales (ADRA-CHILE)</v>
      </c>
      <c r="C406" s="178">
        <f>VLOOKUP(A406,'BASE REGISTRO AGOSTO'!$A$1:$T$889,3,FALSE)</f>
        <v>700516008</v>
      </c>
      <c r="D406" s="178" t="str">
        <f>VLOOKUP(A406,'BASE REGISTRO AGOSTO'!$A$1:$T$889,4,FALSE)</f>
        <v>Corporación de Derecho Privado</v>
      </c>
      <c r="E406" s="178" t="str">
        <f>VLOOKUP(A406,'BASE REGISTRO AGOSTO'!$A$1:$T$889,5,FALSE)</f>
        <v>Otorgado por Decreto Supremo Nº 727, de fecha 23 de mayo de 1990, por el Ministerio de Justicia.</v>
      </c>
      <c r="F406" s="178" t="str">
        <f>VLOOKUP(A406,'BASE REGISTRO AGOSTO'!$A$1:$T$889,6,FALSE)</f>
        <v xml:space="preserve">Certificado de Vigencia de Persona Jurídica sin Fines de Lucro, Folio N°500400878148, emitido con fecha 29 de julio de 2021, por el Servicio de Registro Civil e Identificación. </v>
      </c>
      <c r="G406" s="178" t="str">
        <f>VLOOKUP(A406,'BASE REGISTRO AGOSTO'!$A$1:$T$889,7,FALSE)</f>
        <v xml:space="preserve">Atender y proteger física y mentalmente a menores en situación irregular, discapacitados, ancianos u otros grupos necesitados. </v>
      </c>
      <c r="H406" s="178" t="str">
        <f>VLOOKUP(A406,'BASE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6" s="178" t="str">
        <f>VLOOKUP(A406,'BASE REGISTRO AGOSTO'!$A$1:$T$889,9,FALSE)</f>
        <v>Cada dos años.</v>
      </c>
      <c r="J406" s="178" t="str">
        <f>VLOOKUP(A406,'BASE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6" s="178" t="str">
        <f>VLOOKUP(A406,'BASE REGISTRO AGOSTO'!$A$1:$T$889,11,FALSE)</f>
        <v xml:space="preserve">Presidente: 
Aldo Arely Muñoz Perrin, 
Mandato General de Administración y Facultades:
Diego Trincado Araya, 
Aarón Baruc Castillo Rodríguez, </v>
      </c>
      <c r="L406" s="178" t="str">
        <f>VLOOKUP(A406,'BASE REGISTRO AGOSTO'!$A$1:$T$889,12,FALSE)</f>
        <v xml:space="preserve">Calle Cruz del Sur N° 150, Las condes </v>
      </c>
      <c r="M406" s="178" t="str">
        <f>VLOOKUP(A406,'BASE REGISTRO AGOSTO'!$A$1:$T$889,13,FALSE)</f>
        <v>XIII</v>
      </c>
      <c r="N406" s="178" t="str">
        <f>VLOOKUP(A406,'BASE REGISTRO AGOSTO'!$A$1:$T$889,14,FALSE)</f>
        <v>LAS CONDES</v>
      </c>
      <c r="O406" s="178" t="str">
        <f>VLOOKUP(A406,'BASE REGISTRO AGOSTO'!$A$1:$T$889,15,FALSE)</f>
        <v xml:space="preserve">2) 3244 5640 
Móvil: 569-500 67 212 (Secretaría ADRA) </v>
      </c>
      <c r="P406" s="178" t="str">
        <f>VLOOKUP(A406,'BASE REGISTRO AGOSTO'!$A$1:$T$889,16,FALSE)</f>
        <v>adrachile@adra.cl - Página web: www.adra.cl</v>
      </c>
      <c r="Q406" s="178" t="str">
        <f>VLOOKUP(A406,'BASE REGISTRO AGOSTO'!$A$1:$T$889,17,FALSE)</f>
        <v>C.P. 7931090</v>
      </c>
      <c r="R406" s="178">
        <f>VLOOKUP(A406,'BASE REGISTRO AGOSTO'!$A$1:$T$889,18,FALSE)</f>
        <v>93401</v>
      </c>
      <c r="S406" s="178" t="str">
        <f>VLOOKUP(A406,'BASE REGISTRO AGOSTO'!$A$1:$T$889,19,FALSE)</f>
        <v>Antecedentes financieros correspondientes al año 2020, aprobados por el Subdepartamento de Supervisión Financiera.</v>
      </c>
      <c r="T406" s="183">
        <f>VLOOKUP(A406,'BASE REGISTRO AGOSTO'!$A$1:$T$889,20,FALSE)</f>
        <v>37970</v>
      </c>
      <c r="U406" s="177">
        <v>6902</v>
      </c>
      <c r="V406" s="179">
        <v>1717931</v>
      </c>
      <c r="W406" s="179">
        <v>32640698</v>
      </c>
      <c r="X406" s="180">
        <v>44469</v>
      </c>
      <c r="Y406" s="176" t="s">
        <v>6489</v>
      </c>
      <c r="Z406" s="176" t="s">
        <v>6490</v>
      </c>
      <c r="AA406" s="181" t="s">
        <v>6542</v>
      </c>
    </row>
    <row r="407" spans="1:27" ht="15.75" customHeight="1" x14ac:dyDescent="0.2">
      <c r="A407" s="177">
        <v>6902</v>
      </c>
      <c r="B407" s="178" t="str">
        <f>VLOOKUP(A407,'BASE REGISTRO AGOSTO'!$A$1:$T$889,2,FALSE)</f>
        <v>Corporación Agencia Adventista de Desarrollo y Recursos Asistenciales (ADRA-CHILE)</v>
      </c>
      <c r="C407" s="178">
        <f>VLOOKUP(A407,'BASE REGISTRO AGOSTO'!$A$1:$T$889,3,FALSE)</f>
        <v>700516008</v>
      </c>
      <c r="D407" s="178" t="str">
        <f>VLOOKUP(A407,'BASE REGISTRO AGOSTO'!$A$1:$T$889,4,FALSE)</f>
        <v>Corporación de Derecho Privado</v>
      </c>
      <c r="E407" s="178" t="str">
        <f>VLOOKUP(A407,'BASE REGISTRO AGOSTO'!$A$1:$T$889,5,FALSE)</f>
        <v>Otorgado por Decreto Supremo Nº 727, de fecha 23 de mayo de 1990, por el Ministerio de Justicia.</v>
      </c>
      <c r="F407" s="178" t="str">
        <f>VLOOKUP(A407,'BASE REGISTRO AGOSTO'!$A$1:$T$889,6,FALSE)</f>
        <v xml:space="preserve">Certificado de Vigencia de Persona Jurídica sin Fines de Lucro, Folio N°500400878148, emitido con fecha 29 de julio de 2021, por el Servicio de Registro Civil e Identificación. </v>
      </c>
      <c r="G407" s="178" t="str">
        <f>VLOOKUP(A407,'BASE REGISTRO AGOSTO'!$A$1:$T$889,7,FALSE)</f>
        <v xml:space="preserve">Atender y proteger física y mentalmente a menores en situación irregular, discapacitados, ancianos u otros grupos necesitados. </v>
      </c>
      <c r="H407" s="178" t="str">
        <f>VLOOKUP(A407,'BASE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7" s="178" t="str">
        <f>VLOOKUP(A407,'BASE REGISTRO AGOSTO'!$A$1:$T$889,9,FALSE)</f>
        <v>Cada dos años.</v>
      </c>
      <c r="J407" s="178" t="str">
        <f>VLOOKUP(A407,'BASE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7" s="178" t="str">
        <f>VLOOKUP(A407,'BASE REGISTRO AGOSTO'!$A$1:$T$889,11,FALSE)</f>
        <v xml:space="preserve">Presidente: 
Aldo Arely Muñoz Perrin, 
Mandato General de Administración y Facultades:
Diego Trincado Araya, 
Aarón Baruc Castillo Rodríguez, </v>
      </c>
      <c r="L407" s="178" t="str">
        <f>VLOOKUP(A407,'BASE REGISTRO AGOSTO'!$A$1:$T$889,12,FALSE)</f>
        <v xml:space="preserve">Calle Cruz del Sur N° 150, Las condes </v>
      </c>
      <c r="M407" s="178" t="str">
        <f>VLOOKUP(A407,'BASE REGISTRO AGOSTO'!$A$1:$T$889,13,FALSE)</f>
        <v>XIII</v>
      </c>
      <c r="N407" s="178" t="str">
        <f>VLOOKUP(A407,'BASE REGISTRO AGOSTO'!$A$1:$T$889,14,FALSE)</f>
        <v>LAS CONDES</v>
      </c>
      <c r="O407" s="178" t="str">
        <f>VLOOKUP(A407,'BASE REGISTRO AGOSTO'!$A$1:$T$889,15,FALSE)</f>
        <v xml:space="preserve">2) 3244 5640 
Móvil: 569-500 67 212 (Secretaría ADRA) </v>
      </c>
      <c r="P407" s="178" t="str">
        <f>VLOOKUP(A407,'BASE REGISTRO AGOSTO'!$A$1:$T$889,16,FALSE)</f>
        <v>adrachile@adra.cl - Página web: www.adra.cl</v>
      </c>
      <c r="Q407" s="178" t="str">
        <f>VLOOKUP(A407,'BASE REGISTRO AGOSTO'!$A$1:$T$889,17,FALSE)</f>
        <v>C.P. 7931090</v>
      </c>
      <c r="R407" s="178">
        <f>VLOOKUP(A407,'BASE REGISTRO AGOSTO'!$A$1:$T$889,18,FALSE)</f>
        <v>93401</v>
      </c>
      <c r="S407" s="178" t="str">
        <f>VLOOKUP(A407,'BASE REGISTRO AGOSTO'!$A$1:$T$889,19,FALSE)</f>
        <v>Antecedentes financieros correspondientes al año 2020, aprobados por el Subdepartamento de Supervisión Financiera.</v>
      </c>
      <c r="T407" s="183">
        <f>VLOOKUP(A407,'BASE REGISTRO AGOSTO'!$A$1:$T$889,20,FALSE)</f>
        <v>37970</v>
      </c>
      <c r="U407" s="177">
        <v>6902</v>
      </c>
      <c r="V407" s="179">
        <v>28898550</v>
      </c>
      <c r="W407" s="179">
        <v>260086950</v>
      </c>
      <c r="X407" s="180">
        <v>44469</v>
      </c>
      <c r="Y407" s="176" t="s">
        <v>6489</v>
      </c>
      <c r="Z407" s="176" t="s">
        <v>6490</v>
      </c>
      <c r="AA407" s="181" t="s">
        <v>6588</v>
      </c>
    </row>
    <row r="408" spans="1:27" ht="15.75" customHeight="1" x14ac:dyDescent="0.2">
      <c r="A408" s="177">
        <v>6902</v>
      </c>
      <c r="B408" s="178" t="str">
        <f>VLOOKUP(A408,'BASE REGISTRO AGOSTO'!$A$1:$T$889,2,FALSE)</f>
        <v>Corporación Agencia Adventista de Desarrollo y Recursos Asistenciales (ADRA-CHILE)</v>
      </c>
      <c r="C408" s="178">
        <f>VLOOKUP(A408,'BASE REGISTRO AGOSTO'!$A$1:$T$889,3,FALSE)</f>
        <v>700516008</v>
      </c>
      <c r="D408" s="178" t="str">
        <f>VLOOKUP(A408,'BASE REGISTRO AGOSTO'!$A$1:$T$889,4,FALSE)</f>
        <v>Corporación de Derecho Privado</v>
      </c>
      <c r="E408" s="178" t="str">
        <f>VLOOKUP(A408,'BASE REGISTRO AGOSTO'!$A$1:$T$889,5,FALSE)</f>
        <v>Otorgado por Decreto Supremo Nº 727, de fecha 23 de mayo de 1990, por el Ministerio de Justicia.</v>
      </c>
      <c r="F408" s="178" t="str">
        <f>VLOOKUP(A408,'BASE REGISTRO AGOSTO'!$A$1:$T$889,6,FALSE)</f>
        <v xml:space="preserve">Certificado de Vigencia de Persona Jurídica sin Fines de Lucro, Folio N°500400878148, emitido con fecha 29 de julio de 2021, por el Servicio de Registro Civil e Identificación. </v>
      </c>
      <c r="G408" s="178" t="str">
        <f>VLOOKUP(A408,'BASE REGISTRO AGOSTO'!$A$1:$T$889,7,FALSE)</f>
        <v xml:space="preserve">Atender y proteger física y mentalmente a menores en situación irregular, discapacitados, ancianos u otros grupos necesitados. </v>
      </c>
      <c r="H408" s="178" t="str">
        <f>VLOOKUP(A408,'BASE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8" s="178" t="str">
        <f>VLOOKUP(A408,'BASE REGISTRO AGOSTO'!$A$1:$T$889,9,FALSE)</f>
        <v>Cada dos años.</v>
      </c>
      <c r="J408" s="178" t="str">
        <f>VLOOKUP(A408,'BASE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8" s="178" t="str">
        <f>VLOOKUP(A408,'BASE REGISTRO AGOSTO'!$A$1:$T$889,11,FALSE)</f>
        <v xml:space="preserve">Presidente: 
Aldo Arely Muñoz Perrin, 
Mandato General de Administración y Facultades:
Diego Trincado Araya, 
Aarón Baruc Castillo Rodríguez, </v>
      </c>
      <c r="L408" s="178" t="str">
        <f>VLOOKUP(A408,'BASE REGISTRO AGOSTO'!$A$1:$T$889,12,FALSE)</f>
        <v xml:space="preserve">Calle Cruz del Sur N° 150, Las condes </v>
      </c>
      <c r="M408" s="178" t="str">
        <f>VLOOKUP(A408,'BASE REGISTRO AGOSTO'!$A$1:$T$889,13,FALSE)</f>
        <v>XIII</v>
      </c>
      <c r="N408" s="178" t="str">
        <f>VLOOKUP(A408,'BASE REGISTRO AGOSTO'!$A$1:$T$889,14,FALSE)</f>
        <v>LAS CONDES</v>
      </c>
      <c r="O408" s="178" t="str">
        <f>VLOOKUP(A408,'BASE REGISTRO AGOSTO'!$A$1:$T$889,15,FALSE)</f>
        <v xml:space="preserve">2) 3244 5640 
Móvil: 569-500 67 212 (Secretaría ADRA) </v>
      </c>
      <c r="P408" s="178" t="str">
        <f>VLOOKUP(A408,'BASE REGISTRO AGOSTO'!$A$1:$T$889,16,FALSE)</f>
        <v>adrachile@adra.cl - Página web: www.adra.cl</v>
      </c>
      <c r="Q408" s="178" t="str">
        <f>VLOOKUP(A408,'BASE REGISTRO AGOSTO'!$A$1:$T$889,17,FALSE)</f>
        <v>C.P. 7931090</v>
      </c>
      <c r="R408" s="178">
        <f>VLOOKUP(A408,'BASE REGISTRO AGOSTO'!$A$1:$T$889,18,FALSE)</f>
        <v>93401</v>
      </c>
      <c r="S408" s="178" t="str">
        <f>VLOOKUP(A408,'BASE REGISTRO AGOSTO'!$A$1:$T$889,19,FALSE)</f>
        <v>Antecedentes financieros correspondientes al año 2020, aprobados por el Subdepartamento de Supervisión Financiera.</v>
      </c>
      <c r="T408" s="183">
        <f>VLOOKUP(A408,'BASE REGISTRO AGOSTO'!$A$1:$T$889,20,FALSE)</f>
        <v>37970</v>
      </c>
      <c r="U408" s="177">
        <v>6902</v>
      </c>
      <c r="V408" s="179">
        <v>46237680</v>
      </c>
      <c r="W408" s="179">
        <v>387113856</v>
      </c>
      <c r="X408" s="180">
        <v>44469</v>
      </c>
      <c r="Y408" s="176" t="s">
        <v>6489</v>
      </c>
      <c r="Z408" s="176" t="s">
        <v>6490</v>
      </c>
      <c r="AA408" s="181" t="s">
        <v>5595</v>
      </c>
    </row>
    <row r="409" spans="1:27" ht="15.75" customHeight="1" x14ac:dyDescent="0.2">
      <c r="A409" s="177">
        <v>6902</v>
      </c>
      <c r="B409" s="178" t="str">
        <f>VLOOKUP(A409,'BASE REGISTRO AGOSTO'!$A$1:$T$889,2,FALSE)</f>
        <v>Corporación Agencia Adventista de Desarrollo y Recursos Asistenciales (ADRA-CHILE)</v>
      </c>
      <c r="C409" s="178">
        <f>VLOOKUP(A409,'BASE REGISTRO AGOSTO'!$A$1:$T$889,3,FALSE)</f>
        <v>700516008</v>
      </c>
      <c r="D409" s="178" t="str">
        <f>VLOOKUP(A409,'BASE REGISTRO AGOSTO'!$A$1:$T$889,4,FALSE)</f>
        <v>Corporación de Derecho Privado</v>
      </c>
      <c r="E409" s="178" t="str">
        <f>VLOOKUP(A409,'BASE REGISTRO AGOSTO'!$A$1:$T$889,5,FALSE)</f>
        <v>Otorgado por Decreto Supremo Nº 727, de fecha 23 de mayo de 1990, por el Ministerio de Justicia.</v>
      </c>
      <c r="F409" s="178" t="str">
        <f>VLOOKUP(A409,'BASE REGISTRO AGOSTO'!$A$1:$T$889,6,FALSE)</f>
        <v xml:space="preserve">Certificado de Vigencia de Persona Jurídica sin Fines de Lucro, Folio N°500400878148, emitido con fecha 29 de julio de 2021, por el Servicio de Registro Civil e Identificación. </v>
      </c>
      <c r="G409" s="178" t="str">
        <f>VLOOKUP(A409,'BASE REGISTRO AGOSTO'!$A$1:$T$889,7,FALSE)</f>
        <v xml:space="preserve">Atender y proteger física y mentalmente a menores en situación irregular, discapacitados, ancianos u otros grupos necesitados. </v>
      </c>
      <c r="H409" s="178" t="str">
        <f>VLOOKUP(A409,'BASE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9" s="178" t="str">
        <f>VLOOKUP(A409,'BASE REGISTRO AGOSTO'!$A$1:$T$889,9,FALSE)</f>
        <v>Cada dos años.</v>
      </c>
      <c r="J409" s="178" t="str">
        <f>VLOOKUP(A409,'BASE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9" s="178" t="str">
        <f>VLOOKUP(A409,'BASE REGISTRO AGOSTO'!$A$1:$T$889,11,FALSE)</f>
        <v xml:space="preserve">Presidente: 
Aldo Arely Muñoz Perrin, 
Mandato General de Administración y Facultades:
Diego Trincado Araya, 
Aarón Baruc Castillo Rodríguez, </v>
      </c>
      <c r="L409" s="178" t="str">
        <f>VLOOKUP(A409,'BASE REGISTRO AGOSTO'!$A$1:$T$889,12,FALSE)</f>
        <v xml:space="preserve">Calle Cruz del Sur N° 150, Las condes </v>
      </c>
      <c r="M409" s="178" t="str">
        <f>VLOOKUP(A409,'BASE REGISTRO AGOSTO'!$A$1:$T$889,13,FALSE)</f>
        <v>XIII</v>
      </c>
      <c r="N409" s="178" t="str">
        <f>VLOOKUP(A409,'BASE REGISTRO AGOSTO'!$A$1:$T$889,14,FALSE)</f>
        <v>LAS CONDES</v>
      </c>
      <c r="O409" s="178" t="str">
        <f>VLOOKUP(A409,'BASE REGISTRO AGOSTO'!$A$1:$T$889,15,FALSE)</f>
        <v xml:space="preserve">2) 3244 5640 
Móvil: 569-500 67 212 (Secretaría ADRA) </v>
      </c>
      <c r="P409" s="178" t="str">
        <f>VLOOKUP(A409,'BASE REGISTRO AGOSTO'!$A$1:$T$889,16,FALSE)</f>
        <v>adrachile@adra.cl - Página web: www.adra.cl</v>
      </c>
      <c r="Q409" s="178" t="str">
        <f>VLOOKUP(A409,'BASE REGISTRO AGOSTO'!$A$1:$T$889,17,FALSE)</f>
        <v>C.P. 7931090</v>
      </c>
      <c r="R409" s="178">
        <f>VLOOKUP(A409,'BASE REGISTRO AGOSTO'!$A$1:$T$889,18,FALSE)</f>
        <v>93401</v>
      </c>
      <c r="S409" s="178" t="str">
        <f>VLOOKUP(A409,'BASE REGISTRO AGOSTO'!$A$1:$T$889,19,FALSE)</f>
        <v>Antecedentes financieros correspondientes al año 2020, aprobados por el Subdepartamento de Supervisión Financiera.</v>
      </c>
      <c r="T409" s="183">
        <f>VLOOKUP(A409,'BASE REGISTRO AGOSTO'!$A$1:$T$889,20,FALSE)</f>
        <v>37970</v>
      </c>
      <c r="U409" s="177">
        <v>6902</v>
      </c>
      <c r="V409" s="179">
        <v>73429470</v>
      </c>
      <c r="W409" s="179">
        <v>346805874</v>
      </c>
      <c r="X409" s="180">
        <v>44469</v>
      </c>
      <c r="Y409" s="176" t="s">
        <v>6489</v>
      </c>
      <c r="Z409" s="176" t="s">
        <v>6490</v>
      </c>
      <c r="AA409" s="181" t="s">
        <v>6508</v>
      </c>
    </row>
    <row r="410" spans="1:27" ht="15.75" customHeight="1" x14ac:dyDescent="0.2">
      <c r="A410" s="177">
        <v>6902</v>
      </c>
      <c r="B410" s="178" t="str">
        <f>VLOOKUP(A410,'BASE REGISTRO AGOSTO'!$A$1:$T$889,2,FALSE)</f>
        <v>Corporación Agencia Adventista de Desarrollo y Recursos Asistenciales (ADRA-CHILE)</v>
      </c>
      <c r="C410" s="178">
        <f>VLOOKUP(A410,'BASE REGISTRO AGOSTO'!$A$1:$T$889,3,FALSE)</f>
        <v>700516008</v>
      </c>
      <c r="D410" s="178" t="str">
        <f>VLOOKUP(A410,'BASE REGISTRO AGOSTO'!$A$1:$T$889,4,FALSE)</f>
        <v>Corporación de Derecho Privado</v>
      </c>
      <c r="E410" s="178" t="str">
        <f>VLOOKUP(A410,'BASE REGISTRO AGOSTO'!$A$1:$T$889,5,FALSE)</f>
        <v>Otorgado por Decreto Supremo Nº 727, de fecha 23 de mayo de 1990, por el Ministerio de Justicia.</v>
      </c>
      <c r="F410" s="178" t="str">
        <f>VLOOKUP(A410,'BASE REGISTRO AGOSTO'!$A$1:$T$889,6,FALSE)</f>
        <v xml:space="preserve">Certificado de Vigencia de Persona Jurídica sin Fines de Lucro, Folio N°500400878148, emitido con fecha 29 de julio de 2021, por el Servicio de Registro Civil e Identificación. </v>
      </c>
      <c r="G410" s="178" t="str">
        <f>VLOOKUP(A410,'BASE REGISTRO AGOSTO'!$A$1:$T$889,7,FALSE)</f>
        <v xml:space="preserve">Atender y proteger física y mentalmente a menores en situación irregular, discapacitados, ancianos u otros grupos necesitados. </v>
      </c>
      <c r="H410" s="178" t="str">
        <f>VLOOKUP(A410,'BASE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0" s="178" t="str">
        <f>VLOOKUP(A410,'BASE REGISTRO AGOSTO'!$A$1:$T$889,9,FALSE)</f>
        <v>Cada dos años.</v>
      </c>
      <c r="J410" s="178" t="str">
        <f>VLOOKUP(A410,'BASE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0" s="178" t="str">
        <f>VLOOKUP(A410,'BASE REGISTRO AGOSTO'!$A$1:$T$889,11,FALSE)</f>
        <v xml:space="preserve">Presidente: 
Aldo Arely Muñoz Perrin, 
Mandato General de Administración y Facultades:
Diego Trincado Araya, 
Aarón Baruc Castillo Rodríguez, </v>
      </c>
      <c r="L410" s="178" t="str">
        <f>VLOOKUP(A410,'BASE REGISTRO AGOSTO'!$A$1:$T$889,12,FALSE)</f>
        <v xml:space="preserve">Calle Cruz del Sur N° 150, Las condes </v>
      </c>
      <c r="M410" s="178" t="str">
        <f>VLOOKUP(A410,'BASE REGISTRO AGOSTO'!$A$1:$T$889,13,FALSE)</f>
        <v>XIII</v>
      </c>
      <c r="N410" s="178" t="str">
        <f>VLOOKUP(A410,'BASE REGISTRO AGOSTO'!$A$1:$T$889,14,FALSE)</f>
        <v>LAS CONDES</v>
      </c>
      <c r="O410" s="178" t="str">
        <f>VLOOKUP(A410,'BASE REGISTRO AGOSTO'!$A$1:$T$889,15,FALSE)</f>
        <v xml:space="preserve">2) 3244 5640 
Móvil: 569-500 67 212 (Secretaría ADRA) </v>
      </c>
      <c r="P410" s="178" t="str">
        <f>VLOOKUP(A410,'BASE REGISTRO AGOSTO'!$A$1:$T$889,16,FALSE)</f>
        <v>adrachile@adra.cl - Página web: www.adra.cl</v>
      </c>
      <c r="Q410" s="178" t="str">
        <f>VLOOKUP(A410,'BASE REGISTRO AGOSTO'!$A$1:$T$889,17,FALSE)</f>
        <v>C.P. 7931090</v>
      </c>
      <c r="R410" s="178">
        <f>VLOOKUP(A410,'BASE REGISTRO AGOSTO'!$A$1:$T$889,18,FALSE)</f>
        <v>93401</v>
      </c>
      <c r="S410" s="178" t="str">
        <f>VLOOKUP(A410,'BASE REGISTRO AGOSTO'!$A$1:$T$889,19,FALSE)</f>
        <v>Antecedentes financieros correspondientes al año 2020, aprobados por el Subdepartamento de Supervisión Financiera.</v>
      </c>
      <c r="T410" s="183">
        <f>VLOOKUP(A410,'BASE REGISTRO AGOSTO'!$A$1:$T$889,20,FALSE)</f>
        <v>37970</v>
      </c>
      <c r="U410" s="177">
        <v>6902</v>
      </c>
      <c r="V410" s="179">
        <v>0</v>
      </c>
      <c r="W410" s="179">
        <v>38653456</v>
      </c>
      <c r="X410" s="180">
        <v>44469</v>
      </c>
      <c r="Y410" s="176" t="s">
        <v>6489</v>
      </c>
      <c r="Z410" s="176" t="s">
        <v>6490</v>
      </c>
      <c r="AA410" s="181" t="s">
        <v>6571</v>
      </c>
    </row>
    <row r="411" spans="1:27" ht="15.75" customHeight="1" x14ac:dyDescent="0.2">
      <c r="A411" s="177">
        <v>6902</v>
      </c>
      <c r="B411" s="178" t="str">
        <f>VLOOKUP(A411,'BASE REGISTRO AGOSTO'!$A$1:$T$889,2,FALSE)</f>
        <v>Corporación Agencia Adventista de Desarrollo y Recursos Asistenciales (ADRA-CHILE)</v>
      </c>
      <c r="C411" s="178">
        <f>VLOOKUP(A411,'BASE REGISTRO AGOSTO'!$A$1:$T$889,3,FALSE)</f>
        <v>700516008</v>
      </c>
      <c r="D411" s="178" t="str">
        <f>VLOOKUP(A411,'BASE REGISTRO AGOSTO'!$A$1:$T$889,4,FALSE)</f>
        <v>Corporación de Derecho Privado</v>
      </c>
      <c r="E411" s="178" t="str">
        <f>VLOOKUP(A411,'BASE REGISTRO AGOSTO'!$A$1:$T$889,5,FALSE)</f>
        <v>Otorgado por Decreto Supremo Nº 727, de fecha 23 de mayo de 1990, por el Ministerio de Justicia.</v>
      </c>
      <c r="F411" s="178" t="str">
        <f>VLOOKUP(A411,'BASE REGISTRO AGOSTO'!$A$1:$T$889,6,FALSE)</f>
        <v xml:space="preserve">Certificado de Vigencia de Persona Jurídica sin Fines de Lucro, Folio N°500400878148, emitido con fecha 29 de julio de 2021, por el Servicio de Registro Civil e Identificación. </v>
      </c>
      <c r="G411" s="178" t="str">
        <f>VLOOKUP(A411,'BASE REGISTRO AGOSTO'!$A$1:$T$889,7,FALSE)</f>
        <v xml:space="preserve">Atender y proteger física y mentalmente a menores en situación irregular, discapacitados, ancianos u otros grupos necesitados. </v>
      </c>
      <c r="H411" s="178" t="str">
        <f>VLOOKUP(A411,'BASE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1" s="178" t="str">
        <f>VLOOKUP(A411,'BASE REGISTRO AGOSTO'!$A$1:$T$889,9,FALSE)</f>
        <v>Cada dos años.</v>
      </c>
      <c r="J411" s="178" t="str">
        <f>VLOOKUP(A411,'BASE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1" s="178" t="str">
        <f>VLOOKUP(A411,'BASE REGISTRO AGOSTO'!$A$1:$T$889,11,FALSE)</f>
        <v xml:space="preserve">Presidente: 
Aldo Arely Muñoz Perrin, 
Mandato General de Administración y Facultades:
Diego Trincado Araya, 
Aarón Baruc Castillo Rodríguez, </v>
      </c>
      <c r="L411" s="178" t="str">
        <f>VLOOKUP(A411,'BASE REGISTRO AGOSTO'!$A$1:$T$889,12,FALSE)</f>
        <v xml:space="preserve">Calle Cruz del Sur N° 150, Las condes </v>
      </c>
      <c r="M411" s="178" t="str">
        <f>VLOOKUP(A411,'BASE REGISTRO AGOSTO'!$A$1:$T$889,13,FALSE)</f>
        <v>XIII</v>
      </c>
      <c r="N411" s="178" t="str">
        <f>VLOOKUP(A411,'BASE REGISTRO AGOSTO'!$A$1:$T$889,14,FALSE)</f>
        <v>LAS CONDES</v>
      </c>
      <c r="O411" s="178" t="str">
        <f>VLOOKUP(A411,'BASE REGISTRO AGOSTO'!$A$1:$T$889,15,FALSE)</f>
        <v xml:space="preserve">2) 3244 5640 
Móvil: 569-500 67 212 (Secretaría ADRA) </v>
      </c>
      <c r="P411" s="178" t="str">
        <f>VLOOKUP(A411,'BASE REGISTRO AGOSTO'!$A$1:$T$889,16,FALSE)</f>
        <v>adrachile@adra.cl - Página web: www.adra.cl</v>
      </c>
      <c r="Q411" s="178" t="str">
        <f>VLOOKUP(A411,'BASE REGISTRO AGOSTO'!$A$1:$T$889,17,FALSE)</f>
        <v>C.P. 7931090</v>
      </c>
      <c r="R411" s="178">
        <f>VLOOKUP(A411,'BASE REGISTRO AGOSTO'!$A$1:$T$889,18,FALSE)</f>
        <v>93401</v>
      </c>
      <c r="S411" s="178" t="str">
        <f>VLOOKUP(A411,'BASE REGISTRO AGOSTO'!$A$1:$T$889,19,FALSE)</f>
        <v>Antecedentes financieros correspondientes al año 2020, aprobados por el Subdepartamento de Supervisión Financiera.</v>
      </c>
      <c r="T411" s="183">
        <f>VLOOKUP(A411,'BASE REGISTRO AGOSTO'!$A$1:$T$889,20,FALSE)</f>
        <v>37970</v>
      </c>
      <c r="U411" s="177">
        <v>6902</v>
      </c>
      <c r="V411" s="179">
        <v>22847310</v>
      </c>
      <c r="W411" s="179">
        <v>171719108</v>
      </c>
      <c r="X411" s="180">
        <v>44469</v>
      </c>
      <c r="Y411" s="176" t="s">
        <v>6489</v>
      </c>
      <c r="Z411" s="176" t="s">
        <v>6490</v>
      </c>
      <c r="AA411" s="181" t="s">
        <v>181</v>
      </c>
    </row>
    <row r="412" spans="1:27" ht="15.75" customHeight="1" x14ac:dyDescent="0.2">
      <c r="A412" s="177">
        <v>6902</v>
      </c>
      <c r="B412" s="178" t="str">
        <f>VLOOKUP(A412,'BASE REGISTRO AGOSTO'!$A$1:$T$889,2,FALSE)</f>
        <v>Corporación Agencia Adventista de Desarrollo y Recursos Asistenciales (ADRA-CHILE)</v>
      </c>
      <c r="C412" s="178">
        <f>VLOOKUP(A412,'BASE REGISTRO AGOSTO'!$A$1:$T$889,3,FALSE)</f>
        <v>700516008</v>
      </c>
      <c r="D412" s="178" t="str">
        <f>VLOOKUP(A412,'BASE REGISTRO AGOSTO'!$A$1:$T$889,4,FALSE)</f>
        <v>Corporación de Derecho Privado</v>
      </c>
      <c r="E412" s="178" t="str">
        <f>VLOOKUP(A412,'BASE REGISTRO AGOSTO'!$A$1:$T$889,5,FALSE)</f>
        <v>Otorgado por Decreto Supremo Nº 727, de fecha 23 de mayo de 1990, por el Ministerio de Justicia.</v>
      </c>
      <c r="F412" s="178" t="str">
        <f>VLOOKUP(A412,'BASE REGISTRO AGOSTO'!$A$1:$T$889,6,FALSE)</f>
        <v xml:space="preserve">Certificado de Vigencia de Persona Jurídica sin Fines de Lucro, Folio N°500400878148, emitido con fecha 29 de julio de 2021, por el Servicio de Registro Civil e Identificación. </v>
      </c>
      <c r="G412" s="178" t="str">
        <f>VLOOKUP(A412,'BASE REGISTRO AGOSTO'!$A$1:$T$889,7,FALSE)</f>
        <v xml:space="preserve">Atender y proteger física y mentalmente a menores en situación irregular, discapacitados, ancianos u otros grupos necesitados. </v>
      </c>
      <c r="H412" s="178" t="str">
        <f>VLOOKUP(A412,'BASE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2" s="178" t="str">
        <f>VLOOKUP(A412,'BASE REGISTRO AGOSTO'!$A$1:$T$889,9,FALSE)</f>
        <v>Cada dos años.</v>
      </c>
      <c r="J412" s="178" t="str">
        <f>VLOOKUP(A412,'BASE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2" s="178" t="str">
        <f>VLOOKUP(A412,'BASE REGISTRO AGOSTO'!$A$1:$T$889,11,FALSE)</f>
        <v xml:space="preserve">Presidente: 
Aldo Arely Muñoz Perrin, 
Mandato General de Administración y Facultades:
Diego Trincado Araya, 
Aarón Baruc Castillo Rodríguez, </v>
      </c>
      <c r="L412" s="178" t="str">
        <f>VLOOKUP(A412,'BASE REGISTRO AGOSTO'!$A$1:$T$889,12,FALSE)</f>
        <v xml:space="preserve">Calle Cruz del Sur N° 150, Las condes </v>
      </c>
      <c r="M412" s="178" t="str">
        <f>VLOOKUP(A412,'BASE REGISTRO AGOSTO'!$A$1:$T$889,13,FALSE)</f>
        <v>XIII</v>
      </c>
      <c r="N412" s="178" t="str">
        <f>VLOOKUP(A412,'BASE REGISTRO AGOSTO'!$A$1:$T$889,14,FALSE)</f>
        <v>LAS CONDES</v>
      </c>
      <c r="O412" s="178" t="str">
        <f>VLOOKUP(A412,'BASE REGISTRO AGOSTO'!$A$1:$T$889,15,FALSE)</f>
        <v xml:space="preserve">2) 3244 5640 
Móvil: 569-500 67 212 (Secretaría ADRA) </v>
      </c>
      <c r="P412" s="178" t="str">
        <f>VLOOKUP(A412,'BASE REGISTRO AGOSTO'!$A$1:$T$889,16,FALSE)</f>
        <v>adrachile@adra.cl - Página web: www.adra.cl</v>
      </c>
      <c r="Q412" s="178" t="str">
        <f>VLOOKUP(A412,'BASE REGISTRO AGOSTO'!$A$1:$T$889,17,FALSE)</f>
        <v>C.P. 7931090</v>
      </c>
      <c r="R412" s="178">
        <f>VLOOKUP(A412,'BASE REGISTRO AGOSTO'!$A$1:$T$889,18,FALSE)</f>
        <v>93401</v>
      </c>
      <c r="S412" s="178" t="str">
        <f>VLOOKUP(A412,'BASE REGISTRO AGOSTO'!$A$1:$T$889,19,FALSE)</f>
        <v>Antecedentes financieros correspondientes al año 2020, aprobados por el Subdepartamento de Supervisión Financiera.</v>
      </c>
      <c r="T412" s="183">
        <f>VLOOKUP(A412,'BASE REGISTRO AGOSTO'!$A$1:$T$889,20,FALSE)</f>
        <v>37970</v>
      </c>
      <c r="U412" s="177">
        <v>6902</v>
      </c>
      <c r="V412" s="179">
        <v>28147888</v>
      </c>
      <c r="W412" s="179">
        <v>140335470</v>
      </c>
      <c r="X412" s="180">
        <v>44469</v>
      </c>
      <c r="Y412" s="176" t="s">
        <v>6489</v>
      </c>
      <c r="Z412" s="176" t="s">
        <v>6490</v>
      </c>
      <c r="AA412" s="181" t="s">
        <v>6638</v>
      </c>
    </row>
    <row r="413" spans="1:27" ht="15.75" customHeight="1" x14ac:dyDescent="0.2">
      <c r="A413" s="177">
        <v>6902</v>
      </c>
      <c r="B413" s="178" t="str">
        <f>VLOOKUP(A413,'BASE REGISTRO AGOSTO'!$A$1:$T$889,2,FALSE)</f>
        <v>Corporación Agencia Adventista de Desarrollo y Recursos Asistenciales (ADRA-CHILE)</v>
      </c>
      <c r="C413" s="178">
        <f>VLOOKUP(A413,'BASE REGISTRO AGOSTO'!$A$1:$T$889,3,FALSE)</f>
        <v>700516008</v>
      </c>
      <c r="D413" s="178" t="str">
        <f>VLOOKUP(A413,'BASE REGISTRO AGOSTO'!$A$1:$T$889,4,FALSE)</f>
        <v>Corporación de Derecho Privado</v>
      </c>
      <c r="E413" s="178" t="str">
        <f>VLOOKUP(A413,'BASE REGISTRO AGOSTO'!$A$1:$T$889,5,FALSE)</f>
        <v>Otorgado por Decreto Supremo Nº 727, de fecha 23 de mayo de 1990, por el Ministerio de Justicia.</v>
      </c>
      <c r="F413" s="178" t="str">
        <f>VLOOKUP(A413,'BASE REGISTRO AGOSTO'!$A$1:$T$889,6,FALSE)</f>
        <v xml:space="preserve">Certificado de Vigencia de Persona Jurídica sin Fines de Lucro, Folio N°500400878148, emitido con fecha 29 de julio de 2021, por el Servicio de Registro Civil e Identificación. </v>
      </c>
      <c r="G413" s="178" t="str">
        <f>VLOOKUP(A413,'BASE REGISTRO AGOSTO'!$A$1:$T$889,7,FALSE)</f>
        <v xml:space="preserve">Atender y proteger física y mentalmente a menores en situación irregular, discapacitados, ancianos u otros grupos necesitados. </v>
      </c>
      <c r="H413" s="178" t="str">
        <f>VLOOKUP(A413,'BASE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3" s="178" t="str">
        <f>VLOOKUP(A413,'BASE REGISTRO AGOSTO'!$A$1:$T$889,9,FALSE)</f>
        <v>Cada dos años.</v>
      </c>
      <c r="J413" s="178" t="str">
        <f>VLOOKUP(A413,'BASE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3" s="178" t="str">
        <f>VLOOKUP(A413,'BASE REGISTRO AGOSTO'!$A$1:$T$889,11,FALSE)</f>
        <v xml:space="preserve">Presidente: 
Aldo Arely Muñoz Perrin, 
Mandato General de Administración y Facultades:
Diego Trincado Araya, 
Aarón Baruc Castillo Rodríguez, </v>
      </c>
      <c r="L413" s="178" t="str">
        <f>VLOOKUP(A413,'BASE REGISTRO AGOSTO'!$A$1:$T$889,12,FALSE)</f>
        <v xml:space="preserve">Calle Cruz del Sur N° 150, Las condes </v>
      </c>
      <c r="M413" s="178" t="str">
        <f>VLOOKUP(A413,'BASE REGISTRO AGOSTO'!$A$1:$T$889,13,FALSE)</f>
        <v>XIII</v>
      </c>
      <c r="N413" s="178" t="str">
        <f>VLOOKUP(A413,'BASE REGISTRO AGOSTO'!$A$1:$T$889,14,FALSE)</f>
        <v>LAS CONDES</v>
      </c>
      <c r="O413" s="178" t="str">
        <f>VLOOKUP(A413,'BASE REGISTRO AGOSTO'!$A$1:$T$889,15,FALSE)</f>
        <v xml:space="preserve">2) 3244 5640 
Móvil: 569-500 67 212 (Secretaría ADRA) </v>
      </c>
      <c r="P413" s="178" t="str">
        <f>VLOOKUP(A413,'BASE REGISTRO AGOSTO'!$A$1:$T$889,16,FALSE)</f>
        <v>adrachile@adra.cl - Página web: www.adra.cl</v>
      </c>
      <c r="Q413" s="178" t="str">
        <f>VLOOKUP(A413,'BASE REGISTRO AGOSTO'!$A$1:$T$889,17,FALSE)</f>
        <v>C.P. 7931090</v>
      </c>
      <c r="R413" s="178">
        <f>VLOOKUP(A413,'BASE REGISTRO AGOSTO'!$A$1:$T$889,18,FALSE)</f>
        <v>93401</v>
      </c>
      <c r="S413" s="178" t="str">
        <f>VLOOKUP(A413,'BASE REGISTRO AGOSTO'!$A$1:$T$889,19,FALSE)</f>
        <v>Antecedentes financieros correspondientes al año 2020, aprobados por el Subdepartamento de Supervisión Financiera.</v>
      </c>
      <c r="T413" s="183">
        <f>VLOOKUP(A413,'BASE REGISTRO AGOSTO'!$A$1:$T$889,20,FALSE)</f>
        <v>37970</v>
      </c>
      <c r="U413" s="177">
        <v>6902</v>
      </c>
      <c r="V413" s="179">
        <v>100617478</v>
      </c>
      <c r="W413" s="179">
        <v>455024630</v>
      </c>
      <c r="X413" s="180">
        <v>44469</v>
      </c>
      <c r="Y413" s="176" t="s">
        <v>6489</v>
      </c>
      <c r="Z413" s="176" t="s">
        <v>6490</v>
      </c>
      <c r="AA413" s="181" t="s">
        <v>7476</v>
      </c>
    </row>
    <row r="414" spans="1:27" ht="15.75" customHeight="1" x14ac:dyDescent="0.2">
      <c r="A414" s="177">
        <v>6902</v>
      </c>
      <c r="B414" s="178" t="str">
        <f>VLOOKUP(A414,'BASE REGISTRO AGOSTO'!$A$1:$T$889,2,FALSE)</f>
        <v>Corporación Agencia Adventista de Desarrollo y Recursos Asistenciales (ADRA-CHILE)</v>
      </c>
      <c r="C414" s="178">
        <f>VLOOKUP(A414,'BASE REGISTRO AGOSTO'!$A$1:$T$889,3,FALSE)</f>
        <v>700516008</v>
      </c>
      <c r="D414" s="178" t="str">
        <f>VLOOKUP(A414,'BASE REGISTRO AGOSTO'!$A$1:$T$889,4,FALSE)</f>
        <v>Corporación de Derecho Privado</v>
      </c>
      <c r="E414" s="178" t="str">
        <f>VLOOKUP(A414,'BASE REGISTRO AGOSTO'!$A$1:$T$889,5,FALSE)</f>
        <v>Otorgado por Decreto Supremo Nº 727, de fecha 23 de mayo de 1990, por el Ministerio de Justicia.</v>
      </c>
      <c r="F414" s="178" t="str">
        <f>VLOOKUP(A414,'BASE REGISTRO AGOSTO'!$A$1:$T$889,6,FALSE)</f>
        <v xml:space="preserve">Certificado de Vigencia de Persona Jurídica sin Fines de Lucro, Folio N°500400878148, emitido con fecha 29 de julio de 2021, por el Servicio de Registro Civil e Identificación. </v>
      </c>
      <c r="G414" s="178" t="str">
        <f>VLOOKUP(A414,'BASE REGISTRO AGOSTO'!$A$1:$T$889,7,FALSE)</f>
        <v xml:space="preserve">Atender y proteger física y mentalmente a menores en situación irregular, discapacitados, ancianos u otros grupos necesitados. </v>
      </c>
      <c r="H414" s="178" t="str">
        <f>VLOOKUP(A414,'BASE REGISTRO AGOSTO'!$A$1:$T$889,8,FALSE)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4" s="178" t="str">
        <f>VLOOKUP(A414,'BASE REGISTRO AGOSTO'!$A$1:$T$889,9,FALSE)</f>
        <v>Cada dos años.</v>
      </c>
      <c r="J414" s="178" t="str">
        <f>VLOOKUP(A414,'BASE REGISTRO AGOSTO'!$A$1:$T$889,10,FALSE)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4" s="178" t="str">
        <f>VLOOKUP(A414,'BASE REGISTRO AGOSTO'!$A$1:$T$889,11,FALSE)</f>
        <v xml:space="preserve">Presidente: 
Aldo Arely Muñoz Perrin, 
Mandato General de Administración y Facultades:
Diego Trincado Araya, 
Aarón Baruc Castillo Rodríguez, </v>
      </c>
      <c r="L414" s="178" t="str">
        <f>VLOOKUP(A414,'BASE REGISTRO AGOSTO'!$A$1:$T$889,12,FALSE)</f>
        <v xml:space="preserve">Calle Cruz del Sur N° 150, Las condes </v>
      </c>
      <c r="M414" s="178" t="str">
        <f>VLOOKUP(A414,'BASE REGISTRO AGOSTO'!$A$1:$T$889,13,FALSE)</f>
        <v>XIII</v>
      </c>
      <c r="N414" s="178" t="str">
        <f>VLOOKUP(A414,'BASE REGISTRO AGOSTO'!$A$1:$T$889,14,FALSE)</f>
        <v>LAS CONDES</v>
      </c>
      <c r="O414" s="178" t="str">
        <f>VLOOKUP(A414,'BASE REGISTRO AGOSTO'!$A$1:$T$889,15,FALSE)</f>
        <v xml:space="preserve">2) 3244 5640 
Móvil: 569-500 67 212 (Secretaría ADRA) </v>
      </c>
      <c r="P414" s="178" t="str">
        <f>VLOOKUP(A414,'BASE REGISTRO AGOSTO'!$A$1:$T$889,16,FALSE)</f>
        <v>adrachile@adra.cl - Página web: www.adra.cl</v>
      </c>
      <c r="Q414" s="178" t="str">
        <f>VLOOKUP(A414,'BASE REGISTRO AGOSTO'!$A$1:$T$889,17,FALSE)</f>
        <v>C.P. 7931090</v>
      </c>
      <c r="R414" s="178">
        <f>VLOOKUP(A414,'BASE REGISTRO AGOSTO'!$A$1:$T$889,18,FALSE)</f>
        <v>93401</v>
      </c>
      <c r="S414" s="178" t="str">
        <f>VLOOKUP(A414,'BASE REGISTRO AGOSTO'!$A$1:$T$889,19,FALSE)</f>
        <v>Antecedentes financieros correspondientes al año 2020, aprobados por el Subdepartamento de Supervisión Financiera.</v>
      </c>
      <c r="T414" s="183">
        <f>VLOOKUP(A414,'BASE REGISTRO AGOSTO'!$A$1:$T$889,20,FALSE)</f>
        <v>37970</v>
      </c>
      <c r="U414" s="177">
        <v>6902</v>
      </c>
      <c r="V414" s="179">
        <v>49066764</v>
      </c>
      <c r="W414" s="179">
        <v>455457120</v>
      </c>
      <c r="X414" s="180">
        <v>44469</v>
      </c>
      <c r="Y414" s="176" t="s">
        <v>6489</v>
      </c>
      <c r="Z414" s="176" t="s">
        <v>6490</v>
      </c>
      <c r="AA414" s="181" t="s">
        <v>7482</v>
      </c>
    </row>
    <row r="415" spans="1:27" ht="15.75" customHeight="1" x14ac:dyDescent="0.2">
      <c r="A415" s="177">
        <v>6903</v>
      </c>
      <c r="B415" s="178" t="str">
        <f>VLOOKUP(A415,'BASE REGISTRO AGOSTO'!$A$1:$T$889,2,FALSE)</f>
        <v>Corporación de Rehabilitación de Menores Adictos Amanecer de Calama.</v>
      </c>
      <c r="C415" s="178">
        <f>VLOOKUP(A415,'BASE REGISTRO AGOSTO'!$A$1:$T$889,3,FALSE)</f>
        <v>725997000</v>
      </c>
      <c r="D415" s="178" t="str">
        <f>VLOOKUP(A415,'BASE REGISTRO AGOSTO'!$A$1:$T$889,4,FALSE)</f>
        <v>Corporación de Derecho Privado.</v>
      </c>
      <c r="E415" s="178" t="str">
        <f>VLOOKUP(A415,'BASE REGISTRO AGOSTO'!$A$1:$T$889,5,FALSE)</f>
        <v>Otorgada por Decreto Supremo Nº 55, de fecha 12 de enero de 1994, del Ministerio de Justicia.</v>
      </c>
      <c r="F415" s="178" t="str">
        <f>VLOOKUP(A415,'BASE REGISTRO AGOSTO'!$A$1:$T$889,6,FALSE)</f>
        <v xml:space="preserve">Certificado de vigencia, folio Nº 500356979058, de 19 de noviembre de 2020, del Servicio de Registro Civil e Identificación.
</v>
      </c>
      <c r="G415" s="178" t="str">
        <f>VLOOKUP(A415,'BASE REGISTRO AGOSTO'!$A$1:$T$889,7,FALSE)</f>
        <v>Atender las necesidades básicas, obtiene la recuperación y procurar, al máximo, la reinserción positiva en la sociedad, de menores de entre 12 a 15 años de edad inclusive, o hasta 20 años en el caso señalado por los estatutos.</v>
      </c>
      <c r="H415" s="178" t="str">
        <f>VLOOKUP(A415,'BASE REGISTRO AGOSTO'!$A$1:$T$889,8,FALSE)</f>
        <v xml:space="preserve">Presidenta: Eva Soledad Salvador Beltrán
Vicepresidenta: Verónica Alavia Ticona
Tesorera: Sara Carreño Campos, 
Secretaria: Jacqueline Araya Álvarez, 
</v>
      </c>
      <c r="I415" s="178" t="str">
        <f>VLOOKUP(A415,'BASE REGISTRO AGOSTO'!$A$1:$T$889,9,FALSE)</f>
        <v>Durarán 02 años en sus cargos.</v>
      </c>
      <c r="J415" s="178" t="str">
        <f>VLOOKUP(A415,'BASE REGISTRO AGOSTO'!$A$1:$T$889,10,FALSE)</f>
        <v xml:space="preserve">22 de octubre de 2019 a 22 de octubre de 2021
</v>
      </c>
      <c r="K415" s="178" t="str">
        <f>VLOOKUP(A415,'BASE REGISTRO AGOSTO'!$A$1:$T$889,11,FALSE)</f>
        <v xml:space="preserve">Presidenta: Eva Soledad Salvador Beltrán, 
</v>
      </c>
      <c r="L415" s="178" t="str">
        <f>VLOOKUP(A415,'BASE REGISTRO AGOSTO'!$A$1:$T$889,12,FALSE)</f>
        <v xml:space="preserve">Avenida Tocopilla Nº 3792, Gustavo Le Peige, ciudad de Calama, Segunda Región  </v>
      </c>
      <c r="M415" s="178" t="str">
        <f>VLOOKUP(A415,'BASE REGISTRO AGOSTO'!$A$1:$T$889,13,FALSE)</f>
        <v>II</v>
      </c>
      <c r="N415" s="178" t="str">
        <f>VLOOKUP(A415,'BASE REGISTRO AGOSTO'!$A$1:$T$889,14,FALSE)</f>
        <v>calama</v>
      </c>
      <c r="O415" s="178">
        <f>VLOOKUP(A415,'BASE REGISTRO AGOSTO'!$A$1:$T$889,15,FALSE)</f>
        <v>0</v>
      </c>
      <c r="P415" s="178">
        <f>VLOOKUP(A415,'BASE REGISTRO AGOSTO'!$A$1:$T$889,16,FALSE)</f>
        <v>0</v>
      </c>
      <c r="Q415" s="178">
        <f>VLOOKUP(A415,'BASE REGISTRO AGOSTO'!$A$1:$T$889,17,FALSE)</f>
        <v>0</v>
      </c>
      <c r="R415" s="178" t="str">
        <f>VLOOKUP(A415,'BASE REGISTRO AGOSTO'!$A$1:$T$889,18,FALSE)</f>
        <v>93401: Institución de Asistencia Social</v>
      </c>
      <c r="S415" s="178" t="str">
        <f>VLOOKUP(A415,'BASE REGISTRO AGOSTO'!$A$1:$T$889,19,FALSE)</f>
        <v>Se acompaña certificado financiero correspondiente al año 2019 aprobados por el Subdepartamento de Supervisión Financiera Nacional .</v>
      </c>
      <c r="T415" s="183">
        <f>VLOOKUP(A415,'BASE REGISTRO AGOSTO'!$A$1:$T$889,20,FALSE)</f>
        <v>37970</v>
      </c>
      <c r="U415" s="177">
        <v>6903</v>
      </c>
      <c r="V415" s="179">
        <v>0</v>
      </c>
      <c r="W415" s="179">
        <v>7551400</v>
      </c>
      <c r="X415" s="180">
        <v>44469</v>
      </c>
      <c r="Y415" s="176" t="s">
        <v>6489</v>
      </c>
      <c r="Z415" s="176" t="s">
        <v>6490</v>
      </c>
      <c r="AA415" s="181" t="s">
        <v>6493</v>
      </c>
    </row>
    <row r="416" spans="1:27" ht="15.75" customHeight="1" x14ac:dyDescent="0.2">
      <c r="A416" s="177">
        <v>6905</v>
      </c>
      <c r="B416" s="178" t="str">
        <f>VLOOKUP(A416,'BASE REGISTRO AGOSTO'!$A$1:$T$889,2,FALSE)</f>
        <v xml:space="preserve">
Fundación La Frontera
</v>
      </c>
      <c r="C416" s="178">
        <f>VLOOKUP(A416,'BASE REGISTRO AGOSTO'!$A$1:$T$889,3,FALSE)</f>
        <v>702081009</v>
      </c>
      <c r="D416" s="178" t="str">
        <f>VLOOKUP(A416,'BASE REGISTRO AGOSTO'!$A$1:$T$889,4,FALSE)</f>
        <v>Fundación de Derecho Privado</v>
      </c>
      <c r="E416" s="178" t="str">
        <f>VLOOKUP(A416,'BASE REGISTRO AGOSTO'!$A$1:$T$889,5,FALSE)</f>
        <v>Otorgado por Decreto Supremo Nº 33, de fecha 3 de enero de 1963, del Ministerio de Justicia.</v>
      </c>
      <c r="F416" s="178" t="str">
        <f>VLOOKUP(A416,'BASE REGISTRO AGOSTO'!$A$1:$T$889,6,FALSE)</f>
        <v xml:space="preserve">Certificado de Vigencia, folio Nº 500396835453, de fecha 05 de julio de 2021, emitido por el Servicio de Registro Civil e Identificación.
</v>
      </c>
      <c r="G416" s="178" t="str">
        <f>VLOOKUP(A416,'BASE REGISTRO AGOSTO'!$A$1:$T$889,7,FALSE)</f>
        <v>Propiciar la investigación, educación y asistencia social especialmente en la zona llamada “de la Frontera”, en beneficio de su progreso humano y desarrollo económico social.</v>
      </c>
      <c r="H416" s="178" t="str">
        <f>VLOOKUP(A416,'BASE REGISTRO AGOSTO'!$A$1:$T$889,8,FALSE)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16" s="178" t="str">
        <f>VLOOKUP(A416,'BASE REGISTRO AGOSTO'!$A$1:$T$889,9,FALSE)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6" s="178" t="str">
        <f>VLOOKUP(A416,'BASE REGISTRO AGOSTO'!$A$1:$T$889,10,FALSE)</f>
        <v xml:space="preserve">20 de junio de 2018, según consta en acta de Sesión Extraordinaria del Consejo Superior de misma fecha, reducida a escritura pública con fecha 25 de junio de 2018, del Notario Público de Temuco. </v>
      </c>
      <c r="K416" s="178" t="str">
        <f>VLOOKUP(A416,'BASE REGISTRO AGOSTO'!$A$1:$T$889,11,FALSE)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6" s="178" t="str">
        <f>VLOOKUP(A416,'BASE REGISTRO AGOSTO'!$A$1:$T$889,12,FALSE)</f>
        <v xml:space="preserve">El Bosque N° 620, ciudad de Temuco, Región de la Araucanía.
</v>
      </c>
      <c r="M416" s="178" t="str">
        <f>VLOOKUP(A416,'BASE REGISTRO AGOSTO'!$A$1:$T$889,13,FALSE)</f>
        <v>IX</v>
      </c>
      <c r="N416" s="178" t="str">
        <f>VLOOKUP(A416,'BASE REGISTRO AGOSTO'!$A$1:$T$889,14,FALSE)</f>
        <v>Temuco</v>
      </c>
      <c r="O416" s="178" t="str">
        <f>VLOOKUP(A416,'BASE REGISTRO AGOSTO'!$A$1:$T$889,15,FALSE)</f>
        <v>fono (45) 226031/ 215342/ 2215342.</v>
      </c>
      <c r="P416" s="178" t="str">
        <f>VLOOKUP(A416,'BASE REGISTRO AGOSTO'!$A$1:$T$889,16,FALSE)</f>
        <v>direccionejecutiva@fundacionlafrontera.cl
eleal@fundacionlafrontera.cl
ecastro@fundacionlafrontera.cl
aborquez@uct.cl</v>
      </c>
      <c r="Q416" s="178">
        <f>VLOOKUP(A416,'BASE REGISTRO AGOSTO'!$A$1:$T$889,17,FALSE)</f>
        <v>0</v>
      </c>
      <c r="R416" s="178">
        <f>VLOOKUP(A416,'BASE REGISTRO AGOSTO'!$A$1:$T$889,18,FALSE)</f>
        <v>93105</v>
      </c>
      <c r="S416" s="178" t="str">
        <f>VLOOKUP(A416,'BASE REGISTRO AGOSTO'!$A$1:$T$889,19,FALSE)</f>
        <v xml:space="preserve">Se acompaña certificado de antecedentes financieros, correspondiente al 2020, aprobado por el   Subdepartamento de Supervisión Financiera 
</v>
      </c>
      <c r="T416" s="183">
        <f>VLOOKUP(A416,'BASE REGISTRO AGOSTO'!$A$1:$T$889,20,FALSE)</f>
        <v>37970</v>
      </c>
      <c r="U416" s="177">
        <v>6905</v>
      </c>
      <c r="V416" s="179">
        <v>20341476</v>
      </c>
      <c r="W416" s="179">
        <v>85718441</v>
      </c>
      <c r="X416" s="180">
        <v>44469</v>
      </c>
      <c r="Y416" s="176" t="s">
        <v>6489</v>
      </c>
      <c r="Z416" s="176" t="s">
        <v>6490</v>
      </c>
      <c r="AA416" s="181" t="s">
        <v>211</v>
      </c>
    </row>
    <row r="417" spans="1:27" ht="15.75" customHeight="1" x14ac:dyDescent="0.2">
      <c r="A417" s="177">
        <v>6905</v>
      </c>
      <c r="B417" s="178" t="str">
        <f>VLOOKUP(A417,'BASE REGISTRO AGOSTO'!$A$1:$T$889,2,FALSE)</f>
        <v xml:space="preserve">
Fundación La Frontera
</v>
      </c>
      <c r="C417" s="178">
        <f>VLOOKUP(A417,'BASE REGISTRO AGOSTO'!$A$1:$T$889,3,FALSE)</f>
        <v>702081009</v>
      </c>
      <c r="D417" s="178" t="str">
        <f>VLOOKUP(A417,'BASE REGISTRO AGOSTO'!$A$1:$T$889,4,FALSE)</f>
        <v>Fundación de Derecho Privado</v>
      </c>
      <c r="E417" s="178" t="str">
        <f>VLOOKUP(A417,'BASE REGISTRO AGOSTO'!$A$1:$T$889,5,FALSE)</f>
        <v>Otorgado por Decreto Supremo Nº 33, de fecha 3 de enero de 1963, del Ministerio de Justicia.</v>
      </c>
      <c r="F417" s="178" t="str">
        <f>VLOOKUP(A417,'BASE REGISTRO AGOSTO'!$A$1:$T$889,6,FALSE)</f>
        <v xml:space="preserve">Certificado de Vigencia, folio Nº 500396835453, de fecha 05 de julio de 2021, emitido por el Servicio de Registro Civil e Identificación.
</v>
      </c>
      <c r="G417" s="178" t="str">
        <f>VLOOKUP(A417,'BASE REGISTRO AGOSTO'!$A$1:$T$889,7,FALSE)</f>
        <v>Propiciar la investigación, educación y asistencia social especialmente en la zona llamada “de la Frontera”, en beneficio de su progreso humano y desarrollo económico social.</v>
      </c>
      <c r="H417" s="178" t="str">
        <f>VLOOKUP(A417,'BASE REGISTRO AGOSTO'!$A$1:$T$889,8,FALSE)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17" s="178" t="str">
        <f>VLOOKUP(A417,'BASE REGISTRO AGOSTO'!$A$1:$T$889,9,FALSE)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7" s="178" t="str">
        <f>VLOOKUP(A417,'BASE REGISTRO AGOSTO'!$A$1:$T$889,10,FALSE)</f>
        <v xml:space="preserve">20 de junio de 2018, según consta en acta de Sesión Extraordinaria del Consejo Superior de misma fecha, reducida a escritura pública con fecha 25 de junio de 2018, del Notario Público de Temuco. </v>
      </c>
      <c r="K417" s="178" t="str">
        <f>VLOOKUP(A417,'BASE REGISTRO AGOSTO'!$A$1:$T$889,11,FALSE)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7" s="178" t="str">
        <f>VLOOKUP(A417,'BASE REGISTRO AGOSTO'!$A$1:$T$889,12,FALSE)</f>
        <v xml:space="preserve">El Bosque N° 620, ciudad de Temuco, Región de la Araucanía.
</v>
      </c>
      <c r="M417" s="178" t="str">
        <f>VLOOKUP(A417,'BASE REGISTRO AGOSTO'!$A$1:$T$889,13,FALSE)</f>
        <v>IX</v>
      </c>
      <c r="N417" s="178" t="str">
        <f>VLOOKUP(A417,'BASE REGISTRO AGOSTO'!$A$1:$T$889,14,FALSE)</f>
        <v>Temuco</v>
      </c>
      <c r="O417" s="178" t="str">
        <f>VLOOKUP(A417,'BASE REGISTRO AGOSTO'!$A$1:$T$889,15,FALSE)</f>
        <v>fono (45) 226031/ 215342/ 2215342.</v>
      </c>
      <c r="P417" s="178" t="str">
        <f>VLOOKUP(A417,'BASE REGISTRO AGOSTO'!$A$1:$T$889,16,FALSE)</f>
        <v>direccionejecutiva@fundacionlafrontera.cl
eleal@fundacionlafrontera.cl
ecastro@fundacionlafrontera.cl
aborquez@uct.cl</v>
      </c>
      <c r="Q417" s="178">
        <f>VLOOKUP(A417,'BASE REGISTRO AGOSTO'!$A$1:$T$889,17,FALSE)</f>
        <v>0</v>
      </c>
      <c r="R417" s="178">
        <f>VLOOKUP(A417,'BASE REGISTRO AGOSTO'!$A$1:$T$889,18,FALSE)</f>
        <v>93105</v>
      </c>
      <c r="S417" s="178" t="str">
        <f>VLOOKUP(A417,'BASE REGISTRO AGOSTO'!$A$1:$T$889,19,FALSE)</f>
        <v xml:space="preserve">Se acompaña certificado de antecedentes financieros, correspondiente al 2020, aprobado por el   Subdepartamento de Supervisión Financiera 
</v>
      </c>
      <c r="T417" s="183">
        <f>VLOOKUP(A417,'BASE REGISTRO AGOSTO'!$A$1:$T$889,20,FALSE)</f>
        <v>37970</v>
      </c>
      <c r="U417" s="177">
        <v>6905</v>
      </c>
      <c r="V417" s="179">
        <v>9138924</v>
      </c>
      <c r="W417" s="179">
        <v>81701957</v>
      </c>
      <c r="X417" s="180">
        <v>44469</v>
      </c>
      <c r="Y417" s="176" t="s">
        <v>6489</v>
      </c>
      <c r="Z417" s="176" t="s">
        <v>6490</v>
      </c>
      <c r="AA417" s="181" t="s">
        <v>6639</v>
      </c>
    </row>
    <row r="418" spans="1:27" ht="15.75" customHeight="1" x14ac:dyDescent="0.2">
      <c r="A418" s="177">
        <v>6905</v>
      </c>
      <c r="B418" s="178" t="str">
        <f>VLOOKUP(A418,'BASE REGISTRO AGOSTO'!$A$1:$T$889,2,FALSE)</f>
        <v xml:space="preserve">
Fundación La Frontera
</v>
      </c>
      <c r="C418" s="178">
        <f>VLOOKUP(A418,'BASE REGISTRO AGOSTO'!$A$1:$T$889,3,FALSE)</f>
        <v>702081009</v>
      </c>
      <c r="D418" s="178" t="str">
        <f>VLOOKUP(A418,'BASE REGISTRO AGOSTO'!$A$1:$T$889,4,FALSE)</f>
        <v>Fundación de Derecho Privado</v>
      </c>
      <c r="E418" s="178" t="str">
        <f>VLOOKUP(A418,'BASE REGISTRO AGOSTO'!$A$1:$T$889,5,FALSE)</f>
        <v>Otorgado por Decreto Supremo Nº 33, de fecha 3 de enero de 1963, del Ministerio de Justicia.</v>
      </c>
      <c r="F418" s="178" t="str">
        <f>VLOOKUP(A418,'BASE REGISTRO AGOSTO'!$A$1:$T$889,6,FALSE)</f>
        <v xml:space="preserve">Certificado de Vigencia, folio Nº 500396835453, de fecha 05 de julio de 2021, emitido por el Servicio de Registro Civil e Identificación.
</v>
      </c>
      <c r="G418" s="178" t="str">
        <f>VLOOKUP(A418,'BASE REGISTRO AGOSTO'!$A$1:$T$889,7,FALSE)</f>
        <v>Propiciar la investigación, educación y asistencia social especialmente en la zona llamada “de la Frontera”, en beneficio de su progreso humano y desarrollo económico social.</v>
      </c>
      <c r="H418" s="178" t="str">
        <f>VLOOKUP(A418,'BASE REGISTRO AGOSTO'!$A$1:$T$889,8,FALSE)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18" s="178" t="str">
        <f>VLOOKUP(A418,'BASE REGISTRO AGOSTO'!$A$1:$T$889,9,FALSE)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8" s="178" t="str">
        <f>VLOOKUP(A418,'BASE REGISTRO AGOSTO'!$A$1:$T$889,10,FALSE)</f>
        <v xml:space="preserve">20 de junio de 2018, según consta en acta de Sesión Extraordinaria del Consejo Superior de misma fecha, reducida a escritura pública con fecha 25 de junio de 2018, del Notario Público de Temuco. </v>
      </c>
      <c r="K418" s="178" t="str">
        <f>VLOOKUP(A418,'BASE REGISTRO AGOSTO'!$A$1:$T$889,11,FALSE)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8" s="178" t="str">
        <f>VLOOKUP(A418,'BASE REGISTRO AGOSTO'!$A$1:$T$889,12,FALSE)</f>
        <v xml:space="preserve">El Bosque N° 620, ciudad de Temuco, Región de la Araucanía.
</v>
      </c>
      <c r="M418" s="178" t="str">
        <f>VLOOKUP(A418,'BASE REGISTRO AGOSTO'!$A$1:$T$889,13,FALSE)</f>
        <v>IX</v>
      </c>
      <c r="N418" s="178" t="str">
        <f>VLOOKUP(A418,'BASE REGISTRO AGOSTO'!$A$1:$T$889,14,FALSE)</f>
        <v>Temuco</v>
      </c>
      <c r="O418" s="178" t="str">
        <f>VLOOKUP(A418,'BASE REGISTRO AGOSTO'!$A$1:$T$889,15,FALSE)</f>
        <v>fono (45) 226031/ 215342/ 2215342.</v>
      </c>
      <c r="P418" s="178" t="str">
        <f>VLOOKUP(A418,'BASE REGISTRO AGOSTO'!$A$1:$T$889,16,FALSE)</f>
        <v>direccionejecutiva@fundacionlafrontera.cl
eleal@fundacionlafrontera.cl
ecastro@fundacionlafrontera.cl
aborquez@uct.cl</v>
      </c>
      <c r="Q418" s="178">
        <f>VLOOKUP(A418,'BASE REGISTRO AGOSTO'!$A$1:$T$889,17,FALSE)</f>
        <v>0</v>
      </c>
      <c r="R418" s="178">
        <f>VLOOKUP(A418,'BASE REGISTRO AGOSTO'!$A$1:$T$889,18,FALSE)</f>
        <v>93105</v>
      </c>
      <c r="S418" s="178" t="str">
        <f>VLOOKUP(A418,'BASE REGISTRO AGOSTO'!$A$1:$T$889,19,FALSE)</f>
        <v xml:space="preserve">Se acompaña certificado de antecedentes financieros, correspondiente al 2020, aprobado por el   Subdepartamento de Supervisión Financiera 
</v>
      </c>
      <c r="T418" s="183">
        <f>VLOOKUP(A418,'BASE REGISTRO AGOSTO'!$A$1:$T$889,20,FALSE)</f>
        <v>37970</v>
      </c>
      <c r="U418" s="177">
        <v>6905</v>
      </c>
      <c r="V418" s="179">
        <v>37272536</v>
      </c>
      <c r="W418" s="179">
        <v>296556634</v>
      </c>
      <c r="X418" s="180">
        <v>44469</v>
      </c>
      <c r="Y418" s="176" t="s">
        <v>6489</v>
      </c>
      <c r="Z418" s="176" t="s">
        <v>6490</v>
      </c>
      <c r="AA418" s="181" t="s">
        <v>6640</v>
      </c>
    </row>
    <row r="419" spans="1:27" ht="15.75" customHeight="1" x14ac:dyDescent="0.2">
      <c r="A419" s="177">
        <v>6905</v>
      </c>
      <c r="B419" s="178" t="str">
        <f>VLOOKUP(A419,'BASE REGISTRO AGOSTO'!$A$1:$T$889,2,FALSE)</f>
        <v xml:space="preserve">
Fundación La Frontera
</v>
      </c>
      <c r="C419" s="178">
        <f>VLOOKUP(A419,'BASE REGISTRO AGOSTO'!$A$1:$T$889,3,FALSE)</f>
        <v>702081009</v>
      </c>
      <c r="D419" s="178" t="str">
        <f>VLOOKUP(A419,'BASE REGISTRO AGOSTO'!$A$1:$T$889,4,FALSE)</f>
        <v>Fundación de Derecho Privado</v>
      </c>
      <c r="E419" s="178" t="str">
        <f>VLOOKUP(A419,'BASE REGISTRO AGOSTO'!$A$1:$T$889,5,FALSE)</f>
        <v>Otorgado por Decreto Supremo Nº 33, de fecha 3 de enero de 1963, del Ministerio de Justicia.</v>
      </c>
      <c r="F419" s="178" t="str">
        <f>VLOOKUP(A419,'BASE REGISTRO AGOSTO'!$A$1:$T$889,6,FALSE)</f>
        <v xml:space="preserve">Certificado de Vigencia, folio Nº 500396835453, de fecha 05 de julio de 2021, emitido por el Servicio de Registro Civil e Identificación.
</v>
      </c>
      <c r="G419" s="178" t="str">
        <f>VLOOKUP(A419,'BASE REGISTRO AGOSTO'!$A$1:$T$889,7,FALSE)</f>
        <v>Propiciar la investigación, educación y asistencia social especialmente en la zona llamada “de la Frontera”, en beneficio de su progreso humano y desarrollo económico social.</v>
      </c>
      <c r="H419" s="178" t="str">
        <f>VLOOKUP(A419,'BASE REGISTRO AGOSTO'!$A$1:$T$889,8,FALSE)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19" s="178" t="str">
        <f>VLOOKUP(A419,'BASE REGISTRO AGOSTO'!$A$1:$T$889,9,FALSE)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9" s="178" t="str">
        <f>VLOOKUP(A419,'BASE REGISTRO AGOSTO'!$A$1:$T$889,10,FALSE)</f>
        <v xml:space="preserve">20 de junio de 2018, según consta en acta de Sesión Extraordinaria del Consejo Superior de misma fecha, reducida a escritura pública con fecha 25 de junio de 2018, del Notario Público de Temuco. </v>
      </c>
      <c r="K419" s="178" t="str">
        <f>VLOOKUP(A419,'BASE REGISTRO AGOSTO'!$A$1:$T$889,11,FALSE)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9" s="178" t="str">
        <f>VLOOKUP(A419,'BASE REGISTRO AGOSTO'!$A$1:$T$889,12,FALSE)</f>
        <v xml:space="preserve">El Bosque N° 620, ciudad de Temuco, Región de la Araucanía.
</v>
      </c>
      <c r="M419" s="178" t="str">
        <f>VLOOKUP(A419,'BASE REGISTRO AGOSTO'!$A$1:$T$889,13,FALSE)</f>
        <v>IX</v>
      </c>
      <c r="N419" s="178" t="str">
        <f>VLOOKUP(A419,'BASE REGISTRO AGOSTO'!$A$1:$T$889,14,FALSE)</f>
        <v>Temuco</v>
      </c>
      <c r="O419" s="178" t="str">
        <f>VLOOKUP(A419,'BASE REGISTRO AGOSTO'!$A$1:$T$889,15,FALSE)</f>
        <v>fono (45) 226031/ 215342/ 2215342.</v>
      </c>
      <c r="P419" s="178" t="str">
        <f>VLOOKUP(A419,'BASE REGISTRO AGOSTO'!$A$1:$T$889,16,FALSE)</f>
        <v>direccionejecutiva@fundacionlafrontera.cl
eleal@fundacionlafrontera.cl
ecastro@fundacionlafrontera.cl
aborquez@uct.cl</v>
      </c>
      <c r="Q419" s="178">
        <f>VLOOKUP(A419,'BASE REGISTRO AGOSTO'!$A$1:$T$889,17,FALSE)</f>
        <v>0</v>
      </c>
      <c r="R419" s="178">
        <f>VLOOKUP(A419,'BASE REGISTRO AGOSTO'!$A$1:$T$889,18,FALSE)</f>
        <v>93105</v>
      </c>
      <c r="S419" s="178" t="str">
        <f>VLOOKUP(A419,'BASE REGISTRO AGOSTO'!$A$1:$T$889,19,FALSE)</f>
        <v xml:space="preserve">Se acompaña certificado de antecedentes financieros, correspondiente al 2020, aprobado por el   Subdepartamento de Supervisión Financiera 
</v>
      </c>
      <c r="T419" s="183">
        <f>VLOOKUP(A419,'BASE REGISTRO AGOSTO'!$A$1:$T$889,20,FALSE)</f>
        <v>37970</v>
      </c>
      <c r="U419" s="177">
        <v>6905</v>
      </c>
      <c r="V419" s="179">
        <v>23030088</v>
      </c>
      <c r="W419" s="179">
        <v>164317853</v>
      </c>
      <c r="X419" s="180">
        <v>44469</v>
      </c>
      <c r="Y419" s="176" t="s">
        <v>6489</v>
      </c>
      <c r="Z419" s="176" t="s">
        <v>6490</v>
      </c>
      <c r="AA419" s="181" t="s">
        <v>6641</v>
      </c>
    </row>
    <row r="420" spans="1:27" ht="15.75" customHeight="1" x14ac:dyDescent="0.2">
      <c r="A420" s="177">
        <v>6905</v>
      </c>
      <c r="B420" s="178" t="str">
        <f>VLOOKUP(A420,'BASE REGISTRO AGOSTO'!$A$1:$T$889,2,FALSE)</f>
        <v xml:space="preserve">
Fundación La Frontera
</v>
      </c>
      <c r="C420" s="178">
        <f>VLOOKUP(A420,'BASE REGISTRO AGOSTO'!$A$1:$T$889,3,FALSE)</f>
        <v>702081009</v>
      </c>
      <c r="D420" s="178" t="str">
        <f>VLOOKUP(A420,'BASE REGISTRO AGOSTO'!$A$1:$T$889,4,FALSE)</f>
        <v>Fundación de Derecho Privado</v>
      </c>
      <c r="E420" s="178" t="str">
        <f>VLOOKUP(A420,'BASE REGISTRO AGOSTO'!$A$1:$T$889,5,FALSE)</f>
        <v>Otorgado por Decreto Supremo Nº 33, de fecha 3 de enero de 1963, del Ministerio de Justicia.</v>
      </c>
      <c r="F420" s="178" t="str">
        <f>VLOOKUP(A420,'BASE REGISTRO AGOSTO'!$A$1:$T$889,6,FALSE)</f>
        <v xml:space="preserve">Certificado de Vigencia, folio Nº 500396835453, de fecha 05 de julio de 2021, emitido por el Servicio de Registro Civil e Identificación.
</v>
      </c>
      <c r="G420" s="178" t="str">
        <f>VLOOKUP(A420,'BASE REGISTRO AGOSTO'!$A$1:$T$889,7,FALSE)</f>
        <v>Propiciar la investigación, educación y asistencia social especialmente en la zona llamada “de la Frontera”, en beneficio de su progreso humano y desarrollo económico social.</v>
      </c>
      <c r="H420" s="178" t="str">
        <f>VLOOKUP(A420,'BASE REGISTRO AGOSTO'!$A$1:$T$889,8,FALSE)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0" s="178" t="str">
        <f>VLOOKUP(A420,'BASE REGISTRO AGOSTO'!$A$1:$T$889,9,FALSE)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0" s="178" t="str">
        <f>VLOOKUP(A420,'BASE REGISTRO AGOSTO'!$A$1:$T$889,10,FALSE)</f>
        <v xml:space="preserve">20 de junio de 2018, según consta en acta de Sesión Extraordinaria del Consejo Superior de misma fecha, reducida a escritura pública con fecha 25 de junio de 2018, del Notario Público de Temuco. </v>
      </c>
      <c r="K420" s="178" t="str">
        <f>VLOOKUP(A420,'BASE REGISTRO AGOSTO'!$A$1:$T$889,11,FALSE)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0" s="178" t="str">
        <f>VLOOKUP(A420,'BASE REGISTRO AGOSTO'!$A$1:$T$889,12,FALSE)</f>
        <v xml:space="preserve">El Bosque N° 620, ciudad de Temuco, Región de la Araucanía.
</v>
      </c>
      <c r="M420" s="178" t="str">
        <f>VLOOKUP(A420,'BASE REGISTRO AGOSTO'!$A$1:$T$889,13,FALSE)</f>
        <v>IX</v>
      </c>
      <c r="N420" s="178" t="str">
        <f>VLOOKUP(A420,'BASE REGISTRO AGOSTO'!$A$1:$T$889,14,FALSE)</f>
        <v>Temuco</v>
      </c>
      <c r="O420" s="178" t="str">
        <f>VLOOKUP(A420,'BASE REGISTRO AGOSTO'!$A$1:$T$889,15,FALSE)</f>
        <v>fono (45) 226031/ 215342/ 2215342.</v>
      </c>
      <c r="P420" s="178" t="str">
        <f>VLOOKUP(A420,'BASE REGISTRO AGOSTO'!$A$1:$T$889,16,FALSE)</f>
        <v>direccionejecutiva@fundacionlafrontera.cl
eleal@fundacionlafrontera.cl
ecastro@fundacionlafrontera.cl
aborquez@uct.cl</v>
      </c>
      <c r="Q420" s="178">
        <f>VLOOKUP(A420,'BASE REGISTRO AGOSTO'!$A$1:$T$889,17,FALSE)</f>
        <v>0</v>
      </c>
      <c r="R420" s="178">
        <f>VLOOKUP(A420,'BASE REGISTRO AGOSTO'!$A$1:$T$889,18,FALSE)</f>
        <v>93105</v>
      </c>
      <c r="S420" s="178" t="str">
        <f>VLOOKUP(A420,'BASE REGISTRO AGOSTO'!$A$1:$T$889,19,FALSE)</f>
        <v xml:space="preserve">Se acompaña certificado de antecedentes financieros, correspondiente al 2020, aprobado por el   Subdepartamento de Supervisión Financiera 
</v>
      </c>
      <c r="T420" s="183">
        <f>VLOOKUP(A420,'BASE REGISTRO AGOSTO'!$A$1:$T$889,20,FALSE)</f>
        <v>37970</v>
      </c>
      <c r="U420" s="177">
        <v>6905</v>
      </c>
      <c r="V420" s="179">
        <v>27972968</v>
      </c>
      <c r="W420" s="179">
        <v>207744418</v>
      </c>
      <c r="X420" s="180">
        <v>44469</v>
      </c>
      <c r="Y420" s="176" t="s">
        <v>6489</v>
      </c>
      <c r="Z420" s="176" t="s">
        <v>6490</v>
      </c>
      <c r="AA420" s="181" t="s">
        <v>181</v>
      </c>
    </row>
    <row r="421" spans="1:27" ht="15.75" customHeight="1" x14ac:dyDescent="0.2">
      <c r="A421" s="177">
        <v>6905</v>
      </c>
      <c r="B421" s="178" t="str">
        <f>VLOOKUP(A421,'BASE REGISTRO AGOSTO'!$A$1:$T$889,2,FALSE)</f>
        <v xml:space="preserve">
Fundación La Frontera
</v>
      </c>
      <c r="C421" s="178">
        <f>VLOOKUP(A421,'BASE REGISTRO AGOSTO'!$A$1:$T$889,3,FALSE)</f>
        <v>702081009</v>
      </c>
      <c r="D421" s="178" t="str">
        <f>VLOOKUP(A421,'BASE REGISTRO AGOSTO'!$A$1:$T$889,4,FALSE)</f>
        <v>Fundación de Derecho Privado</v>
      </c>
      <c r="E421" s="178" t="str">
        <f>VLOOKUP(A421,'BASE REGISTRO AGOSTO'!$A$1:$T$889,5,FALSE)</f>
        <v>Otorgado por Decreto Supremo Nº 33, de fecha 3 de enero de 1963, del Ministerio de Justicia.</v>
      </c>
      <c r="F421" s="178" t="str">
        <f>VLOOKUP(A421,'BASE REGISTRO AGOSTO'!$A$1:$T$889,6,FALSE)</f>
        <v xml:space="preserve">Certificado de Vigencia, folio Nº 500396835453, de fecha 05 de julio de 2021, emitido por el Servicio de Registro Civil e Identificación.
</v>
      </c>
      <c r="G421" s="178" t="str">
        <f>VLOOKUP(A421,'BASE REGISTRO AGOSTO'!$A$1:$T$889,7,FALSE)</f>
        <v>Propiciar la investigación, educación y asistencia social especialmente en la zona llamada “de la Frontera”, en beneficio de su progreso humano y desarrollo económico social.</v>
      </c>
      <c r="H421" s="178" t="str">
        <f>VLOOKUP(A421,'BASE REGISTRO AGOSTO'!$A$1:$T$889,8,FALSE)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1" s="178" t="str">
        <f>VLOOKUP(A421,'BASE REGISTRO AGOSTO'!$A$1:$T$889,9,FALSE)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1" s="178" t="str">
        <f>VLOOKUP(A421,'BASE REGISTRO AGOSTO'!$A$1:$T$889,10,FALSE)</f>
        <v xml:space="preserve">20 de junio de 2018, según consta en acta de Sesión Extraordinaria del Consejo Superior de misma fecha, reducida a escritura pública con fecha 25 de junio de 2018, del Notario Público de Temuco. </v>
      </c>
      <c r="K421" s="178" t="str">
        <f>VLOOKUP(A421,'BASE REGISTRO AGOSTO'!$A$1:$T$889,11,FALSE)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1" s="178" t="str">
        <f>VLOOKUP(A421,'BASE REGISTRO AGOSTO'!$A$1:$T$889,12,FALSE)</f>
        <v xml:space="preserve">El Bosque N° 620, ciudad de Temuco, Región de la Araucanía.
</v>
      </c>
      <c r="M421" s="178" t="str">
        <f>VLOOKUP(A421,'BASE REGISTRO AGOSTO'!$A$1:$T$889,13,FALSE)</f>
        <v>IX</v>
      </c>
      <c r="N421" s="178" t="str">
        <f>VLOOKUP(A421,'BASE REGISTRO AGOSTO'!$A$1:$T$889,14,FALSE)</f>
        <v>Temuco</v>
      </c>
      <c r="O421" s="178" t="str">
        <f>VLOOKUP(A421,'BASE REGISTRO AGOSTO'!$A$1:$T$889,15,FALSE)</f>
        <v>fono (45) 226031/ 215342/ 2215342.</v>
      </c>
      <c r="P421" s="178" t="str">
        <f>VLOOKUP(A421,'BASE REGISTRO AGOSTO'!$A$1:$T$889,16,FALSE)</f>
        <v>direccionejecutiva@fundacionlafrontera.cl
eleal@fundacionlafrontera.cl
ecastro@fundacionlafrontera.cl
aborquez@uct.cl</v>
      </c>
      <c r="Q421" s="178">
        <f>VLOOKUP(A421,'BASE REGISTRO AGOSTO'!$A$1:$T$889,17,FALSE)</f>
        <v>0</v>
      </c>
      <c r="R421" s="178">
        <f>VLOOKUP(A421,'BASE REGISTRO AGOSTO'!$A$1:$T$889,18,FALSE)</f>
        <v>93105</v>
      </c>
      <c r="S421" s="178" t="str">
        <f>VLOOKUP(A421,'BASE REGISTRO AGOSTO'!$A$1:$T$889,19,FALSE)</f>
        <v xml:space="preserve">Se acompaña certificado de antecedentes financieros, correspondiente al 2020, aprobado por el   Subdepartamento de Supervisión Financiera 
</v>
      </c>
      <c r="T421" s="183">
        <f>VLOOKUP(A421,'BASE REGISTRO AGOSTO'!$A$1:$T$889,20,FALSE)</f>
        <v>37970</v>
      </c>
      <c r="U421" s="177">
        <v>6905</v>
      </c>
      <c r="V421" s="179">
        <v>16550297</v>
      </c>
      <c r="W421" s="179">
        <v>141358479</v>
      </c>
      <c r="X421" s="180">
        <v>44469</v>
      </c>
      <c r="Y421" s="176" t="s">
        <v>6489</v>
      </c>
      <c r="Z421" s="176" t="s">
        <v>6490</v>
      </c>
      <c r="AA421" s="181" t="s">
        <v>6499</v>
      </c>
    </row>
    <row r="422" spans="1:27" ht="15.75" customHeight="1" x14ac:dyDescent="0.2">
      <c r="A422" s="177">
        <v>6905</v>
      </c>
      <c r="B422" s="178" t="str">
        <f>VLOOKUP(A422,'BASE REGISTRO AGOSTO'!$A$1:$T$889,2,FALSE)</f>
        <v xml:space="preserve">
Fundación La Frontera
</v>
      </c>
      <c r="C422" s="178">
        <f>VLOOKUP(A422,'BASE REGISTRO AGOSTO'!$A$1:$T$889,3,FALSE)</f>
        <v>702081009</v>
      </c>
      <c r="D422" s="178" t="str">
        <f>VLOOKUP(A422,'BASE REGISTRO AGOSTO'!$A$1:$T$889,4,FALSE)</f>
        <v>Fundación de Derecho Privado</v>
      </c>
      <c r="E422" s="178" t="str">
        <f>VLOOKUP(A422,'BASE REGISTRO AGOSTO'!$A$1:$T$889,5,FALSE)</f>
        <v>Otorgado por Decreto Supremo Nº 33, de fecha 3 de enero de 1963, del Ministerio de Justicia.</v>
      </c>
      <c r="F422" s="178" t="str">
        <f>VLOOKUP(A422,'BASE REGISTRO AGOSTO'!$A$1:$T$889,6,FALSE)</f>
        <v xml:space="preserve">Certificado de Vigencia, folio Nº 500396835453, de fecha 05 de julio de 2021, emitido por el Servicio de Registro Civil e Identificación.
</v>
      </c>
      <c r="G422" s="178" t="str">
        <f>VLOOKUP(A422,'BASE REGISTRO AGOSTO'!$A$1:$T$889,7,FALSE)</f>
        <v>Propiciar la investigación, educación y asistencia social especialmente en la zona llamada “de la Frontera”, en beneficio de su progreso humano y desarrollo económico social.</v>
      </c>
      <c r="H422" s="178" t="str">
        <f>VLOOKUP(A422,'BASE REGISTRO AGOSTO'!$A$1:$T$889,8,FALSE)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2" s="178" t="str">
        <f>VLOOKUP(A422,'BASE REGISTRO AGOSTO'!$A$1:$T$889,9,FALSE)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2" s="178" t="str">
        <f>VLOOKUP(A422,'BASE REGISTRO AGOSTO'!$A$1:$T$889,10,FALSE)</f>
        <v xml:space="preserve">20 de junio de 2018, según consta en acta de Sesión Extraordinaria del Consejo Superior de misma fecha, reducida a escritura pública con fecha 25 de junio de 2018, del Notario Público de Temuco. </v>
      </c>
      <c r="K422" s="178" t="str">
        <f>VLOOKUP(A422,'BASE REGISTRO AGOSTO'!$A$1:$T$889,11,FALSE)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2" s="178" t="str">
        <f>VLOOKUP(A422,'BASE REGISTRO AGOSTO'!$A$1:$T$889,12,FALSE)</f>
        <v xml:space="preserve">El Bosque N° 620, ciudad de Temuco, Región de la Araucanía.
</v>
      </c>
      <c r="M422" s="178" t="str">
        <f>VLOOKUP(A422,'BASE REGISTRO AGOSTO'!$A$1:$T$889,13,FALSE)</f>
        <v>IX</v>
      </c>
      <c r="N422" s="178" t="str">
        <f>VLOOKUP(A422,'BASE REGISTRO AGOSTO'!$A$1:$T$889,14,FALSE)</f>
        <v>Temuco</v>
      </c>
      <c r="O422" s="178" t="str">
        <f>VLOOKUP(A422,'BASE REGISTRO AGOSTO'!$A$1:$T$889,15,FALSE)</f>
        <v>fono (45) 226031/ 215342/ 2215342.</v>
      </c>
      <c r="P422" s="178" t="str">
        <f>VLOOKUP(A422,'BASE REGISTRO AGOSTO'!$A$1:$T$889,16,FALSE)</f>
        <v>direccionejecutiva@fundacionlafrontera.cl
eleal@fundacionlafrontera.cl
ecastro@fundacionlafrontera.cl
aborquez@uct.cl</v>
      </c>
      <c r="Q422" s="178">
        <f>VLOOKUP(A422,'BASE REGISTRO AGOSTO'!$A$1:$T$889,17,FALSE)</f>
        <v>0</v>
      </c>
      <c r="R422" s="178">
        <f>VLOOKUP(A422,'BASE REGISTRO AGOSTO'!$A$1:$T$889,18,FALSE)</f>
        <v>93105</v>
      </c>
      <c r="S422" s="178" t="str">
        <f>VLOOKUP(A422,'BASE REGISTRO AGOSTO'!$A$1:$T$889,19,FALSE)</f>
        <v xml:space="preserve">Se acompaña certificado de antecedentes financieros, correspondiente al 2020, aprobado por el   Subdepartamento de Supervisión Financiera 
</v>
      </c>
      <c r="T422" s="183">
        <f>VLOOKUP(A422,'BASE REGISTRO AGOSTO'!$A$1:$T$889,20,FALSE)</f>
        <v>37970</v>
      </c>
      <c r="U422" s="177">
        <v>6905</v>
      </c>
      <c r="V422" s="179">
        <v>46242956</v>
      </c>
      <c r="W422" s="179">
        <v>252782609</v>
      </c>
      <c r="X422" s="180">
        <v>44469</v>
      </c>
      <c r="Y422" s="176" t="s">
        <v>6489</v>
      </c>
      <c r="Z422" s="176" t="s">
        <v>6490</v>
      </c>
      <c r="AA422" s="181" t="s">
        <v>6591</v>
      </c>
    </row>
    <row r="423" spans="1:27" ht="15.75" customHeight="1" x14ac:dyDescent="0.2">
      <c r="A423" s="177">
        <v>6905</v>
      </c>
      <c r="B423" s="178" t="str">
        <f>VLOOKUP(A423,'BASE REGISTRO AGOSTO'!$A$1:$T$889,2,FALSE)</f>
        <v xml:space="preserve">
Fundación La Frontera
</v>
      </c>
      <c r="C423" s="178">
        <f>VLOOKUP(A423,'BASE REGISTRO AGOSTO'!$A$1:$T$889,3,FALSE)</f>
        <v>702081009</v>
      </c>
      <c r="D423" s="178" t="str">
        <f>VLOOKUP(A423,'BASE REGISTRO AGOSTO'!$A$1:$T$889,4,FALSE)</f>
        <v>Fundación de Derecho Privado</v>
      </c>
      <c r="E423" s="178" t="str">
        <f>VLOOKUP(A423,'BASE REGISTRO AGOSTO'!$A$1:$T$889,5,FALSE)</f>
        <v>Otorgado por Decreto Supremo Nº 33, de fecha 3 de enero de 1963, del Ministerio de Justicia.</v>
      </c>
      <c r="F423" s="178" t="str">
        <f>VLOOKUP(A423,'BASE REGISTRO AGOSTO'!$A$1:$T$889,6,FALSE)</f>
        <v xml:space="preserve">Certificado de Vigencia, folio Nº 500396835453, de fecha 05 de julio de 2021, emitido por el Servicio de Registro Civil e Identificación.
</v>
      </c>
      <c r="G423" s="178" t="str">
        <f>VLOOKUP(A423,'BASE REGISTRO AGOSTO'!$A$1:$T$889,7,FALSE)</f>
        <v>Propiciar la investigación, educación y asistencia social especialmente en la zona llamada “de la Frontera”, en beneficio de su progreso humano y desarrollo económico social.</v>
      </c>
      <c r="H423" s="178" t="str">
        <f>VLOOKUP(A423,'BASE REGISTRO AGOSTO'!$A$1:$T$889,8,FALSE)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3" s="178" t="str">
        <f>VLOOKUP(A423,'BASE REGISTRO AGOSTO'!$A$1:$T$889,9,FALSE)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3" s="178" t="str">
        <f>VLOOKUP(A423,'BASE REGISTRO AGOSTO'!$A$1:$T$889,10,FALSE)</f>
        <v xml:space="preserve">20 de junio de 2018, según consta en acta de Sesión Extraordinaria del Consejo Superior de misma fecha, reducida a escritura pública con fecha 25 de junio de 2018, del Notario Público de Temuco. </v>
      </c>
      <c r="K423" s="178" t="str">
        <f>VLOOKUP(A423,'BASE REGISTRO AGOSTO'!$A$1:$T$889,11,FALSE)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3" s="178" t="str">
        <f>VLOOKUP(A423,'BASE REGISTRO AGOSTO'!$A$1:$T$889,12,FALSE)</f>
        <v xml:space="preserve">El Bosque N° 620, ciudad de Temuco, Región de la Araucanía.
</v>
      </c>
      <c r="M423" s="178" t="str">
        <f>VLOOKUP(A423,'BASE REGISTRO AGOSTO'!$A$1:$T$889,13,FALSE)</f>
        <v>IX</v>
      </c>
      <c r="N423" s="178" t="str">
        <f>VLOOKUP(A423,'BASE REGISTRO AGOSTO'!$A$1:$T$889,14,FALSE)</f>
        <v>Temuco</v>
      </c>
      <c r="O423" s="178" t="str">
        <f>VLOOKUP(A423,'BASE REGISTRO AGOSTO'!$A$1:$T$889,15,FALSE)</f>
        <v>fono (45) 226031/ 215342/ 2215342.</v>
      </c>
      <c r="P423" s="178" t="str">
        <f>VLOOKUP(A423,'BASE REGISTRO AGOSTO'!$A$1:$T$889,16,FALSE)</f>
        <v>direccionejecutiva@fundacionlafrontera.cl
eleal@fundacionlafrontera.cl
ecastro@fundacionlafrontera.cl
aborquez@uct.cl</v>
      </c>
      <c r="Q423" s="178">
        <f>VLOOKUP(A423,'BASE REGISTRO AGOSTO'!$A$1:$T$889,17,FALSE)</f>
        <v>0</v>
      </c>
      <c r="R423" s="178">
        <f>VLOOKUP(A423,'BASE REGISTRO AGOSTO'!$A$1:$T$889,18,FALSE)</f>
        <v>93105</v>
      </c>
      <c r="S423" s="178" t="str">
        <f>VLOOKUP(A423,'BASE REGISTRO AGOSTO'!$A$1:$T$889,19,FALSE)</f>
        <v xml:space="preserve">Se acompaña certificado de antecedentes financieros, correspondiente al 2020, aprobado por el   Subdepartamento de Supervisión Financiera 
</v>
      </c>
      <c r="T423" s="183">
        <f>VLOOKUP(A423,'BASE REGISTRO AGOSTO'!$A$1:$T$889,20,FALSE)</f>
        <v>37970</v>
      </c>
      <c r="U423" s="177">
        <v>6905</v>
      </c>
      <c r="V423" s="179">
        <v>9463208</v>
      </c>
      <c r="W423" s="179">
        <v>70841381</v>
      </c>
      <c r="X423" s="180">
        <v>44469</v>
      </c>
      <c r="Y423" s="176" t="s">
        <v>6489</v>
      </c>
      <c r="Z423" s="176" t="s">
        <v>6490</v>
      </c>
      <c r="AA423" s="181" t="s">
        <v>6594</v>
      </c>
    </row>
    <row r="424" spans="1:27" ht="15.75" customHeight="1" x14ac:dyDescent="0.2">
      <c r="A424" s="177">
        <v>6911</v>
      </c>
      <c r="B424" s="178" t="str">
        <f>VLOOKUP(A424,'BASE REGISTRO AGOSTO'!$A$1:$T$889,2,FALSE)</f>
        <v xml:space="preserve">Misión Evangélica San Pablo de Chile
</v>
      </c>
      <c r="C424" s="178">
        <f>VLOOKUP(A424,'BASE REGISTRO AGOSTO'!$A$1:$T$889,3,FALSE)</f>
        <v>713189006</v>
      </c>
      <c r="D424" s="178" t="str">
        <f>VLOOKUP(A424,'BASE REGISTRO AGOSTO'!$A$1:$T$889,4,FALSE)</f>
        <v>Corporación de Derecho Público</v>
      </c>
      <c r="E424" s="178" t="str">
        <f>VLOOKUP(A424,'BASE REGISTRO AGOSTO'!$A$1:$T$889,5,FALSE)</f>
        <v>Otorgado por Decreto Supremo Nº 1965, del  17 de marzo de 1960, del Ministerio de Justicia.</v>
      </c>
      <c r="F424" s="178" t="str">
        <f>VLOOKUP(A424,'BASE REGISTRO AGOSTO'!$A$1:$T$889,6,FALSE)</f>
        <v>indefinida</v>
      </c>
      <c r="G424" s="178" t="str">
        <f>VLOOKUP(A424,'BASE REGISTRO AGOSTO'!$A$1:$T$889,7,FALSE)</f>
        <v>Actividad Religiosa</v>
      </c>
      <c r="H424" s="178" t="str">
        <f>VLOOKUP(A424,'BASE REGISTRO AGOSTO'!$A$1:$T$889,8,FALSE)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4" s="178" t="str">
        <f>VLOOKUP(A424,'BASE REGISTRO AGOSTO'!$A$1:$T$889,9,FALSE)</f>
        <v xml:space="preserve">Durarán tres años en sus cargos, pudiendo ser reelegidos de forma indefinida.
</v>
      </c>
      <c r="J424" s="178" t="str">
        <f>VLOOKUP(A424,'BASE REGISTRO AGOSTO'!$A$1:$T$889,10,FALSE)</f>
        <v>Directorio prorrogado por un año, a contar del 27 de febrero de 2021 al 27 de febrero de 2024.</v>
      </c>
      <c r="K424" s="178" t="str">
        <f>VLOOKUP(A424,'BASE REGISTRO AGOSTO'!$A$1:$T$889,11,FALSE)</f>
        <v>Julio Salazar Veloso, 
Luis Elías Jara Martínez, 
Marco Durán Roa, 
(Podrán actuar conjunta o indistintamente).</v>
      </c>
      <c r="L424" s="178" t="str">
        <f>VLOOKUP(A424,'BASE REGISTRO AGOSTO'!$A$1:$T$889,12,FALSE)</f>
        <v xml:space="preserve">Cousiño N°137, comuna de Coronel, Región del Biobío
</v>
      </c>
      <c r="M424" s="178" t="str">
        <f>VLOOKUP(A424,'BASE REGISTRO AGOSTO'!$A$1:$T$889,13,FALSE)</f>
        <v>VIII</v>
      </c>
      <c r="N424" s="178" t="str">
        <f>VLOOKUP(A424,'BASE REGISTRO AGOSTO'!$A$1:$T$889,14,FALSE)</f>
        <v>Coronel</v>
      </c>
      <c r="O424" s="178" t="str">
        <f>VLOOKUP(A424,'BASE REGISTRO AGOSTO'!$A$1:$T$889,15,FALSE)</f>
        <v>Teléfonos:  41 2876235 – 41 2871238</v>
      </c>
      <c r="P424" s="178" t="str">
        <f>VLOOKUP(A424,'BASE REGISTRO AGOSTO'!$A$1:$T$889,16,FALSE)</f>
        <v>director.mesp@gmail.com</v>
      </c>
      <c r="Q424" s="178">
        <f>VLOOKUP(A424,'BASE REGISTRO AGOSTO'!$A$1:$T$889,17,FALSE)</f>
        <v>0</v>
      </c>
      <c r="R424" s="178">
        <f>VLOOKUP(A424,'BASE REGISTRO AGOSTO'!$A$1:$T$889,18,FALSE)</f>
        <v>93910</v>
      </c>
      <c r="S424" s="178" t="str">
        <f>VLOOKUP(A424,'BASE REGISTRO AGOSTO'!$A$1:$T$889,19,FALSE)</f>
        <v xml:space="preserve">ANTECEDENTES CORRESPONDIENTES AL AÑO 2020, aprobado por el SUB DEPARTAMENTO DE SUPERVISIÓN FINANCIERA </v>
      </c>
      <c r="T424" s="183">
        <f>VLOOKUP(A424,'BASE REGISTRO AGOSTO'!$A$1:$T$889,20,FALSE)</f>
        <v>37970</v>
      </c>
      <c r="U424" s="177">
        <v>6911</v>
      </c>
      <c r="V424" s="179">
        <v>3140645</v>
      </c>
      <c r="W424" s="179">
        <v>31249413</v>
      </c>
      <c r="X424" s="180">
        <v>44469</v>
      </c>
      <c r="Y424" s="176" t="s">
        <v>6489</v>
      </c>
      <c r="Z424" s="176" t="s">
        <v>6490</v>
      </c>
      <c r="AA424" s="181" t="s">
        <v>6519</v>
      </c>
    </row>
    <row r="425" spans="1:27" ht="15.75" customHeight="1" x14ac:dyDescent="0.2">
      <c r="A425" s="177">
        <v>6911</v>
      </c>
      <c r="B425" s="178" t="str">
        <f>VLOOKUP(A425,'BASE REGISTRO AGOSTO'!$A$1:$T$889,2,FALSE)</f>
        <v xml:space="preserve">Misión Evangélica San Pablo de Chile
</v>
      </c>
      <c r="C425" s="178">
        <f>VLOOKUP(A425,'BASE REGISTRO AGOSTO'!$A$1:$T$889,3,FALSE)</f>
        <v>713189006</v>
      </c>
      <c r="D425" s="178" t="str">
        <f>VLOOKUP(A425,'BASE REGISTRO AGOSTO'!$A$1:$T$889,4,FALSE)</f>
        <v>Corporación de Derecho Público</v>
      </c>
      <c r="E425" s="178" t="str">
        <f>VLOOKUP(A425,'BASE REGISTRO AGOSTO'!$A$1:$T$889,5,FALSE)</f>
        <v>Otorgado por Decreto Supremo Nº 1965, del  17 de marzo de 1960, del Ministerio de Justicia.</v>
      </c>
      <c r="F425" s="178" t="str">
        <f>VLOOKUP(A425,'BASE REGISTRO AGOSTO'!$A$1:$T$889,6,FALSE)</f>
        <v>indefinida</v>
      </c>
      <c r="G425" s="178" t="str">
        <f>VLOOKUP(A425,'BASE REGISTRO AGOSTO'!$A$1:$T$889,7,FALSE)</f>
        <v>Actividad Religiosa</v>
      </c>
      <c r="H425" s="178" t="str">
        <f>VLOOKUP(A425,'BASE REGISTRO AGOSTO'!$A$1:$T$889,8,FALSE)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5" s="178" t="str">
        <f>VLOOKUP(A425,'BASE REGISTRO AGOSTO'!$A$1:$T$889,9,FALSE)</f>
        <v xml:space="preserve">Durarán tres años en sus cargos, pudiendo ser reelegidos de forma indefinida.
</v>
      </c>
      <c r="J425" s="178" t="str">
        <f>VLOOKUP(A425,'BASE REGISTRO AGOSTO'!$A$1:$T$889,10,FALSE)</f>
        <v>Directorio prorrogado por un año, a contar del 27 de febrero de 2021 al 27 de febrero de 2024.</v>
      </c>
      <c r="K425" s="178" t="str">
        <f>VLOOKUP(A425,'BASE REGISTRO AGOSTO'!$A$1:$T$889,11,FALSE)</f>
        <v>Julio Salazar Veloso, 
Luis Elías Jara Martínez, 
Marco Durán Roa, 
(Podrán actuar conjunta o indistintamente).</v>
      </c>
      <c r="L425" s="178" t="str">
        <f>VLOOKUP(A425,'BASE REGISTRO AGOSTO'!$A$1:$T$889,12,FALSE)</f>
        <v xml:space="preserve">Cousiño N°137, comuna de Coronel, Región del Biobío
</v>
      </c>
      <c r="M425" s="178" t="str">
        <f>VLOOKUP(A425,'BASE REGISTRO AGOSTO'!$A$1:$T$889,13,FALSE)</f>
        <v>VIII</v>
      </c>
      <c r="N425" s="178" t="str">
        <f>VLOOKUP(A425,'BASE REGISTRO AGOSTO'!$A$1:$T$889,14,FALSE)</f>
        <v>Coronel</v>
      </c>
      <c r="O425" s="178" t="str">
        <f>VLOOKUP(A425,'BASE REGISTRO AGOSTO'!$A$1:$T$889,15,FALSE)</f>
        <v>Teléfonos:  41 2876235 – 41 2871238</v>
      </c>
      <c r="P425" s="178" t="str">
        <f>VLOOKUP(A425,'BASE REGISTRO AGOSTO'!$A$1:$T$889,16,FALSE)</f>
        <v>director.mesp@gmail.com</v>
      </c>
      <c r="Q425" s="178">
        <f>VLOOKUP(A425,'BASE REGISTRO AGOSTO'!$A$1:$T$889,17,FALSE)</f>
        <v>0</v>
      </c>
      <c r="R425" s="178">
        <f>VLOOKUP(A425,'BASE REGISTRO AGOSTO'!$A$1:$T$889,18,FALSE)</f>
        <v>93910</v>
      </c>
      <c r="S425" s="178" t="str">
        <f>VLOOKUP(A425,'BASE REGISTRO AGOSTO'!$A$1:$T$889,19,FALSE)</f>
        <v xml:space="preserve">ANTECEDENTES CORRESPONDIENTES AL AÑO 2020, aprobado por el SUB DEPARTAMENTO DE SUPERVISIÓN FINANCIERA </v>
      </c>
      <c r="T425" s="183">
        <f>VLOOKUP(A425,'BASE REGISTRO AGOSTO'!$A$1:$T$889,20,FALSE)</f>
        <v>37970</v>
      </c>
      <c r="U425" s="177">
        <v>6911</v>
      </c>
      <c r="V425" s="179">
        <v>7537156</v>
      </c>
      <c r="W425" s="179">
        <v>65747156</v>
      </c>
      <c r="X425" s="180">
        <v>44469</v>
      </c>
      <c r="Y425" s="176" t="s">
        <v>6489</v>
      </c>
      <c r="Z425" s="176" t="s">
        <v>6490</v>
      </c>
      <c r="AA425" s="181" t="s">
        <v>148</v>
      </c>
    </row>
    <row r="426" spans="1:27" ht="15.75" customHeight="1" x14ac:dyDescent="0.2">
      <c r="A426" s="177">
        <v>6911</v>
      </c>
      <c r="B426" s="178" t="str">
        <f>VLOOKUP(A426,'BASE REGISTRO AGOSTO'!$A$1:$T$889,2,FALSE)</f>
        <v xml:space="preserve">Misión Evangélica San Pablo de Chile
</v>
      </c>
      <c r="C426" s="178">
        <f>VLOOKUP(A426,'BASE REGISTRO AGOSTO'!$A$1:$T$889,3,FALSE)</f>
        <v>713189006</v>
      </c>
      <c r="D426" s="178" t="str">
        <f>VLOOKUP(A426,'BASE REGISTRO AGOSTO'!$A$1:$T$889,4,FALSE)</f>
        <v>Corporación de Derecho Público</v>
      </c>
      <c r="E426" s="178" t="str">
        <f>VLOOKUP(A426,'BASE REGISTRO AGOSTO'!$A$1:$T$889,5,FALSE)</f>
        <v>Otorgado por Decreto Supremo Nº 1965, del  17 de marzo de 1960, del Ministerio de Justicia.</v>
      </c>
      <c r="F426" s="178" t="str">
        <f>VLOOKUP(A426,'BASE REGISTRO AGOSTO'!$A$1:$T$889,6,FALSE)</f>
        <v>indefinida</v>
      </c>
      <c r="G426" s="178" t="str">
        <f>VLOOKUP(A426,'BASE REGISTRO AGOSTO'!$A$1:$T$889,7,FALSE)</f>
        <v>Actividad Religiosa</v>
      </c>
      <c r="H426" s="178" t="str">
        <f>VLOOKUP(A426,'BASE REGISTRO AGOSTO'!$A$1:$T$889,8,FALSE)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6" s="178" t="str">
        <f>VLOOKUP(A426,'BASE REGISTRO AGOSTO'!$A$1:$T$889,9,FALSE)</f>
        <v xml:space="preserve">Durarán tres años en sus cargos, pudiendo ser reelegidos de forma indefinida.
</v>
      </c>
      <c r="J426" s="178" t="str">
        <f>VLOOKUP(A426,'BASE REGISTRO AGOSTO'!$A$1:$T$889,10,FALSE)</f>
        <v>Directorio prorrogado por un año, a contar del 27 de febrero de 2021 al 27 de febrero de 2024.</v>
      </c>
      <c r="K426" s="178" t="str">
        <f>VLOOKUP(A426,'BASE REGISTRO AGOSTO'!$A$1:$T$889,11,FALSE)</f>
        <v>Julio Salazar Veloso, 
Luis Elías Jara Martínez, 
Marco Durán Roa, 
(Podrán actuar conjunta o indistintamente).</v>
      </c>
      <c r="L426" s="178" t="str">
        <f>VLOOKUP(A426,'BASE REGISTRO AGOSTO'!$A$1:$T$889,12,FALSE)</f>
        <v xml:space="preserve">Cousiño N°137, comuna de Coronel, Región del Biobío
</v>
      </c>
      <c r="M426" s="178" t="str">
        <f>VLOOKUP(A426,'BASE REGISTRO AGOSTO'!$A$1:$T$889,13,FALSE)</f>
        <v>VIII</v>
      </c>
      <c r="N426" s="178" t="str">
        <f>VLOOKUP(A426,'BASE REGISTRO AGOSTO'!$A$1:$T$889,14,FALSE)</f>
        <v>Coronel</v>
      </c>
      <c r="O426" s="178" t="str">
        <f>VLOOKUP(A426,'BASE REGISTRO AGOSTO'!$A$1:$T$889,15,FALSE)</f>
        <v>Teléfonos:  41 2876235 – 41 2871238</v>
      </c>
      <c r="P426" s="178" t="str">
        <f>VLOOKUP(A426,'BASE REGISTRO AGOSTO'!$A$1:$T$889,16,FALSE)</f>
        <v>director.mesp@gmail.com</v>
      </c>
      <c r="Q426" s="178">
        <f>VLOOKUP(A426,'BASE REGISTRO AGOSTO'!$A$1:$T$889,17,FALSE)</f>
        <v>0</v>
      </c>
      <c r="R426" s="178">
        <f>VLOOKUP(A426,'BASE REGISTRO AGOSTO'!$A$1:$T$889,18,FALSE)</f>
        <v>93910</v>
      </c>
      <c r="S426" s="178" t="str">
        <f>VLOOKUP(A426,'BASE REGISTRO AGOSTO'!$A$1:$T$889,19,FALSE)</f>
        <v xml:space="preserve">ANTECEDENTES CORRESPONDIENTES AL AÑO 2020, aprobado por el SUB DEPARTAMENTO DE SUPERVISIÓN FINANCIERA </v>
      </c>
      <c r="T426" s="183">
        <f>VLOOKUP(A426,'BASE REGISTRO AGOSTO'!$A$1:$T$889,20,FALSE)</f>
        <v>37970</v>
      </c>
      <c r="U426" s="177">
        <v>6911</v>
      </c>
      <c r="V426" s="179">
        <v>9512342</v>
      </c>
      <c r="W426" s="179">
        <v>37530537</v>
      </c>
      <c r="X426" s="180">
        <v>44469</v>
      </c>
      <c r="Y426" s="176" t="s">
        <v>6489</v>
      </c>
      <c r="Z426" s="176" t="s">
        <v>6490</v>
      </c>
      <c r="AA426" s="181" t="s">
        <v>6521</v>
      </c>
    </row>
    <row r="427" spans="1:27" ht="15.75" customHeight="1" x14ac:dyDescent="0.2">
      <c r="A427" s="177">
        <v>6911</v>
      </c>
      <c r="B427" s="178" t="str">
        <f>VLOOKUP(A427,'BASE REGISTRO AGOSTO'!$A$1:$T$889,2,FALSE)</f>
        <v xml:space="preserve">Misión Evangélica San Pablo de Chile
</v>
      </c>
      <c r="C427" s="178">
        <f>VLOOKUP(A427,'BASE REGISTRO AGOSTO'!$A$1:$T$889,3,FALSE)</f>
        <v>713189006</v>
      </c>
      <c r="D427" s="178" t="str">
        <f>VLOOKUP(A427,'BASE REGISTRO AGOSTO'!$A$1:$T$889,4,FALSE)</f>
        <v>Corporación de Derecho Público</v>
      </c>
      <c r="E427" s="178" t="str">
        <f>VLOOKUP(A427,'BASE REGISTRO AGOSTO'!$A$1:$T$889,5,FALSE)</f>
        <v>Otorgado por Decreto Supremo Nº 1965, del  17 de marzo de 1960, del Ministerio de Justicia.</v>
      </c>
      <c r="F427" s="178" t="str">
        <f>VLOOKUP(A427,'BASE REGISTRO AGOSTO'!$A$1:$T$889,6,FALSE)</f>
        <v>indefinida</v>
      </c>
      <c r="G427" s="178" t="str">
        <f>VLOOKUP(A427,'BASE REGISTRO AGOSTO'!$A$1:$T$889,7,FALSE)</f>
        <v>Actividad Religiosa</v>
      </c>
      <c r="H427" s="178" t="str">
        <f>VLOOKUP(A427,'BASE REGISTRO AGOSTO'!$A$1:$T$889,8,FALSE)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7" s="178" t="str">
        <f>VLOOKUP(A427,'BASE REGISTRO AGOSTO'!$A$1:$T$889,9,FALSE)</f>
        <v xml:space="preserve">Durarán tres años en sus cargos, pudiendo ser reelegidos de forma indefinida.
</v>
      </c>
      <c r="J427" s="178" t="str">
        <f>VLOOKUP(A427,'BASE REGISTRO AGOSTO'!$A$1:$T$889,10,FALSE)</f>
        <v>Directorio prorrogado por un año, a contar del 27 de febrero de 2021 al 27 de febrero de 2024.</v>
      </c>
      <c r="K427" s="178" t="str">
        <f>VLOOKUP(A427,'BASE REGISTRO AGOSTO'!$A$1:$T$889,11,FALSE)</f>
        <v>Julio Salazar Veloso, 
Luis Elías Jara Martínez, 
Marco Durán Roa, 
(Podrán actuar conjunta o indistintamente).</v>
      </c>
      <c r="L427" s="178" t="str">
        <f>VLOOKUP(A427,'BASE REGISTRO AGOSTO'!$A$1:$T$889,12,FALSE)</f>
        <v xml:space="preserve">Cousiño N°137, comuna de Coronel, Región del Biobío
</v>
      </c>
      <c r="M427" s="178" t="str">
        <f>VLOOKUP(A427,'BASE REGISTRO AGOSTO'!$A$1:$T$889,13,FALSE)</f>
        <v>VIII</v>
      </c>
      <c r="N427" s="178" t="str">
        <f>VLOOKUP(A427,'BASE REGISTRO AGOSTO'!$A$1:$T$889,14,FALSE)</f>
        <v>Coronel</v>
      </c>
      <c r="O427" s="178" t="str">
        <f>VLOOKUP(A427,'BASE REGISTRO AGOSTO'!$A$1:$T$889,15,FALSE)</f>
        <v>Teléfonos:  41 2876235 – 41 2871238</v>
      </c>
      <c r="P427" s="178" t="str">
        <f>VLOOKUP(A427,'BASE REGISTRO AGOSTO'!$A$1:$T$889,16,FALSE)</f>
        <v>director.mesp@gmail.com</v>
      </c>
      <c r="Q427" s="178">
        <f>VLOOKUP(A427,'BASE REGISTRO AGOSTO'!$A$1:$T$889,17,FALSE)</f>
        <v>0</v>
      </c>
      <c r="R427" s="178">
        <f>VLOOKUP(A427,'BASE REGISTRO AGOSTO'!$A$1:$T$889,18,FALSE)</f>
        <v>93910</v>
      </c>
      <c r="S427" s="178" t="str">
        <f>VLOOKUP(A427,'BASE REGISTRO AGOSTO'!$A$1:$T$889,19,FALSE)</f>
        <v xml:space="preserve">ANTECEDENTES CORRESPONDIENTES AL AÑO 2020, aprobado por el SUB DEPARTAMENTO DE SUPERVISIÓN FINANCIERA </v>
      </c>
      <c r="T427" s="183">
        <f>VLOOKUP(A427,'BASE REGISTRO AGOSTO'!$A$1:$T$889,20,FALSE)</f>
        <v>37970</v>
      </c>
      <c r="U427" s="177">
        <v>6911</v>
      </c>
      <c r="V427" s="179">
        <v>0</v>
      </c>
      <c r="W427" s="179">
        <v>30979975</v>
      </c>
      <c r="X427" s="180">
        <v>44469</v>
      </c>
      <c r="Y427" s="176" t="s">
        <v>6489</v>
      </c>
      <c r="Z427" s="176" t="s">
        <v>6490</v>
      </c>
      <c r="AA427" s="181" t="s">
        <v>6511</v>
      </c>
    </row>
    <row r="428" spans="1:27" ht="15.75" customHeight="1" x14ac:dyDescent="0.2">
      <c r="A428" s="177">
        <v>6911</v>
      </c>
      <c r="B428" s="178" t="str">
        <f>VLOOKUP(A428,'BASE REGISTRO AGOSTO'!$A$1:$T$889,2,FALSE)</f>
        <v xml:space="preserve">Misión Evangélica San Pablo de Chile
</v>
      </c>
      <c r="C428" s="178">
        <f>VLOOKUP(A428,'BASE REGISTRO AGOSTO'!$A$1:$T$889,3,FALSE)</f>
        <v>713189006</v>
      </c>
      <c r="D428" s="178" t="str">
        <f>VLOOKUP(A428,'BASE REGISTRO AGOSTO'!$A$1:$T$889,4,FALSE)</f>
        <v>Corporación de Derecho Público</v>
      </c>
      <c r="E428" s="178" t="str">
        <f>VLOOKUP(A428,'BASE REGISTRO AGOSTO'!$A$1:$T$889,5,FALSE)</f>
        <v>Otorgado por Decreto Supremo Nº 1965, del  17 de marzo de 1960, del Ministerio de Justicia.</v>
      </c>
      <c r="F428" s="178" t="str">
        <f>VLOOKUP(A428,'BASE REGISTRO AGOSTO'!$A$1:$T$889,6,FALSE)</f>
        <v>indefinida</v>
      </c>
      <c r="G428" s="178" t="str">
        <f>VLOOKUP(A428,'BASE REGISTRO AGOSTO'!$A$1:$T$889,7,FALSE)</f>
        <v>Actividad Religiosa</v>
      </c>
      <c r="H428" s="178" t="str">
        <f>VLOOKUP(A428,'BASE REGISTRO AGOSTO'!$A$1:$T$889,8,FALSE)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8" s="178" t="str">
        <f>VLOOKUP(A428,'BASE REGISTRO AGOSTO'!$A$1:$T$889,9,FALSE)</f>
        <v xml:space="preserve">Durarán tres años en sus cargos, pudiendo ser reelegidos de forma indefinida.
</v>
      </c>
      <c r="J428" s="178" t="str">
        <f>VLOOKUP(A428,'BASE REGISTRO AGOSTO'!$A$1:$T$889,10,FALSE)</f>
        <v>Directorio prorrogado por un año, a contar del 27 de febrero de 2021 al 27 de febrero de 2024.</v>
      </c>
      <c r="K428" s="178" t="str">
        <f>VLOOKUP(A428,'BASE REGISTRO AGOSTO'!$A$1:$T$889,11,FALSE)</f>
        <v>Julio Salazar Veloso, 
Luis Elías Jara Martínez, 
Marco Durán Roa, 
(Podrán actuar conjunta o indistintamente).</v>
      </c>
      <c r="L428" s="178" t="str">
        <f>VLOOKUP(A428,'BASE REGISTRO AGOSTO'!$A$1:$T$889,12,FALSE)</f>
        <v xml:space="preserve">Cousiño N°137, comuna de Coronel, Región del Biobío
</v>
      </c>
      <c r="M428" s="178" t="str">
        <f>VLOOKUP(A428,'BASE REGISTRO AGOSTO'!$A$1:$T$889,13,FALSE)</f>
        <v>VIII</v>
      </c>
      <c r="N428" s="178" t="str">
        <f>VLOOKUP(A428,'BASE REGISTRO AGOSTO'!$A$1:$T$889,14,FALSE)</f>
        <v>Coronel</v>
      </c>
      <c r="O428" s="178" t="str">
        <f>VLOOKUP(A428,'BASE REGISTRO AGOSTO'!$A$1:$T$889,15,FALSE)</f>
        <v>Teléfonos:  41 2876235 – 41 2871238</v>
      </c>
      <c r="P428" s="178" t="str">
        <f>VLOOKUP(A428,'BASE REGISTRO AGOSTO'!$A$1:$T$889,16,FALSE)</f>
        <v>director.mesp@gmail.com</v>
      </c>
      <c r="Q428" s="178">
        <f>VLOOKUP(A428,'BASE REGISTRO AGOSTO'!$A$1:$T$889,17,FALSE)</f>
        <v>0</v>
      </c>
      <c r="R428" s="178">
        <f>VLOOKUP(A428,'BASE REGISTRO AGOSTO'!$A$1:$T$889,18,FALSE)</f>
        <v>93910</v>
      </c>
      <c r="S428" s="178" t="str">
        <f>VLOOKUP(A428,'BASE REGISTRO AGOSTO'!$A$1:$T$889,19,FALSE)</f>
        <v xml:space="preserve">ANTECEDENTES CORRESPONDIENTES AL AÑO 2020, aprobado por el SUB DEPARTAMENTO DE SUPERVISIÓN FINANCIERA </v>
      </c>
      <c r="T428" s="183">
        <f>VLOOKUP(A428,'BASE REGISTRO AGOSTO'!$A$1:$T$889,20,FALSE)</f>
        <v>37970</v>
      </c>
      <c r="U428" s="177">
        <v>6911</v>
      </c>
      <c r="V428" s="179">
        <v>15956036</v>
      </c>
      <c r="W428" s="179">
        <v>213402366</v>
      </c>
      <c r="X428" s="180">
        <v>44469</v>
      </c>
      <c r="Y428" s="176" t="s">
        <v>6489</v>
      </c>
      <c r="Z428" s="176" t="s">
        <v>6490</v>
      </c>
      <c r="AA428" s="181" t="s">
        <v>6502</v>
      </c>
    </row>
    <row r="429" spans="1:27" ht="15.75" customHeight="1" x14ac:dyDescent="0.2">
      <c r="A429" s="177">
        <v>6911</v>
      </c>
      <c r="B429" s="178" t="str">
        <f>VLOOKUP(A429,'BASE REGISTRO AGOSTO'!$A$1:$T$889,2,FALSE)</f>
        <v xml:space="preserve">Misión Evangélica San Pablo de Chile
</v>
      </c>
      <c r="C429" s="178">
        <f>VLOOKUP(A429,'BASE REGISTRO AGOSTO'!$A$1:$T$889,3,FALSE)</f>
        <v>713189006</v>
      </c>
      <c r="D429" s="178" t="str">
        <f>VLOOKUP(A429,'BASE REGISTRO AGOSTO'!$A$1:$T$889,4,FALSE)</f>
        <v>Corporación de Derecho Público</v>
      </c>
      <c r="E429" s="178" t="str">
        <f>VLOOKUP(A429,'BASE REGISTRO AGOSTO'!$A$1:$T$889,5,FALSE)</f>
        <v>Otorgado por Decreto Supremo Nº 1965, del  17 de marzo de 1960, del Ministerio de Justicia.</v>
      </c>
      <c r="F429" s="178" t="str">
        <f>VLOOKUP(A429,'BASE REGISTRO AGOSTO'!$A$1:$T$889,6,FALSE)</f>
        <v>indefinida</v>
      </c>
      <c r="G429" s="178" t="str">
        <f>VLOOKUP(A429,'BASE REGISTRO AGOSTO'!$A$1:$T$889,7,FALSE)</f>
        <v>Actividad Religiosa</v>
      </c>
      <c r="H429" s="178" t="str">
        <f>VLOOKUP(A429,'BASE REGISTRO AGOSTO'!$A$1:$T$889,8,FALSE)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9" s="178" t="str">
        <f>VLOOKUP(A429,'BASE REGISTRO AGOSTO'!$A$1:$T$889,9,FALSE)</f>
        <v xml:space="preserve">Durarán tres años en sus cargos, pudiendo ser reelegidos de forma indefinida.
</v>
      </c>
      <c r="J429" s="178" t="str">
        <f>VLOOKUP(A429,'BASE REGISTRO AGOSTO'!$A$1:$T$889,10,FALSE)</f>
        <v>Directorio prorrogado por un año, a contar del 27 de febrero de 2021 al 27 de febrero de 2024.</v>
      </c>
      <c r="K429" s="178" t="str">
        <f>VLOOKUP(A429,'BASE REGISTRO AGOSTO'!$A$1:$T$889,11,FALSE)</f>
        <v>Julio Salazar Veloso, 
Luis Elías Jara Martínez, 
Marco Durán Roa, 
(Podrán actuar conjunta o indistintamente).</v>
      </c>
      <c r="L429" s="178" t="str">
        <f>VLOOKUP(A429,'BASE REGISTRO AGOSTO'!$A$1:$T$889,12,FALSE)</f>
        <v xml:space="preserve">Cousiño N°137, comuna de Coronel, Región del Biobío
</v>
      </c>
      <c r="M429" s="178" t="str">
        <f>VLOOKUP(A429,'BASE REGISTRO AGOSTO'!$A$1:$T$889,13,FALSE)</f>
        <v>VIII</v>
      </c>
      <c r="N429" s="178" t="str">
        <f>VLOOKUP(A429,'BASE REGISTRO AGOSTO'!$A$1:$T$889,14,FALSE)</f>
        <v>Coronel</v>
      </c>
      <c r="O429" s="178" t="str">
        <f>VLOOKUP(A429,'BASE REGISTRO AGOSTO'!$A$1:$T$889,15,FALSE)</f>
        <v>Teléfonos:  41 2876235 – 41 2871238</v>
      </c>
      <c r="P429" s="178" t="str">
        <f>VLOOKUP(A429,'BASE REGISTRO AGOSTO'!$A$1:$T$889,16,FALSE)</f>
        <v>director.mesp@gmail.com</v>
      </c>
      <c r="Q429" s="178">
        <f>VLOOKUP(A429,'BASE REGISTRO AGOSTO'!$A$1:$T$889,17,FALSE)</f>
        <v>0</v>
      </c>
      <c r="R429" s="178">
        <f>VLOOKUP(A429,'BASE REGISTRO AGOSTO'!$A$1:$T$889,18,FALSE)</f>
        <v>93910</v>
      </c>
      <c r="S429" s="178" t="str">
        <f>VLOOKUP(A429,'BASE REGISTRO AGOSTO'!$A$1:$T$889,19,FALSE)</f>
        <v xml:space="preserve">ANTECEDENTES CORRESPONDIENTES AL AÑO 2020, aprobado por el SUB DEPARTAMENTO DE SUPERVISIÓN FINANCIERA </v>
      </c>
      <c r="T429" s="183">
        <f>VLOOKUP(A429,'BASE REGISTRO AGOSTO'!$A$1:$T$889,20,FALSE)</f>
        <v>37970</v>
      </c>
      <c r="U429" s="177">
        <v>6911</v>
      </c>
      <c r="V429" s="179">
        <v>0</v>
      </c>
      <c r="W429" s="179">
        <v>32549103</v>
      </c>
      <c r="X429" s="180">
        <v>44469</v>
      </c>
      <c r="Y429" s="176" t="s">
        <v>6489</v>
      </c>
      <c r="Z429" s="176" t="s">
        <v>6490</v>
      </c>
      <c r="AA429" s="181" t="s">
        <v>6528</v>
      </c>
    </row>
    <row r="430" spans="1:27" ht="15.75" customHeight="1" x14ac:dyDescent="0.2">
      <c r="A430" s="177">
        <v>6911</v>
      </c>
      <c r="B430" s="178" t="str">
        <f>VLOOKUP(A430,'BASE REGISTRO AGOSTO'!$A$1:$T$889,2,FALSE)</f>
        <v xml:space="preserve">Misión Evangélica San Pablo de Chile
</v>
      </c>
      <c r="C430" s="178">
        <f>VLOOKUP(A430,'BASE REGISTRO AGOSTO'!$A$1:$T$889,3,FALSE)</f>
        <v>713189006</v>
      </c>
      <c r="D430" s="178" t="str">
        <f>VLOOKUP(A430,'BASE REGISTRO AGOSTO'!$A$1:$T$889,4,FALSE)</f>
        <v>Corporación de Derecho Público</v>
      </c>
      <c r="E430" s="178" t="str">
        <f>VLOOKUP(A430,'BASE REGISTRO AGOSTO'!$A$1:$T$889,5,FALSE)</f>
        <v>Otorgado por Decreto Supremo Nº 1965, del  17 de marzo de 1960, del Ministerio de Justicia.</v>
      </c>
      <c r="F430" s="178" t="str">
        <f>VLOOKUP(A430,'BASE REGISTRO AGOSTO'!$A$1:$T$889,6,FALSE)</f>
        <v>indefinida</v>
      </c>
      <c r="G430" s="178" t="str">
        <f>VLOOKUP(A430,'BASE REGISTRO AGOSTO'!$A$1:$T$889,7,FALSE)</f>
        <v>Actividad Religiosa</v>
      </c>
      <c r="H430" s="178" t="str">
        <f>VLOOKUP(A430,'BASE REGISTRO AGOSTO'!$A$1:$T$889,8,FALSE)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0" s="178" t="str">
        <f>VLOOKUP(A430,'BASE REGISTRO AGOSTO'!$A$1:$T$889,9,FALSE)</f>
        <v xml:space="preserve">Durarán tres años en sus cargos, pudiendo ser reelegidos de forma indefinida.
</v>
      </c>
      <c r="J430" s="178" t="str">
        <f>VLOOKUP(A430,'BASE REGISTRO AGOSTO'!$A$1:$T$889,10,FALSE)</f>
        <v>Directorio prorrogado por un año, a contar del 27 de febrero de 2021 al 27 de febrero de 2024.</v>
      </c>
      <c r="K430" s="178" t="str">
        <f>VLOOKUP(A430,'BASE REGISTRO AGOSTO'!$A$1:$T$889,11,FALSE)</f>
        <v>Julio Salazar Veloso, 
Luis Elías Jara Martínez, 
Marco Durán Roa, 
(Podrán actuar conjunta o indistintamente).</v>
      </c>
      <c r="L430" s="178" t="str">
        <f>VLOOKUP(A430,'BASE REGISTRO AGOSTO'!$A$1:$T$889,12,FALSE)</f>
        <v xml:space="preserve">Cousiño N°137, comuna de Coronel, Región del Biobío
</v>
      </c>
      <c r="M430" s="178" t="str">
        <f>VLOOKUP(A430,'BASE REGISTRO AGOSTO'!$A$1:$T$889,13,FALSE)</f>
        <v>VIII</v>
      </c>
      <c r="N430" s="178" t="str">
        <f>VLOOKUP(A430,'BASE REGISTRO AGOSTO'!$A$1:$T$889,14,FALSE)</f>
        <v>Coronel</v>
      </c>
      <c r="O430" s="178" t="str">
        <f>VLOOKUP(A430,'BASE REGISTRO AGOSTO'!$A$1:$T$889,15,FALSE)</f>
        <v>Teléfonos:  41 2876235 – 41 2871238</v>
      </c>
      <c r="P430" s="178" t="str">
        <f>VLOOKUP(A430,'BASE REGISTRO AGOSTO'!$A$1:$T$889,16,FALSE)</f>
        <v>director.mesp@gmail.com</v>
      </c>
      <c r="Q430" s="178">
        <f>VLOOKUP(A430,'BASE REGISTRO AGOSTO'!$A$1:$T$889,17,FALSE)</f>
        <v>0</v>
      </c>
      <c r="R430" s="178">
        <f>VLOOKUP(A430,'BASE REGISTRO AGOSTO'!$A$1:$T$889,18,FALSE)</f>
        <v>93910</v>
      </c>
      <c r="S430" s="178" t="str">
        <f>VLOOKUP(A430,'BASE REGISTRO AGOSTO'!$A$1:$T$889,19,FALSE)</f>
        <v xml:space="preserve">ANTECEDENTES CORRESPONDIENTES AL AÑO 2020, aprobado por el SUB DEPARTAMENTO DE SUPERVISIÓN FINANCIERA </v>
      </c>
      <c r="T430" s="183">
        <f>VLOOKUP(A430,'BASE REGISTRO AGOSTO'!$A$1:$T$889,20,FALSE)</f>
        <v>37970</v>
      </c>
      <c r="U430" s="177">
        <v>6911</v>
      </c>
      <c r="V430" s="179">
        <v>5656765</v>
      </c>
      <c r="W430" s="179">
        <v>56076242</v>
      </c>
      <c r="X430" s="180">
        <v>44469</v>
      </c>
      <c r="Y430" s="176" t="s">
        <v>6489</v>
      </c>
      <c r="Z430" s="176" t="s">
        <v>6490</v>
      </c>
      <c r="AA430" s="181" t="s">
        <v>6542</v>
      </c>
    </row>
    <row r="431" spans="1:27" ht="15.75" customHeight="1" x14ac:dyDescent="0.2">
      <c r="A431" s="177">
        <v>6914</v>
      </c>
      <c r="B431" s="178" t="str">
        <f>VLOOKUP(A431,'BASE REGISTRO AGOSTO'!$A$1:$T$889,2,FALSE)</f>
        <v>Fundación Familia Nazareth</v>
      </c>
      <c r="C431" s="178">
        <f>VLOOKUP(A431,'BASE REGISTRO AGOSTO'!$A$1:$T$889,3,FALSE)</f>
        <v>722884000</v>
      </c>
      <c r="D431" s="178" t="str">
        <f>VLOOKUP(A431,'BASE REGISTRO AGOSTO'!$A$1:$T$889,4,FALSE)</f>
        <v>Fundación de Derecho Privado.</v>
      </c>
      <c r="E431" s="178" t="str">
        <f>VLOOKUP(A431,'BASE REGISTRO AGOSTO'!$A$1:$T$889,5,FALSE)</f>
        <v>Otorgado por Decreto Supremo Nº 00712, de fecha 01 de junio 2011, del Ministerio de Justicia.</v>
      </c>
      <c r="F431" s="178" t="str">
        <f>VLOOKUP(A431,'BASE REGISTRO AGOSTO'!$A$1:$T$889,6,FALSE)</f>
        <v>Certificado de vigencia de Persona Jurídica Sin Fines de Lucro, emitido por el Servicio de Registro Civil e Identificación, folio N° 500340188464, emitido con fecha 12 de agosto de 2020.</v>
      </c>
      <c r="G431" s="178" t="str">
        <f>VLOOKUP(A431,'BASE REGISTRO AGOSTO'!$A$1:$T$889,7,FALSE)</f>
        <v>La atención integral en una plena concepción cristiana del menor en situación irregular.</v>
      </c>
      <c r="H431" s="178" t="str">
        <f>VLOOKUP(A431,'BASE REGISTRO AGOSTO'!$A$1:$T$889,8,FALSE)</f>
        <v xml:space="preserve">Presidenta:
María Beatriz del Carmen Torres Maldonado
Vice-Presidenta:
María Teresa Bolívar Jirón
Secretaria:
Jessica Elvira Del Pilar Bobadilla Soto
Tesorera:
Gabriela Jirón Droguett
Directora:
Iris Elena Andrades Villalobos
</v>
      </c>
      <c r="I431" s="178" t="str">
        <f>VLOOKUP(A431,'BASE REGISTRO AGOSTO'!$A$1:$T$889,9,FALSE)</f>
        <v>Durarán un año en sus cargos, pudiendo reelegirse indefinidamente. Renovación parcial, anual de dos Directores.</v>
      </c>
      <c r="J431" s="178" t="str">
        <f>VLOOKUP(A431,'BASE REGISTRO AGOSTO'!$A$1:$T$889,10,FALSE)</f>
        <v>16.06.2020 al 16.06.2021</v>
      </c>
      <c r="K431" s="178" t="str">
        <f>VLOOKUP(A431,'BASE REGISTRO AGOSTO'!$A$1:$T$889,11,FALSE)</f>
        <v xml:space="preserve">María Beatriz Torres Maldonado       
</v>
      </c>
      <c r="L431" s="178" t="str">
        <f>VLOOKUP(A431,'BASE REGISTRO AGOSTO'!$A$1:$T$889,12,FALSE)</f>
        <v>Villa Rauquen, Los Peumos 513, Curicó, Región del Maule.</v>
      </c>
      <c r="M431" s="178" t="str">
        <f>VLOOKUP(A431,'BASE REGISTRO AGOSTO'!$A$1:$T$889,13,FALSE)</f>
        <v>VII</v>
      </c>
      <c r="N431" s="178" t="str">
        <f>VLOOKUP(A431,'BASE REGISTRO AGOSTO'!$A$1:$T$889,14,FALSE)</f>
        <v>Curicó</v>
      </c>
      <c r="O431" s="178" t="str">
        <f>VLOOKUP(A431,'BASE REGISTRO AGOSTO'!$A$1:$T$889,15,FALSE)</f>
        <v>752381944.</v>
      </c>
      <c r="P431" s="178" t="str">
        <f>VLOOKUP(A431,'BASE REGISTRO AGOSTO'!$A$1:$T$889,16,FALSE)</f>
        <v>f.nazarethcco@gmail.com</v>
      </c>
      <c r="Q431" s="178">
        <f>VLOOKUP(A431,'BASE REGISTRO AGOSTO'!$A$1:$T$889,17,FALSE)</f>
        <v>0</v>
      </c>
      <c r="R431" s="178" t="str">
        <f>VLOOKUP(A431,'BASE REGISTRO AGOSTO'!$A$1:$T$889,18,FALSE)</f>
        <v>93401: Institución de Asistencia Social.</v>
      </c>
      <c r="S431" s="178" t="str">
        <f>VLOOKUP(A431,'BASE REGISTRO AGOSTO'!$A$1:$T$889,19,FALSE)</f>
        <v>Se acompaña certificado de antecedentes financieros correspondiente al año 2019, aprobados por Sub Depto. Supervisión Financiera Nacional</v>
      </c>
      <c r="T431" s="183">
        <f>VLOOKUP(A431,'BASE REGISTRO AGOSTO'!$A$1:$T$889,20,FALSE)</f>
        <v>37970</v>
      </c>
      <c r="U431" s="177">
        <v>6914</v>
      </c>
      <c r="V431" s="179">
        <v>0</v>
      </c>
      <c r="W431" s="179">
        <v>0</v>
      </c>
      <c r="X431" s="180">
        <v>44469</v>
      </c>
      <c r="Y431" s="176" t="s">
        <v>6489</v>
      </c>
      <c r="Z431" s="176" t="s">
        <v>6490</v>
      </c>
      <c r="AA431" s="181" t="s">
        <v>6522</v>
      </c>
    </row>
    <row r="432" spans="1:27" ht="15.75" customHeight="1" x14ac:dyDescent="0.2">
      <c r="A432" s="177">
        <v>6915</v>
      </c>
      <c r="B432" s="178" t="str">
        <f>VLOOKUP(A432,'BASE REGISTRO AGOSTO'!$A$1:$T$889,2,FALSE)</f>
        <v>Corporación Servicio Paz y Justicia, SERPAJ-CHILE</v>
      </c>
      <c r="C432" s="178">
        <f>VLOOKUP(A432,'BASE REGISTRO AGOSTO'!$A$1:$T$889,3,FALSE)</f>
        <v>721694003</v>
      </c>
      <c r="D432" s="178" t="str">
        <f>VLOOKUP(A432,'BASE REGISTRO AGOSTO'!$A$1:$T$889,4,FALSE)</f>
        <v>Corporación de Derecho Privado.</v>
      </c>
      <c r="E432" s="178" t="str">
        <f>VLOOKUP(A432,'BASE REGISTRO AGOSTO'!$A$1:$T$889,5,FALSE)</f>
        <v xml:space="preserve">Decreto Supremo Nº 1472, de 03 de noviembre de 1992, del Ministerio de Justicia. </v>
      </c>
      <c r="F432" s="178" t="str">
        <f>VLOOKUP(A432,'BASE REGISTRO AGOSTO'!$A$1:$T$889,6,FALSE)</f>
        <v>Certificado de Vigencia Folio Nº 500396542869, de fecha 02 de julio de 2021, del Servicio de Registro Civil e Identificación.</v>
      </c>
      <c r="G432" s="178" t="str">
        <f>VLOOKUP(A432,'BASE REGISTRO AGOSTO'!$A$1:$T$889,7,FALSE)</f>
        <v>Formación, promoción, cooperación y prestación de servicios para el desarrollo económico, social, cultural y espiritual de la comunidad, en el área de los derechos humanos del niño, entre otras.</v>
      </c>
      <c r="H432" s="178" t="str">
        <f>VLOOKUP(A432,'BASE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2" s="178" t="str">
        <f>VLOOKUP(A432,'BASE REGISTRO AGOSTO'!$A$1:$T$889,9,FALSE)</f>
        <v>3 años en sus cargos.</v>
      </c>
      <c r="J432" s="178" t="str">
        <f>VLOOKUP(A432,'BASE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2" s="178" t="str">
        <f>VLOOKUP(A432,'BASE REGISTRO AGOSTO'!$A$1:$T$889,11,FALSE)</f>
        <v xml:space="preserve">Patricio Marcelo Labra Guzmán, 
</v>
      </c>
      <c r="L432" s="178" t="str">
        <f>VLOOKUP(A432,'BASE REGISTRO AGOSTO'!$A$1:$T$889,12,FALSE)</f>
        <v xml:space="preserve">Calle Orella N° 1015, comuna y ciudad de Valparaíso, Quinta Región  
</v>
      </c>
      <c r="M432" s="178" t="str">
        <f>VLOOKUP(A432,'BASE REGISTRO AGOSTO'!$A$1:$T$889,13,FALSE)</f>
        <v>V</v>
      </c>
      <c r="N432" s="178" t="str">
        <f>VLOOKUP(A432,'BASE REGISTRO AGOSTO'!$A$1:$T$889,14,FALSE)</f>
        <v>Valparaíso</v>
      </c>
      <c r="O432" s="178" t="str">
        <f>VLOOKUP(A432,'BASE REGISTRO AGOSTO'!$A$1:$T$889,15,FALSE)</f>
        <v>32-2156239</v>
      </c>
      <c r="P432" s="178" t="str">
        <f>VLOOKUP(A432,'BASE REGISTRO AGOSTO'!$A$1:$T$889,16,FALSE)</f>
        <v>serpaj@serpajchile.cl</v>
      </c>
      <c r="Q432" s="178">
        <f>VLOOKUP(A432,'BASE REGISTRO AGOSTO'!$A$1:$T$889,17,FALSE)</f>
        <v>0</v>
      </c>
      <c r="R432" s="178">
        <f>VLOOKUP(A432,'BASE REGISTRO AGOSTO'!$A$1:$T$889,18,FALSE)</f>
        <v>93401</v>
      </c>
      <c r="S432" s="178" t="str">
        <f>VLOOKUP(A432,'BASE REGISTRO AGOSTO'!$A$1:$T$889,19,FALSE)</f>
        <v>Se acompaña certificado de antecedentes financieros, correspondiente al  año 2020 aprobados por USUFI</v>
      </c>
      <c r="T432" s="183">
        <f>VLOOKUP(A432,'BASE REGISTRO AGOSTO'!$A$1:$T$889,20,FALSE)</f>
        <v>37970</v>
      </c>
      <c r="U432" s="177">
        <v>6915</v>
      </c>
      <c r="V432" s="179">
        <v>24130483</v>
      </c>
      <c r="W432" s="179">
        <v>138526807</v>
      </c>
      <c r="X432" s="180">
        <v>44469</v>
      </c>
      <c r="Y432" s="176" t="s">
        <v>6489</v>
      </c>
      <c r="Z432" s="176" t="s">
        <v>6490</v>
      </c>
      <c r="AA432" s="181" t="s">
        <v>6618</v>
      </c>
    </row>
    <row r="433" spans="1:27" ht="15.75" customHeight="1" x14ac:dyDescent="0.2">
      <c r="A433" s="177">
        <v>6915</v>
      </c>
      <c r="B433" s="178" t="str">
        <f>VLOOKUP(A433,'BASE REGISTRO AGOSTO'!$A$1:$T$889,2,FALSE)</f>
        <v>Corporación Servicio Paz y Justicia, SERPAJ-CHILE</v>
      </c>
      <c r="C433" s="178">
        <f>VLOOKUP(A433,'BASE REGISTRO AGOSTO'!$A$1:$T$889,3,FALSE)</f>
        <v>721694003</v>
      </c>
      <c r="D433" s="178" t="str">
        <f>VLOOKUP(A433,'BASE REGISTRO AGOSTO'!$A$1:$T$889,4,FALSE)</f>
        <v>Corporación de Derecho Privado.</v>
      </c>
      <c r="E433" s="178" t="str">
        <f>VLOOKUP(A433,'BASE REGISTRO AGOSTO'!$A$1:$T$889,5,FALSE)</f>
        <v xml:space="preserve">Decreto Supremo Nº 1472, de 03 de noviembre de 1992, del Ministerio de Justicia. </v>
      </c>
      <c r="F433" s="178" t="str">
        <f>VLOOKUP(A433,'BASE REGISTRO AGOSTO'!$A$1:$T$889,6,FALSE)</f>
        <v>Certificado de Vigencia Folio Nº 500396542869, de fecha 02 de julio de 2021, del Servicio de Registro Civil e Identificación.</v>
      </c>
      <c r="G433" s="178" t="str">
        <f>VLOOKUP(A433,'BASE REGISTRO AGOSTO'!$A$1:$T$889,7,FALSE)</f>
        <v>Formación, promoción, cooperación y prestación de servicios para el desarrollo económico, social, cultural y espiritual de la comunidad, en el área de los derechos humanos del niño, entre otras.</v>
      </c>
      <c r="H433" s="178" t="str">
        <f>VLOOKUP(A433,'BASE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3" s="178" t="str">
        <f>VLOOKUP(A433,'BASE REGISTRO AGOSTO'!$A$1:$T$889,9,FALSE)</f>
        <v>3 años en sus cargos.</v>
      </c>
      <c r="J433" s="178" t="str">
        <f>VLOOKUP(A433,'BASE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3" s="178" t="str">
        <f>VLOOKUP(A433,'BASE REGISTRO AGOSTO'!$A$1:$T$889,11,FALSE)</f>
        <v xml:space="preserve">Patricio Marcelo Labra Guzmán, 
</v>
      </c>
      <c r="L433" s="178" t="str">
        <f>VLOOKUP(A433,'BASE REGISTRO AGOSTO'!$A$1:$T$889,12,FALSE)</f>
        <v xml:space="preserve">Calle Orella N° 1015, comuna y ciudad de Valparaíso, Quinta Región  
</v>
      </c>
      <c r="M433" s="178" t="str">
        <f>VLOOKUP(A433,'BASE REGISTRO AGOSTO'!$A$1:$T$889,13,FALSE)</f>
        <v>V</v>
      </c>
      <c r="N433" s="178" t="str">
        <f>VLOOKUP(A433,'BASE REGISTRO AGOSTO'!$A$1:$T$889,14,FALSE)</f>
        <v>Valparaíso</v>
      </c>
      <c r="O433" s="178" t="str">
        <f>VLOOKUP(A433,'BASE REGISTRO AGOSTO'!$A$1:$T$889,15,FALSE)</f>
        <v>32-2156239</v>
      </c>
      <c r="P433" s="178" t="str">
        <f>VLOOKUP(A433,'BASE REGISTRO AGOSTO'!$A$1:$T$889,16,FALSE)</f>
        <v>serpaj@serpajchile.cl</v>
      </c>
      <c r="Q433" s="178">
        <f>VLOOKUP(A433,'BASE REGISTRO AGOSTO'!$A$1:$T$889,17,FALSE)</f>
        <v>0</v>
      </c>
      <c r="R433" s="178">
        <f>VLOOKUP(A433,'BASE REGISTRO AGOSTO'!$A$1:$T$889,18,FALSE)</f>
        <v>93401</v>
      </c>
      <c r="S433" s="178" t="str">
        <f>VLOOKUP(A433,'BASE REGISTRO AGOSTO'!$A$1:$T$889,19,FALSE)</f>
        <v>Se acompaña certificado de antecedentes financieros, correspondiente al  año 2020 aprobados por USUFI</v>
      </c>
      <c r="T433" s="183">
        <f>VLOOKUP(A433,'BASE REGISTRO AGOSTO'!$A$1:$T$889,20,FALSE)</f>
        <v>37970</v>
      </c>
      <c r="U433" s="177">
        <v>6915</v>
      </c>
      <c r="V433" s="179">
        <v>61750867</v>
      </c>
      <c r="W433" s="179">
        <v>781831084</v>
      </c>
      <c r="X433" s="180">
        <v>44469</v>
      </c>
      <c r="Y433" s="176" t="s">
        <v>6489</v>
      </c>
      <c r="Z433" s="176" t="s">
        <v>6490</v>
      </c>
      <c r="AA433" s="181" t="s">
        <v>6492</v>
      </c>
    </row>
    <row r="434" spans="1:27" ht="15.75" customHeight="1" x14ac:dyDescent="0.2">
      <c r="A434" s="177">
        <v>6915</v>
      </c>
      <c r="B434" s="178" t="str">
        <f>VLOOKUP(A434,'BASE REGISTRO AGOSTO'!$A$1:$T$889,2,FALSE)</f>
        <v>Corporación Servicio Paz y Justicia, SERPAJ-CHILE</v>
      </c>
      <c r="C434" s="178">
        <f>VLOOKUP(A434,'BASE REGISTRO AGOSTO'!$A$1:$T$889,3,FALSE)</f>
        <v>721694003</v>
      </c>
      <c r="D434" s="178" t="str">
        <f>VLOOKUP(A434,'BASE REGISTRO AGOSTO'!$A$1:$T$889,4,FALSE)</f>
        <v>Corporación de Derecho Privado.</v>
      </c>
      <c r="E434" s="178" t="str">
        <f>VLOOKUP(A434,'BASE REGISTRO AGOSTO'!$A$1:$T$889,5,FALSE)</f>
        <v xml:space="preserve">Decreto Supremo Nº 1472, de 03 de noviembre de 1992, del Ministerio de Justicia. </v>
      </c>
      <c r="F434" s="178" t="str">
        <f>VLOOKUP(A434,'BASE REGISTRO AGOSTO'!$A$1:$T$889,6,FALSE)</f>
        <v>Certificado de Vigencia Folio Nº 500396542869, de fecha 02 de julio de 2021, del Servicio de Registro Civil e Identificación.</v>
      </c>
      <c r="G434" s="178" t="str">
        <f>VLOOKUP(A434,'BASE REGISTRO AGOSTO'!$A$1:$T$889,7,FALSE)</f>
        <v>Formación, promoción, cooperación y prestación de servicios para el desarrollo económico, social, cultural y espiritual de la comunidad, en el área de los derechos humanos del niño, entre otras.</v>
      </c>
      <c r="H434" s="178" t="str">
        <f>VLOOKUP(A434,'BASE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4" s="178" t="str">
        <f>VLOOKUP(A434,'BASE REGISTRO AGOSTO'!$A$1:$T$889,9,FALSE)</f>
        <v>3 años en sus cargos.</v>
      </c>
      <c r="J434" s="178" t="str">
        <f>VLOOKUP(A434,'BASE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4" s="178" t="str">
        <f>VLOOKUP(A434,'BASE REGISTRO AGOSTO'!$A$1:$T$889,11,FALSE)</f>
        <v xml:space="preserve">Patricio Marcelo Labra Guzmán, 
</v>
      </c>
      <c r="L434" s="178" t="str">
        <f>VLOOKUP(A434,'BASE REGISTRO AGOSTO'!$A$1:$T$889,12,FALSE)</f>
        <v xml:space="preserve">Calle Orella N° 1015, comuna y ciudad de Valparaíso, Quinta Región  
</v>
      </c>
      <c r="M434" s="178" t="str">
        <f>VLOOKUP(A434,'BASE REGISTRO AGOSTO'!$A$1:$T$889,13,FALSE)</f>
        <v>V</v>
      </c>
      <c r="N434" s="178" t="str">
        <f>VLOOKUP(A434,'BASE REGISTRO AGOSTO'!$A$1:$T$889,14,FALSE)</f>
        <v>Valparaíso</v>
      </c>
      <c r="O434" s="178" t="str">
        <f>VLOOKUP(A434,'BASE REGISTRO AGOSTO'!$A$1:$T$889,15,FALSE)</f>
        <v>32-2156239</v>
      </c>
      <c r="P434" s="178" t="str">
        <f>VLOOKUP(A434,'BASE REGISTRO AGOSTO'!$A$1:$T$889,16,FALSE)</f>
        <v>serpaj@serpajchile.cl</v>
      </c>
      <c r="Q434" s="178">
        <f>VLOOKUP(A434,'BASE REGISTRO AGOSTO'!$A$1:$T$889,17,FALSE)</f>
        <v>0</v>
      </c>
      <c r="R434" s="178">
        <f>VLOOKUP(A434,'BASE REGISTRO AGOSTO'!$A$1:$T$889,18,FALSE)</f>
        <v>93401</v>
      </c>
      <c r="S434" s="178" t="str">
        <f>VLOOKUP(A434,'BASE REGISTRO AGOSTO'!$A$1:$T$889,19,FALSE)</f>
        <v>Se acompaña certificado de antecedentes financieros, correspondiente al  año 2020 aprobados por USUFI</v>
      </c>
      <c r="T434" s="183">
        <f>VLOOKUP(A434,'BASE REGISTRO AGOSTO'!$A$1:$T$889,20,FALSE)</f>
        <v>37970</v>
      </c>
      <c r="U434" s="177">
        <v>6915</v>
      </c>
      <c r="V434" s="179">
        <v>159499514</v>
      </c>
      <c r="W434" s="179">
        <v>1118773926</v>
      </c>
      <c r="X434" s="180">
        <v>44469</v>
      </c>
      <c r="Y434" s="176" t="s">
        <v>6489</v>
      </c>
      <c r="Z434" s="176" t="s">
        <v>6490</v>
      </c>
      <c r="AA434" s="181" t="s">
        <v>6509</v>
      </c>
    </row>
    <row r="435" spans="1:27" ht="15.75" customHeight="1" x14ac:dyDescent="0.2">
      <c r="A435" s="177">
        <v>6915</v>
      </c>
      <c r="B435" s="178" t="str">
        <f>VLOOKUP(A435,'BASE REGISTRO AGOSTO'!$A$1:$T$889,2,FALSE)</f>
        <v>Corporación Servicio Paz y Justicia, SERPAJ-CHILE</v>
      </c>
      <c r="C435" s="178">
        <f>VLOOKUP(A435,'BASE REGISTRO AGOSTO'!$A$1:$T$889,3,FALSE)</f>
        <v>721694003</v>
      </c>
      <c r="D435" s="178" t="str">
        <f>VLOOKUP(A435,'BASE REGISTRO AGOSTO'!$A$1:$T$889,4,FALSE)</f>
        <v>Corporación de Derecho Privado.</v>
      </c>
      <c r="E435" s="178" t="str">
        <f>VLOOKUP(A435,'BASE REGISTRO AGOSTO'!$A$1:$T$889,5,FALSE)</f>
        <v xml:space="preserve">Decreto Supremo Nº 1472, de 03 de noviembre de 1992, del Ministerio de Justicia. </v>
      </c>
      <c r="F435" s="178" t="str">
        <f>VLOOKUP(A435,'BASE REGISTRO AGOSTO'!$A$1:$T$889,6,FALSE)</f>
        <v>Certificado de Vigencia Folio Nº 500396542869, de fecha 02 de julio de 2021, del Servicio de Registro Civil e Identificación.</v>
      </c>
      <c r="G435" s="178" t="str">
        <f>VLOOKUP(A435,'BASE REGISTRO AGOSTO'!$A$1:$T$889,7,FALSE)</f>
        <v>Formación, promoción, cooperación y prestación de servicios para el desarrollo económico, social, cultural y espiritual de la comunidad, en el área de los derechos humanos del niño, entre otras.</v>
      </c>
      <c r="H435" s="178" t="str">
        <f>VLOOKUP(A435,'BASE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5" s="178" t="str">
        <f>VLOOKUP(A435,'BASE REGISTRO AGOSTO'!$A$1:$T$889,9,FALSE)</f>
        <v>3 años en sus cargos.</v>
      </c>
      <c r="J435" s="178" t="str">
        <f>VLOOKUP(A435,'BASE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5" s="178" t="str">
        <f>VLOOKUP(A435,'BASE REGISTRO AGOSTO'!$A$1:$T$889,11,FALSE)</f>
        <v xml:space="preserve">Patricio Marcelo Labra Guzmán, 
</v>
      </c>
      <c r="L435" s="178" t="str">
        <f>VLOOKUP(A435,'BASE REGISTRO AGOSTO'!$A$1:$T$889,12,FALSE)</f>
        <v xml:space="preserve">Calle Orella N° 1015, comuna y ciudad de Valparaíso, Quinta Región  
</v>
      </c>
      <c r="M435" s="178" t="str">
        <f>VLOOKUP(A435,'BASE REGISTRO AGOSTO'!$A$1:$T$889,13,FALSE)</f>
        <v>V</v>
      </c>
      <c r="N435" s="178" t="str">
        <f>VLOOKUP(A435,'BASE REGISTRO AGOSTO'!$A$1:$T$889,14,FALSE)</f>
        <v>Valparaíso</v>
      </c>
      <c r="O435" s="178" t="str">
        <f>VLOOKUP(A435,'BASE REGISTRO AGOSTO'!$A$1:$T$889,15,FALSE)</f>
        <v>32-2156239</v>
      </c>
      <c r="P435" s="178" t="str">
        <f>VLOOKUP(A435,'BASE REGISTRO AGOSTO'!$A$1:$T$889,16,FALSE)</f>
        <v>serpaj@serpajchile.cl</v>
      </c>
      <c r="Q435" s="178">
        <f>VLOOKUP(A435,'BASE REGISTRO AGOSTO'!$A$1:$T$889,17,FALSE)</f>
        <v>0</v>
      </c>
      <c r="R435" s="178">
        <f>VLOOKUP(A435,'BASE REGISTRO AGOSTO'!$A$1:$T$889,18,FALSE)</f>
        <v>93401</v>
      </c>
      <c r="S435" s="178" t="str">
        <f>VLOOKUP(A435,'BASE REGISTRO AGOSTO'!$A$1:$T$889,19,FALSE)</f>
        <v>Se acompaña certificado de antecedentes financieros, correspondiente al  año 2020 aprobados por USUFI</v>
      </c>
      <c r="T435" s="183">
        <f>VLOOKUP(A435,'BASE REGISTRO AGOSTO'!$A$1:$T$889,20,FALSE)</f>
        <v>37970</v>
      </c>
      <c r="U435" s="177">
        <v>6915</v>
      </c>
      <c r="V435" s="179">
        <v>31745736</v>
      </c>
      <c r="W435" s="179">
        <v>204102636</v>
      </c>
      <c r="X435" s="180">
        <v>44469</v>
      </c>
      <c r="Y435" s="176" t="s">
        <v>6489</v>
      </c>
      <c r="Z435" s="176" t="s">
        <v>6490</v>
      </c>
      <c r="AA435" s="181" t="s">
        <v>6494</v>
      </c>
    </row>
    <row r="436" spans="1:27" ht="15.75" customHeight="1" x14ac:dyDescent="0.2">
      <c r="A436" s="177">
        <v>6915</v>
      </c>
      <c r="B436" s="178" t="str">
        <f>VLOOKUP(A436,'BASE REGISTRO AGOSTO'!$A$1:$T$889,2,FALSE)</f>
        <v>Corporación Servicio Paz y Justicia, SERPAJ-CHILE</v>
      </c>
      <c r="C436" s="178">
        <f>VLOOKUP(A436,'BASE REGISTRO AGOSTO'!$A$1:$T$889,3,FALSE)</f>
        <v>721694003</v>
      </c>
      <c r="D436" s="178" t="str">
        <f>VLOOKUP(A436,'BASE REGISTRO AGOSTO'!$A$1:$T$889,4,FALSE)</f>
        <v>Corporación de Derecho Privado.</v>
      </c>
      <c r="E436" s="178" t="str">
        <f>VLOOKUP(A436,'BASE REGISTRO AGOSTO'!$A$1:$T$889,5,FALSE)</f>
        <v xml:space="preserve">Decreto Supremo Nº 1472, de 03 de noviembre de 1992, del Ministerio de Justicia. </v>
      </c>
      <c r="F436" s="178" t="str">
        <f>VLOOKUP(A436,'BASE REGISTRO AGOSTO'!$A$1:$T$889,6,FALSE)</f>
        <v>Certificado de Vigencia Folio Nº 500396542869, de fecha 02 de julio de 2021, del Servicio de Registro Civil e Identificación.</v>
      </c>
      <c r="G436" s="178" t="str">
        <f>VLOOKUP(A436,'BASE REGISTRO AGOSTO'!$A$1:$T$889,7,FALSE)</f>
        <v>Formación, promoción, cooperación y prestación de servicios para el desarrollo económico, social, cultural y espiritual de la comunidad, en el área de los derechos humanos del niño, entre otras.</v>
      </c>
      <c r="H436" s="178" t="str">
        <f>VLOOKUP(A436,'BASE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6" s="178" t="str">
        <f>VLOOKUP(A436,'BASE REGISTRO AGOSTO'!$A$1:$T$889,9,FALSE)</f>
        <v>3 años en sus cargos.</v>
      </c>
      <c r="J436" s="178" t="str">
        <f>VLOOKUP(A436,'BASE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6" s="178" t="str">
        <f>VLOOKUP(A436,'BASE REGISTRO AGOSTO'!$A$1:$T$889,11,FALSE)</f>
        <v xml:space="preserve">Patricio Marcelo Labra Guzmán, 
</v>
      </c>
      <c r="L436" s="178" t="str">
        <f>VLOOKUP(A436,'BASE REGISTRO AGOSTO'!$A$1:$T$889,12,FALSE)</f>
        <v xml:space="preserve">Calle Orella N° 1015, comuna y ciudad de Valparaíso, Quinta Región  
</v>
      </c>
      <c r="M436" s="178" t="str">
        <f>VLOOKUP(A436,'BASE REGISTRO AGOSTO'!$A$1:$T$889,13,FALSE)</f>
        <v>V</v>
      </c>
      <c r="N436" s="178" t="str">
        <f>VLOOKUP(A436,'BASE REGISTRO AGOSTO'!$A$1:$T$889,14,FALSE)</f>
        <v>Valparaíso</v>
      </c>
      <c r="O436" s="178" t="str">
        <f>VLOOKUP(A436,'BASE REGISTRO AGOSTO'!$A$1:$T$889,15,FALSE)</f>
        <v>32-2156239</v>
      </c>
      <c r="P436" s="178" t="str">
        <f>VLOOKUP(A436,'BASE REGISTRO AGOSTO'!$A$1:$T$889,16,FALSE)</f>
        <v>serpaj@serpajchile.cl</v>
      </c>
      <c r="Q436" s="178">
        <f>VLOOKUP(A436,'BASE REGISTRO AGOSTO'!$A$1:$T$889,17,FALSE)</f>
        <v>0</v>
      </c>
      <c r="R436" s="178">
        <f>VLOOKUP(A436,'BASE REGISTRO AGOSTO'!$A$1:$T$889,18,FALSE)</f>
        <v>93401</v>
      </c>
      <c r="S436" s="178" t="str">
        <f>VLOOKUP(A436,'BASE REGISTRO AGOSTO'!$A$1:$T$889,19,FALSE)</f>
        <v>Se acompaña certificado de antecedentes financieros, correspondiente al  año 2020 aprobados por USUFI</v>
      </c>
      <c r="T436" s="183">
        <f>VLOOKUP(A436,'BASE REGISTRO AGOSTO'!$A$1:$T$889,20,FALSE)</f>
        <v>37970</v>
      </c>
      <c r="U436" s="177">
        <v>6915</v>
      </c>
      <c r="V436" s="179">
        <v>7680420</v>
      </c>
      <c r="W436" s="179">
        <v>59581440</v>
      </c>
      <c r="X436" s="180">
        <v>44469</v>
      </c>
      <c r="Y436" s="176" t="s">
        <v>6489</v>
      </c>
      <c r="Z436" s="176" t="s">
        <v>6490</v>
      </c>
      <c r="AA436" s="181" t="s">
        <v>6642</v>
      </c>
    </row>
    <row r="437" spans="1:27" ht="15.75" customHeight="1" x14ac:dyDescent="0.2">
      <c r="A437" s="177">
        <v>6915</v>
      </c>
      <c r="B437" s="178" t="str">
        <f>VLOOKUP(A437,'BASE REGISTRO AGOSTO'!$A$1:$T$889,2,FALSE)</f>
        <v>Corporación Servicio Paz y Justicia, SERPAJ-CHILE</v>
      </c>
      <c r="C437" s="178">
        <f>VLOOKUP(A437,'BASE REGISTRO AGOSTO'!$A$1:$T$889,3,FALSE)</f>
        <v>721694003</v>
      </c>
      <c r="D437" s="178" t="str">
        <f>VLOOKUP(A437,'BASE REGISTRO AGOSTO'!$A$1:$T$889,4,FALSE)</f>
        <v>Corporación de Derecho Privado.</v>
      </c>
      <c r="E437" s="178" t="str">
        <f>VLOOKUP(A437,'BASE REGISTRO AGOSTO'!$A$1:$T$889,5,FALSE)</f>
        <v xml:space="preserve">Decreto Supremo Nº 1472, de 03 de noviembre de 1992, del Ministerio de Justicia. </v>
      </c>
      <c r="F437" s="178" t="str">
        <f>VLOOKUP(A437,'BASE REGISTRO AGOSTO'!$A$1:$T$889,6,FALSE)</f>
        <v>Certificado de Vigencia Folio Nº 500396542869, de fecha 02 de julio de 2021, del Servicio de Registro Civil e Identificación.</v>
      </c>
      <c r="G437" s="178" t="str">
        <f>VLOOKUP(A437,'BASE REGISTRO AGOSTO'!$A$1:$T$889,7,FALSE)</f>
        <v>Formación, promoción, cooperación y prestación de servicios para el desarrollo económico, social, cultural y espiritual de la comunidad, en el área de los derechos humanos del niño, entre otras.</v>
      </c>
      <c r="H437" s="178" t="str">
        <f>VLOOKUP(A437,'BASE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7" s="178" t="str">
        <f>VLOOKUP(A437,'BASE REGISTRO AGOSTO'!$A$1:$T$889,9,FALSE)</f>
        <v>3 años en sus cargos.</v>
      </c>
      <c r="J437" s="178" t="str">
        <f>VLOOKUP(A437,'BASE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7" s="178" t="str">
        <f>VLOOKUP(A437,'BASE REGISTRO AGOSTO'!$A$1:$T$889,11,FALSE)</f>
        <v xml:space="preserve">Patricio Marcelo Labra Guzmán, 
</v>
      </c>
      <c r="L437" s="178" t="str">
        <f>VLOOKUP(A437,'BASE REGISTRO AGOSTO'!$A$1:$T$889,12,FALSE)</f>
        <v xml:space="preserve">Calle Orella N° 1015, comuna y ciudad de Valparaíso, Quinta Región  
</v>
      </c>
      <c r="M437" s="178" t="str">
        <f>VLOOKUP(A437,'BASE REGISTRO AGOSTO'!$A$1:$T$889,13,FALSE)</f>
        <v>V</v>
      </c>
      <c r="N437" s="178" t="str">
        <f>VLOOKUP(A437,'BASE REGISTRO AGOSTO'!$A$1:$T$889,14,FALSE)</f>
        <v>Valparaíso</v>
      </c>
      <c r="O437" s="178" t="str">
        <f>VLOOKUP(A437,'BASE REGISTRO AGOSTO'!$A$1:$T$889,15,FALSE)</f>
        <v>32-2156239</v>
      </c>
      <c r="P437" s="178" t="str">
        <f>VLOOKUP(A437,'BASE REGISTRO AGOSTO'!$A$1:$T$889,16,FALSE)</f>
        <v>serpaj@serpajchile.cl</v>
      </c>
      <c r="Q437" s="178">
        <f>VLOOKUP(A437,'BASE REGISTRO AGOSTO'!$A$1:$T$889,17,FALSE)</f>
        <v>0</v>
      </c>
      <c r="R437" s="178">
        <f>VLOOKUP(A437,'BASE REGISTRO AGOSTO'!$A$1:$T$889,18,FALSE)</f>
        <v>93401</v>
      </c>
      <c r="S437" s="178" t="str">
        <f>VLOOKUP(A437,'BASE REGISTRO AGOSTO'!$A$1:$T$889,19,FALSE)</f>
        <v>Se acompaña certificado de antecedentes financieros, correspondiente al  año 2020 aprobados por USUFI</v>
      </c>
      <c r="T437" s="183">
        <f>VLOOKUP(A437,'BASE REGISTRO AGOSTO'!$A$1:$T$889,20,FALSE)</f>
        <v>37970</v>
      </c>
      <c r="U437" s="177">
        <v>6915</v>
      </c>
      <c r="V437" s="179">
        <v>11287373</v>
      </c>
      <c r="W437" s="179">
        <v>84142236</v>
      </c>
      <c r="X437" s="180">
        <v>44469</v>
      </c>
      <c r="Y437" s="176" t="s">
        <v>6489</v>
      </c>
      <c r="Z437" s="176" t="s">
        <v>6490</v>
      </c>
      <c r="AA437" s="181" t="s">
        <v>6516</v>
      </c>
    </row>
    <row r="438" spans="1:27" ht="15.75" customHeight="1" x14ac:dyDescent="0.2">
      <c r="A438" s="177">
        <v>6915</v>
      </c>
      <c r="B438" s="178" t="str">
        <f>VLOOKUP(A438,'BASE REGISTRO AGOSTO'!$A$1:$T$889,2,FALSE)</f>
        <v>Corporación Servicio Paz y Justicia, SERPAJ-CHILE</v>
      </c>
      <c r="C438" s="178">
        <f>VLOOKUP(A438,'BASE REGISTRO AGOSTO'!$A$1:$T$889,3,FALSE)</f>
        <v>721694003</v>
      </c>
      <c r="D438" s="178" t="str">
        <f>VLOOKUP(A438,'BASE REGISTRO AGOSTO'!$A$1:$T$889,4,FALSE)</f>
        <v>Corporación de Derecho Privado.</v>
      </c>
      <c r="E438" s="178" t="str">
        <f>VLOOKUP(A438,'BASE REGISTRO AGOSTO'!$A$1:$T$889,5,FALSE)</f>
        <v xml:space="preserve">Decreto Supremo Nº 1472, de 03 de noviembre de 1992, del Ministerio de Justicia. </v>
      </c>
      <c r="F438" s="178" t="str">
        <f>VLOOKUP(A438,'BASE REGISTRO AGOSTO'!$A$1:$T$889,6,FALSE)</f>
        <v>Certificado de Vigencia Folio Nº 500396542869, de fecha 02 de julio de 2021, del Servicio de Registro Civil e Identificación.</v>
      </c>
      <c r="G438" s="178" t="str">
        <f>VLOOKUP(A438,'BASE REGISTRO AGOSTO'!$A$1:$T$889,7,FALSE)</f>
        <v>Formación, promoción, cooperación y prestación de servicios para el desarrollo económico, social, cultural y espiritual de la comunidad, en el área de los derechos humanos del niño, entre otras.</v>
      </c>
      <c r="H438" s="178" t="str">
        <f>VLOOKUP(A438,'BASE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8" s="178" t="str">
        <f>VLOOKUP(A438,'BASE REGISTRO AGOSTO'!$A$1:$T$889,9,FALSE)</f>
        <v>3 años en sus cargos.</v>
      </c>
      <c r="J438" s="178" t="str">
        <f>VLOOKUP(A438,'BASE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8" s="178" t="str">
        <f>VLOOKUP(A438,'BASE REGISTRO AGOSTO'!$A$1:$T$889,11,FALSE)</f>
        <v xml:space="preserve">Patricio Marcelo Labra Guzmán, 
</v>
      </c>
      <c r="L438" s="178" t="str">
        <f>VLOOKUP(A438,'BASE REGISTRO AGOSTO'!$A$1:$T$889,12,FALSE)</f>
        <v xml:space="preserve">Calle Orella N° 1015, comuna y ciudad de Valparaíso, Quinta Región  
</v>
      </c>
      <c r="M438" s="178" t="str">
        <f>VLOOKUP(A438,'BASE REGISTRO AGOSTO'!$A$1:$T$889,13,FALSE)</f>
        <v>V</v>
      </c>
      <c r="N438" s="178" t="str">
        <f>VLOOKUP(A438,'BASE REGISTRO AGOSTO'!$A$1:$T$889,14,FALSE)</f>
        <v>Valparaíso</v>
      </c>
      <c r="O438" s="178" t="str">
        <f>VLOOKUP(A438,'BASE REGISTRO AGOSTO'!$A$1:$T$889,15,FALSE)</f>
        <v>32-2156239</v>
      </c>
      <c r="P438" s="178" t="str">
        <f>VLOOKUP(A438,'BASE REGISTRO AGOSTO'!$A$1:$T$889,16,FALSE)</f>
        <v>serpaj@serpajchile.cl</v>
      </c>
      <c r="Q438" s="178">
        <f>VLOOKUP(A438,'BASE REGISTRO AGOSTO'!$A$1:$T$889,17,FALSE)</f>
        <v>0</v>
      </c>
      <c r="R438" s="178">
        <f>VLOOKUP(A438,'BASE REGISTRO AGOSTO'!$A$1:$T$889,18,FALSE)</f>
        <v>93401</v>
      </c>
      <c r="S438" s="178" t="str">
        <f>VLOOKUP(A438,'BASE REGISTRO AGOSTO'!$A$1:$T$889,19,FALSE)</f>
        <v>Se acompaña certificado de antecedentes financieros, correspondiente al  año 2020 aprobados por USUFI</v>
      </c>
      <c r="T438" s="183">
        <f>VLOOKUP(A438,'BASE REGISTRO AGOSTO'!$A$1:$T$889,20,FALSE)</f>
        <v>37970</v>
      </c>
      <c r="U438" s="177">
        <v>6915</v>
      </c>
      <c r="V438" s="179">
        <v>22125816</v>
      </c>
      <c r="W438" s="179">
        <v>22125816</v>
      </c>
      <c r="X438" s="180">
        <v>44469</v>
      </c>
      <c r="Y438" s="176" t="s">
        <v>6489</v>
      </c>
      <c r="Z438" s="176" t="s">
        <v>6490</v>
      </c>
      <c r="AA438" s="181" t="s">
        <v>7512</v>
      </c>
    </row>
    <row r="439" spans="1:27" ht="15.75" customHeight="1" x14ac:dyDescent="0.2">
      <c r="A439" s="177">
        <v>6915</v>
      </c>
      <c r="B439" s="178" t="str">
        <f>VLOOKUP(A439,'BASE REGISTRO AGOSTO'!$A$1:$T$889,2,FALSE)</f>
        <v>Corporación Servicio Paz y Justicia, SERPAJ-CHILE</v>
      </c>
      <c r="C439" s="178">
        <f>VLOOKUP(A439,'BASE REGISTRO AGOSTO'!$A$1:$T$889,3,FALSE)</f>
        <v>721694003</v>
      </c>
      <c r="D439" s="178" t="str">
        <f>VLOOKUP(A439,'BASE REGISTRO AGOSTO'!$A$1:$T$889,4,FALSE)</f>
        <v>Corporación de Derecho Privado.</v>
      </c>
      <c r="E439" s="178" t="str">
        <f>VLOOKUP(A439,'BASE REGISTRO AGOSTO'!$A$1:$T$889,5,FALSE)</f>
        <v xml:space="preserve">Decreto Supremo Nº 1472, de 03 de noviembre de 1992, del Ministerio de Justicia. </v>
      </c>
      <c r="F439" s="178" t="str">
        <f>VLOOKUP(A439,'BASE REGISTRO AGOSTO'!$A$1:$T$889,6,FALSE)</f>
        <v>Certificado de Vigencia Folio Nº 500396542869, de fecha 02 de julio de 2021, del Servicio de Registro Civil e Identificación.</v>
      </c>
      <c r="G439" s="178" t="str">
        <f>VLOOKUP(A439,'BASE REGISTRO AGOSTO'!$A$1:$T$889,7,FALSE)</f>
        <v>Formación, promoción, cooperación y prestación de servicios para el desarrollo económico, social, cultural y espiritual de la comunidad, en el área de los derechos humanos del niño, entre otras.</v>
      </c>
      <c r="H439" s="178" t="str">
        <f>VLOOKUP(A439,'BASE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9" s="178" t="str">
        <f>VLOOKUP(A439,'BASE REGISTRO AGOSTO'!$A$1:$T$889,9,FALSE)</f>
        <v>3 años en sus cargos.</v>
      </c>
      <c r="J439" s="178" t="str">
        <f>VLOOKUP(A439,'BASE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9" s="178" t="str">
        <f>VLOOKUP(A439,'BASE REGISTRO AGOSTO'!$A$1:$T$889,11,FALSE)</f>
        <v xml:space="preserve">Patricio Marcelo Labra Guzmán, 
</v>
      </c>
      <c r="L439" s="178" t="str">
        <f>VLOOKUP(A439,'BASE REGISTRO AGOSTO'!$A$1:$T$889,12,FALSE)</f>
        <v xml:space="preserve">Calle Orella N° 1015, comuna y ciudad de Valparaíso, Quinta Región  
</v>
      </c>
      <c r="M439" s="178" t="str">
        <f>VLOOKUP(A439,'BASE REGISTRO AGOSTO'!$A$1:$T$889,13,FALSE)</f>
        <v>V</v>
      </c>
      <c r="N439" s="178" t="str">
        <f>VLOOKUP(A439,'BASE REGISTRO AGOSTO'!$A$1:$T$889,14,FALSE)</f>
        <v>Valparaíso</v>
      </c>
      <c r="O439" s="178" t="str">
        <f>VLOOKUP(A439,'BASE REGISTRO AGOSTO'!$A$1:$T$889,15,FALSE)</f>
        <v>32-2156239</v>
      </c>
      <c r="P439" s="178" t="str">
        <f>VLOOKUP(A439,'BASE REGISTRO AGOSTO'!$A$1:$T$889,16,FALSE)</f>
        <v>serpaj@serpajchile.cl</v>
      </c>
      <c r="Q439" s="178">
        <f>VLOOKUP(A439,'BASE REGISTRO AGOSTO'!$A$1:$T$889,17,FALSE)</f>
        <v>0</v>
      </c>
      <c r="R439" s="178">
        <f>VLOOKUP(A439,'BASE REGISTRO AGOSTO'!$A$1:$T$889,18,FALSE)</f>
        <v>93401</v>
      </c>
      <c r="S439" s="178" t="str">
        <f>VLOOKUP(A439,'BASE REGISTRO AGOSTO'!$A$1:$T$889,19,FALSE)</f>
        <v>Se acompaña certificado de antecedentes financieros, correspondiente al  año 2020 aprobados por USUFI</v>
      </c>
      <c r="T439" s="183">
        <f>VLOOKUP(A439,'BASE REGISTRO AGOSTO'!$A$1:$T$889,20,FALSE)</f>
        <v>37970</v>
      </c>
      <c r="U439" s="177">
        <v>6915</v>
      </c>
      <c r="V439" s="179">
        <v>6206400</v>
      </c>
      <c r="W439" s="179">
        <v>55392120</v>
      </c>
      <c r="X439" s="180">
        <v>44469</v>
      </c>
      <c r="Y439" s="176" t="s">
        <v>6489</v>
      </c>
      <c r="Z439" s="176" t="s">
        <v>6490</v>
      </c>
      <c r="AA439" s="181" t="s">
        <v>6565</v>
      </c>
    </row>
    <row r="440" spans="1:27" ht="15.75" customHeight="1" x14ac:dyDescent="0.2">
      <c r="A440" s="177">
        <v>6915</v>
      </c>
      <c r="B440" s="178" t="str">
        <f>VLOOKUP(A440,'BASE REGISTRO AGOSTO'!$A$1:$T$889,2,FALSE)</f>
        <v>Corporación Servicio Paz y Justicia, SERPAJ-CHILE</v>
      </c>
      <c r="C440" s="178">
        <f>VLOOKUP(A440,'BASE REGISTRO AGOSTO'!$A$1:$T$889,3,FALSE)</f>
        <v>721694003</v>
      </c>
      <c r="D440" s="178" t="str">
        <f>VLOOKUP(A440,'BASE REGISTRO AGOSTO'!$A$1:$T$889,4,FALSE)</f>
        <v>Corporación de Derecho Privado.</v>
      </c>
      <c r="E440" s="178" t="str">
        <f>VLOOKUP(A440,'BASE REGISTRO AGOSTO'!$A$1:$T$889,5,FALSE)</f>
        <v xml:space="preserve">Decreto Supremo Nº 1472, de 03 de noviembre de 1992, del Ministerio de Justicia. </v>
      </c>
      <c r="F440" s="178" t="str">
        <f>VLOOKUP(A440,'BASE REGISTRO AGOSTO'!$A$1:$T$889,6,FALSE)</f>
        <v>Certificado de Vigencia Folio Nº 500396542869, de fecha 02 de julio de 2021, del Servicio de Registro Civil e Identificación.</v>
      </c>
      <c r="G440" s="178" t="str">
        <f>VLOOKUP(A440,'BASE REGISTRO AGOSTO'!$A$1:$T$889,7,FALSE)</f>
        <v>Formación, promoción, cooperación y prestación de servicios para el desarrollo económico, social, cultural y espiritual de la comunidad, en el área de los derechos humanos del niño, entre otras.</v>
      </c>
      <c r="H440" s="178" t="str">
        <f>VLOOKUP(A440,'BASE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0" s="178" t="str">
        <f>VLOOKUP(A440,'BASE REGISTRO AGOSTO'!$A$1:$T$889,9,FALSE)</f>
        <v>3 años en sus cargos.</v>
      </c>
      <c r="J440" s="178" t="str">
        <f>VLOOKUP(A440,'BASE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0" s="178" t="str">
        <f>VLOOKUP(A440,'BASE REGISTRO AGOSTO'!$A$1:$T$889,11,FALSE)</f>
        <v xml:space="preserve">Patricio Marcelo Labra Guzmán, 
</v>
      </c>
      <c r="L440" s="178" t="str">
        <f>VLOOKUP(A440,'BASE REGISTRO AGOSTO'!$A$1:$T$889,12,FALSE)</f>
        <v xml:space="preserve">Calle Orella N° 1015, comuna y ciudad de Valparaíso, Quinta Región  
</v>
      </c>
      <c r="M440" s="178" t="str">
        <f>VLOOKUP(A440,'BASE REGISTRO AGOSTO'!$A$1:$T$889,13,FALSE)</f>
        <v>V</v>
      </c>
      <c r="N440" s="178" t="str">
        <f>VLOOKUP(A440,'BASE REGISTRO AGOSTO'!$A$1:$T$889,14,FALSE)</f>
        <v>Valparaíso</v>
      </c>
      <c r="O440" s="178" t="str">
        <f>VLOOKUP(A440,'BASE REGISTRO AGOSTO'!$A$1:$T$889,15,FALSE)</f>
        <v>32-2156239</v>
      </c>
      <c r="P440" s="178" t="str">
        <f>VLOOKUP(A440,'BASE REGISTRO AGOSTO'!$A$1:$T$889,16,FALSE)</f>
        <v>serpaj@serpajchile.cl</v>
      </c>
      <c r="Q440" s="178">
        <f>VLOOKUP(A440,'BASE REGISTRO AGOSTO'!$A$1:$T$889,17,FALSE)</f>
        <v>0</v>
      </c>
      <c r="R440" s="178">
        <f>VLOOKUP(A440,'BASE REGISTRO AGOSTO'!$A$1:$T$889,18,FALSE)</f>
        <v>93401</v>
      </c>
      <c r="S440" s="178" t="str">
        <f>VLOOKUP(A440,'BASE REGISTRO AGOSTO'!$A$1:$T$889,19,FALSE)</f>
        <v>Se acompaña certificado de antecedentes financieros, correspondiente al  año 2020 aprobados por USUFI</v>
      </c>
      <c r="T440" s="183">
        <f>VLOOKUP(A440,'BASE REGISTRO AGOSTO'!$A$1:$T$889,20,FALSE)</f>
        <v>37970</v>
      </c>
      <c r="U440" s="177">
        <v>6915</v>
      </c>
      <c r="V440" s="179">
        <v>7059780</v>
      </c>
      <c r="W440" s="179">
        <v>57254040</v>
      </c>
      <c r="X440" s="180">
        <v>44469</v>
      </c>
      <c r="Y440" s="176" t="s">
        <v>6489</v>
      </c>
      <c r="Z440" s="176" t="s">
        <v>6490</v>
      </c>
      <c r="AA440" s="181" t="s">
        <v>6643</v>
      </c>
    </row>
    <row r="441" spans="1:27" ht="15.75" customHeight="1" x14ac:dyDescent="0.2">
      <c r="A441" s="177">
        <v>6915</v>
      </c>
      <c r="B441" s="178" t="str">
        <f>VLOOKUP(A441,'BASE REGISTRO AGOSTO'!$A$1:$T$889,2,FALSE)</f>
        <v>Corporación Servicio Paz y Justicia, SERPAJ-CHILE</v>
      </c>
      <c r="C441" s="178">
        <f>VLOOKUP(A441,'BASE REGISTRO AGOSTO'!$A$1:$T$889,3,FALSE)</f>
        <v>721694003</v>
      </c>
      <c r="D441" s="178" t="str">
        <f>VLOOKUP(A441,'BASE REGISTRO AGOSTO'!$A$1:$T$889,4,FALSE)</f>
        <v>Corporación de Derecho Privado.</v>
      </c>
      <c r="E441" s="178" t="str">
        <f>VLOOKUP(A441,'BASE REGISTRO AGOSTO'!$A$1:$T$889,5,FALSE)</f>
        <v xml:space="preserve">Decreto Supremo Nº 1472, de 03 de noviembre de 1992, del Ministerio de Justicia. </v>
      </c>
      <c r="F441" s="178" t="str">
        <f>VLOOKUP(A441,'BASE REGISTRO AGOSTO'!$A$1:$T$889,6,FALSE)</f>
        <v>Certificado de Vigencia Folio Nº 500396542869, de fecha 02 de julio de 2021, del Servicio de Registro Civil e Identificación.</v>
      </c>
      <c r="G441" s="178" t="str">
        <f>VLOOKUP(A441,'BASE REGISTRO AGOSTO'!$A$1:$T$889,7,FALSE)</f>
        <v>Formación, promoción, cooperación y prestación de servicios para el desarrollo económico, social, cultural y espiritual de la comunidad, en el área de los derechos humanos del niño, entre otras.</v>
      </c>
      <c r="H441" s="178" t="str">
        <f>VLOOKUP(A441,'BASE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1" s="178" t="str">
        <f>VLOOKUP(A441,'BASE REGISTRO AGOSTO'!$A$1:$T$889,9,FALSE)</f>
        <v>3 años en sus cargos.</v>
      </c>
      <c r="J441" s="178" t="str">
        <f>VLOOKUP(A441,'BASE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1" s="178" t="str">
        <f>VLOOKUP(A441,'BASE REGISTRO AGOSTO'!$A$1:$T$889,11,FALSE)</f>
        <v xml:space="preserve">Patricio Marcelo Labra Guzmán, 
</v>
      </c>
      <c r="L441" s="178" t="str">
        <f>VLOOKUP(A441,'BASE REGISTRO AGOSTO'!$A$1:$T$889,12,FALSE)</f>
        <v xml:space="preserve">Calle Orella N° 1015, comuna y ciudad de Valparaíso, Quinta Región  
</v>
      </c>
      <c r="M441" s="178" t="str">
        <f>VLOOKUP(A441,'BASE REGISTRO AGOSTO'!$A$1:$T$889,13,FALSE)</f>
        <v>V</v>
      </c>
      <c r="N441" s="178" t="str">
        <f>VLOOKUP(A441,'BASE REGISTRO AGOSTO'!$A$1:$T$889,14,FALSE)</f>
        <v>Valparaíso</v>
      </c>
      <c r="O441" s="178" t="str">
        <f>VLOOKUP(A441,'BASE REGISTRO AGOSTO'!$A$1:$T$889,15,FALSE)</f>
        <v>32-2156239</v>
      </c>
      <c r="P441" s="178" t="str">
        <f>VLOOKUP(A441,'BASE REGISTRO AGOSTO'!$A$1:$T$889,16,FALSE)</f>
        <v>serpaj@serpajchile.cl</v>
      </c>
      <c r="Q441" s="178">
        <f>VLOOKUP(A441,'BASE REGISTRO AGOSTO'!$A$1:$T$889,17,FALSE)</f>
        <v>0</v>
      </c>
      <c r="R441" s="178">
        <f>VLOOKUP(A441,'BASE REGISTRO AGOSTO'!$A$1:$T$889,18,FALSE)</f>
        <v>93401</v>
      </c>
      <c r="S441" s="178" t="str">
        <f>VLOOKUP(A441,'BASE REGISTRO AGOSTO'!$A$1:$T$889,19,FALSE)</f>
        <v>Se acompaña certificado de antecedentes financieros, correspondiente al  año 2020 aprobados por USUFI</v>
      </c>
      <c r="T441" s="183">
        <f>VLOOKUP(A441,'BASE REGISTRO AGOSTO'!$A$1:$T$889,20,FALSE)</f>
        <v>37970</v>
      </c>
      <c r="U441" s="177">
        <v>6915</v>
      </c>
      <c r="V441" s="179">
        <v>23578424</v>
      </c>
      <c r="W441" s="179">
        <v>105828716</v>
      </c>
      <c r="X441" s="180">
        <v>44469</v>
      </c>
      <c r="Y441" s="176" t="s">
        <v>6489</v>
      </c>
      <c r="Z441" s="176" t="s">
        <v>6490</v>
      </c>
      <c r="AA441" s="181" t="s">
        <v>6501</v>
      </c>
    </row>
    <row r="442" spans="1:27" ht="15.75" customHeight="1" x14ac:dyDescent="0.2">
      <c r="A442" s="177">
        <v>6915</v>
      </c>
      <c r="B442" s="178" t="str">
        <f>VLOOKUP(A442,'BASE REGISTRO AGOSTO'!$A$1:$T$889,2,FALSE)</f>
        <v>Corporación Servicio Paz y Justicia, SERPAJ-CHILE</v>
      </c>
      <c r="C442" s="178">
        <f>VLOOKUP(A442,'BASE REGISTRO AGOSTO'!$A$1:$T$889,3,FALSE)</f>
        <v>721694003</v>
      </c>
      <c r="D442" s="178" t="str">
        <f>VLOOKUP(A442,'BASE REGISTRO AGOSTO'!$A$1:$T$889,4,FALSE)</f>
        <v>Corporación de Derecho Privado.</v>
      </c>
      <c r="E442" s="178" t="str">
        <f>VLOOKUP(A442,'BASE REGISTRO AGOSTO'!$A$1:$T$889,5,FALSE)</f>
        <v xml:space="preserve">Decreto Supremo Nº 1472, de 03 de noviembre de 1992, del Ministerio de Justicia. </v>
      </c>
      <c r="F442" s="178" t="str">
        <f>VLOOKUP(A442,'BASE REGISTRO AGOSTO'!$A$1:$T$889,6,FALSE)</f>
        <v>Certificado de Vigencia Folio Nº 500396542869, de fecha 02 de julio de 2021, del Servicio de Registro Civil e Identificación.</v>
      </c>
      <c r="G442" s="178" t="str">
        <f>VLOOKUP(A442,'BASE REGISTRO AGOSTO'!$A$1:$T$889,7,FALSE)</f>
        <v>Formación, promoción, cooperación y prestación de servicios para el desarrollo económico, social, cultural y espiritual de la comunidad, en el área de los derechos humanos del niño, entre otras.</v>
      </c>
      <c r="H442" s="178" t="str">
        <f>VLOOKUP(A442,'BASE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2" s="178" t="str">
        <f>VLOOKUP(A442,'BASE REGISTRO AGOSTO'!$A$1:$T$889,9,FALSE)</f>
        <v>3 años en sus cargos.</v>
      </c>
      <c r="J442" s="178" t="str">
        <f>VLOOKUP(A442,'BASE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2" s="178" t="str">
        <f>VLOOKUP(A442,'BASE REGISTRO AGOSTO'!$A$1:$T$889,11,FALSE)</f>
        <v xml:space="preserve">Patricio Marcelo Labra Guzmán, 
</v>
      </c>
      <c r="L442" s="178" t="str">
        <f>VLOOKUP(A442,'BASE REGISTRO AGOSTO'!$A$1:$T$889,12,FALSE)</f>
        <v xml:space="preserve">Calle Orella N° 1015, comuna y ciudad de Valparaíso, Quinta Región  
</v>
      </c>
      <c r="M442" s="178" t="str">
        <f>VLOOKUP(A442,'BASE REGISTRO AGOSTO'!$A$1:$T$889,13,FALSE)</f>
        <v>V</v>
      </c>
      <c r="N442" s="178" t="str">
        <f>VLOOKUP(A442,'BASE REGISTRO AGOSTO'!$A$1:$T$889,14,FALSE)</f>
        <v>Valparaíso</v>
      </c>
      <c r="O442" s="178" t="str">
        <f>VLOOKUP(A442,'BASE REGISTRO AGOSTO'!$A$1:$T$889,15,FALSE)</f>
        <v>32-2156239</v>
      </c>
      <c r="P442" s="178" t="str">
        <f>VLOOKUP(A442,'BASE REGISTRO AGOSTO'!$A$1:$T$889,16,FALSE)</f>
        <v>serpaj@serpajchile.cl</v>
      </c>
      <c r="Q442" s="178">
        <f>VLOOKUP(A442,'BASE REGISTRO AGOSTO'!$A$1:$T$889,17,FALSE)</f>
        <v>0</v>
      </c>
      <c r="R442" s="178">
        <f>VLOOKUP(A442,'BASE REGISTRO AGOSTO'!$A$1:$T$889,18,FALSE)</f>
        <v>93401</v>
      </c>
      <c r="S442" s="178" t="str">
        <f>VLOOKUP(A442,'BASE REGISTRO AGOSTO'!$A$1:$T$889,19,FALSE)</f>
        <v>Se acompaña certificado de antecedentes financieros, correspondiente al  año 2020 aprobados por USUFI</v>
      </c>
      <c r="T442" s="183">
        <f>VLOOKUP(A442,'BASE REGISTRO AGOSTO'!$A$1:$T$889,20,FALSE)</f>
        <v>37970</v>
      </c>
      <c r="U442" s="177">
        <v>6915</v>
      </c>
      <c r="V442" s="179">
        <v>13380488</v>
      </c>
      <c r="W442" s="179">
        <v>254989276</v>
      </c>
      <c r="X442" s="180">
        <v>44469</v>
      </c>
      <c r="Y442" s="176" t="s">
        <v>6489</v>
      </c>
      <c r="Z442" s="176" t="s">
        <v>6490</v>
      </c>
      <c r="AA442" s="181" t="s">
        <v>7199</v>
      </c>
    </row>
    <row r="443" spans="1:27" ht="15.75" customHeight="1" x14ac:dyDescent="0.2">
      <c r="A443" s="177">
        <v>6915</v>
      </c>
      <c r="B443" s="178" t="str">
        <f>VLOOKUP(A443,'BASE REGISTRO AGOSTO'!$A$1:$T$889,2,FALSE)</f>
        <v>Corporación Servicio Paz y Justicia, SERPAJ-CHILE</v>
      </c>
      <c r="C443" s="178">
        <f>VLOOKUP(A443,'BASE REGISTRO AGOSTO'!$A$1:$T$889,3,FALSE)</f>
        <v>721694003</v>
      </c>
      <c r="D443" s="178" t="str">
        <f>VLOOKUP(A443,'BASE REGISTRO AGOSTO'!$A$1:$T$889,4,FALSE)</f>
        <v>Corporación de Derecho Privado.</v>
      </c>
      <c r="E443" s="178" t="str">
        <f>VLOOKUP(A443,'BASE REGISTRO AGOSTO'!$A$1:$T$889,5,FALSE)</f>
        <v xml:space="preserve">Decreto Supremo Nº 1472, de 03 de noviembre de 1992, del Ministerio de Justicia. </v>
      </c>
      <c r="F443" s="178" t="str">
        <f>VLOOKUP(A443,'BASE REGISTRO AGOSTO'!$A$1:$T$889,6,FALSE)</f>
        <v>Certificado de Vigencia Folio Nº 500396542869, de fecha 02 de julio de 2021, del Servicio de Registro Civil e Identificación.</v>
      </c>
      <c r="G443" s="178" t="str">
        <f>VLOOKUP(A443,'BASE REGISTRO AGOSTO'!$A$1:$T$889,7,FALSE)</f>
        <v>Formación, promoción, cooperación y prestación de servicios para el desarrollo económico, social, cultural y espiritual de la comunidad, en el área de los derechos humanos del niño, entre otras.</v>
      </c>
      <c r="H443" s="178" t="str">
        <f>VLOOKUP(A443,'BASE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3" s="178" t="str">
        <f>VLOOKUP(A443,'BASE REGISTRO AGOSTO'!$A$1:$T$889,9,FALSE)</f>
        <v>3 años en sus cargos.</v>
      </c>
      <c r="J443" s="178" t="str">
        <f>VLOOKUP(A443,'BASE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3" s="178" t="str">
        <f>VLOOKUP(A443,'BASE REGISTRO AGOSTO'!$A$1:$T$889,11,FALSE)</f>
        <v xml:space="preserve">Patricio Marcelo Labra Guzmán, 
</v>
      </c>
      <c r="L443" s="178" t="str">
        <f>VLOOKUP(A443,'BASE REGISTRO AGOSTO'!$A$1:$T$889,12,FALSE)</f>
        <v xml:space="preserve">Calle Orella N° 1015, comuna y ciudad de Valparaíso, Quinta Región  
</v>
      </c>
      <c r="M443" s="178" t="str">
        <f>VLOOKUP(A443,'BASE REGISTRO AGOSTO'!$A$1:$T$889,13,FALSE)</f>
        <v>V</v>
      </c>
      <c r="N443" s="178" t="str">
        <f>VLOOKUP(A443,'BASE REGISTRO AGOSTO'!$A$1:$T$889,14,FALSE)</f>
        <v>Valparaíso</v>
      </c>
      <c r="O443" s="178" t="str">
        <f>VLOOKUP(A443,'BASE REGISTRO AGOSTO'!$A$1:$T$889,15,FALSE)</f>
        <v>32-2156239</v>
      </c>
      <c r="P443" s="178" t="str">
        <f>VLOOKUP(A443,'BASE REGISTRO AGOSTO'!$A$1:$T$889,16,FALSE)</f>
        <v>serpaj@serpajchile.cl</v>
      </c>
      <c r="Q443" s="178">
        <f>VLOOKUP(A443,'BASE REGISTRO AGOSTO'!$A$1:$T$889,17,FALSE)</f>
        <v>0</v>
      </c>
      <c r="R443" s="178">
        <f>VLOOKUP(A443,'BASE REGISTRO AGOSTO'!$A$1:$T$889,18,FALSE)</f>
        <v>93401</v>
      </c>
      <c r="S443" s="178" t="str">
        <f>VLOOKUP(A443,'BASE REGISTRO AGOSTO'!$A$1:$T$889,19,FALSE)</f>
        <v>Se acompaña certificado de antecedentes financieros, correspondiente al  año 2020 aprobados por USUFI</v>
      </c>
      <c r="T443" s="183">
        <f>VLOOKUP(A443,'BASE REGISTRO AGOSTO'!$A$1:$T$889,20,FALSE)</f>
        <v>37970</v>
      </c>
      <c r="U443" s="177">
        <v>6915</v>
      </c>
      <c r="V443" s="179">
        <v>9415568</v>
      </c>
      <c r="W443" s="179">
        <v>99827465</v>
      </c>
      <c r="X443" s="180">
        <v>44469</v>
      </c>
      <c r="Y443" s="176" t="s">
        <v>6489</v>
      </c>
      <c r="Z443" s="176" t="s">
        <v>6490</v>
      </c>
      <c r="AA443" s="181" t="s">
        <v>6522</v>
      </c>
    </row>
    <row r="444" spans="1:27" ht="15.75" customHeight="1" x14ac:dyDescent="0.2">
      <c r="A444" s="177">
        <v>6915</v>
      </c>
      <c r="B444" s="178" t="str">
        <f>VLOOKUP(A444,'BASE REGISTRO AGOSTO'!$A$1:$T$889,2,FALSE)</f>
        <v>Corporación Servicio Paz y Justicia, SERPAJ-CHILE</v>
      </c>
      <c r="C444" s="178">
        <f>VLOOKUP(A444,'BASE REGISTRO AGOSTO'!$A$1:$T$889,3,FALSE)</f>
        <v>721694003</v>
      </c>
      <c r="D444" s="178" t="str">
        <f>VLOOKUP(A444,'BASE REGISTRO AGOSTO'!$A$1:$T$889,4,FALSE)</f>
        <v>Corporación de Derecho Privado.</v>
      </c>
      <c r="E444" s="178" t="str">
        <f>VLOOKUP(A444,'BASE REGISTRO AGOSTO'!$A$1:$T$889,5,FALSE)</f>
        <v xml:space="preserve">Decreto Supremo Nº 1472, de 03 de noviembre de 1992, del Ministerio de Justicia. </v>
      </c>
      <c r="F444" s="178" t="str">
        <f>VLOOKUP(A444,'BASE REGISTRO AGOSTO'!$A$1:$T$889,6,FALSE)</f>
        <v>Certificado de Vigencia Folio Nº 500396542869, de fecha 02 de julio de 2021, del Servicio de Registro Civil e Identificación.</v>
      </c>
      <c r="G444" s="178" t="str">
        <f>VLOOKUP(A444,'BASE REGISTRO AGOSTO'!$A$1:$T$889,7,FALSE)</f>
        <v>Formación, promoción, cooperación y prestación de servicios para el desarrollo económico, social, cultural y espiritual de la comunidad, en el área de los derechos humanos del niño, entre otras.</v>
      </c>
      <c r="H444" s="178" t="str">
        <f>VLOOKUP(A444,'BASE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4" s="178" t="str">
        <f>VLOOKUP(A444,'BASE REGISTRO AGOSTO'!$A$1:$T$889,9,FALSE)</f>
        <v>3 años en sus cargos.</v>
      </c>
      <c r="J444" s="178" t="str">
        <f>VLOOKUP(A444,'BASE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4" s="178" t="str">
        <f>VLOOKUP(A444,'BASE REGISTRO AGOSTO'!$A$1:$T$889,11,FALSE)</f>
        <v xml:space="preserve">Patricio Marcelo Labra Guzmán, 
</v>
      </c>
      <c r="L444" s="178" t="str">
        <f>VLOOKUP(A444,'BASE REGISTRO AGOSTO'!$A$1:$T$889,12,FALSE)</f>
        <v xml:space="preserve">Calle Orella N° 1015, comuna y ciudad de Valparaíso, Quinta Región  
</v>
      </c>
      <c r="M444" s="178" t="str">
        <f>VLOOKUP(A444,'BASE REGISTRO AGOSTO'!$A$1:$T$889,13,FALSE)</f>
        <v>V</v>
      </c>
      <c r="N444" s="178" t="str">
        <f>VLOOKUP(A444,'BASE REGISTRO AGOSTO'!$A$1:$T$889,14,FALSE)</f>
        <v>Valparaíso</v>
      </c>
      <c r="O444" s="178" t="str">
        <f>VLOOKUP(A444,'BASE REGISTRO AGOSTO'!$A$1:$T$889,15,FALSE)</f>
        <v>32-2156239</v>
      </c>
      <c r="P444" s="178" t="str">
        <f>VLOOKUP(A444,'BASE REGISTRO AGOSTO'!$A$1:$T$889,16,FALSE)</f>
        <v>serpaj@serpajchile.cl</v>
      </c>
      <c r="Q444" s="178">
        <f>VLOOKUP(A444,'BASE REGISTRO AGOSTO'!$A$1:$T$889,17,FALSE)</f>
        <v>0</v>
      </c>
      <c r="R444" s="178">
        <f>VLOOKUP(A444,'BASE REGISTRO AGOSTO'!$A$1:$T$889,18,FALSE)</f>
        <v>93401</v>
      </c>
      <c r="S444" s="178" t="str">
        <f>VLOOKUP(A444,'BASE REGISTRO AGOSTO'!$A$1:$T$889,19,FALSE)</f>
        <v>Se acompaña certificado de antecedentes financieros, correspondiente al  año 2020 aprobados por USUFI</v>
      </c>
      <c r="T444" s="183">
        <f>VLOOKUP(A444,'BASE REGISTRO AGOSTO'!$A$1:$T$889,20,FALSE)</f>
        <v>37970</v>
      </c>
      <c r="U444" s="177">
        <v>6915</v>
      </c>
      <c r="V444" s="179">
        <v>6172265</v>
      </c>
      <c r="W444" s="179">
        <v>74188203</v>
      </c>
      <c r="X444" s="180">
        <v>44469</v>
      </c>
      <c r="Y444" s="176" t="s">
        <v>6489</v>
      </c>
      <c r="Z444" s="176" t="s">
        <v>6490</v>
      </c>
      <c r="AA444" s="181" t="s">
        <v>6644</v>
      </c>
    </row>
    <row r="445" spans="1:27" ht="15.75" customHeight="1" x14ac:dyDescent="0.2">
      <c r="A445" s="177">
        <v>6915</v>
      </c>
      <c r="B445" s="178" t="str">
        <f>VLOOKUP(A445,'BASE REGISTRO AGOSTO'!$A$1:$T$889,2,FALSE)</f>
        <v>Corporación Servicio Paz y Justicia, SERPAJ-CHILE</v>
      </c>
      <c r="C445" s="178">
        <f>VLOOKUP(A445,'BASE REGISTRO AGOSTO'!$A$1:$T$889,3,FALSE)</f>
        <v>721694003</v>
      </c>
      <c r="D445" s="178" t="str">
        <f>VLOOKUP(A445,'BASE REGISTRO AGOSTO'!$A$1:$T$889,4,FALSE)</f>
        <v>Corporación de Derecho Privado.</v>
      </c>
      <c r="E445" s="178" t="str">
        <f>VLOOKUP(A445,'BASE REGISTRO AGOSTO'!$A$1:$T$889,5,FALSE)</f>
        <v xml:space="preserve">Decreto Supremo Nº 1472, de 03 de noviembre de 1992, del Ministerio de Justicia. </v>
      </c>
      <c r="F445" s="178" t="str">
        <f>VLOOKUP(A445,'BASE REGISTRO AGOSTO'!$A$1:$T$889,6,FALSE)</f>
        <v>Certificado de Vigencia Folio Nº 500396542869, de fecha 02 de julio de 2021, del Servicio de Registro Civil e Identificación.</v>
      </c>
      <c r="G445" s="178" t="str">
        <f>VLOOKUP(A445,'BASE REGISTRO AGOSTO'!$A$1:$T$889,7,FALSE)</f>
        <v>Formación, promoción, cooperación y prestación de servicios para el desarrollo económico, social, cultural y espiritual de la comunidad, en el área de los derechos humanos del niño, entre otras.</v>
      </c>
      <c r="H445" s="178" t="str">
        <f>VLOOKUP(A445,'BASE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5" s="178" t="str">
        <f>VLOOKUP(A445,'BASE REGISTRO AGOSTO'!$A$1:$T$889,9,FALSE)</f>
        <v>3 años en sus cargos.</v>
      </c>
      <c r="J445" s="178" t="str">
        <f>VLOOKUP(A445,'BASE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5" s="178" t="str">
        <f>VLOOKUP(A445,'BASE REGISTRO AGOSTO'!$A$1:$T$889,11,FALSE)</f>
        <v xml:space="preserve">Patricio Marcelo Labra Guzmán, 
</v>
      </c>
      <c r="L445" s="178" t="str">
        <f>VLOOKUP(A445,'BASE REGISTRO AGOSTO'!$A$1:$T$889,12,FALSE)</f>
        <v xml:space="preserve">Calle Orella N° 1015, comuna y ciudad de Valparaíso, Quinta Región  
</v>
      </c>
      <c r="M445" s="178" t="str">
        <f>VLOOKUP(A445,'BASE REGISTRO AGOSTO'!$A$1:$T$889,13,FALSE)</f>
        <v>V</v>
      </c>
      <c r="N445" s="178" t="str">
        <f>VLOOKUP(A445,'BASE REGISTRO AGOSTO'!$A$1:$T$889,14,FALSE)</f>
        <v>Valparaíso</v>
      </c>
      <c r="O445" s="178" t="str">
        <f>VLOOKUP(A445,'BASE REGISTRO AGOSTO'!$A$1:$T$889,15,FALSE)</f>
        <v>32-2156239</v>
      </c>
      <c r="P445" s="178" t="str">
        <f>VLOOKUP(A445,'BASE REGISTRO AGOSTO'!$A$1:$T$889,16,FALSE)</f>
        <v>serpaj@serpajchile.cl</v>
      </c>
      <c r="Q445" s="178">
        <f>VLOOKUP(A445,'BASE REGISTRO AGOSTO'!$A$1:$T$889,17,FALSE)</f>
        <v>0</v>
      </c>
      <c r="R445" s="178">
        <f>VLOOKUP(A445,'BASE REGISTRO AGOSTO'!$A$1:$T$889,18,FALSE)</f>
        <v>93401</v>
      </c>
      <c r="S445" s="178" t="str">
        <f>VLOOKUP(A445,'BASE REGISTRO AGOSTO'!$A$1:$T$889,19,FALSE)</f>
        <v>Se acompaña certificado de antecedentes financieros, correspondiente al  año 2020 aprobados por USUFI</v>
      </c>
      <c r="T445" s="183">
        <f>VLOOKUP(A445,'BASE REGISTRO AGOSTO'!$A$1:$T$889,20,FALSE)</f>
        <v>37970</v>
      </c>
      <c r="U445" s="177">
        <v>6915</v>
      </c>
      <c r="V445" s="179">
        <v>22114203</v>
      </c>
      <c r="W445" s="179">
        <v>175837187</v>
      </c>
      <c r="X445" s="180">
        <v>44469</v>
      </c>
      <c r="Y445" s="176" t="s">
        <v>6489</v>
      </c>
      <c r="Z445" s="176" t="s">
        <v>6490</v>
      </c>
      <c r="AA445" s="181" t="s">
        <v>171</v>
      </c>
    </row>
    <row r="446" spans="1:27" ht="15.75" customHeight="1" x14ac:dyDescent="0.2">
      <c r="A446" s="177">
        <v>6915</v>
      </c>
      <c r="B446" s="178" t="str">
        <f>VLOOKUP(A446,'BASE REGISTRO AGOSTO'!$A$1:$T$889,2,FALSE)</f>
        <v>Corporación Servicio Paz y Justicia, SERPAJ-CHILE</v>
      </c>
      <c r="C446" s="178">
        <f>VLOOKUP(A446,'BASE REGISTRO AGOSTO'!$A$1:$T$889,3,FALSE)</f>
        <v>721694003</v>
      </c>
      <c r="D446" s="178" t="str">
        <f>VLOOKUP(A446,'BASE REGISTRO AGOSTO'!$A$1:$T$889,4,FALSE)</f>
        <v>Corporación de Derecho Privado.</v>
      </c>
      <c r="E446" s="178" t="str">
        <f>VLOOKUP(A446,'BASE REGISTRO AGOSTO'!$A$1:$T$889,5,FALSE)</f>
        <v xml:space="preserve">Decreto Supremo Nº 1472, de 03 de noviembre de 1992, del Ministerio de Justicia. </v>
      </c>
      <c r="F446" s="178" t="str">
        <f>VLOOKUP(A446,'BASE REGISTRO AGOSTO'!$A$1:$T$889,6,FALSE)</f>
        <v>Certificado de Vigencia Folio Nº 500396542869, de fecha 02 de julio de 2021, del Servicio de Registro Civil e Identificación.</v>
      </c>
      <c r="G446" s="178" t="str">
        <f>VLOOKUP(A446,'BASE REGISTRO AGOSTO'!$A$1:$T$889,7,FALSE)</f>
        <v>Formación, promoción, cooperación y prestación de servicios para el desarrollo económico, social, cultural y espiritual de la comunidad, en el área de los derechos humanos del niño, entre otras.</v>
      </c>
      <c r="H446" s="178" t="str">
        <f>VLOOKUP(A446,'BASE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6" s="178" t="str">
        <f>VLOOKUP(A446,'BASE REGISTRO AGOSTO'!$A$1:$T$889,9,FALSE)</f>
        <v>3 años en sus cargos.</v>
      </c>
      <c r="J446" s="178" t="str">
        <f>VLOOKUP(A446,'BASE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6" s="178" t="str">
        <f>VLOOKUP(A446,'BASE REGISTRO AGOSTO'!$A$1:$T$889,11,FALSE)</f>
        <v xml:space="preserve">Patricio Marcelo Labra Guzmán, 
</v>
      </c>
      <c r="L446" s="178" t="str">
        <f>VLOOKUP(A446,'BASE REGISTRO AGOSTO'!$A$1:$T$889,12,FALSE)</f>
        <v xml:space="preserve">Calle Orella N° 1015, comuna y ciudad de Valparaíso, Quinta Región  
</v>
      </c>
      <c r="M446" s="178" t="str">
        <f>VLOOKUP(A446,'BASE REGISTRO AGOSTO'!$A$1:$T$889,13,FALSE)</f>
        <v>V</v>
      </c>
      <c r="N446" s="178" t="str">
        <f>VLOOKUP(A446,'BASE REGISTRO AGOSTO'!$A$1:$T$889,14,FALSE)</f>
        <v>Valparaíso</v>
      </c>
      <c r="O446" s="178" t="str">
        <f>VLOOKUP(A446,'BASE REGISTRO AGOSTO'!$A$1:$T$889,15,FALSE)</f>
        <v>32-2156239</v>
      </c>
      <c r="P446" s="178" t="str">
        <f>VLOOKUP(A446,'BASE REGISTRO AGOSTO'!$A$1:$T$889,16,FALSE)</f>
        <v>serpaj@serpajchile.cl</v>
      </c>
      <c r="Q446" s="178">
        <f>VLOOKUP(A446,'BASE REGISTRO AGOSTO'!$A$1:$T$889,17,FALSE)</f>
        <v>0</v>
      </c>
      <c r="R446" s="178">
        <f>VLOOKUP(A446,'BASE REGISTRO AGOSTO'!$A$1:$T$889,18,FALSE)</f>
        <v>93401</v>
      </c>
      <c r="S446" s="178" t="str">
        <f>VLOOKUP(A446,'BASE REGISTRO AGOSTO'!$A$1:$T$889,19,FALSE)</f>
        <v>Se acompaña certificado de antecedentes financieros, correspondiente al  año 2020 aprobados por USUFI</v>
      </c>
      <c r="T446" s="183">
        <f>VLOOKUP(A446,'BASE REGISTRO AGOSTO'!$A$1:$T$889,20,FALSE)</f>
        <v>37970</v>
      </c>
      <c r="U446" s="177">
        <v>6915</v>
      </c>
      <c r="V446" s="179">
        <v>60906110</v>
      </c>
      <c r="W446" s="179">
        <v>342415275</v>
      </c>
      <c r="X446" s="180">
        <v>44469</v>
      </c>
      <c r="Y446" s="176" t="s">
        <v>6489</v>
      </c>
      <c r="Z446" s="176" t="s">
        <v>6490</v>
      </c>
      <c r="AA446" s="181" t="s">
        <v>6525</v>
      </c>
    </row>
    <row r="447" spans="1:27" ht="15.75" customHeight="1" x14ac:dyDescent="0.2">
      <c r="A447" s="177">
        <v>6915</v>
      </c>
      <c r="B447" s="178" t="str">
        <f>VLOOKUP(A447,'BASE REGISTRO AGOSTO'!$A$1:$T$889,2,FALSE)</f>
        <v>Corporación Servicio Paz y Justicia, SERPAJ-CHILE</v>
      </c>
      <c r="C447" s="178">
        <f>VLOOKUP(A447,'BASE REGISTRO AGOSTO'!$A$1:$T$889,3,FALSE)</f>
        <v>721694003</v>
      </c>
      <c r="D447" s="178" t="str">
        <f>VLOOKUP(A447,'BASE REGISTRO AGOSTO'!$A$1:$T$889,4,FALSE)</f>
        <v>Corporación de Derecho Privado.</v>
      </c>
      <c r="E447" s="178" t="str">
        <f>VLOOKUP(A447,'BASE REGISTRO AGOSTO'!$A$1:$T$889,5,FALSE)</f>
        <v xml:space="preserve">Decreto Supremo Nº 1472, de 03 de noviembre de 1992, del Ministerio de Justicia. </v>
      </c>
      <c r="F447" s="178" t="str">
        <f>VLOOKUP(A447,'BASE REGISTRO AGOSTO'!$A$1:$T$889,6,FALSE)</f>
        <v>Certificado de Vigencia Folio Nº 500396542869, de fecha 02 de julio de 2021, del Servicio de Registro Civil e Identificación.</v>
      </c>
      <c r="G447" s="178" t="str">
        <f>VLOOKUP(A447,'BASE REGISTRO AGOSTO'!$A$1:$T$889,7,FALSE)</f>
        <v>Formación, promoción, cooperación y prestación de servicios para el desarrollo económico, social, cultural y espiritual de la comunidad, en el área de los derechos humanos del niño, entre otras.</v>
      </c>
      <c r="H447" s="178" t="str">
        <f>VLOOKUP(A447,'BASE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7" s="178" t="str">
        <f>VLOOKUP(A447,'BASE REGISTRO AGOSTO'!$A$1:$T$889,9,FALSE)</f>
        <v>3 años en sus cargos.</v>
      </c>
      <c r="J447" s="178" t="str">
        <f>VLOOKUP(A447,'BASE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7" s="178" t="str">
        <f>VLOOKUP(A447,'BASE REGISTRO AGOSTO'!$A$1:$T$889,11,FALSE)</f>
        <v xml:space="preserve">Patricio Marcelo Labra Guzmán, 
</v>
      </c>
      <c r="L447" s="178" t="str">
        <f>VLOOKUP(A447,'BASE REGISTRO AGOSTO'!$A$1:$T$889,12,FALSE)</f>
        <v xml:space="preserve">Calle Orella N° 1015, comuna y ciudad de Valparaíso, Quinta Región  
</v>
      </c>
      <c r="M447" s="178" t="str">
        <f>VLOOKUP(A447,'BASE REGISTRO AGOSTO'!$A$1:$T$889,13,FALSE)</f>
        <v>V</v>
      </c>
      <c r="N447" s="178" t="str">
        <f>VLOOKUP(A447,'BASE REGISTRO AGOSTO'!$A$1:$T$889,14,FALSE)</f>
        <v>Valparaíso</v>
      </c>
      <c r="O447" s="178" t="str">
        <f>VLOOKUP(A447,'BASE REGISTRO AGOSTO'!$A$1:$T$889,15,FALSE)</f>
        <v>32-2156239</v>
      </c>
      <c r="P447" s="178" t="str">
        <f>VLOOKUP(A447,'BASE REGISTRO AGOSTO'!$A$1:$T$889,16,FALSE)</f>
        <v>serpaj@serpajchile.cl</v>
      </c>
      <c r="Q447" s="178">
        <f>VLOOKUP(A447,'BASE REGISTRO AGOSTO'!$A$1:$T$889,17,FALSE)</f>
        <v>0</v>
      </c>
      <c r="R447" s="178">
        <f>VLOOKUP(A447,'BASE REGISTRO AGOSTO'!$A$1:$T$889,18,FALSE)</f>
        <v>93401</v>
      </c>
      <c r="S447" s="178" t="str">
        <f>VLOOKUP(A447,'BASE REGISTRO AGOSTO'!$A$1:$T$889,19,FALSE)</f>
        <v>Se acompaña certificado de antecedentes financieros, correspondiente al  año 2020 aprobados por USUFI</v>
      </c>
      <c r="T447" s="183">
        <f>VLOOKUP(A447,'BASE REGISTRO AGOSTO'!$A$1:$T$889,20,FALSE)</f>
        <v>37970</v>
      </c>
      <c r="U447" s="177">
        <v>6915</v>
      </c>
      <c r="V447" s="179">
        <v>11311164</v>
      </c>
      <c r="W447" s="179">
        <v>62850144</v>
      </c>
      <c r="X447" s="180">
        <v>44469</v>
      </c>
      <c r="Y447" s="176" t="s">
        <v>6489</v>
      </c>
      <c r="Z447" s="176" t="s">
        <v>6490</v>
      </c>
      <c r="AA447" s="181" t="s">
        <v>6600</v>
      </c>
    </row>
    <row r="448" spans="1:27" ht="15.75" customHeight="1" x14ac:dyDescent="0.2">
      <c r="A448" s="177">
        <v>6915</v>
      </c>
      <c r="B448" s="178" t="str">
        <f>VLOOKUP(A448,'BASE REGISTRO AGOSTO'!$A$1:$T$889,2,FALSE)</f>
        <v>Corporación Servicio Paz y Justicia, SERPAJ-CHILE</v>
      </c>
      <c r="C448" s="178">
        <f>VLOOKUP(A448,'BASE REGISTRO AGOSTO'!$A$1:$T$889,3,FALSE)</f>
        <v>721694003</v>
      </c>
      <c r="D448" s="178" t="str">
        <f>VLOOKUP(A448,'BASE REGISTRO AGOSTO'!$A$1:$T$889,4,FALSE)</f>
        <v>Corporación de Derecho Privado.</v>
      </c>
      <c r="E448" s="178" t="str">
        <f>VLOOKUP(A448,'BASE REGISTRO AGOSTO'!$A$1:$T$889,5,FALSE)</f>
        <v xml:space="preserve">Decreto Supremo Nº 1472, de 03 de noviembre de 1992, del Ministerio de Justicia. </v>
      </c>
      <c r="F448" s="178" t="str">
        <f>VLOOKUP(A448,'BASE REGISTRO AGOSTO'!$A$1:$T$889,6,FALSE)</f>
        <v>Certificado de Vigencia Folio Nº 500396542869, de fecha 02 de julio de 2021, del Servicio de Registro Civil e Identificación.</v>
      </c>
      <c r="G448" s="178" t="str">
        <f>VLOOKUP(A448,'BASE REGISTRO AGOSTO'!$A$1:$T$889,7,FALSE)</f>
        <v>Formación, promoción, cooperación y prestación de servicios para el desarrollo económico, social, cultural y espiritual de la comunidad, en el área de los derechos humanos del niño, entre otras.</v>
      </c>
      <c r="H448" s="178" t="str">
        <f>VLOOKUP(A448,'BASE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8" s="178" t="str">
        <f>VLOOKUP(A448,'BASE REGISTRO AGOSTO'!$A$1:$T$889,9,FALSE)</f>
        <v>3 años en sus cargos.</v>
      </c>
      <c r="J448" s="178" t="str">
        <f>VLOOKUP(A448,'BASE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8" s="178" t="str">
        <f>VLOOKUP(A448,'BASE REGISTRO AGOSTO'!$A$1:$T$889,11,FALSE)</f>
        <v xml:space="preserve">Patricio Marcelo Labra Guzmán, 
</v>
      </c>
      <c r="L448" s="178" t="str">
        <f>VLOOKUP(A448,'BASE REGISTRO AGOSTO'!$A$1:$T$889,12,FALSE)</f>
        <v xml:space="preserve">Calle Orella N° 1015, comuna y ciudad de Valparaíso, Quinta Región  
</v>
      </c>
      <c r="M448" s="178" t="str">
        <f>VLOOKUP(A448,'BASE REGISTRO AGOSTO'!$A$1:$T$889,13,FALSE)</f>
        <v>V</v>
      </c>
      <c r="N448" s="178" t="str">
        <f>VLOOKUP(A448,'BASE REGISTRO AGOSTO'!$A$1:$T$889,14,FALSE)</f>
        <v>Valparaíso</v>
      </c>
      <c r="O448" s="178" t="str">
        <f>VLOOKUP(A448,'BASE REGISTRO AGOSTO'!$A$1:$T$889,15,FALSE)</f>
        <v>32-2156239</v>
      </c>
      <c r="P448" s="178" t="str">
        <f>VLOOKUP(A448,'BASE REGISTRO AGOSTO'!$A$1:$T$889,16,FALSE)</f>
        <v>serpaj@serpajchile.cl</v>
      </c>
      <c r="Q448" s="178">
        <f>VLOOKUP(A448,'BASE REGISTRO AGOSTO'!$A$1:$T$889,17,FALSE)</f>
        <v>0</v>
      </c>
      <c r="R448" s="178">
        <f>VLOOKUP(A448,'BASE REGISTRO AGOSTO'!$A$1:$T$889,18,FALSE)</f>
        <v>93401</v>
      </c>
      <c r="S448" s="178" t="str">
        <f>VLOOKUP(A448,'BASE REGISTRO AGOSTO'!$A$1:$T$889,19,FALSE)</f>
        <v>Se acompaña certificado de antecedentes financieros, correspondiente al  año 2020 aprobados por USUFI</v>
      </c>
      <c r="T448" s="183">
        <f>VLOOKUP(A448,'BASE REGISTRO AGOSTO'!$A$1:$T$889,20,FALSE)</f>
        <v>37970</v>
      </c>
      <c r="U448" s="177">
        <v>6915</v>
      </c>
      <c r="V448" s="179">
        <v>11515044</v>
      </c>
      <c r="W448" s="179">
        <v>78594721</v>
      </c>
      <c r="X448" s="180">
        <v>44469</v>
      </c>
      <c r="Y448" s="176" t="s">
        <v>6489</v>
      </c>
      <c r="Z448" s="176" t="s">
        <v>6490</v>
      </c>
      <c r="AA448" s="181" t="s">
        <v>6645</v>
      </c>
    </row>
    <row r="449" spans="1:27" ht="15.75" customHeight="1" x14ac:dyDescent="0.2">
      <c r="A449" s="177">
        <v>6915</v>
      </c>
      <c r="B449" s="178" t="str">
        <f>VLOOKUP(A449,'BASE REGISTRO AGOSTO'!$A$1:$T$889,2,FALSE)</f>
        <v>Corporación Servicio Paz y Justicia, SERPAJ-CHILE</v>
      </c>
      <c r="C449" s="178">
        <f>VLOOKUP(A449,'BASE REGISTRO AGOSTO'!$A$1:$T$889,3,FALSE)</f>
        <v>721694003</v>
      </c>
      <c r="D449" s="178" t="str">
        <f>VLOOKUP(A449,'BASE REGISTRO AGOSTO'!$A$1:$T$889,4,FALSE)</f>
        <v>Corporación de Derecho Privado.</v>
      </c>
      <c r="E449" s="178" t="str">
        <f>VLOOKUP(A449,'BASE REGISTRO AGOSTO'!$A$1:$T$889,5,FALSE)</f>
        <v xml:space="preserve">Decreto Supremo Nº 1472, de 03 de noviembre de 1992, del Ministerio de Justicia. </v>
      </c>
      <c r="F449" s="178" t="str">
        <f>VLOOKUP(A449,'BASE REGISTRO AGOSTO'!$A$1:$T$889,6,FALSE)</f>
        <v>Certificado de Vigencia Folio Nº 500396542869, de fecha 02 de julio de 2021, del Servicio de Registro Civil e Identificación.</v>
      </c>
      <c r="G449" s="178" t="str">
        <f>VLOOKUP(A449,'BASE REGISTRO AGOSTO'!$A$1:$T$889,7,FALSE)</f>
        <v>Formación, promoción, cooperación y prestación de servicios para el desarrollo económico, social, cultural y espiritual de la comunidad, en el área de los derechos humanos del niño, entre otras.</v>
      </c>
      <c r="H449" s="178" t="str">
        <f>VLOOKUP(A449,'BASE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9" s="178" t="str">
        <f>VLOOKUP(A449,'BASE REGISTRO AGOSTO'!$A$1:$T$889,9,FALSE)</f>
        <v>3 años en sus cargos.</v>
      </c>
      <c r="J449" s="178" t="str">
        <f>VLOOKUP(A449,'BASE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9" s="178" t="str">
        <f>VLOOKUP(A449,'BASE REGISTRO AGOSTO'!$A$1:$T$889,11,FALSE)</f>
        <v xml:space="preserve">Patricio Marcelo Labra Guzmán, 
</v>
      </c>
      <c r="L449" s="178" t="str">
        <f>VLOOKUP(A449,'BASE REGISTRO AGOSTO'!$A$1:$T$889,12,FALSE)</f>
        <v xml:space="preserve">Calle Orella N° 1015, comuna y ciudad de Valparaíso, Quinta Región  
</v>
      </c>
      <c r="M449" s="178" t="str">
        <f>VLOOKUP(A449,'BASE REGISTRO AGOSTO'!$A$1:$T$889,13,FALSE)</f>
        <v>V</v>
      </c>
      <c r="N449" s="178" t="str">
        <f>VLOOKUP(A449,'BASE REGISTRO AGOSTO'!$A$1:$T$889,14,FALSE)</f>
        <v>Valparaíso</v>
      </c>
      <c r="O449" s="178" t="str">
        <f>VLOOKUP(A449,'BASE REGISTRO AGOSTO'!$A$1:$T$889,15,FALSE)</f>
        <v>32-2156239</v>
      </c>
      <c r="P449" s="178" t="str">
        <f>VLOOKUP(A449,'BASE REGISTRO AGOSTO'!$A$1:$T$889,16,FALSE)</f>
        <v>serpaj@serpajchile.cl</v>
      </c>
      <c r="Q449" s="178">
        <f>VLOOKUP(A449,'BASE REGISTRO AGOSTO'!$A$1:$T$889,17,FALSE)</f>
        <v>0</v>
      </c>
      <c r="R449" s="178">
        <f>VLOOKUP(A449,'BASE REGISTRO AGOSTO'!$A$1:$T$889,18,FALSE)</f>
        <v>93401</v>
      </c>
      <c r="S449" s="178" t="str">
        <f>VLOOKUP(A449,'BASE REGISTRO AGOSTO'!$A$1:$T$889,19,FALSE)</f>
        <v>Se acompaña certificado de antecedentes financieros, correspondiente al  año 2020 aprobados por USUFI</v>
      </c>
      <c r="T449" s="183">
        <f>VLOOKUP(A449,'BASE REGISTRO AGOSTO'!$A$1:$T$889,20,FALSE)</f>
        <v>37970</v>
      </c>
      <c r="U449" s="177">
        <v>6915</v>
      </c>
      <c r="V449" s="179">
        <v>4170701</v>
      </c>
      <c r="W449" s="179">
        <v>35351638</v>
      </c>
      <c r="X449" s="180">
        <v>44469</v>
      </c>
      <c r="Y449" s="176" t="s">
        <v>6489</v>
      </c>
      <c r="Z449" s="176" t="s">
        <v>6490</v>
      </c>
      <c r="AA449" s="181" t="s">
        <v>6646</v>
      </c>
    </row>
    <row r="450" spans="1:27" ht="15.75" customHeight="1" x14ac:dyDescent="0.2">
      <c r="A450" s="177">
        <v>6915</v>
      </c>
      <c r="B450" s="178" t="str">
        <f>VLOOKUP(A450,'BASE REGISTRO AGOSTO'!$A$1:$T$889,2,FALSE)</f>
        <v>Corporación Servicio Paz y Justicia, SERPAJ-CHILE</v>
      </c>
      <c r="C450" s="178">
        <f>VLOOKUP(A450,'BASE REGISTRO AGOSTO'!$A$1:$T$889,3,FALSE)</f>
        <v>721694003</v>
      </c>
      <c r="D450" s="178" t="str">
        <f>VLOOKUP(A450,'BASE REGISTRO AGOSTO'!$A$1:$T$889,4,FALSE)</f>
        <v>Corporación de Derecho Privado.</v>
      </c>
      <c r="E450" s="178" t="str">
        <f>VLOOKUP(A450,'BASE REGISTRO AGOSTO'!$A$1:$T$889,5,FALSE)</f>
        <v xml:space="preserve">Decreto Supremo Nº 1472, de 03 de noviembre de 1992, del Ministerio de Justicia. </v>
      </c>
      <c r="F450" s="178" t="str">
        <f>VLOOKUP(A450,'BASE REGISTRO AGOSTO'!$A$1:$T$889,6,FALSE)</f>
        <v>Certificado de Vigencia Folio Nº 500396542869, de fecha 02 de julio de 2021, del Servicio de Registro Civil e Identificación.</v>
      </c>
      <c r="G450" s="178" t="str">
        <f>VLOOKUP(A450,'BASE REGISTRO AGOSTO'!$A$1:$T$889,7,FALSE)</f>
        <v>Formación, promoción, cooperación y prestación de servicios para el desarrollo económico, social, cultural y espiritual de la comunidad, en el área de los derechos humanos del niño, entre otras.</v>
      </c>
      <c r="H450" s="178" t="str">
        <f>VLOOKUP(A450,'BASE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0" s="178" t="str">
        <f>VLOOKUP(A450,'BASE REGISTRO AGOSTO'!$A$1:$T$889,9,FALSE)</f>
        <v>3 años en sus cargos.</v>
      </c>
      <c r="J450" s="178" t="str">
        <f>VLOOKUP(A450,'BASE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0" s="178" t="str">
        <f>VLOOKUP(A450,'BASE REGISTRO AGOSTO'!$A$1:$T$889,11,FALSE)</f>
        <v xml:space="preserve">Patricio Marcelo Labra Guzmán, 
</v>
      </c>
      <c r="L450" s="178" t="str">
        <f>VLOOKUP(A450,'BASE REGISTRO AGOSTO'!$A$1:$T$889,12,FALSE)</f>
        <v xml:space="preserve">Calle Orella N° 1015, comuna y ciudad de Valparaíso, Quinta Región  
</v>
      </c>
      <c r="M450" s="178" t="str">
        <f>VLOOKUP(A450,'BASE REGISTRO AGOSTO'!$A$1:$T$889,13,FALSE)</f>
        <v>V</v>
      </c>
      <c r="N450" s="178" t="str">
        <f>VLOOKUP(A450,'BASE REGISTRO AGOSTO'!$A$1:$T$889,14,FALSE)</f>
        <v>Valparaíso</v>
      </c>
      <c r="O450" s="178" t="str">
        <f>VLOOKUP(A450,'BASE REGISTRO AGOSTO'!$A$1:$T$889,15,FALSE)</f>
        <v>32-2156239</v>
      </c>
      <c r="P450" s="178" t="str">
        <f>VLOOKUP(A450,'BASE REGISTRO AGOSTO'!$A$1:$T$889,16,FALSE)</f>
        <v>serpaj@serpajchile.cl</v>
      </c>
      <c r="Q450" s="178">
        <f>VLOOKUP(A450,'BASE REGISTRO AGOSTO'!$A$1:$T$889,17,FALSE)</f>
        <v>0</v>
      </c>
      <c r="R450" s="178">
        <f>VLOOKUP(A450,'BASE REGISTRO AGOSTO'!$A$1:$T$889,18,FALSE)</f>
        <v>93401</v>
      </c>
      <c r="S450" s="178" t="str">
        <f>VLOOKUP(A450,'BASE REGISTRO AGOSTO'!$A$1:$T$889,19,FALSE)</f>
        <v>Se acompaña certificado de antecedentes financieros, correspondiente al  año 2020 aprobados por USUFI</v>
      </c>
      <c r="T450" s="183">
        <f>VLOOKUP(A450,'BASE REGISTRO AGOSTO'!$A$1:$T$889,20,FALSE)</f>
        <v>37970</v>
      </c>
      <c r="U450" s="177">
        <v>6915</v>
      </c>
      <c r="V450" s="179">
        <v>13796827</v>
      </c>
      <c r="W450" s="179">
        <v>92340289</v>
      </c>
      <c r="X450" s="180">
        <v>44469</v>
      </c>
      <c r="Y450" s="176" t="s">
        <v>6489</v>
      </c>
      <c r="Z450" s="176" t="s">
        <v>6490</v>
      </c>
      <c r="AA450" s="181" t="s">
        <v>6647</v>
      </c>
    </row>
    <row r="451" spans="1:27" ht="15.75" customHeight="1" x14ac:dyDescent="0.2">
      <c r="A451" s="177">
        <v>6915</v>
      </c>
      <c r="B451" s="178" t="str">
        <f>VLOOKUP(A451,'BASE REGISTRO AGOSTO'!$A$1:$T$889,2,FALSE)</f>
        <v>Corporación Servicio Paz y Justicia, SERPAJ-CHILE</v>
      </c>
      <c r="C451" s="178">
        <f>VLOOKUP(A451,'BASE REGISTRO AGOSTO'!$A$1:$T$889,3,FALSE)</f>
        <v>721694003</v>
      </c>
      <c r="D451" s="178" t="str">
        <f>VLOOKUP(A451,'BASE REGISTRO AGOSTO'!$A$1:$T$889,4,FALSE)</f>
        <v>Corporación de Derecho Privado.</v>
      </c>
      <c r="E451" s="178" t="str">
        <f>VLOOKUP(A451,'BASE REGISTRO AGOSTO'!$A$1:$T$889,5,FALSE)</f>
        <v xml:space="preserve">Decreto Supremo Nº 1472, de 03 de noviembre de 1992, del Ministerio de Justicia. </v>
      </c>
      <c r="F451" s="178" t="str">
        <f>VLOOKUP(A451,'BASE REGISTRO AGOSTO'!$A$1:$T$889,6,FALSE)</f>
        <v>Certificado de Vigencia Folio Nº 500396542869, de fecha 02 de julio de 2021, del Servicio de Registro Civil e Identificación.</v>
      </c>
      <c r="G451" s="178" t="str">
        <f>VLOOKUP(A451,'BASE REGISTRO AGOSTO'!$A$1:$T$889,7,FALSE)</f>
        <v>Formación, promoción, cooperación y prestación de servicios para el desarrollo económico, social, cultural y espiritual de la comunidad, en el área de los derechos humanos del niño, entre otras.</v>
      </c>
      <c r="H451" s="178" t="str">
        <f>VLOOKUP(A451,'BASE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1" s="178" t="str">
        <f>VLOOKUP(A451,'BASE REGISTRO AGOSTO'!$A$1:$T$889,9,FALSE)</f>
        <v>3 años en sus cargos.</v>
      </c>
      <c r="J451" s="178" t="str">
        <f>VLOOKUP(A451,'BASE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1" s="178" t="str">
        <f>VLOOKUP(A451,'BASE REGISTRO AGOSTO'!$A$1:$T$889,11,FALSE)</f>
        <v xml:space="preserve">Patricio Marcelo Labra Guzmán, 
</v>
      </c>
      <c r="L451" s="178" t="str">
        <f>VLOOKUP(A451,'BASE REGISTRO AGOSTO'!$A$1:$T$889,12,FALSE)</f>
        <v xml:space="preserve">Calle Orella N° 1015, comuna y ciudad de Valparaíso, Quinta Región  
</v>
      </c>
      <c r="M451" s="178" t="str">
        <f>VLOOKUP(A451,'BASE REGISTRO AGOSTO'!$A$1:$T$889,13,FALSE)</f>
        <v>V</v>
      </c>
      <c r="N451" s="178" t="str">
        <f>VLOOKUP(A451,'BASE REGISTRO AGOSTO'!$A$1:$T$889,14,FALSE)</f>
        <v>Valparaíso</v>
      </c>
      <c r="O451" s="178" t="str">
        <f>VLOOKUP(A451,'BASE REGISTRO AGOSTO'!$A$1:$T$889,15,FALSE)</f>
        <v>32-2156239</v>
      </c>
      <c r="P451" s="178" t="str">
        <f>VLOOKUP(A451,'BASE REGISTRO AGOSTO'!$A$1:$T$889,16,FALSE)</f>
        <v>serpaj@serpajchile.cl</v>
      </c>
      <c r="Q451" s="178">
        <f>VLOOKUP(A451,'BASE REGISTRO AGOSTO'!$A$1:$T$889,17,FALSE)</f>
        <v>0</v>
      </c>
      <c r="R451" s="178">
        <f>VLOOKUP(A451,'BASE REGISTRO AGOSTO'!$A$1:$T$889,18,FALSE)</f>
        <v>93401</v>
      </c>
      <c r="S451" s="178" t="str">
        <f>VLOOKUP(A451,'BASE REGISTRO AGOSTO'!$A$1:$T$889,19,FALSE)</f>
        <v>Se acompaña certificado de antecedentes financieros, correspondiente al  año 2020 aprobados por USUFI</v>
      </c>
      <c r="T451" s="183">
        <f>VLOOKUP(A451,'BASE REGISTRO AGOSTO'!$A$1:$T$889,20,FALSE)</f>
        <v>37970</v>
      </c>
      <c r="U451" s="177">
        <v>6915</v>
      </c>
      <c r="V451" s="179">
        <v>39114593</v>
      </c>
      <c r="W451" s="179">
        <v>159748356</v>
      </c>
      <c r="X451" s="180">
        <v>44469</v>
      </c>
      <c r="Y451" s="176" t="s">
        <v>6489</v>
      </c>
      <c r="Z451" s="176" t="s">
        <v>6490</v>
      </c>
      <c r="AA451" s="181" t="s">
        <v>6491</v>
      </c>
    </row>
    <row r="452" spans="1:27" ht="15.75" customHeight="1" x14ac:dyDescent="0.2">
      <c r="A452" s="177">
        <v>6915</v>
      </c>
      <c r="B452" s="178" t="str">
        <f>VLOOKUP(A452,'BASE REGISTRO AGOSTO'!$A$1:$T$889,2,FALSE)</f>
        <v>Corporación Servicio Paz y Justicia, SERPAJ-CHILE</v>
      </c>
      <c r="C452" s="178">
        <f>VLOOKUP(A452,'BASE REGISTRO AGOSTO'!$A$1:$T$889,3,FALSE)</f>
        <v>721694003</v>
      </c>
      <c r="D452" s="178" t="str">
        <f>VLOOKUP(A452,'BASE REGISTRO AGOSTO'!$A$1:$T$889,4,FALSE)</f>
        <v>Corporación de Derecho Privado.</v>
      </c>
      <c r="E452" s="178" t="str">
        <f>VLOOKUP(A452,'BASE REGISTRO AGOSTO'!$A$1:$T$889,5,FALSE)</f>
        <v xml:space="preserve">Decreto Supremo Nº 1472, de 03 de noviembre de 1992, del Ministerio de Justicia. </v>
      </c>
      <c r="F452" s="178" t="str">
        <f>VLOOKUP(A452,'BASE REGISTRO AGOSTO'!$A$1:$T$889,6,FALSE)</f>
        <v>Certificado de Vigencia Folio Nº 500396542869, de fecha 02 de julio de 2021, del Servicio de Registro Civil e Identificación.</v>
      </c>
      <c r="G452" s="178" t="str">
        <f>VLOOKUP(A452,'BASE REGISTRO AGOSTO'!$A$1:$T$889,7,FALSE)</f>
        <v>Formación, promoción, cooperación y prestación de servicios para el desarrollo económico, social, cultural y espiritual de la comunidad, en el área de los derechos humanos del niño, entre otras.</v>
      </c>
      <c r="H452" s="178" t="str">
        <f>VLOOKUP(A452,'BASE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2" s="178" t="str">
        <f>VLOOKUP(A452,'BASE REGISTRO AGOSTO'!$A$1:$T$889,9,FALSE)</f>
        <v>3 años en sus cargos.</v>
      </c>
      <c r="J452" s="178" t="str">
        <f>VLOOKUP(A452,'BASE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2" s="178" t="str">
        <f>VLOOKUP(A452,'BASE REGISTRO AGOSTO'!$A$1:$T$889,11,FALSE)</f>
        <v xml:space="preserve">Patricio Marcelo Labra Guzmán, 
</v>
      </c>
      <c r="L452" s="178" t="str">
        <f>VLOOKUP(A452,'BASE REGISTRO AGOSTO'!$A$1:$T$889,12,FALSE)</f>
        <v xml:space="preserve">Calle Orella N° 1015, comuna y ciudad de Valparaíso, Quinta Región  
</v>
      </c>
      <c r="M452" s="178" t="str">
        <f>VLOOKUP(A452,'BASE REGISTRO AGOSTO'!$A$1:$T$889,13,FALSE)</f>
        <v>V</v>
      </c>
      <c r="N452" s="178" t="str">
        <f>VLOOKUP(A452,'BASE REGISTRO AGOSTO'!$A$1:$T$889,14,FALSE)</f>
        <v>Valparaíso</v>
      </c>
      <c r="O452" s="178" t="str">
        <f>VLOOKUP(A452,'BASE REGISTRO AGOSTO'!$A$1:$T$889,15,FALSE)</f>
        <v>32-2156239</v>
      </c>
      <c r="P452" s="178" t="str">
        <f>VLOOKUP(A452,'BASE REGISTRO AGOSTO'!$A$1:$T$889,16,FALSE)</f>
        <v>serpaj@serpajchile.cl</v>
      </c>
      <c r="Q452" s="178">
        <f>VLOOKUP(A452,'BASE REGISTRO AGOSTO'!$A$1:$T$889,17,FALSE)</f>
        <v>0</v>
      </c>
      <c r="R452" s="178">
        <f>VLOOKUP(A452,'BASE REGISTRO AGOSTO'!$A$1:$T$889,18,FALSE)</f>
        <v>93401</v>
      </c>
      <c r="S452" s="178" t="str">
        <f>VLOOKUP(A452,'BASE REGISTRO AGOSTO'!$A$1:$T$889,19,FALSE)</f>
        <v>Se acompaña certificado de antecedentes financieros, correspondiente al  año 2020 aprobados por USUFI</v>
      </c>
      <c r="T452" s="183">
        <f>VLOOKUP(A452,'BASE REGISTRO AGOSTO'!$A$1:$T$889,20,FALSE)</f>
        <v>37970</v>
      </c>
      <c r="U452" s="177">
        <v>6915</v>
      </c>
      <c r="V452" s="179">
        <v>11890428</v>
      </c>
      <c r="W452" s="179">
        <v>63196668</v>
      </c>
      <c r="X452" s="180">
        <v>44469</v>
      </c>
      <c r="Y452" s="176" t="s">
        <v>6489</v>
      </c>
      <c r="Z452" s="176" t="s">
        <v>6490</v>
      </c>
      <c r="AA452" s="181" t="s">
        <v>6648</v>
      </c>
    </row>
    <row r="453" spans="1:27" ht="15.75" customHeight="1" x14ac:dyDescent="0.2">
      <c r="A453" s="177">
        <v>6915</v>
      </c>
      <c r="B453" s="178" t="str">
        <f>VLOOKUP(A453,'BASE REGISTRO AGOSTO'!$A$1:$T$889,2,FALSE)</f>
        <v>Corporación Servicio Paz y Justicia, SERPAJ-CHILE</v>
      </c>
      <c r="C453" s="178">
        <f>VLOOKUP(A453,'BASE REGISTRO AGOSTO'!$A$1:$T$889,3,FALSE)</f>
        <v>721694003</v>
      </c>
      <c r="D453" s="178" t="str">
        <f>VLOOKUP(A453,'BASE REGISTRO AGOSTO'!$A$1:$T$889,4,FALSE)</f>
        <v>Corporación de Derecho Privado.</v>
      </c>
      <c r="E453" s="178" t="str">
        <f>VLOOKUP(A453,'BASE REGISTRO AGOSTO'!$A$1:$T$889,5,FALSE)</f>
        <v xml:space="preserve">Decreto Supremo Nº 1472, de 03 de noviembre de 1992, del Ministerio de Justicia. </v>
      </c>
      <c r="F453" s="178" t="str">
        <f>VLOOKUP(A453,'BASE REGISTRO AGOSTO'!$A$1:$T$889,6,FALSE)</f>
        <v>Certificado de Vigencia Folio Nº 500396542869, de fecha 02 de julio de 2021, del Servicio de Registro Civil e Identificación.</v>
      </c>
      <c r="G453" s="178" t="str">
        <f>VLOOKUP(A453,'BASE REGISTRO AGOSTO'!$A$1:$T$889,7,FALSE)</f>
        <v>Formación, promoción, cooperación y prestación de servicios para el desarrollo económico, social, cultural y espiritual de la comunidad, en el área de los derechos humanos del niño, entre otras.</v>
      </c>
      <c r="H453" s="178" t="str">
        <f>VLOOKUP(A453,'BASE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3" s="178" t="str">
        <f>VLOOKUP(A453,'BASE REGISTRO AGOSTO'!$A$1:$T$889,9,FALSE)</f>
        <v>3 años en sus cargos.</v>
      </c>
      <c r="J453" s="178" t="str">
        <f>VLOOKUP(A453,'BASE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3" s="178" t="str">
        <f>VLOOKUP(A453,'BASE REGISTRO AGOSTO'!$A$1:$T$889,11,FALSE)</f>
        <v xml:space="preserve">Patricio Marcelo Labra Guzmán, 
</v>
      </c>
      <c r="L453" s="178" t="str">
        <f>VLOOKUP(A453,'BASE REGISTRO AGOSTO'!$A$1:$T$889,12,FALSE)</f>
        <v xml:space="preserve">Calle Orella N° 1015, comuna y ciudad de Valparaíso, Quinta Región  
</v>
      </c>
      <c r="M453" s="178" t="str">
        <f>VLOOKUP(A453,'BASE REGISTRO AGOSTO'!$A$1:$T$889,13,FALSE)</f>
        <v>V</v>
      </c>
      <c r="N453" s="178" t="str">
        <f>VLOOKUP(A453,'BASE REGISTRO AGOSTO'!$A$1:$T$889,14,FALSE)</f>
        <v>Valparaíso</v>
      </c>
      <c r="O453" s="178" t="str">
        <f>VLOOKUP(A453,'BASE REGISTRO AGOSTO'!$A$1:$T$889,15,FALSE)</f>
        <v>32-2156239</v>
      </c>
      <c r="P453" s="178" t="str">
        <f>VLOOKUP(A453,'BASE REGISTRO AGOSTO'!$A$1:$T$889,16,FALSE)</f>
        <v>serpaj@serpajchile.cl</v>
      </c>
      <c r="Q453" s="178">
        <f>VLOOKUP(A453,'BASE REGISTRO AGOSTO'!$A$1:$T$889,17,FALSE)</f>
        <v>0</v>
      </c>
      <c r="R453" s="178">
        <f>VLOOKUP(A453,'BASE REGISTRO AGOSTO'!$A$1:$T$889,18,FALSE)</f>
        <v>93401</v>
      </c>
      <c r="S453" s="178" t="str">
        <f>VLOOKUP(A453,'BASE REGISTRO AGOSTO'!$A$1:$T$889,19,FALSE)</f>
        <v>Se acompaña certificado de antecedentes financieros, correspondiente al  año 2020 aprobados por USUFI</v>
      </c>
      <c r="T453" s="183">
        <f>VLOOKUP(A453,'BASE REGISTRO AGOSTO'!$A$1:$T$889,20,FALSE)</f>
        <v>37970</v>
      </c>
      <c r="U453" s="177">
        <v>6915</v>
      </c>
      <c r="V453" s="179">
        <v>37145719</v>
      </c>
      <c r="W453" s="179">
        <v>226363124</v>
      </c>
      <c r="X453" s="180">
        <v>44469</v>
      </c>
      <c r="Y453" s="176" t="s">
        <v>6489</v>
      </c>
      <c r="Z453" s="176" t="s">
        <v>6490</v>
      </c>
      <c r="AA453" s="181" t="s">
        <v>6513</v>
      </c>
    </row>
    <row r="454" spans="1:27" ht="15.75" customHeight="1" x14ac:dyDescent="0.2">
      <c r="A454" s="177">
        <v>6915</v>
      </c>
      <c r="B454" s="178" t="str">
        <f>VLOOKUP(A454,'BASE REGISTRO AGOSTO'!$A$1:$T$889,2,FALSE)</f>
        <v>Corporación Servicio Paz y Justicia, SERPAJ-CHILE</v>
      </c>
      <c r="C454" s="178">
        <f>VLOOKUP(A454,'BASE REGISTRO AGOSTO'!$A$1:$T$889,3,FALSE)</f>
        <v>721694003</v>
      </c>
      <c r="D454" s="178" t="str">
        <f>VLOOKUP(A454,'BASE REGISTRO AGOSTO'!$A$1:$T$889,4,FALSE)</f>
        <v>Corporación de Derecho Privado.</v>
      </c>
      <c r="E454" s="178" t="str">
        <f>VLOOKUP(A454,'BASE REGISTRO AGOSTO'!$A$1:$T$889,5,FALSE)</f>
        <v xml:space="preserve">Decreto Supremo Nº 1472, de 03 de noviembre de 1992, del Ministerio de Justicia. </v>
      </c>
      <c r="F454" s="178" t="str">
        <f>VLOOKUP(A454,'BASE REGISTRO AGOSTO'!$A$1:$T$889,6,FALSE)</f>
        <v>Certificado de Vigencia Folio Nº 500396542869, de fecha 02 de julio de 2021, del Servicio de Registro Civil e Identificación.</v>
      </c>
      <c r="G454" s="178" t="str">
        <f>VLOOKUP(A454,'BASE REGISTRO AGOSTO'!$A$1:$T$889,7,FALSE)</f>
        <v>Formación, promoción, cooperación y prestación de servicios para el desarrollo económico, social, cultural y espiritual de la comunidad, en el área de los derechos humanos del niño, entre otras.</v>
      </c>
      <c r="H454" s="178" t="str">
        <f>VLOOKUP(A454,'BASE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4" s="178" t="str">
        <f>VLOOKUP(A454,'BASE REGISTRO AGOSTO'!$A$1:$T$889,9,FALSE)</f>
        <v>3 años en sus cargos.</v>
      </c>
      <c r="J454" s="178" t="str">
        <f>VLOOKUP(A454,'BASE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4" s="178" t="str">
        <f>VLOOKUP(A454,'BASE REGISTRO AGOSTO'!$A$1:$T$889,11,FALSE)</f>
        <v xml:space="preserve">Patricio Marcelo Labra Guzmán, 
</v>
      </c>
      <c r="L454" s="178" t="str">
        <f>VLOOKUP(A454,'BASE REGISTRO AGOSTO'!$A$1:$T$889,12,FALSE)</f>
        <v xml:space="preserve">Calle Orella N° 1015, comuna y ciudad de Valparaíso, Quinta Región  
</v>
      </c>
      <c r="M454" s="178" t="str">
        <f>VLOOKUP(A454,'BASE REGISTRO AGOSTO'!$A$1:$T$889,13,FALSE)</f>
        <v>V</v>
      </c>
      <c r="N454" s="178" t="str">
        <f>VLOOKUP(A454,'BASE REGISTRO AGOSTO'!$A$1:$T$889,14,FALSE)</f>
        <v>Valparaíso</v>
      </c>
      <c r="O454" s="178" t="str">
        <f>VLOOKUP(A454,'BASE REGISTRO AGOSTO'!$A$1:$T$889,15,FALSE)</f>
        <v>32-2156239</v>
      </c>
      <c r="P454" s="178" t="str">
        <f>VLOOKUP(A454,'BASE REGISTRO AGOSTO'!$A$1:$T$889,16,FALSE)</f>
        <v>serpaj@serpajchile.cl</v>
      </c>
      <c r="Q454" s="178">
        <f>VLOOKUP(A454,'BASE REGISTRO AGOSTO'!$A$1:$T$889,17,FALSE)</f>
        <v>0</v>
      </c>
      <c r="R454" s="178">
        <f>VLOOKUP(A454,'BASE REGISTRO AGOSTO'!$A$1:$T$889,18,FALSE)</f>
        <v>93401</v>
      </c>
      <c r="S454" s="178" t="str">
        <f>VLOOKUP(A454,'BASE REGISTRO AGOSTO'!$A$1:$T$889,19,FALSE)</f>
        <v>Se acompaña certificado de antecedentes financieros, correspondiente al  año 2020 aprobados por USUFI</v>
      </c>
      <c r="T454" s="183">
        <f>VLOOKUP(A454,'BASE REGISTRO AGOSTO'!$A$1:$T$889,20,FALSE)</f>
        <v>37970</v>
      </c>
      <c r="U454" s="177">
        <v>6915</v>
      </c>
      <c r="V454" s="179">
        <v>93747672</v>
      </c>
      <c r="W454" s="179">
        <v>552370217</v>
      </c>
      <c r="X454" s="180">
        <v>44469</v>
      </c>
      <c r="Y454" s="176" t="s">
        <v>6489</v>
      </c>
      <c r="Z454" s="176" t="s">
        <v>6490</v>
      </c>
      <c r="AA454" s="181" t="s">
        <v>6535</v>
      </c>
    </row>
    <row r="455" spans="1:27" ht="15.75" customHeight="1" x14ac:dyDescent="0.2">
      <c r="A455" s="177">
        <v>6915</v>
      </c>
      <c r="B455" s="178" t="str">
        <f>VLOOKUP(A455,'BASE REGISTRO AGOSTO'!$A$1:$T$889,2,FALSE)</f>
        <v>Corporación Servicio Paz y Justicia, SERPAJ-CHILE</v>
      </c>
      <c r="C455" s="178">
        <f>VLOOKUP(A455,'BASE REGISTRO AGOSTO'!$A$1:$T$889,3,FALSE)</f>
        <v>721694003</v>
      </c>
      <c r="D455" s="178" t="str">
        <f>VLOOKUP(A455,'BASE REGISTRO AGOSTO'!$A$1:$T$889,4,FALSE)</f>
        <v>Corporación de Derecho Privado.</v>
      </c>
      <c r="E455" s="178" t="str">
        <f>VLOOKUP(A455,'BASE REGISTRO AGOSTO'!$A$1:$T$889,5,FALSE)</f>
        <v xml:space="preserve">Decreto Supremo Nº 1472, de 03 de noviembre de 1992, del Ministerio de Justicia. </v>
      </c>
      <c r="F455" s="178" t="str">
        <f>VLOOKUP(A455,'BASE REGISTRO AGOSTO'!$A$1:$T$889,6,FALSE)</f>
        <v>Certificado de Vigencia Folio Nº 500396542869, de fecha 02 de julio de 2021, del Servicio de Registro Civil e Identificación.</v>
      </c>
      <c r="G455" s="178" t="str">
        <f>VLOOKUP(A455,'BASE REGISTRO AGOSTO'!$A$1:$T$889,7,FALSE)</f>
        <v>Formación, promoción, cooperación y prestación de servicios para el desarrollo económico, social, cultural y espiritual de la comunidad, en el área de los derechos humanos del niño, entre otras.</v>
      </c>
      <c r="H455" s="178" t="str">
        <f>VLOOKUP(A455,'BASE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5" s="178" t="str">
        <f>VLOOKUP(A455,'BASE REGISTRO AGOSTO'!$A$1:$T$889,9,FALSE)</f>
        <v>3 años en sus cargos.</v>
      </c>
      <c r="J455" s="178" t="str">
        <f>VLOOKUP(A455,'BASE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5" s="178" t="str">
        <f>VLOOKUP(A455,'BASE REGISTRO AGOSTO'!$A$1:$T$889,11,FALSE)</f>
        <v xml:space="preserve">Patricio Marcelo Labra Guzmán, 
</v>
      </c>
      <c r="L455" s="178" t="str">
        <f>VLOOKUP(A455,'BASE REGISTRO AGOSTO'!$A$1:$T$889,12,FALSE)</f>
        <v xml:space="preserve">Calle Orella N° 1015, comuna y ciudad de Valparaíso, Quinta Región  
</v>
      </c>
      <c r="M455" s="178" t="str">
        <f>VLOOKUP(A455,'BASE REGISTRO AGOSTO'!$A$1:$T$889,13,FALSE)</f>
        <v>V</v>
      </c>
      <c r="N455" s="178" t="str">
        <f>VLOOKUP(A455,'BASE REGISTRO AGOSTO'!$A$1:$T$889,14,FALSE)</f>
        <v>Valparaíso</v>
      </c>
      <c r="O455" s="178" t="str">
        <f>VLOOKUP(A455,'BASE REGISTRO AGOSTO'!$A$1:$T$889,15,FALSE)</f>
        <v>32-2156239</v>
      </c>
      <c r="P455" s="178" t="str">
        <f>VLOOKUP(A455,'BASE REGISTRO AGOSTO'!$A$1:$T$889,16,FALSE)</f>
        <v>serpaj@serpajchile.cl</v>
      </c>
      <c r="Q455" s="178">
        <f>VLOOKUP(A455,'BASE REGISTRO AGOSTO'!$A$1:$T$889,17,FALSE)</f>
        <v>0</v>
      </c>
      <c r="R455" s="178">
        <f>VLOOKUP(A455,'BASE REGISTRO AGOSTO'!$A$1:$T$889,18,FALSE)</f>
        <v>93401</v>
      </c>
      <c r="S455" s="178" t="str">
        <f>VLOOKUP(A455,'BASE REGISTRO AGOSTO'!$A$1:$T$889,19,FALSE)</f>
        <v>Se acompaña certificado de antecedentes financieros, correspondiente al  año 2020 aprobados por USUFI</v>
      </c>
      <c r="T455" s="183">
        <f>VLOOKUP(A455,'BASE REGISTRO AGOSTO'!$A$1:$T$889,20,FALSE)</f>
        <v>37970</v>
      </c>
      <c r="U455" s="177">
        <v>6915</v>
      </c>
      <c r="V455" s="179">
        <v>12024900</v>
      </c>
      <c r="W455" s="179">
        <v>24049800</v>
      </c>
      <c r="X455" s="180">
        <v>44469</v>
      </c>
      <c r="Y455" s="176" t="s">
        <v>6489</v>
      </c>
      <c r="Z455" s="176" t="s">
        <v>6490</v>
      </c>
      <c r="AA455" s="181" t="s">
        <v>6495</v>
      </c>
    </row>
    <row r="456" spans="1:27" ht="15.75" customHeight="1" x14ac:dyDescent="0.2">
      <c r="A456" s="177">
        <v>6915</v>
      </c>
      <c r="B456" s="178" t="str">
        <f>VLOOKUP(A456,'BASE REGISTRO AGOSTO'!$A$1:$T$889,2,FALSE)</f>
        <v>Corporación Servicio Paz y Justicia, SERPAJ-CHILE</v>
      </c>
      <c r="C456" s="178">
        <f>VLOOKUP(A456,'BASE REGISTRO AGOSTO'!$A$1:$T$889,3,FALSE)</f>
        <v>721694003</v>
      </c>
      <c r="D456" s="178" t="str">
        <f>VLOOKUP(A456,'BASE REGISTRO AGOSTO'!$A$1:$T$889,4,FALSE)</f>
        <v>Corporación de Derecho Privado.</v>
      </c>
      <c r="E456" s="178" t="str">
        <f>VLOOKUP(A456,'BASE REGISTRO AGOSTO'!$A$1:$T$889,5,FALSE)</f>
        <v xml:space="preserve">Decreto Supremo Nº 1472, de 03 de noviembre de 1992, del Ministerio de Justicia. </v>
      </c>
      <c r="F456" s="178" t="str">
        <f>VLOOKUP(A456,'BASE REGISTRO AGOSTO'!$A$1:$T$889,6,FALSE)</f>
        <v>Certificado de Vigencia Folio Nº 500396542869, de fecha 02 de julio de 2021, del Servicio de Registro Civil e Identificación.</v>
      </c>
      <c r="G456" s="178" t="str">
        <f>VLOOKUP(A456,'BASE REGISTRO AGOSTO'!$A$1:$T$889,7,FALSE)</f>
        <v>Formación, promoción, cooperación y prestación de servicios para el desarrollo económico, social, cultural y espiritual de la comunidad, en el área de los derechos humanos del niño, entre otras.</v>
      </c>
      <c r="H456" s="178" t="str">
        <f>VLOOKUP(A456,'BASE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6" s="178" t="str">
        <f>VLOOKUP(A456,'BASE REGISTRO AGOSTO'!$A$1:$T$889,9,FALSE)</f>
        <v>3 años en sus cargos.</v>
      </c>
      <c r="J456" s="178" t="str">
        <f>VLOOKUP(A456,'BASE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6" s="178" t="str">
        <f>VLOOKUP(A456,'BASE REGISTRO AGOSTO'!$A$1:$T$889,11,FALSE)</f>
        <v xml:space="preserve">Patricio Marcelo Labra Guzmán, 
</v>
      </c>
      <c r="L456" s="178" t="str">
        <f>VLOOKUP(A456,'BASE REGISTRO AGOSTO'!$A$1:$T$889,12,FALSE)</f>
        <v xml:space="preserve">Calle Orella N° 1015, comuna y ciudad de Valparaíso, Quinta Región  
</v>
      </c>
      <c r="M456" s="178" t="str">
        <f>VLOOKUP(A456,'BASE REGISTRO AGOSTO'!$A$1:$T$889,13,FALSE)</f>
        <v>V</v>
      </c>
      <c r="N456" s="178" t="str">
        <f>VLOOKUP(A456,'BASE REGISTRO AGOSTO'!$A$1:$T$889,14,FALSE)</f>
        <v>Valparaíso</v>
      </c>
      <c r="O456" s="178" t="str">
        <f>VLOOKUP(A456,'BASE REGISTRO AGOSTO'!$A$1:$T$889,15,FALSE)</f>
        <v>32-2156239</v>
      </c>
      <c r="P456" s="178" t="str">
        <f>VLOOKUP(A456,'BASE REGISTRO AGOSTO'!$A$1:$T$889,16,FALSE)</f>
        <v>serpaj@serpajchile.cl</v>
      </c>
      <c r="Q456" s="178">
        <f>VLOOKUP(A456,'BASE REGISTRO AGOSTO'!$A$1:$T$889,17,FALSE)</f>
        <v>0</v>
      </c>
      <c r="R456" s="178">
        <f>VLOOKUP(A456,'BASE REGISTRO AGOSTO'!$A$1:$T$889,18,FALSE)</f>
        <v>93401</v>
      </c>
      <c r="S456" s="178" t="str">
        <f>VLOOKUP(A456,'BASE REGISTRO AGOSTO'!$A$1:$T$889,19,FALSE)</f>
        <v>Se acompaña certificado de antecedentes financieros, correspondiente al  año 2020 aprobados por USUFI</v>
      </c>
      <c r="T456" s="183">
        <f>VLOOKUP(A456,'BASE REGISTRO AGOSTO'!$A$1:$T$889,20,FALSE)</f>
        <v>37970</v>
      </c>
      <c r="U456" s="177">
        <v>6915</v>
      </c>
      <c r="V456" s="179">
        <v>12024900</v>
      </c>
      <c r="W456" s="179">
        <v>24049800</v>
      </c>
      <c r="X456" s="180">
        <v>44469</v>
      </c>
      <c r="Y456" s="176" t="s">
        <v>6489</v>
      </c>
      <c r="Z456" s="176" t="s">
        <v>6490</v>
      </c>
      <c r="AA456" s="181" t="s">
        <v>6506</v>
      </c>
    </row>
    <row r="457" spans="1:27" ht="15.75" customHeight="1" x14ac:dyDescent="0.2">
      <c r="A457" s="177">
        <v>6915</v>
      </c>
      <c r="B457" s="178" t="str">
        <f>VLOOKUP(A457,'BASE REGISTRO AGOSTO'!$A$1:$T$889,2,FALSE)</f>
        <v>Corporación Servicio Paz y Justicia, SERPAJ-CHILE</v>
      </c>
      <c r="C457" s="178">
        <f>VLOOKUP(A457,'BASE REGISTRO AGOSTO'!$A$1:$T$889,3,FALSE)</f>
        <v>721694003</v>
      </c>
      <c r="D457" s="178" t="str">
        <f>VLOOKUP(A457,'BASE REGISTRO AGOSTO'!$A$1:$T$889,4,FALSE)</f>
        <v>Corporación de Derecho Privado.</v>
      </c>
      <c r="E457" s="178" t="str">
        <f>VLOOKUP(A457,'BASE REGISTRO AGOSTO'!$A$1:$T$889,5,FALSE)</f>
        <v xml:space="preserve">Decreto Supremo Nº 1472, de 03 de noviembre de 1992, del Ministerio de Justicia. </v>
      </c>
      <c r="F457" s="178" t="str">
        <f>VLOOKUP(A457,'BASE REGISTRO AGOSTO'!$A$1:$T$889,6,FALSE)</f>
        <v>Certificado de Vigencia Folio Nº 500396542869, de fecha 02 de julio de 2021, del Servicio de Registro Civil e Identificación.</v>
      </c>
      <c r="G457" s="178" t="str">
        <f>VLOOKUP(A457,'BASE REGISTRO AGOSTO'!$A$1:$T$889,7,FALSE)</f>
        <v>Formación, promoción, cooperación y prestación de servicios para el desarrollo económico, social, cultural y espiritual de la comunidad, en el área de los derechos humanos del niño, entre otras.</v>
      </c>
      <c r="H457" s="178" t="str">
        <f>VLOOKUP(A457,'BASE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7" s="178" t="str">
        <f>VLOOKUP(A457,'BASE REGISTRO AGOSTO'!$A$1:$T$889,9,FALSE)</f>
        <v>3 años en sus cargos.</v>
      </c>
      <c r="J457" s="178" t="str">
        <f>VLOOKUP(A457,'BASE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7" s="178" t="str">
        <f>VLOOKUP(A457,'BASE REGISTRO AGOSTO'!$A$1:$T$889,11,FALSE)</f>
        <v xml:space="preserve">Patricio Marcelo Labra Guzmán, 
</v>
      </c>
      <c r="L457" s="178" t="str">
        <f>VLOOKUP(A457,'BASE REGISTRO AGOSTO'!$A$1:$T$889,12,FALSE)</f>
        <v xml:space="preserve">Calle Orella N° 1015, comuna y ciudad de Valparaíso, Quinta Región  
</v>
      </c>
      <c r="M457" s="178" t="str">
        <f>VLOOKUP(A457,'BASE REGISTRO AGOSTO'!$A$1:$T$889,13,FALSE)</f>
        <v>V</v>
      </c>
      <c r="N457" s="178" t="str">
        <f>VLOOKUP(A457,'BASE REGISTRO AGOSTO'!$A$1:$T$889,14,FALSE)</f>
        <v>Valparaíso</v>
      </c>
      <c r="O457" s="178" t="str">
        <f>VLOOKUP(A457,'BASE REGISTRO AGOSTO'!$A$1:$T$889,15,FALSE)</f>
        <v>32-2156239</v>
      </c>
      <c r="P457" s="178" t="str">
        <f>VLOOKUP(A457,'BASE REGISTRO AGOSTO'!$A$1:$T$889,16,FALSE)</f>
        <v>serpaj@serpajchile.cl</v>
      </c>
      <c r="Q457" s="178">
        <f>VLOOKUP(A457,'BASE REGISTRO AGOSTO'!$A$1:$T$889,17,FALSE)</f>
        <v>0</v>
      </c>
      <c r="R457" s="178">
        <f>VLOOKUP(A457,'BASE REGISTRO AGOSTO'!$A$1:$T$889,18,FALSE)</f>
        <v>93401</v>
      </c>
      <c r="S457" s="178" t="str">
        <f>VLOOKUP(A457,'BASE REGISTRO AGOSTO'!$A$1:$T$889,19,FALSE)</f>
        <v>Se acompaña certificado de antecedentes financieros, correspondiente al  año 2020 aprobados por USUFI</v>
      </c>
      <c r="T457" s="183">
        <f>VLOOKUP(A457,'BASE REGISTRO AGOSTO'!$A$1:$T$889,20,FALSE)</f>
        <v>37970</v>
      </c>
      <c r="U457" s="177">
        <v>6915</v>
      </c>
      <c r="V457" s="179">
        <v>6894276</v>
      </c>
      <c r="W457" s="179">
        <v>58841844</v>
      </c>
      <c r="X457" s="180">
        <v>44469</v>
      </c>
      <c r="Y457" s="176" t="s">
        <v>6489</v>
      </c>
      <c r="Z457" s="176" t="s">
        <v>6490</v>
      </c>
      <c r="AA457" s="181" t="s">
        <v>6538</v>
      </c>
    </row>
    <row r="458" spans="1:27" ht="15.75" customHeight="1" x14ac:dyDescent="0.2">
      <c r="A458" s="177">
        <v>6915</v>
      </c>
      <c r="B458" s="178" t="str">
        <f>VLOOKUP(A458,'BASE REGISTRO AGOSTO'!$A$1:$T$889,2,FALSE)</f>
        <v>Corporación Servicio Paz y Justicia, SERPAJ-CHILE</v>
      </c>
      <c r="C458" s="178">
        <f>VLOOKUP(A458,'BASE REGISTRO AGOSTO'!$A$1:$T$889,3,FALSE)</f>
        <v>721694003</v>
      </c>
      <c r="D458" s="178" t="str">
        <f>VLOOKUP(A458,'BASE REGISTRO AGOSTO'!$A$1:$T$889,4,FALSE)</f>
        <v>Corporación de Derecho Privado.</v>
      </c>
      <c r="E458" s="178" t="str">
        <f>VLOOKUP(A458,'BASE REGISTRO AGOSTO'!$A$1:$T$889,5,FALSE)</f>
        <v xml:space="preserve">Decreto Supremo Nº 1472, de 03 de noviembre de 1992, del Ministerio de Justicia. </v>
      </c>
      <c r="F458" s="178" t="str">
        <f>VLOOKUP(A458,'BASE REGISTRO AGOSTO'!$A$1:$T$889,6,FALSE)</f>
        <v>Certificado de Vigencia Folio Nº 500396542869, de fecha 02 de julio de 2021, del Servicio de Registro Civil e Identificación.</v>
      </c>
      <c r="G458" s="178" t="str">
        <f>VLOOKUP(A458,'BASE REGISTRO AGOSTO'!$A$1:$T$889,7,FALSE)</f>
        <v>Formación, promoción, cooperación y prestación de servicios para el desarrollo económico, social, cultural y espiritual de la comunidad, en el área de los derechos humanos del niño, entre otras.</v>
      </c>
      <c r="H458" s="178" t="str">
        <f>VLOOKUP(A458,'BASE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8" s="178" t="str">
        <f>VLOOKUP(A458,'BASE REGISTRO AGOSTO'!$A$1:$T$889,9,FALSE)</f>
        <v>3 años en sus cargos.</v>
      </c>
      <c r="J458" s="178" t="str">
        <f>VLOOKUP(A458,'BASE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8" s="178" t="str">
        <f>VLOOKUP(A458,'BASE REGISTRO AGOSTO'!$A$1:$T$889,11,FALSE)</f>
        <v xml:space="preserve">Patricio Marcelo Labra Guzmán, 
</v>
      </c>
      <c r="L458" s="178" t="str">
        <f>VLOOKUP(A458,'BASE REGISTRO AGOSTO'!$A$1:$T$889,12,FALSE)</f>
        <v xml:space="preserve">Calle Orella N° 1015, comuna y ciudad de Valparaíso, Quinta Región  
</v>
      </c>
      <c r="M458" s="178" t="str">
        <f>VLOOKUP(A458,'BASE REGISTRO AGOSTO'!$A$1:$T$889,13,FALSE)</f>
        <v>V</v>
      </c>
      <c r="N458" s="178" t="str">
        <f>VLOOKUP(A458,'BASE REGISTRO AGOSTO'!$A$1:$T$889,14,FALSE)</f>
        <v>Valparaíso</v>
      </c>
      <c r="O458" s="178" t="str">
        <f>VLOOKUP(A458,'BASE REGISTRO AGOSTO'!$A$1:$T$889,15,FALSE)</f>
        <v>32-2156239</v>
      </c>
      <c r="P458" s="178" t="str">
        <f>VLOOKUP(A458,'BASE REGISTRO AGOSTO'!$A$1:$T$889,16,FALSE)</f>
        <v>serpaj@serpajchile.cl</v>
      </c>
      <c r="Q458" s="178">
        <f>VLOOKUP(A458,'BASE REGISTRO AGOSTO'!$A$1:$T$889,17,FALSE)</f>
        <v>0</v>
      </c>
      <c r="R458" s="178">
        <f>VLOOKUP(A458,'BASE REGISTRO AGOSTO'!$A$1:$T$889,18,FALSE)</f>
        <v>93401</v>
      </c>
      <c r="S458" s="178" t="str">
        <f>VLOOKUP(A458,'BASE REGISTRO AGOSTO'!$A$1:$T$889,19,FALSE)</f>
        <v>Se acompaña certificado de antecedentes financieros, correspondiente al  año 2020 aprobados por USUFI</v>
      </c>
      <c r="T458" s="183">
        <f>VLOOKUP(A458,'BASE REGISTRO AGOSTO'!$A$1:$T$889,20,FALSE)</f>
        <v>37970</v>
      </c>
      <c r="U458" s="177">
        <v>6915</v>
      </c>
      <c r="V458" s="179">
        <v>77580</v>
      </c>
      <c r="W458" s="179">
        <v>55314540</v>
      </c>
      <c r="X458" s="180">
        <v>44469</v>
      </c>
      <c r="Y458" s="176" t="s">
        <v>6489</v>
      </c>
      <c r="Z458" s="176" t="s">
        <v>6490</v>
      </c>
      <c r="AA458" s="181" t="s">
        <v>6540</v>
      </c>
    </row>
    <row r="459" spans="1:27" ht="15.75" customHeight="1" x14ac:dyDescent="0.2">
      <c r="A459" s="177">
        <v>6915</v>
      </c>
      <c r="B459" s="178" t="str">
        <f>VLOOKUP(A459,'BASE REGISTRO AGOSTO'!$A$1:$T$889,2,FALSE)</f>
        <v>Corporación Servicio Paz y Justicia, SERPAJ-CHILE</v>
      </c>
      <c r="C459" s="178">
        <f>VLOOKUP(A459,'BASE REGISTRO AGOSTO'!$A$1:$T$889,3,FALSE)</f>
        <v>721694003</v>
      </c>
      <c r="D459" s="178" t="str">
        <f>VLOOKUP(A459,'BASE REGISTRO AGOSTO'!$A$1:$T$889,4,FALSE)</f>
        <v>Corporación de Derecho Privado.</v>
      </c>
      <c r="E459" s="178" t="str">
        <f>VLOOKUP(A459,'BASE REGISTRO AGOSTO'!$A$1:$T$889,5,FALSE)</f>
        <v xml:space="preserve">Decreto Supremo Nº 1472, de 03 de noviembre de 1992, del Ministerio de Justicia. </v>
      </c>
      <c r="F459" s="178" t="str">
        <f>VLOOKUP(A459,'BASE REGISTRO AGOSTO'!$A$1:$T$889,6,FALSE)</f>
        <v>Certificado de Vigencia Folio Nº 500396542869, de fecha 02 de julio de 2021, del Servicio de Registro Civil e Identificación.</v>
      </c>
      <c r="G459" s="178" t="str">
        <f>VLOOKUP(A459,'BASE REGISTRO AGOSTO'!$A$1:$T$889,7,FALSE)</f>
        <v>Formación, promoción, cooperación y prestación de servicios para el desarrollo económico, social, cultural y espiritual de la comunidad, en el área de los derechos humanos del niño, entre otras.</v>
      </c>
      <c r="H459" s="178" t="str">
        <f>VLOOKUP(A459,'BASE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9" s="178" t="str">
        <f>VLOOKUP(A459,'BASE REGISTRO AGOSTO'!$A$1:$T$889,9,FALSE)</f>
        <v>3 años en sus cargos.</v>
      </c>
      <c r="J459" s="178" t="str">
        <f>VLOOKUP(A459,'BASE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9" s="178" t="str">
        <f>VLOOKUP(A459,'BASE REGISTRO AGOSTO'!$A$1:$T$889,11,FALSE)</f>
        <v xml:space="preserve">Patricio Marcelo Labra Guzmán, 
</v>
      </c>
      <c r="L459" s="178" t="str">
        <f>VLOOKUP(A459,'BASE REGISTRO AGOSTO'!$A$1:$T$889,12,FALSE)</f>
        <v xml:space="preserve">Calle Orella N° 1015, comuna y ciudad de Valparaíso, Quinta Región  
</v>
      </c>
      <c r="M459" s="178" t="str">
        <f>VLOOKUP(A459,'BASE REGISTRO AGOSTO'!$A$1:$T$889,13,FALSE)</f>
        <v>V</v>
      </c>
      <c r="N459" s="178" t="str">
        <f>VLOOKUP(A459,'BASE REGISTRO AGOSTO'!$A$1:$T$889,14,FALSE)</f>
        <v>Valparaíso</v>
      </c>
      <c r="O459" s="178" t="str">
        <f>VLOOKUP(A459,'BASE REGISTRO AGOSTO'!$A$1:$T$889,15,FALSE)</f>
        <v>32-2156239</v>
      </c>
      <c r="P459" s="178" t="str">
        <f>VLOOKUP(A459,'BASE REGISTRO AGOSTO'!$A$1:$T$889,16,FALSE)</f>
        <v>serpaj@serpajchile.cl</v>
      </c>
      <c r="Q459" s="178">
        <f>VLOOKUP(A459,'BASE REGISTRO AGOSTO'!$A$1:$T$889,17,FALSE)</f>
        <v>0</v>
      </c>
      <c r="R459" s="178">
        <f>VLOOKUP(A459,'BASE REGISTRO AGOSTO'!$A$1:$T$889,18,FALSE)</f>
        <v>93401</v>
      </c>
      <c r="S459" s="178" t="str">
        <f>VLOOKUP(A459,'BASE REGISTRO AGOSTO'!$A$1:$T$889,19,FALSE)</f>
        <v>Se acompaña certificado de antecedentes financieros, correspondiente al  año 2020 aprobados por USUFI</v>
      </c>
      <c r="T459" s="183">
        <f>VLOOKUP(A459,'BASE REGISTRO AGOSTO'!$A$1:$T$889,20,FALSE)</f>
        <v>37970</v>
      </c>
      <c r="U459" s="177">
        <v>6915</v>
      </c>
      <c r="V459" s="179">
        <v>31233708</v>
      </c>
      <c r="W459" s="179">
        <v>105219168</v>
      </c>
      <c r="X459" s="180">
        <v>44469</v>
      </c>
      <c r="Y459" s="176" t="s">
        <v>6489</v>
      </c>
      <c r="Z459" s="176" t="s">
        <v>6490</v>
      </c>
      <c r="AA459" s="181" t="s">
        <v>6497</v>
      </c>
    </row>
    <row r="460" spans="1:27" ht="15.75" customHeight="1" x14ac:dyDescent="0.2">
      <c r="A460" s="177">
        <v>6915</v>
      </c>
      <c r="B460" s="178" t="str">
        <f>VLOOKUP(A460,'BASE REGISTRO AGOSTO'!$A$1:$T$889,2,FALSE)</f>
        <v>Corporación Servicio Paz y Justicia, SERPAJ-CHILE</v>
      </c>
      <c r="C460" s="178">
        <f>VLOOKUP(A460,'BASE REGISTRO AGOSTO'!$A$1:$T$889,3,FALSE)</f>
        <v>721694003</v>
      </c>
      <c r="D460" s="178" t="str">
        <f>VLOOKUP(A460,'BASE REGISTRO AGOSTO'!$A$1:$T$889,4,FALSE)</f>
        <v>Corporación de Derecho Privado.</v>
      </c>
      <c r="E460" s="178" t="str">
        <f>VLOOKUP(A460,'BASE REGISTRO AGOSTO'!$A$1:$T$889,5,FALSE)</f>
        <v xml:space="preserve">Decreto Supremo Nº 1472, de 03 de noviembre de 1992, del Ministerio de Justicia. </v>
      </c>
      <c r="F460" s="178" t="str">
        <f>VLOOKUP(A460,'BASE REGISTRO AGOSTO'!$A$1:$T$889,6,FALSE)</f>
        <v>Certificado de Vigencia Folio Nº 500396542869, de fecha 02 de julio de 2021, del Servicio de Registro Civil e Identificación.</v>
      </c>
      <c r="G460" s="178" t="str">
        <f>VLOOKUP(A460,'BASE REGISTRO AGOSTO'!$A$1:$T$889,7,FALSE)</f>
        <v>Formación, promoción, cooperación y prestación de servicios para el desarrollo económico, social, cultural y espiritual de la comunidad, en el área de los derechos humanos del niño, entre otras.</v>
      </c>
      <c r="H460" s="178" t="str">
        <f>VLOOKUP(A460,'BASE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0" s="178" t="str">
        <f>VLOOKUP(A460,'BASE REGISTRO AGOSTO'!$A$1:$T$889,9,FALSE)</f>
        <v>3 años en sus cargos.</v>
      </c>
      <c r="J460" s="178" t="str">
        <f>VLOOKUP(A460,'BASE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0" s="178" t="str">
        <f>VLOOKUP(A460,'BASE REGISTRO AGOSTO'!$A$1:$T$889,11,FALSE)</f>
        <v xml:space="preserve">Patricio Marcelo Labra Guzmán, 
</v>
      </c>
      <c r="L460" s="178" t="str">
        <f>VLOOKUP(A460,'BASE REGISTRO AGOSTO'!$A$1:$T$889,12,FALSE)</f>
        <v xml:space="preserve">Calle Orella N° 1015, comuna y ciudad de Valparaíso, Quinta Región  
</v>
      </c>
      <c r="M460" s="178" t="str">
        <f>VLOOKUP(A460,'BASE REGISTRO AGOSTO'!$A$1:$T$889,13,FALSE)</f>
        <v>V</v>
      </c>
      <c r="N460" s="178" t="str">
        <f>VLOOKUP(A460,'BASE REGISTRO AGOSTO'!$A$1:$T$889,14,FALSE)</f>
        <v>Valparaíso</v>
      </c>
      <c r="O460" s="178" t="str">
        <f>VLOOKUP(A460,'BASE REGISTRO AGOSTO'!$A$1:$T$889,15,FALSE)</f>
        <v>32-2156239</v>
      </c>
      <c r="P460" s="178" t="str">
        <f>VLOOKUP(A460,'BASE REGISTRO AGOSTO'!$A$1:$T$889,16,FALSE)</f>
        <v>serpaj@serpajchile.cl</v>
      </c>
      <c r="Q460" s="178">
        <f>VLOOKUP(A460,'BASE REGISTRO AGOSTO'!$A$1:$T$889,17,FALSE)</f>
        <v>0</v>
      </c>
      <c r="R460" s="178">
        <f>VLOOKUP(A460,'BASE REGISTRO AGOSTO'!$A$1:$T$889,18,FALSE)</f>
        <v>93401</v>
      </c>
      <c r="S460" s="178" t="str">
        <f>VLOOKUP(A460,'BASE REGISTRO AGOSTO'!$A$1:$T$889,19,FALSE)</f>
        <v>Se acompaña certificado de antecedentes financieros, correspondiente al  año 2020 aprobados por USUFI</v>
      </c>
      <c r="T460" s="183">
        <f>VLOOKUP(A460,'BASE REGISTRO AGOSTO'!$A$1:$T$889,20,FALSE)</f>
        <v>37970</v>
      </c>
      <c r="U460" s="177">
        <v>6915</v>
      </c>
      <c r="V460" s="179">
        <v>16556952</v>
      </c>
      <c r="W460" s="179">
        <v>123488398</v>
      </c>
      <c r="X460" s="180">
        <v>44469</v>
      </c>
      <c r="Y460" s="176" t="s">
        <v>6489</v>
      </c>
      <c r="Z460" s="176" t="s">
        <v>6490</v>
      </c>
      <c r="AA460" s="181" t="s">
        <v>6508</v>
      </c>
    </row>
    <row r="461" spans="1:27" ht="15.75" customHeight="1" x14ac:dyDescent="0.2">
      <c r="A461" s="177">
        <v>6915</v>
      </c>
      <c r="B461" s="178" t="str">
        <f>VLOOKUP(A461,'BASE REGISTRO AGOSTO'!$A$1:$T$889,2,FALSE)</f>
        <v>Corporación Servicio Paz y Justicia, SERPAJ-CHILE</v>
      </c>
      <c r="C461" s="178">
        <f>VLOOKUP(A461,'BASE REGISTRO AGOSTO'!$A$1:$T$889,3,FALSE)</f>
        <v>721694003</v>
      </c>
      <c r="D461" s="178" t="str">
        <f>VLOOKUP(A461,'BASE REGISTRO AGOSTO'!$A$1:$T$889,4,FALSE)</f>
        <v>Corporación de Derecho Privado.</v>
      </c>
      <c r="E461" s="178" t="str">
        <f>VLOOKUP(A461,'BASE REGISTRO AGOSTO'!$A$1:$T$889,5,FALSE)</f>
        <v xml:space="preserve">Decreto Supremo Nº 1472, de 03 de noviembre de 1992, del Ministerio de Justicia. </v>
      </c>
      <c r="F461" s="178" t="str">
        <f>VLOOKUP(A461,'BASE REGISTRO AGOSTO'!$A$1:$T$889,6,FALSE)</f>
        <v>Certificado de Vigencia Folio Nº 500396542869, de fecha 02 de julio de 2021, del Servicio de Registro Civil e Identificación.</v>
      </c>
      <c r="G461" s="178" t="str">
        <f>VLOOKUP(A461,'BASE REGISTRO AGOSTO'!$A$1:$T$889,7,FALSE)</f>
        <v>Formación, promoción, cooperación y prestación de servicios para el desarrollo económico, social, cultural y espiritual de la comunidad, en el área de los derechos humanos del niño, entre otras.</v>
      </c>
      <c r="H461" s="178" t="str">
        <f>VLOOKUP(A461,'BASE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1" s="178" t="str">
        <f>VLOOKUP(A461,'BASE REGISTRO AGOSTO'!$A$1:$T$889,9,FALSE)</f>
        <v>3 años en sus cargos.</v>
      </c>
      <c r="J461" s="178" t="str">
        <f>VLOOKUP(A461,'BASE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1" s="178" t="str">
        <f>VLOOKUP(A461,'BASE REGISTRO AGOSTO'!$A$1:$T$889,11,FALSE)</f>
        <v xml:space="preserve">Patricio Marcelo Labra Guzmán, 
</v>
      </c>
      <c r="L461" s="178" t="str">
        <f>VLOOKUP(A461,'BASE REGISTRO AGOSTO'!$A$1:$T$889,12,FALSE)</f>
        <v xml:space="preserve">Calle Orella N° 1015, comuna y ciudad de Valparaíso, Quinta Región  
</v>
      </c>
      <c r="M461" s="178" t="str">
        <f>VLOOKUP(A461,'BASE REGISTRO AGOSTO'!$A$1:$T$889,13,FALSE)</f>
        <v>V</v>
      </c>
      <c r="N461" s="178" t="str">
        <f>VLOOKUP(A461,'BASE REGISTRO AGOSTO'!$A$1:$T$889,14,FALSE)</f>
        <v>Valparaíso</v>
      </c>
      <c r="O461" s="178" t="str">
        <f>VLOOKUP(A461,'BASE REGISTRO AGOSTO'!$A$1:$T$889,15,FALSE)</f>
        <v>32-2156239</v>
      </c>
      <c r="P461" s="178" t="str">
        <f>VLOOKUP(A461,'BASE REGISTRO AGOSTO'!$A$1:$T$889,16,FALSE)</f>
        <v>serpaj@serpajchile.cl</v>
      </c>
      <c r="Q461" s="178">
        <f>VLOOKUP(A461,'BASE REGISTRO AGOSTO'!$A$1:$T$889,17,FALSE)</f>
        <v>0</v>
      </c>
      <c r="R461" s="178">
        <f>VLOOKUP(A461,'BASE REGISTRO AGOSTO'!$A$1:$T$889,18,FALSE)</f>
        <v>93401</v>
      </c>
      <c r="S461" s="178" t="str">
        <f>VLOOKUP(A461,'BASE REGISTRO AGOSTO'!$A$1:$T$889,19,FALSE)</f>
        <v>Se acompaña certificado de antecedentes financieros, correspondiente al  año 2020 aprobados por USUFI</v>
      </c>
      <c r="T461" s="183">
        <f>VLOOKUP(A461,'BASE REGISTRO AGOSTO'!$A$1:$T$889,20,FALSE)</f>
        <v>37970</v>
      </c>
      <c r="U461" s="177">
        <v>6915</v>
      </c>
      <c r="V461" s="179">
        <v>28799904</v>
      </c>
      <c r="W461" s="179">
        <v>217728872</v>
      </c>
      <c r="X461" s="180">
        <v>44469</v>
      </c>
      <c r="Y461" s="176" t="s">
        <v>6489</v>
      </c>
      <c r="Z461" s="176" t="s">
        <v>6490</v>
      </c>
      <c r="AA461" s="181" t="s">
        <v>6649</v>
      </c>
    </row>
    <row r="462" spans="1:27" ht="15.75" customHeight="1" x14ac:dyDescent="0.2">
      <c r="A462" s="177">
        <v>6915</v>
      </c>
      <c r="B462" s="178" t="str">
        <f>VLOOKUP(A462,'BASE REGISTRO AGOSTO'!$A$1:$T$889,2,FALSE)</f>
        <v>Corporación Servicio Paz y Justicia, SERPAJ-CHILE</v>
      </c>
      <c r="C462" s="178">
        <f>VLOOKUP(A462,'BASE REGISTRO AGOSTO'!$A$1:$T$889,3,FALSE)</f>
        <v>721694003</v>
      </c>
      <c r="D462" s="178" t="str">
        <f>VLOOKUP(A462,'BASE REGISTRO AGOSTO'!$A$1:$T$889,4,FALSE)</f>
        <v>Corporación de Derecho Privado.</v>
      </c>
      <c r="E462" s="178" t="str">
        <f>VLOOKUP(A462,'BASE REGISTRO AGOSTO'!$A$1:$T$889,5,FALSE)</f>
        <v xml:space="preserve">Decreto Supremo Nº 1472, de 03 de noviembre de 1992, del Ministerio de Justicia. </v>
      </c>
      <c r="F462" s="178" t="str">
        <f>VLOOKUP(A462,'BASE REGISTRO AGOSTO'!$A$1:$T$889,6,FALSE)</f>
        <v>Certificado de Vigencia Folio Nº 500396542869, de fecha 02 de julio de 2021, del Servicio de Registro Civil e Identificación.</v>
      </c>
      <c r="G462" s="178" t="str">
        <f>VLOOKUP(A462,'BASE REGISTRO AGOSTO'!$A$1:$T$889,7,FALSE)</f>
        <v>Formación, promoción, cooperación y prestación de servicios para el desarrollo económico, social, cultural y espiritual de la comunidad, en el área de los derechos humanos del niño, entre otras.</v>
      </c>
      <c r="H462" s="178" t="str">
        <f>VLOOKUP(A462,'BASE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2" s="178" t="str">
        <f>VLOOKUP(A462,'BASE REGISTRO AGOSTO'!$A$1:$T$889,9,FALSE)</f>
        <v>3 años en sus cargos.</v>
      </c>
      <c r="J462" s="178" t="str">
        <f>VLOOKUP(A462,'BASE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2" s="178" t="str">
        <f>VLOOKUP(A462,'BASE REGISTRO AGOSTO'!$A$1:$T$889,11,FALSE)</f>
        <v xml:space="preserve">Patricio Marcelo Labra Guzmán, 
</v>
      </c>
      <c r="L462" s="178" t="str">
        <f>VLOOKUP(A462,'BASE REGISTRO AGOSTO'!$A$1:$T$889,12,FALSE)</f>
        <v xml:space="preserve">Calle Orella N° 1015, comuna y ciudad de Valparaíso, Quinta Región  
</v>
      </c>
      <c r="M462" s="178" t="str">
        <f>VLOOKUP(A462,'BASE REGISTRO AGOSTO'!$A$1:$T$889,13,FALSE)</f>
        <v>V</v>
      </c>
      <c r="N462" s="178" t="str">
        <f>VLOOKUP(A462,'BASE REGISTRO AGOSTO'!$A$1:$T$889,14,FALSE)</f>
        <v>Valparaíso</v>
      </c>
      <c r="O462" s="178" t="str">
        <f>VLOOKUP(A462,'BASE REGISTRO AGOSTO'!$A$1:$T$889,15,FALSE)</f>
        <v>32-2156239</v>
      </c>
      <c r="P462" s="178" t="str">
        <f>VLOOKUP(A462,'BASE REGISTRO AGOSTO'!$A$1:$T$889,16,FALSE)</f>
        <v>serpaj@serpajchile.cl</v>
      </c>
      <c r="Q462" s="178">
        <f>VLOOKUP(A462,'BASE REGISTRO AGOSTO'!$A$1:$T$889,17,FALSE)</f>
        <v>0</v>
      </c>
      <c r="R462" s="178">
        <f>VLOOKUP(A462,'BASE REGISTRO AGOSTO'!$A$1:$T$889,18,FALSE)</f>
        <v>93401</v>
      </c>
      <c r="S462" s="178" t="str">
        <f>VLOOKUP(A462,'BASE REGISTRO AGOSTO'!$A$1:$T$889,19,FALSE)</f>
        <v>Se acompaña certificado de antecedentes financieros, correspondiente al  año 2020 aprobados por USUFI</v>
      </c>
      <c r="T462" s="183">
        <f>VLOOKUP(A462,'BASE REGISTRO AGOSTO'!$A$1:$T$889,20,FALSE)</f>
        <v>37970</v>
      </c>
      <c r="U462" s="177">
        <v>6915</v>
      </c>
      <c r="V462" s="179">
        <v>0</v>
      </c>
      <c r="W462" s="179">
        <v>18901137</v>
      </c>
      <c r="X462" s="180">
        <v>44469</v>
      </c>
      <c r="Y462" s="176" t="s">
        <v>6489</v>
      </c>
      <c r="Z462" s="176" t="s">
        <v>6490</v>
      </c>
      <c r="AA462" s="181" t="s">
        <v>6545</v>
      </c>
    </row>
    <row r="463" spans="1:27" ht="15.75" customHeight="1" x14ac:dyDescent="0.2">
      <c r="A463" s="177">
        <v>6915</v>
      </c>
      <c r="B463" s="178" t="str">
        <f>VLOOKUP(A463,'BASE REGISTRO AGOSTO'!$A$1:$T$889,2,FALSE)</f>
        <v>Corporación Servicio Paz y Justicia, SERPAJ-CHILE</v>
      </c>
      <c r="C463" s="178">
        <f>VLOOKUP(A463,'BASE REGISTRO AGOSTO'!$A$1:$T$889,3,FALSE)</f>
        <v>721694003</v>
      </c>
      <c r="D463" s="178" t="str">
        <f>VLOOKUP(A463,'BASE REGISTRO AGOSTO'!$A$1:$T$889,4,FALSE)</f>
        <v>Corporación de Derecho Privado.</v>
      </c>
      <c r="E463" s="178" t="str">
        <f>VLOOKUP(A463,'BASE REGISTRO AGOSTO'!$A$1:$T$889,5,FALSE)</f>
        <v xml:space="preserve">Decreto Supremo Nº 1472, de 03 de noviembre de 1992, del Ministerio de Justicia. </v>
      </c>
      <c r="F463" s="178" t="str">
        <f>VLOOKUP(A463,'BASE REGISTRO AGOSTO'!$A$1:$T$889,6,FALSE)</f>
        <v>Certificado de Vigencia Folio Nº 500396542869, de fecha 02 de julio de 2021, del Servicio de Registro Civil e Identificación.</v>
      </c>
      <c r="G463" s="178" t="str">
        <f>VLOOKUP(A463,'BASE REGISTRO AGOSTO'!$A$1:$T$889,7,FALSE)</f>
        <v>Formación, promoción, cooperación y prestación de servicios para el desarrollo económico, social, cultural y espiritual de la comunidad, en el área de los derechos humanos del niño, entre otras.</v>
      </c>
      <c r="H463" s="178" t="str">
        <f>VLOOKUP(A463,'BASE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3" s="178" t="str">
        <f>VLOOKUP(A463,'BASE REGISTRO AGOSTO'!$A$1:$T$889,9,FALSE)</f>
        <v>3 años en sus cargos.</v>
      </c>
      <c r="J463" s="178" t="str">
        <f>VLOOKUP(A463,'BASE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3" s="178" t="str">
        <f>VLOOKUP(A463,'BASE REGISTRO AGOSTO'!$A$1:$T$889,11,FALSE)</f>
        <v xml:space="preserve">Patricio Marcelo Labra Guzmán, 
</v>
      </c>
      <c r="L463" s="178" t="str">
        <f>VLOOKUP(A463,'BASE REGISTRO AGOSTO'!$A$1:$T$889,12,FALSE)</f>
        <v xml:space="preserve">Calle Orella N° 1015, comuna y ciudad de Valparaíso, Quinta Región  
</v>
      </c>
      <c r="M463" s="178" t="str">
        <f>VLOOKUP(A463,'BASE REGISTRO AGOSTO'!$A$1:$T$889,13,FALSE)</f>
        <v>V</v>
      </c>
      <c r="N463" s="178" t="str">
        <f>VLOOKUP(A463,'BASE REGISTRO AGOSTO'!$A$1:$T$889,14,FALSE)</f>
        <v>Valparaíso</v>
      </c>
      <c r="O463" s="178" t="str">
        <f>VLOOKUP(A463,'BASE REGISTRO AGOSTO'!$A$1:$T$889,15,FALSE)</f>
        <v>32-2156239</v>
      </c>
      <c r="P463" s="178" t="str">
        <f>VLOOKUP(A463,'BASE REGISTRO AGOSTO'!$A$1:$T$889,16,FALSE)</f>
        <v>serpaj@serpajchile.cl</v>
      </c>
      <c r="Q463" s="178">
        <f>VLOOKUP(A463,'BASE REGISTRO AGOSTO'!$A$1:$T$889,17,FALSE)</f>
        <v>0</v>
      </c>
      <c r="R463" s="178">
        <f>VLOOKUP(A463,'BASE REGISTRO AGOSTO'!$A$1:$T$889,18,FALSE)</f>
        <v>93401</v>
      </c>
      <c r="S463" s="178" t="str">
        <f>VLOOKUP(A463,'BASE REGISTRO AGOSTO'!$A$1:$T$889,19,FALSE)</f>
        <v>Se acompaña certificado de antecedentes financieros, correspondiente al  año 2020 aprobados por USUFI</v>
      </c>
      <c r="T463" s="183">
        <f>VLOOKUP(A463,'BASE REGISTRO AGOSTO'!$A$1:$T$889,20,FALSE)</f>
        <v>37970</v>
      </c>
      <c r="U463" s="177">
        <v>6915</v>
      </c>
      <c r="V463" s="179">
        <v>54616320</v>
      </c>
      <c r="W463" s="179">
        <v>379092084</v>
      </c>
      <c r="X463" s="180">
        <v>44469</v>
      </c>
      <c r="Y463" s="176" t="s">
        <v>6489</v>
      </c>
      <c r="Z463" s="176" t="s">
        <v>6490</v>
      </c>
      <c r="AA463" s="181" t="s">
        <v>6498</v>
      </c>
    </row>
    <row r="464" spans="1:27" ht="15.75" customHeight="1" x14ac:dyDescent="0.2">
      <c r="A464" s="177">
        <v>6915</v>
      </c>
      <c r="B464" s="178" t="str">
        <f>VLOOKUP(A464,'BASE REGISTRO AGOSTO'!$A$1:$T$889,2,FALSE)</f>
        <v>Corporación Servicio Paz y Justicia, SERPAJ-CHILE</v>
      </c>
      <c r="C464" s="178">
        <f>VLOOKUP(A464,'BASE REGISTRO AGOSTO'!$A$1:$T$889,3,FALSE)</f>
        <v>721694003</v>
      </c>
      <c r="D464" s="178" t="str">
        <f>VLOOKUP(A464,'BASE REGISTRO AGOSTO'!$A$1:$T$889,4,FALSE)</f>
        <v>Corporación de Derecho Privado.</v>
      </c>
      <c r="E464" s="178" t="str">
        <f>VLOOKUP(A464,'BASE REGISTRO AGOSTO'!$A$1:$T$889,5,FALSE)</f>
        <v xml:space="preserve">Decreto Supremo Nº 1472, de 03 de noviembre de 1992, del Ministerio de Justicia. </v>
      </c>
      <c r="F464" s="178" t="str">
        <f>VLOOKUP(A464,'BASE REGISTRO AGOSTO'!$A$1:$T$889,6,FALSE)</f>
        <v>Certificado de Vigencia Folio Nº 500396542869, de fecha 02 de julio de 2021, del Servicio de Registro Civil e Identificación.</v>
      </c>
      <c r="G464" s="178" t="str">
        <f>VLOOKUP(A464,'BASE REGISTRO AGOSTO'!$A$1:$T$889,7,FALSE)</f>
        <v>Formación, promoción, cooperación y prestación de servicios para el desarrollo económico, social, cultural y espiritual de la comunidad, en el área de los derechos humanos del niño, entre otras.</v>
      </c>
      <c r="H464" s="178" t="str">
        <f>VLOOKUP(A464,'BASE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4" s="178" t="str">
        <f>VLOOKUP(A464,'BASE REGISTRO AGOSTO'!$A$1:$T$889,9,FALSE)</f>
        <v>3 años en sus cargos.</v>
      </c>
      <c r="J464" s="178" t="str">
        <f>VLOOKUP(A464,'BASE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4" s="178" t="str">
        <f>VLOOKUP(A464,'BASE REGISTRO AGOSTO'!$A$1:$T$889,11,FALSE)</f>
        <v xml:space="preserve">Patricio Marcelo Labra Guzmán, 
</v>
      </c>
      <c r="L464" s="178" t="str">
        <f>VLOOKUP(A464,'BASE REGISTRO AGOSTO'!$A$1:$T$889,12,FALSE)</f>
        <v xml:space="preserve">Calle Orella N° 1015, comuna y ciudad de Valparaíso, Quinta Región  
</v>
      </c>
      <c r="M464" s="178" t="str">
        <f>VLOOKUP(A464,'BASE REGISTRO AGOSTO'!$A$1:$T$889,13,FALSE)</f>
        <v>V</v>
      </c>
      <c r="N464" s="178" t="str">
        <f>VLOOKUP(A464,'BASE REGISTRO AGOSTO'!$A$1:$T$889,14,FALSE)</f>
        <v>Valparaíso</v>
      </c>
      <c r="O464" s="178" t="str">
        <f>VLOOKUP(A464,'BASE REGISTRO AGOSTO'!$A$1:$T$889,15,FALSE)</f>
        <v>32-2156239</v>
      </c>
      <c r="P464" s="178" t="str">
        <f>VLOOKUP(A464,'BASE REGISTRO AGOSTO'!$A$1:$T$889,16,FALSE)</f>
        <v>serpaj@serpajchile.cl</v>
      </c>
      <c r="Q464" s="178">
        <f>VLOOKUP(A464,'BASE REGISTRO AGOSTO'!$A$1:$T$889,17,FALSE)</f>
        <v>0</v>
      </c>
      <c r="R464" s="178">
        <f>VLOOKUP(A464,'BASE REGISTRO AGOSTO'!$A$1:$T$889,18,FALSE)</f>
        <v>93401</v>
      </c>
      <c r="S464" s="178" t="str">
        <f>VLOOKUP(A464,'BASE REGISTRO AGOSTO'!$A$1:$T$889,19,FALSE)</f>
        <v>Se acompaña certificado de antecedentes financieros, correspondiente al  año 2020 aprobados por USUFI</v>
      </c>
      <c r="T464" s="183">
        <f>VLOOKUP(A464,'BASE REGISTRO AGOSTO'!$A$1:$T$889,20,FALSE)</f>
        <v>37970</v>
      </c>
      <c r="U464" s="177">
        <v>6915</v>
      </c>
      <c r="V464" s="179">
        <v>0</v>
      </c>
      <c r="W464" s="179">
        <v>129708588</v>
      </c>
      <c r="X464" s="180">
        <v>44469</v>
      </c>
      <c r="Y464" s="176" t="s">
        <v>6489</v>
      </c>
      <c r="Z464" s="176" t="s">
        <v>6490</v>
      </c>
      <c r="AA464" s="181" t="s">
        <v>6546</v>
      </c>
    </row>
    <row r="465" spans="1:27" ht="15.75" customHeight="1" x14ac:dyDescent="0.2">
      <c r="A465" s="177">
        <v>6915</v>
      </c>
      <c r="B465" s="178" t="str">
        <f>VLOOKUP(A465,'BASE REGISTRO AGOSTO'!$A$1:$T$889,2,FALSE)</f>
        <v>Corporación Servicio Paz y Justicia, SERPAJ-CHILE</v>
      </c>
      <c r="C465" s="178">
        <f>VLOOKUP(A465,'BASE REGISTRO AGOSTO'!$A$1:$T$889,3,FALSE)</f>
        <v>721694003</v>
      </c>
      <c r="D465" s="178" t="str">
        <f>VLOOKUP(A465,'BASE REGISTRO AGOSTO'!$A$1:$T$889,4,FALSE)</f>
        <v>Corporación de Derecho Privado.</v>
      </c>
      <c r="E465" s="178" t="str">
        <f>VLOOKUP(A465,'BASE REGISTRO AGOSTO'!$A$1:$T$889,5,FALSE)</f>
        <v xml:space="preserve">Decreto Supremo Nº 1472, de 03 de noviembre de 1992, del Ministerio de Justicia. </v>
      </c>
      <c r="F465" s="178" t="str">
        <f>VLOOKUP(A465,'BASE REGISTRO AGOSTO'!$A$1:$T$889,6,FALSE)</f>
        <v>Certificado de Vigencia Folio Nº 500396542869, de fecha 02 de julio de 2021, del Servicio de Registro Civil e Identificación.</v>
      </c>
      <c r="G465" s="178" t="str">
        <f>VLOOKUP(A465,'BASE REGISTRO AGOSTO'!$A$1:$T$889,7,FALSE)</f>
        <v>Formación, promoción, cooperación y prestación de servicios para el desarrollo económico, social, cultural y espiritual de la comunidad, en el área de los derechos humanos del niño, entre otras.</v>
      </c>
      <c r="H465" s="178" t="str">
        <f>VLOOKUP(A465,'BASE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5" s="178" t="str">
        <f>VLOOKUP(A465,'BASE REGISTRO AGOSTO'!$A$1:$T$889,9,FALSE)</f>
        <v>3 años en sus cargos.</v>
      </c>
      <c r="J465" s="178" t="str">
        <f>VLOOKUP(A465,'BASE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5" s="178" t="str">
        <f>VLOOKUP(A465,'BASE REGISTRO AGOSTO'!$A$1:$T$889,11,FALSE)</f>
        <v xml:space="preserve">Patricio Marcelo Labra Guzmán, 
</v>
      </c>
      <c r="L465" s="178" t="str">
        <f>VLOOKUP(A465,'BASE REGISTRO AGOSTO'!$A$1:$T$889,12,FALSE)</f>
        <v xml:space="preserve">Calle Orella N° 1015, comuna y ciudad de Valparaíso, Quinta Región  
</v>
      </c>
      <c r="M465" s="178" t="str">
        <f>VLOOKUP(A465,'BASE REGISTRO AGOSTO'!$A$1:$T$889,13,FALSE)</f>
        <v>V</v>
      </c>
      <c r="N465" s="178" t="str">
        <f>VLOOKUP(A465,'BASE REGISTRO AGOSTO'!$A$1:$T$889,14,FALSE)</f>
        <v>Valparaíso</v>
      </c>
      <c r="O465" s="178" t="str">
        <f>VLOOKUP(A465,'BASE REGISTRO AGOSTO'!$A$1:$T$889,15,FALSE)</f>
        <v>32-2156239</v>
      </c>
      <c r="P465" s="178" t="str">
        <f>VLOOKUP(A465,'BASE REGISTRO AGOSTO'!$A$1:$T$889,16,FALSE)</f>
        <v>serpaj@serpajchile.cl</v>
      </c>
      <c r="Q465" s="178">
        <f>VLOOKUP(A465,'BASE REGISTRO AGOSTO'!$A$1:$T$889,17,FALSE)</f>
        <v>0</v>
      </c>
      <c r="R465" s="178">
        <f>VLOOKUP(A465,'BASE REGISTRO AGOSTO'!$A$1:$T$889,18,FALSE)</f>
        <v>93401</v>
      </c>
      <c r="S465" s="178" t="str">
        <f>VLOOKUP(A465,'BASE REGISTRO AGOSTO'!$A$1:$T$889,19,FALSE)</f>
        <v>Se acompaña certificado de antecedentes financieros, correspondiente al  año 2020 aprobados por USUFI</v>
      </c>
      <c r="T465" s="183">
        <f>VLOOKUP(A465,'BASE REGISTRO AGOSTO'!$A$1:$T$889,20,FALSE)</f>
        <v>37970</v>
      </c>
      <c r="U465" s="177">
        <v>6915</v>
      </c>
      <c r="V465" s="179">
        <v>6945582</v>
      </c>
      <c r="W465" s="179">
        <v>54467967</v>
      </c>
      <c r="X465" s="180">
        <v>44469</v>
      </c>
      <c r="Y465" s="176" t="s">
        <v>6489</v>
      </c>
      <c r="Z465" s="176" t="s">
        <v>6490</v>
      </c>
      <c r="AA465" s="181" t="s">
        <v>7487</v>
      </c>
    </row>
    <row r="466" spans="1:27" ht="15.75" customHeight="1" x14ac:dyDescent="0.2">
      <c r="A466" s="177">
        <v>6915</v>
      </c>
      <c r="B466" s="178" t="str">
        <f>VLOOKUP(A466,'BASE REGISTRO AGOSTO'!$A$1:$T$889,2,FALSE)</f>
        <v>Corporación Servicio Paz y Justicia, SERPAJ-CHILE</v>
      </c>
      <c r="C466" s="178">
        <f>VLOOKUP(A466,'BASE REGISTRO AGOSTO'!$A$1:$T$889,3,FALSE)</f>
        <v>721694003</v>
      </c>
      <c r="D466" s="178" t="str">
        <f>VLOOKUP(A466,'BASE REGISTRO AGOSTO'!$A$1:$T$889,4,FALSE)</f>
        <v>Corporación de Derecho Privado.</v>
      </c>
      <c r="E466" s="178" t="str">
        <f>VLOOKUP(A466,'BASE REGISTRO AGOSTO'!$A$1:$T$889,5,FALSE)</f>
        <v xml:space="preserve">Decreto Supremo Nº 1472, de 03 de noviembre de 1992, del Ministerio de Justicia. </v>
      </c>
      <c r="F466" s="178" t="str">
        <f>VLOOKUP(A466,'BASE REGISTRO AGOSTO'!$A$1:$T$889,6,FALSE)</f>
        <v>Certificado de Vigencia Folio Nº 500396542869, de fecha 02 de julio de 2021, del Servicio de Registro Civil e Identificación.</v>
      </c>
      <c r="G466" s="178" t="str">
        <f>VLOOKUP(A466,'BASE REGISTRO AGOSTO'!$A$1:$T$889,7,FALSE)</f>
        <v>Formación, promoción, cooperación y prestación de servicios para el desarrollo económico, social, cultural y espiritual de la comunidad, en el área de los derechos humanos del niño, entre otras.</v>
      </c>
      <c r="H466" s="178" t="str">
        <f>VLOOKUP(A466,'BASE REGISTRO AGOSTO'!$A$1:$T$889,8,FALSE)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6" s="178" t="str">
        <f>VLOOKUP(A466,'BASE REGISTRO AGOSTO'!$A$1:$T$889,9,FALSE)</f>
        <v>3 años en sus cargos.</v>
      </c>
      <c r="J466" s="178" t="str">
        <f>VLOOKUP(A466,'BASE REGISTRO AGOSTO'!$A$1:$T$889,10,FALSE)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6" s="178" t="str">
        <f>VLOOKUP(A466,'BASE REGISTRO AGOSTO'!$A$1:$T$889,11,FALSE)</f>
        <v xml:space="preserve">Patricio Marcelo Labra Guzmán, 
</v>
      </c>
      <c r="L466" s="178" t="str">
        <f>VLOOKUP(A466,'BASE REGISTRO AGOSTO'!$A$1:$T$889,12,FALSE)</f>
        <v xml:space="preserve">Calle Orella N° 1015, comuna y ciudad de Valparaíso, Quinta Región  
</v>
      </c>
      <c r="M466" s="178" t="str">
        <f>VLOOKUP(A466,'BASE REGISTRO AGOSTO'!$A$1:$T$889,13,FALSE)</f>
        <v>V</v>
      </c>
      <c r="N466" s="178" t="str">
        <f>VLOOKUP(A466,'BASE REGISTRO AGOSTO'!$A$1:$T$889,14,FALSE)</f>
        <v>Valparaíso</v>
      </c>
      <c r="O466" s="178" t="str">
        <f>VLOOKUP(A466,'BASE REGISTRO AGOSTO'!$A$1:$T$889,15,FALSE)</f>
        <v>32-2156239</v>
      </c>
      <c r="P466" s="178" t="str">
        <f>VLOOKUP(A466,'BASE REGISTRO AGOSTO'!$A$1:$T$889,16,FALSE)</f>
        <v>serpaj@serpajchile.cl</v>
      </c>
      <c r="Q466" s="178">
        <f>VLOOKUP(A466,'BASE REGISTRO AGOSTO'!$A$1:$T$889,17,FALSE)</f>
        <v>0</v>
      </c>
      <c r="R466" s="178">
        <f>VLOOKUP(A466,'BASE REGISTRO AGOSTO'!$A$1:$T$889,18,FALSE)</f>
        <v>93401</v>
      </c>
      <c r="S466" s="178" t="str">
        <f>VLOOKUP(A466,'BASE REGISTRO AGOSTO'!$A$1:$T$889,19,FALSE)</f>
        <v>Se acompaña certificado de antecedentes financieros, correspondiente al  año 2020 aprobados por USUFI</v>
      </c>
      <c r="T466" s="183">
        <f>VLOOKUP(A466,'BASE REGISTRO AGOSTO'!$A$1:$T$889,20,FALSE)</f>
        <v>37970</v>
      </c>
      <c r="U466" s="177">
        <v>6915</v>
      </c>
      <c r="V466" s="179">
        <v>74567644</v>
      </c>
      <c r="W466" s="179">
        <v>403087912</v>
      </c>
      <c r="X466" s="180">
        <v>44469</v>
      </c>
      <c r="Y466" s="176" t="s">
        <v>6489</v>
      </c>
      <c r="Z466" s="176" t="s">
        <v>6490</v>
      </c>
      <c r="AA466" s="181" t="s">
        <v>7476</v>
      </c>
    </row>
    <row r="467" spans="1:27" ht="15.75" customHeight="1" x14ac:dyDescent="0.2">
      <c r="A467" s="177">
        <v>6926</v>
      </c>
      <c r="B467" s="178" t="str">
        <f>VLOOKUP(A467,'BASE REGISTRO AGOSTO'!$A$1:$T$889,2,FALSE)</f>
        <v>Corporación Educacional Abate Molina de Talca.</v>
      </c>
      <c r="C467" s="178">
        <f>VLOOKUP(A467,'BASE REGISTRO AGOSTO'!$A$1:$T$889,3,FALSE)</f>
        <v>725129009</v>
      </c>
      <c r="D467" s="178" t="str">
        <f>VLOOKUP(A467,'BASE REGISTRO AGOSTO'!$A$1:$T$889,4,FALSE)</f>
        <v>Corporación de Derecho Privado.</v>
      </c>
      <c r="E467" s="178" t="str">
        <f>VLOOKUP(A467,'BASE REGISTRO AGOSTO'!$A$1:$T$889,5,FALSE)</f>
        <v xml:space="preserve">Otorgada por Decreto Supremo Nº 750, de fecha 12 de mayo de 1994, del Ministerio de Justicia, publicado en el Diario Oficial el día 03 de octubre de 1996. </v>
      </c>
      <c r="F467" s="178" t="str">
        <f>VLOOKUP(A467,'BASE REGISTRO AGOSTO'!$A$1:$T$889,6,FALSE)</f>
        <v>Certificado de vigencia, folio N° 500402248383, de 06 de agosto de 2021, emitido por el Servicio de Registro Civil e Identificación.</v>
      </c>
      <c r="G467" s="178" t="str">
        <f>VLOOKUP(A467,'BASE REGISTRO AGOSTO'!$A$1:$T$889,7,FALSE)</f>
        <v>La prestación de toda clase de servicios y la ejecución de todo tipo de actividades conducentes al desarrollo integral de los niños y jóvenes socio-culturales.</v>
      </c>
      <c r="H467" s="178" t="str">
        <f>VLOOKUP(A467,'BASE REGISTRO AGOSTO'!$A$1:$T$889,8,FALSE)</f>
        <v>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v>
      </c>
      <c r="I467" s="178" t="str">
        <f>VLOOKUP(A467,'BASE REGISTRO AGOSTO'!$A$1:$T$889,9,FALSE)</f>
        <v>Durarán 02 años en sus cargos.</v>
      </c>
      <c r="J467" s="178" t="str">
        <f>VLOOKUP(A467,'BASE REGISTRO AGOSTO'!$A$1:$T$889,10,FALSE)</f>
        <v xml:space="preserve">De 31 de julio de 2020 al 31 de julio de 2022. </v>
      </c>
      <c r="K467" s="178" t="str">
        <f>VLOOKUP(A467,'BASE REGISTRO AGOSTO'!$A$1:$T$889,11,FALSE)</f>
        <v xml:space="preserve">Presidente: Guido Gossens Roell, 
Directora Ejecutiva: Claudia Silvana Pinochet Muñoz, 
</v>
      </c>
      <c r="L467" s="178" t="str">
        <f>VLOOKUP(A467,'BASE REGISTRO AGOSTO'!$A$1:$T$889,12,FALSE)</f>
        <v xml:space="preserve">14 Sur, Pasaje 5 Poniente A, N° 270, ciudad de Talca, Región del Maule.
</v>
      </c>
      <c r="M467" s="178" t="str">
        <f>VLOOKUP(A467,'BASE REGISTRO AGOSTO'!$A$1:$T$889,13,FALSE)</f>
        <v>VII</v>
      </c>
      <c r="N467" s="178" t="str">
        <f>VLOOKUP(A467,'BASE REGISTRO AGOSTO'!$A$1:$T$889,14,FALSE)</f>
        <v>talca</v>
      </c>
      <c r="O467" s="178" t="str">
        <f>VLOOKUP(A467,'BASE REGISTRO AGOSTO'!$A$1:$T$889,15,FALSE)</f>
        <v>71)  2220285</v>
      </c>
      <c r="P467" s="178" t="str">
        <f>VLOOKUP(A467,'BASE REGISTRO AGOSTO'!$A$1:$T$889,16,FALSE)</f>
        <v xml:space="preserve">corporacioneducacionalabatemolina@ceam.cl
www.ceam.cl
</v>
      </c>
      <c r="Q467" s="178">
        <f>VLOOKUP(A467,'BASE REGISTRO AGOSTO'!$A$1:$T$889,17,FALSE)</f>
        <v>0</v>
      </c>
      <c r="R467" s="178" t="str">
        <f>VLOOKUP(A467,'BASE REGISTRO AGOSTO'!$A$1:$T$889,18,FALSE)</f>
        <v>93401: Institución de Asistencia Social</v>
      </c>
      <c r="S467" s="178" t="str">
        <f>VLOOKUP(A467,'BASE REGISTRO AGOSTO'!$A$1:$T$889,19,FALSE)</f>
        <v>Se acompaña certificado financiero correspondiente al año 2020, aprobados por el Sub Departamento de Supervisión Financiera Nacional</v>
      </c>
      <c r="T467" s="183">
        <f>VLOOKUP(A467,'BASE REGISTRO AGOSTO'!$A$1:$T$889,20,FALSE)</f>
        <v>37970</v>
      </c>
      <c r="U467" s="177">
        <v>6926</v>
      </c>
      <c r="V467" s="179">
        <v>0</v>
      </c>
      <c r="W467" s="179">
        <v>30340676</v>
      </c>
      <c r="X467" s="180">
        <v>44469</v>
      </c>
      <c r="Y467" s="176" t="s">
        <v>6489</v>
      </c>
      <c r="Z467" s="176" t="s">
        <v>6490</v>
      </c>
      <c r="AA467" s="181" t="s">
        <v>6599</v>
      </c>
    </row>
    <row r="468" spans="1:27" ht="15.75" customHeight="1" x14ac:dyDescent="0.2">
      <c r="A468" s="177">
        <v>6926</v>
      </c>
      <c r="B468" s="178" t="str">
        <f>VLOOKUP(A468,'BASE REGISTRO AGOSTO'!$A$1:$T$889,2,FALSE)</f>
        <v>Corporación Educacional Abate Molina de Talca.</v>
      </c>
      <c r="C468" s="178">
        <f>VLOOKUP(A468,'BASE REGISTRO AGOSTO'!$A$1:$T$889,3,FALSE)</f>
        <v>725129009</v>
      </c>
      <c r="D468" s="178" t="str">
        <f>VLOOKUP(A468,'BASE REGISTRO AGOSTO'!$A$1:$T$889,4,FALSE)</f>
        <v>Corporación de Derecho Privado.</v>
      </c>
      <c r="E468" s="178" t="str">
        <f>VLOOKUP(A468,'BASE REGISTRO AGOSTO'!$A$1:$T$889,5,FALSE)</f>
        <v xml:space="preserve">Otorgada por Decreto Supremo Nº 750, de fecha 12 de mayo de 1994, del Ministerio de Justicia, publicado en el Diario Oficial el día 03 de octubre de 1996. </v>
      </c>
      <c r="F468" s="178" t="str">
        <f>VLOOKUP(A468,'BASE REGISTRO AGOSTO'!$A$1:$T$889,6,FALSE)</f>
        <v>Certificado de vigencia, folio N° 500402248383, de 06 de agosto de 2021, emitido por el Servicio de Registro Civil e Identificación.</v>
      </c>
      <c r="G468" s="178" t="str">
        <f>VLOOKUP(A468,'BASE REGISTRO AGOSTO'!$A$1:$T$889,7,FALSE)</f>
        <v>La prestación de toda clase de servicios y la ejecución de todo tipo de actividades conducentes al desarrollo integral de los niños y jóvenes socio-culturales.</v>
      </c>
      <c r="H468" s="178" t="str">
        <f>VLOOKUP(A468,'BASE REGISTRO AGOSTO'!$A$1:$T$889,8,FALSE)</f>
        <v>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v>
      </c>
      <c r="I468" s="178" t="str">
        <f>VLOOKUP(A468,'BASE REGISTRO AGOSTO'!$A$1:$T$889,9,FALSE)</f>
        <v>Durarán 02 años en sus cargos.</v>
      </c>
      <c r="J468" s="178" t="str">
        <f>VLOOKUP(A468,'BASE REGISTRO AGOSTO'!$A$1:$T$889,10,FALSE)</f>
        <v xml:space="preserve">De 31 de julio de 2020 al 31 de julio de 2022. </v>
      </c>
      <c r="K468" s="178" t="str">
        <f>VLOOKUP(A468,'BASE REGISTRO AGOSTO'!$A$1:$T$889,11,FALSE)</f>
        <v xml:space="preserve">Presidente: Guido Gossens Roell, 
Directora Ejecutiva: Claudia Silvana Pinochet Muñoz, 
</v>
      </c>
      <c r="L468" s="178" t="str">
        <f>VLOOKUP(A468,'BASE REGISTRO AGOSTO'!$A$1:$T$889,12,FALSE)</f>
        <v xml:space="preserve">14 Sur, Pasaje 5 Poniente A, N° 270, ciudad de Talca, Región del Maule.
</v>
      </c>
      <c r="M468" s="178" t="str">
        <f>VLOOKUP(A468,'BASE REGISTRO AGOSTO'!$A$1:$T$889,13,FALSE)</f>
        <v>VII</v>
      </c>
      <c r="N468" s="178" t="str">
        <f>VLOOKUP(A468,'BASE REGISTRO AGOSTO'!$A$1:$T$889,14,FALSE)</f>
        <v>talca</v>
      </c>
      <c r="O468" s="178" t="str">
        <f>VLOOKUP(A468,'BASE REGISTRO AGOSTO'!$A$1:$T$889,15,FALSE)</f>
        <v>71)  2220285</v>
      </c>
      <c r="P468" s="178" t="str">
        <f>VLOOKUP(A468,'BASE REGISTRO AGOSTO'!$A$1:$T$889,16,FALSE)</f>
        <v xml:space="preserve">corporacioneducacionalabatemolina@ceam.cl
www.ceam.cl
</v>
      </c>
      <c r="Q468" s="178">
        <f>VLOOKUP(A468,'BASE REGISTRO AGOSTO'!$A$1:$T$889,17,FALSE)</f>
        <v>0</v>
      </c>
      <c r="R468" s="178" t="str">
        <f>VLOOKUP(A468,'BASE REGISTRO AGOSTO'!$A$1:$T$889,18,FALSE)</f>
        <v>93401: Institución de Asistencia Social</v>
      </c>
      <c r="S468" s="178" t="str">
        <f>VLOOKUP(A468,'BASE REGISTRO AGOSTO'!$A$1:$T$889,19,FALSE)</f>
        <v>Se acompaña certificado financiero correspondiente al año 2020, aprobados por el Sub Departamento de Supervisión Financiera Nacional</v>
      </c>
      <c r="T468" s="183">
        <f>VLOOKUP(A468,'BASE REGISTRO AGOSTO'!$A$1:$T$889,20,FALSE)</f>
        <v>37970</v>
      </c>
      <c r="U468" s="177">
        <v>6926</v>
      </c>
      <c r="V468" s="179">
        <v>32234490</v>
      </c>
      <c r="W468" s="179">
        <v>293883546</v>
      </c>
      <c r="X468" s="180">
        <v>44469</v>
      </c>
      <c r="Y468" s="176" t="s">
        <v>6489</v>
      </c>
      <c r="Z468" s="176" t="s">
        <v>6490</v>
      </c>
      <c r="AA468" s="181" t="s">
        <v>6508</v>
      </c>
    </row>
    <row r="469" spans="1:27" ht="15.75" customHeight="1" x14ac:dyDescent="0.2">
      <c r="A469" s="177">
        <v>6931</v>
      </c>
      <c r="B469" s="178" t="str">
        <f>VLOOKUP(A469,'BASE REGISTRO AGOSTO'!$A$1:$T$889,2,FALSE)</f>
        <v xml:space="preserve">Organización Comunitaria Funcional Centro Cultural y Educacional Arcadia. 
</v>
      </c>
      <c r="C469" s="178">
        <f>VLOOKUP(A469,'BASE REGISTRO AGOSTO'!$A$1:$T$889,3,FALSE)</f>
        <v>728623004</v>
      </c>
      <c r="D469" s="178" t="str">
        <f>VLOOKUP(A469,'BASE REGISTRO AGOSTO'!$A$1:$T$889,4,FALSE)</f>
        <v>Organización Comunitaria Funcional.</v>
      </c>
      <c r="E469" s="178" t="str">
        <f>VLOOKUP(A469,'BASE REGISTRO AGOSTO'!$A$1:$T$889,5,FALSE)</f>
        <v>Regida por la Ley 19.418, registrada en el Folio 180 Libro 02 del Registro O.C.F.T. de la I. Municipalidad de San Antonio, con fecha 16  de marzo de 1995.</v>
      </c>
      <c r="F469" s="178" t="str">
        <f>VLOOKUP(A469,'BASE REGISTRO AGOSTO'!$A$1:$T$889,6,FALSE)</f>
        <v>Certificado de prórroga de vigencia N° 3663-SSMM, de 14 de julio de 2021, de la Ilustre Municipalidad de San Antonio.</v>
      </c>
      <c r="G469" s="178" t="str">
        <f>VLOOKUP(A469,'BASE REGISTRO AGOSTO'!$A$1:$T$889,7,FALSE)</f>
        <v xml:space="preserve">1. La elevación y perfeccionamiento intelectual de sus asociados.
2. La satisfacción y realización artística, cultural y educacional en sus distintas manifestaciones.
</v>
      </c>
      <c r="H469" s="178" t="str">
        <f>VLOOKUP(A469,'BASE REGISTRO AGOSTO'!$A$1:$T$889,8,FALSE)</f>
        <v>Presidente: 
Miguel Luis Huerta Ortiz
Secretario: 
Jeanette Mariela Muga Álvarez 
Tesorero: 
Araceli Carrasco Henríquez 
Suplentes: 
1er Director: 
Luz Marina Huerta Ortiz 1
2do Director: 
Teresa Del Carmen Gonzalez Caceres 
3er Director: 
Michelle Jeanette Huerta Muga</v>
      </c>
      <c r="I469" s="178" t="str">
        <f>VLOOKUP(A469,'BASE REGISTRO AGOSTO'!$A$1:$T$889,9,FALSE)</f>
        <v>Durarán tres años en sus cargos.</v>
      </c>
      <c r="J469" s="178" t="str">
        <f>VLOOKUP(A469,'BASE REGISTRO AGOSTO'!$A$1:$T$889,10,FALSE)</f>
        <v xml:space="preserve">28 de marzo de 2018 al 28 de marzo del 2021
</v>
      </c>
      <c r="K469" s="178" t="str">
        <f>VLOOKUP(A469,'BASE REGISTRO AGOSTO'!$A$1:$T$889,11,FALSE)</f>
        <v xml:space="preserve">Miguel Huerta Ortiz                                             
</v>
      </c>
      <c r="L469" s="178" t="str">
        <f>VLOOKUP(A469,'BASE REGISTRO AGOSTO'!$A$1:$T$889,12,FALSE)</f>
        <v xml:space="preserve">Calle Sanfuentes Nº 2271, San Antonio. Región de Valparaíso
</v>
      </c>
      <c r="M469" s="178" t="str">
        <f>VLOOKUP(A469,'BASE REGISTRO AGOSTO'!$A$1:$T$889,13,FALSE)</f>
        <v>V</v>
      </c>
      <c r="N469" s="178" t="str">
        <f>VLOOKUP(A469,'BASE REGISTRO AGOSTO'!$A$1:$T$889,14,FALSE)</f>
        <v>San Antonio</v>
      </c>
      <c r="O469" s="178" t="str">
        <f>VLOOKUP(A469,'BASE REGISTRO AGOSTO'!$A$1:$T$889,15,FALSE)</f>
        <v xml:space="preserve">F: 35-2285651
</v>
      </c>
      <c r="P469" s="178">
        <f>VLOOKUP(A469,'BASE REGISTRO AGOSTO'!$A$1:$T$889,16,FALSE)</f>
        <v>0</v>
      </c>
      <c r="Q469" s="178">
        <f>VLOOKUP(A469,'BASE REGISTRO AGOSTO'!$A$1:$T$889,17,FALSE)</f>
        <v>0</v>
      </c>
      <c r="R469" s="178" t="str">
        <f>VLOOKUP(A469,'BASE REGISTRO AGOSTO'!$A$1:$T$889,18,FALSE)</f>
        <v>93401: Institución de Asistencia Social</v>
      </c>
      <c r="S469" s="178" t="str">
        <f>VLOOKUP(A469,'BASE REGISTRO AGOSTO'!$A$1:$T$889,19,FALSE)</f>
        <v xml:space="preserve"> Certificado de Antecedentes Financieros del año 2020, aprobados por el Subdepartamento de Supervisión Financiera Nacional</v>
      </c>
      <c r="T469" s="183">
        <f>VLOOKUP(A469,'BASE REGISTRO AGOSTO'!$A$1:$T$889,20,FALSE)</f>
        <v>37970</v>
      </c>
      <c r="U469" s="177">
        <v>6931</v>
      </c>
      <c r="V469" s="179">
        <v>9397523</v>
      </c>
      <c r="W469" s="179">
        <v>86457734</v>
      </c>
      <c r="X469" s="180">
        <v>44469</v>
      </c>
      <c r="Y469" s="176" t="s">
        <v>6489</v>
      </c>
      <c r="Z469" s="176" t="s">
        <v>6490</v>
      </c>
      <c r="AA469" s="181" t="s">
        <v>6540</v>
      </c>
    </row>
    <row r="470" spans="1:27" ht="15.75" customHeight="1" x14ac:dyDescent="0.2">
      <c r="A470" s="177">
        <v>6934</v>
      </c>
      <c r="B470" s="178" t="str">
        <f>VLOOKUP(A470,'BASE REGISTRO AGOSTO'!$A$1:$T$889,2,FALSE)</f>
        <v>Corporación Comunidad Jesús Niño</v>
      </c>
      <c r="C470" s="178">
        <f>VLOOKUP(A470,'BASE REGISTRO AGOSTO'!$A$1:$T$889,3,FALSE)</f>
        <v>712782005</v>
      </c>
      <c r="D470" s="178" t="str">
        <f>VLOOKUP(A470,'BASE REGISTRO AGOSTO'!$A$1:$T$889,4,FALSE)</f>
        <v>Corporación de Derecho Privado.</v>
      </c>
      <c r="E470" s="178" t="str">
        <f>VLOOKUP(A470,'BASE REGISTRO AGOSTO'!$A$1:$T$889,5,FALSE)</f>
        <v xml:space="preserve">Otorgada por Decreto Supremo Nº 992, de fecha 25 de octubre de 1985, del Ministerio de Justicia, publicado en el Diario Oficial el día 02 de diciembre de 1985. </v>
      </c>
      <c r="F470" s="178" t="str">
        <f>VLOOKUP(A470,'BASE REGISTRO AGOSTO'!$A$1:$T$889,6,FALSE)</f>
        <v>Certificado de vigencia de Personas Jurídicas sin fines de lucro Folio Nº50039706673, de 06 de julio de 2021, del Servicio de Registro Civil e Identificación.</v>
      </c>
      <c r="G470" s="178" t="str">
        <f>VLOOKUP(A470,'BASE REGISTRO AGOSTO'!$A$1:$T$889,7,FALSE)</f>
        <v>Atender los diversos problemas que puedan afectar a los menores en situación irregular, procurando lograr su desarrollo integral en la comunidad cristiana y en la sociedad</v>
      </c>
      <c r="H470" s="178" t="str">
        <f>VLOOKUP(A470,'BASE REGISTRO AGOSTO'!$A$1:$T$889,8,FALSE)</f>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
      <c r="I470" s="178" t="str">
        <f>VLOOKUP(A470,'BASE REGISTRO AGOSTO'!$A$1:$T$889,9,FALSE)</f>
        <v>: Durarán 02 años en sus cargos</v>
      </c>
      <c r="J470" s="178" t="str">
        <f>VLOOKUP(A470,'BASE REGISTRO AGOSTO'!$A$1:$T$889,10,FALSE)</f>
        <v>10 de diciembre de 2018 al 10 de diciembre de 2020</v>
      </c>
      <c r="K470" s="178" t="str">
        <f>VLOOKUP(A470,'BASE REGISTRO AGOSTO'!$A$1:$T$889,11,FALSE)</f>
        <v>Graciela Haydee Suarez Pérez</v>
      </c>
      <c r="L470" s="178" t="str">
        <f>VLOOKUP(A470,'BASE REGISTRO AGOSTO'!$A$1:$T$889,12,FALSE)</f>
        <v>Camino Las Mariposas, km.7, ciudad de Chillán, Región del Ñuble,</v>
      </c>
      <c r="M470" s="178" t="str">
        <f>VLOOKUP(A470,'BASE REGISTRO AGOSTO'!$A$1:$T$889,13,FALSE)</f>
        <v>XVI</v>
      </c>
      <c r="N470" s="178" t="str">
        <f>VLOOKUP(A470,'BASE REGISTRO AGOSTO'!$A$1:$T$889,14,FALSE)</f>
        <v xml:space="preserve">chillan </v>
      </c>
      <c r="O470" s="178" t="str">
        <f>VLOOKUP(A470,'BASE REGISTRO AGOSTO'!$A$1:$T$889,15,FALSE)</f>
        <v xml:space="preserve">fono (41) 227206, </v>
      </c>
      <c r="P470" s="178" t="str">
        <f>VLOOKUP(A470,'BASE REGISTRO AGOSTO'!$A$1:$T$889,16,FALSE)</f>
        <v xml:space="preserve">comunidadjesusniño@hotmail.com
</v>
      </c>
      <c r="Q470" s="178">
        <f>VLOOKUP(A470,'BASE REGISTRO AGOSTO'!$A$1:$T$889,17,FALSE)</f>
        <v>0</v>
      </c>
      <c r="R470" s="178" t="str">
        <f>VLOOKUP(A470,'BASE REGISTRO AGOSTO'!$A$1:$T$889,18,FALSE)</f>
        <v>93401: Institución de Asistencia Social</v>
      </c>
      <c r="S470" s="178" t="str">
        <f>VLOOKUP(A470,'BASE REGISTRO AGOSTO'!$A$1:$T$889,19,FALSE)</f>
        <v>Certificado financiero correspondiente al año 2020, aprobados por el Subdepartamento de Supervisión Financiera Nacional.</v>
      </c>
      <c r="T470" s="183">
        <f>VLOOKUP(A470,'BASE REGISTRO AGOSTO'!$A$1:$T$889,20,FALSE)</f>
        <v>37970</v>
      </c>
      <c r="U470" s="177">
        <v>6934</v>
      </c>
      <c r="V470" s="179">
        <v>25732766</v>
      </c>
      <c r="W470" s="179">
        <v>251890532</v>
      </c>
      <c r="X470" s="180">
        <v>44469</v>
      </c>
      <c r="Y470" s="176" t="s">
        <v>6489</v>
      </c>
      <c r="Z470" s="176" t="s">
        <v>6490</v>
      </c>
      <c r="AA470" s="181" t="s">
        <v>6519</v>
      </c>
    </row>
    <row r="471" spans="1:27" ht="15.75" customHeight="1" x14ac:dyDescent="0.2">
      <c r="A471" s="177">
        <v>6935</v>
      </c>
      <c r="B471" s="178" t="str">
        <f>VLOOKUP(A471,'BASE REGISTRO AGOSTO'!$A$1:$T$889,2,FALSE)</f>
        <v>Corporación Misión de María</v>
      </c>
      <c r="C471" s="178">
        <f>VLOOKUP(A471,'BASE REGISTRO AGOSTO'!$A$1:$T$889,3,FALSE)</f>
        <v>725984006</v>
      </c>
      <c r="D471" s="178" t="str">
        <f>VLOOKUP(A471,'BASE REGISTRO AGOSTO'!$A$1:$T$889,4,FALSE)</f>
        <v>Corporación de Derecho Privado</v>
      </c>
      <c r="E471" s="178" t="str">
        <f>VLOOKUP(A471,'BASE REGISTRO AGOSTO'!$A$1:$T$889,5,FALSE)</f>
        <v>Otorgada por Decreto Supremo N° 1208, de 29 de agosto de 1994, por el Ministerio de Justicia.</v>
      </c>
      <c r="F471" s="178" t="str">
        <f>VLOOKUP(A471,'BASE REGISTRO AGOSTO'!$A$1:$T$889,6,FALSE)</f>
        <v>Certificado de Vigencia Folio N° 500395551308, de 25 de junio de 2021, del Servicio de Registro Civil e Identificación.</v>
      </c>
      <c r="G471" s="178" t="str">
        <f>VLOOKUP(A471,'BASE REGISTRO AGOSTO'!$A$1:$T$889,7,FALSE)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71" s="178" t="str">
        <f>VLOOKUP(A471,'BASE REGISTRO AGOSTO'!$A$1:$T$889,8,FALSE)</f>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
      <c r="I471" s="178" t="str">
        <f>VLOOKUP(A471,'BASE REGISTRO AGOSTO'!$A$1:$T$889,9,FALSE)</f>
        <v>Un año en sus cargos.</v>
      </c>
      <c r="J471" s="178" t="str">
        <f>VLOOKUP(A471,'BASE REGISTRO AGOSTO'!$A$1:$T$889,10,FALSE)</f>
        <v>06 de mayo de 2021 al 06 de mayo de 2022</v>
      </c>
      <c r="K471" s="178" t="str">
        <f>VLOOKUP(A471,'BASE REGISTRO AGOSTO'!$A$1:$T$889,11,FALSE)</f>
        <v xml:space="preserve">Presidente: Teresa Izquierdo Walker
Gerente General:  Paulina Valenzuela Miño, 
En caso de ausencia o imposibilidad de doña Paulina Valenzuela, la subrogará con iguales facultades Luz María Medina García, 
</v>
      </c>
      <c r="L471" s="178" t="str">
        <f>VLOOKUP(A471,'BASE REGISTRO AGOSTO'!$A$1:$T$889,12,FALSE)</f>
        <v xml:space="preserve">Bremen N° 1316, comuna de Ñuñoa, Región Metropolitana
</v>
      </c>
      <c r="M471" s="178" t="str">
        <f>VLOOKUP(A471,'BASE REGISTRO AGOSTO'!$A$1:$T$889,13,FALSE)</f>
        <v>XIII</v>
      </c>
      <c r="N471" s="178" t="str">
        <f>VLOOKUP(A471,'BASE REGISTRO AGOSTO'!$A$1:$T$889,14,FALSE)</f>
        <v>Metropolitana</v>
      </c>
      <c r="O471" s="178" t="str">
        <f>VLOOKUP(A471,'BASE REGISTRO AGOSTO'!$A$1:$T$889,15,FALSE)</f>
        <v>222276725 – 964839708</v>
      </c>
      <c r="P471" s="178" t="str">
        <f>VLOOKUP(A471,'BASE REGISTRO AGOSTO'!$A$1:$T$889,16,FALSE)</f>
        <v xml:space="preserve">direccion@hogarmisiondemaria.cl
                aporte@hogarmisiondemaria.cl
</v>
      </c>
      <c r="Q471" s="178">
        <f>VLOOKUP(A471,'BASE REGISTRO AGOSTO'!$A$1:$T$889,17,FALSE)</f>
        <v>0</v>
      </c>
      <c r="R471" s="178">
        <f>VLOOKUP(A471,'BASE REGISTRO AGOSTO'!$A$1:$T$889,18,FALSE)</f>
        <v>93401</v>
      </c>
      <c r="S471" s="178" t="str">
        <f>VLOOKUP(A471,'BASE REGISTRO AGOSTO'!$A$1:$T$889,19,FALSE)</f>
        <v xml:space="preserve">Se acompaña certificado financiero de la Institución, correspondiente al año 2019, aprobado  por el Sub Departamento de Supervisión Financiera Nacional. </v>
      </c>
      <c r="T471" s="183">
        <f>VLOOKUP(A471,'BASE REGISTRO AGOSTO'!$A$1:$T$889,20,FALSE)</f>
        <v>37970</v>
      </c>
      <c r="U471" s="177">
        <v>6935</v>
      </c>
      <c r="V471" s="179">
        <v>0</v>
      </c>
      <c r="W471" s="179">
        <v>248466544</v>
      </c>
      <c r="X471" s="180">
        <v>44469</v>
      </c>
      <c r="Y471" s="176" t="s">
        <v>6489</v>
      </c>
      <c r="Z471" s="176" t="s">
        <v>6490</v>
      </c>
      <c r="AA471" s="181" t="s">
        <v>7481</v>
      </c>
    </row>
    <row r="472" spans="1:27" ht="15.75" customHeight="1" x14ac:dyDescent="0.2">
      <c r="A472" s="177">
        <v>6938</v>
      </c>
      <c r="B472" s="178" t="str">
        <f>VLOOKUP(A472,'BASE REGISTRO AGOSTO'!$A$1:$T$889,2,FALSE)</f>
        <v xml:space="preserve">
Fundación Chilena de la Adopción
</v>
      </c>
      <c r="C472" s="178">
        <f>VLOOKUP(A472,'BASE REGISTRO AGOSTO'!$A$1:$T$889,3,FALSE)</f>
        <v>712800003</v>
      </c>
      <c r="D472" s="178" t="str">
        <f>VLOOKUP(A472,'BASE REGISTRO AGOSTO'!$A$1:$T$889,4,FALSE)</f>
        <v>Fundación de Derecho Privado</v>
      </c>
      <c r="E472" s="178" t="str">
        <f>VLOOKUP(A472,'BASE REGISTRO AGOSTO'!$A$1:$T$889,5,FALSE)</f>
        <v>Otorgada por Decreto Supremo N° 1135, de 13 de diciembre de 1985, por el Ministerio de Justicia.</v>
      </c>
      <c r="F472" s="178" t="str">
        <f>VLOOKUP(A472,'BASE REGISTRO AGOSTO'!$A$1:$T$889,6,FALSE)</f>
        <v>Certificado de vigencia de persona jurídica sin fines de lucro folio 500404226671, emitido por el Servicio de Registro Civil e Identificación, con fecha 18-08-2021.</v>
      </c>
      <c r="G472" s="178" t="str">
        <f>VLOOKUP(A472,'BASE REGISTRO AGOSTO'!$A$1:$T$889,7,FALSE)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72" s="178" t="str">
        <f>VLOOKUP(A472,'BASE REGISTRO AGOSTO'!$A$1:$T$889,8,FALSE)</f>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
      <c r="I472" s="178" t="str">
        <f>VLOOKUP(A472,'BASE REGISTRO AGOSTO'!$A$1:$T$889,9,FALSE)</f>
        <v>3 AÑOS</v>
      </c>
      <c r="J472" s="178" t="str">
        <f>VLOOKUP(A472,'BASE REGISTRO AGOSTO'!$A$1:$T$889,10,FALSE)</f>
        <v xml:space="preserve">24 de junio de 2021 al 24 de junio de 2021.
</v>
      </c>
      <c r="K472" s="178" t="str">
        <f>VLOOKUP(A472,'BASE REGISTRO AGOSTO'!$A$1:$T$889,11,FALSE)</f>
        <v xml:space="preserve">Presidente: José Gabriel Aldea Salazar, 
Directora Ejecutiva: Alejandra Cecilia Ramírez Lema, 
</v>
      </c>
      <c r="L472" s="178" t="str">
        <f>VLOOKUP(A472,'BASE REGISTRO AGOSTO'!$A$1:$T$889,12,FALSE)</f>
        <v xml:space="preserve">Viña del Mar N° 050, comuna de Providencia, Región Metropolitana
</v>
      </c>
      <c r="M472" s="178" t="str">
        <f>VLOOKUP(A472,'BASE REGISTRO AGOSTO'!$A$1:$T$889,13,FALSE)</f>
        <v>XIII</v>
      </c>
      <c r="N472" s="178" t="str">
        <f>VLOOKUP(A472,'BASE REGISTRO AGOSTO'!$A$1:$T$889,14,FALSE)</f>
        <v>Providencia</v>
      </c>
      <c r="O472" s="178" t="str">
        <f>VLOOKUP(A472,'BASE REGISTRO AGOSTO'!$A$1:$T$889,15,FALSE)</f>
        <v xml:space="preserve">tel 26652139 26652150
Cel 8.5022337 </v>
      </c>
      <c r="P472" s="178" t="str">
        <f>VLOOKUP(A472,'BASE REGISTRO AGOSTO'!$A$1:$T$889,16,FALSE)</f>
        <v>: fadop@ctcinternet.cl</v>
      </c>
      <c r="Q472" s="178">
        <f>VLOOKUP(A472,'BASE REGISTRO AGOSTO'!$A$1:$T$889,17,FALSE)</f>
        <v>0</v>
      </c>
      <c r="R472" s="178" t="str">
        <f>VLOOKUP(A472,'BASE REGISTRO AGOSTO'!$A$1:$T$889,18,FALSE)</f>
        <v>93401: Instituciones de Asistencia Social</v>
      </c>
      <c r="S472" s="178" t="str">
        <f>VLOOKUP(A472,'BASE REGISTRO AGOSTO'!$A$1:$T$889,19,FALSE)</f>
        <v xml:space="preserve">Certificado de antecedentes financieros correspondientes al año 2020, aprobados por el Sub Departamento de Supervisión Financiera .
</v>
      </c>
      <c r="T472" s="183">
        <f>VLOOKUP(A472,'BASE REGISTRO AGOSTO'!$A$1:$T$889,20,FALSE)</f>
        <v>37970</v>
      </c>
      <c r="U472" s="177">
        <v>6938</v>
      </c>
      <c r="V472" s="179">
        <v>4499640</v>
      </c>
      <c r="W472" s="179">
        <v>38566898</v>
      </c>
      <c r="X472" s="180">
        <v>44469</v>
      </c>
      <c r="Y472" s="176" t="s">
        <v>6489</v>
      </c>
      <c r="Z472" s="176" t="s">
        <v>6490</v>
      </c>
      <c r="AA472" s="181" t="s">
        <v>70</v>
      </c>
    </row>
    <row r="473" spans="1:27" ht="15.75" customHeight="1" x14ac:dyDescent="0.2">
      <c r="A473" s="177">
        <v>6943</v>
      </c>
      <c r="B473" s="178" t="str">
        <f>VLOOKUP(A473,'BASE REGISTRO AGOSTO'!$A$1:$T$889,2,FALSE)</f>
        <v>Corporación para la Atención Integral del Maltrato al menor en la región del Bío-Bío CATIM</v>
      </c>
      <c r="C473" s="178">
        <f>VLOOKUP(A473,'BASE REGISTRO AGOSTO'!$A$1:$T$889,3,FALSE)</f>
        <v>726079005</v>
      </c>
      <c r="D473" s="178" t="str">
        <f>VLOOKUP(A473,'BASE REGISTRO AGOSTO'!$A$1:$T$889,4,FALSE)</f>
        <v>Corporación de Derecho Privado</v>
      </c>
      <c r="E473" s="178" t="str">
        <f>VLOOKUP(A473,'BASE REGISTRO AGOSTO'!$A$1:$T$889,5,FALSE)</f>
        <v>Otorgada por Decreto Supremo N° 1298, de 8 de noviembre de 1993, del Ministerio de Justicia.</v>
      </c>
      <c r="F473" s="178" t="str">
        <f>VLOOKUP(A473,'BASE REGISTRO AGOSTO'!$A$1:$T$889,6,FALSE)</f>
        <v>Certificado de Vigencia Folio 500396152244, de fecha 30 de junio de 2021, emitido por el Servicio de Registro Civil e Identificación.</v>
      </c>
      <c r="G473" s="178" t="str">
        <f>VLOOKUP(A473,'BASE REGISTRO AGOSTO'!$A$1:$T$889,7,FALSE)</f>
        <v xml:space="preserve">Promover, coordinar, implementar y ejecutar acciones dirigidas a la atención y protección de niños/as víctimas de maltrato.
</v>
      </c>
      <c r="H473" s="178" t="str">
        <f>VLOOKUP(A473,'BASE REGISTRO AGOSTO'!$A$1:$T$889,8,FALSE)</f>
        <v xml:space="preserve">Presidente: Rodrigo Riquelme Lepez
Secretaria: María Rodríguez Tastests 
Tesorera: Claudia Abusleme Ramos 
</v>
      </c>
      <c r="I473" s="178" t="str">
        <f>VLOOKUP(A473,'BASE REGISTRO AGOSTO'!$A$1:$T$889,9,FALSE)</f>
        <v>Un año en sus cargos, pudiendo ser reelegidos indefinidamente</v>
      </c>
      <c r="J473" s="178" t="str">
        <f>VLOOKUP(A473,'BASE REGISTRO AGOSTO'!$A$1:$T$889,10,FALSE)</f>
        <v xml:space="preserve">23 DE ABRIL DE 2019 A 23 DE ABRIL DE 2020   Se pidió la documentación donde conste nombramiento de Directorio vigente a la fecha.
</v>
      </c>
      <c r="K473" s="178" t="str">
        <f>VLOOKUP(A473,'BASE REGISTRO AGOSTO'!$A$1:$T$889,11,FALSE)</f>
        <v xml:space="preserve">Presidente: Rodrigo Riquelme Lepez
Directora Ejecutiva: Sandra Castro Salazar, </v>
      </c>
      <c r="L473" s="178" t="str">
        <f>VLOOKUP(A473,'BASE REGISTRO AGOSTO'!$A$1:$T$889,12,FALSE)</f>
        <v xml:space="preserve">O’Higgins # 445 oficina 501, Concepción, Región del Biobío.
</v>
      </c>
      <c r="M473" s="178" t="str">
        <f>VLOOKUP(A473,'BASE REGISTRO AGOSTO'!$A$1:$T$889,13,FALSE)</f>
        <v>VIII</v>
      </c>
      <c r="N473" s="178" t="str">
        <f>VLOOKUP(A473,'BASE REGISTRO AGOSTO'!$A$1:$T$889,14,FALSE)</f>
        <v xml:space="preserve"> Biobío.</v>
      </c>
      <c r="O473" s="178" t="str">
        <f>VLOOKUP(A473,'BASE REGISTRO AGOSTO'!$A$1:$T$889,15,FALSE)</f>
        <v>Fono: 41-2247078</v>
      </c>
      <c r="P473" s="178" t="str">
        <f>VLOOKUP(A473,'BASE REGISTRO AGOSTO'!$A$1:$T$889,16,FALSE)</f>
        <v xml:space="preserve">jflores@catim.cl - ralburquenque@catim.cl          corporacion@catim.cl
</v>
      </c>
      <c r="Q473" s="178">
        <f>VLOOKUP(A473,'BASE REGISTRO AGOSTO'!$A$1:$T$889,17,FALSE)</f>
        <v>0</v>
      </c>
      <c r="R473" s="178" t="str">
        <f>VLOOKUP(A473,'BASE REGISTRO AGOSTO'!$A$1:$T$889,18,FALSE)</f>
        <v>93401: Instituciones de Asistencia Social</v>
      </c>
      <c r="S473" s="178" t="str">
        <f>VLOOKUP(A473,'BASE REGISTRO AGOSTO'!$A$1:$T$889,19,FALSE)</f>
        <v xml:space="preserve">Se acompañan antecedentes financieros correspondientes al año 2020, aprobados por el Sub Departamento de Supervisión Financiera Nacional. </v>
      </c>
      <c r="T473" s="183">
        <f>VLOOKUP(A473,'BASE REGISTRO AGOSTO'!$A$1:$T$889,20,FALSE)</f>
        <v>37970</v>
      </c>
      <c r="U473" s="177">
        <v>6943</v>
      </c>
      <c r="V473" s="179">
        <v>3714530</v>
      </c>
      <c r="W473" s="179">
        <v>10347620</v>
      </c>
      <c r="X473" s="180">
        <v>44469</v>
      </c>
      <c r="Y473" s="176" t="s">
        <v>6489</v>
      </c>
      <c r="Z473" s="176" t="s">
        <v>6490</v>
      </c>
      <c r="AA473" s="181" t="s">
        <v>6518</v>
      </c>
    </row>
    <row r="474" spans="1:27" ht="15.75" customHeight="1" x14ac:dyDescent="0.2">
      <c r="A474" s="177">
        <v>6943</v>
      </c>
      <c r="B474" s="178" t="str">
        <f>VLOOKUP(A474,'BASE REGISTRO AGOSTO'!$A$1:$T$889,2,FALSE)</f>
        <v>Corporación para la Atención Integral del Maltrato al menor en la región del Bío-Bío CATIM</v>
      </c>
      <c r="C474" s="178">
        <f>VLOOKUP(A474,'BASE REGISTRO AGOSTO'!$A$1:$T$889,3,FALSE)</f>
        <v>726079005</v>
      </c>
      <c r="D474" s="178" t="str">
        <f>VLOOKUP(A474,'BASE REGISTRO AGOSTO'!$A$1:$T$889,4,FALSE)</f>
        <v>Corporación de Derecho Privado</v>
      </c>
      <c r="E474" s="178" t="str">
        <f>VLOOKUP(A474,'BASE REGISTRO AGOSTO'!$A$1:$T$889,5,FALSE)</f>
        <v>Otorgada por Decreto Supremo N° 1298, de 8 de noviembre de 1993, del Ministerio de Justicia.</v>
      </c>
      <c r="F474" s="178" t="str">
        <f>VLOOKUP(A474,'BASE REGISTRO AGOSTO'!$A$1:$T$889,6,FALSE)</f>
        <v>Certificado de Vigencia Folio 500396152244, de fecha 30 de junio de 2021, emitido por el Servicio de Registro Civil e Identificación.</v>
      </c>
      <c r="G474" s="178" t="str">
        <f>VLOOKUP(A474,'BASE REGISTRO AGOSTO'!$A$1:$T$889,7,FALSE)</f>
        <v xml:space="preserve">Promover, coordinar, implementar y ejecutar acciones dirigidas a la atención y protección de niños/as víctimas de maltrato.
</v>
      </c>
      <c r="H474" s="178" t="str">
        <f>VLOOKUP(A474,'BASE REGISTRO AGOSTO'!$A$1:$T$889,8,FALSE)</f>
        <v xml:space="preserve">Presidente: Rodrigo Riquelme Lepez
Secretaria: María Rodríguez Tastests 
Tesorera: Claudia Abusleme Ramos 
</v>
      </c>
      <c r="I474" s="178" t="str">
        <f>VLOOKUP(A474,'BASE REGISTRO AGOSTO'!$A$1:$T$889,9,FALSE)</f>
        <v>Un año en sus cargos, pudiendo ser reelegidos indefinidamente</v>
      </c>
      <c r="J474" s="178" t="str">
        <f>VLOOKUP(A474,'BASE REGISTRO AGOSTO'!$A$1:$T$889,10,FALSE)</f>
        <v xml:space="preserve">23 DE ABRIL DE 2019 A 23 DE ABRIL DE 2020   Se pidió la documentación donde conste nombramiento de Directorio vigente a la fecha.
</v>
      </c>
      <c r="K474" s="178" t="str">
        <f>VLOOKUP(A474,'BASE REGISTRO AGOSTO'!$A$1:$T$889,11,FALSE)</f>
        <v xml:space="preserve">Presidente: Rodrigo Riquelme Lepez
Directora Ejecutiva: Sandra Castro Salazar, </v>
      </c>
      <c r="L474" s="178" t="str">
        <f>VLOOKUP(A474,'BASE REGISTRO AGOSTO'!$A$1:$T$889,12,FALSE)</f>
        <v xml:space="preserve">O’Higgins # 445 oficina 501, Concepción, Región del Biobío.
</v>
      </c>
      <c r="M474" s="178" t="str">
        <f>VLOOKUP(A474,'BASE REGISTRO AGOSTO'!$A$1:$T$889,13,FALSE)</f>
        <v>VIII</v>
      </c>
      <c r="N474" s="178" t="str">
        <f>VLOOKUP(A474,'BASE REGISTRO AGOSTO'!$A$1:$T$889,14,FALSE)</f>
        <v xml:space="preserve"> Biobío.</v>
      </c>
      <c r="O474" s="178" t="str">
        <f>VLOOKUP(A474,'BASE REGISTRO AGOSTO'!$A$1:$T$889,15,FALSE)</f>
        <v>Fono: 41-2247078</v>
      </c>
      <c r="P474" s="178" t="str">
        <f>VLOOKUP(A474,'BASE REGISTRO AGOSTO'!$A$1:$T$889,16,FALSE)</f>
        <v xml:space="preserve">jflores@catim.cl - ralburquenque@catim.cl          corporacion@catim.cl
</v>
      </c>
      <c r="Q474" s="178">
        <f>VLOOKUP(A474,'BASE REGISTRO AGOSTO'!$A$1:$T$889,17,FALSE)</f>
        <v>0</v>
      </c>
      <c r="R474" s="178" t="str">
        <f>VLOOKUP(A474,'BASE REGISTRO AGOSTO'!$A$1:$T$889,18,FALSE)</f>
        <v>93401: Instituciones de Asistencia Social</v>
      </c>
      <c r="S474" s="178" t="str">
        <f>VLOOKUP(A474,'BASE REGISTRO AGOSTO'!$A$1:$T$889,19,FALSE)</f>
        <v xml:space="preserve">Se acompañan antecedentes financieros correspondientes al año 2020, aprobados por el Sub Departamento de Supervisión Financiera Nacional. </v>
      </c>
      <c r="T474" s="183">
        <f>VLOOKUP(A474,'BASE REGISTRO AGOSTO'!$A$1:$T$889,20,FALSE)</f>
        <v>37970</v>
      </c>
      <c r="U474" s="177">
        <v>6943</v>
      </c>
      <c r="V474" s="179">
        <v>42133065</v>
      </c>
      <c r="W474" s="179">
        <v>211321047</v>
      </c>
      <c r="X474" s="180">
        <v>44469</v>
      </c>
      <c r="Y474" s="176" t="s">
        <v>6489</v>
      </c>
      <c r="Z474" s="176" t="s">
        <v>6490</v>
      </c>
      <c r="AA474" s="181" t="s">
        <v>148</v>
      </c>
    </row>
    <row r="475" spans="1:27" ht="15.75" customHeight="1" x14ac:dyDescent="0.2">
      <c r="A475" s="177">
        <v>6943</v>
      </c>
      <c r="B475" s="178" t="str">
        <f>VLOOKUP(A475,'BASE REGISTRO AGOSTO'!$A$1:$T$889,2,FALSE)</f>
        <v>Corporación para la Atención Integral del Maltrato al menor en la región del Bío-Bío CATIM</v>
      </c>
      <c r="C475" s="178">
        <f>VLOOKUP(A475,'BASE REGISTRO AGOSTO'!$A$1:$T$889,3,FALSE)</f>
        <v>726079005</v>
      </c>
      <c r="D475" s="178" t="str">
        <f>VLOOKUP(A475,'BASE REGISTRO AGOSTO'!$A$1:$T$889,4,FALSE)</f>
        <v>Corporación de Derecho Privado</v>
      </c>
      <c r="E475" s="178" t="str">
        <f>VLOOKUP(A475,'BASE REGISTRO AGOSTO'!$A$1:$T$889,5,FALSE)</f>
        <v>Otorgada por Decreto Supremo N° 1298, de 8 de noviembre de 1993, del Ministerio de Justicia.</v>
      </c>
      <c r="F475" s="178" t="str">
        <f>VLOOKUP(A475,'BASE REGISTRO AGOSTO'!$A$1:$T$889,6,FALSE)</f>
        <v>Certificado de Vigencia Folio 500396152244, de fecha 30 de junio de 2021, emitido por el Servicio de Registro Civil e Identificación.</v>
      </c>
      <c r="G475" s="178" t="str">
        <f>VLOOKUP(A475,'BASE REGISTRO AGOSTO'!$A$1:$T$889,7,FALSE)</f>
        <v xml:space="preserve">Promover, coordinar, implementar y ejecutar acciones dirigidas a la atención y protección de niños/as víctimas de maltrato.
</v>
      </c>
      <c r="H475" s="178" t="str">
        <f>VLOOKUP(A475,'BASE REGISTRO AGOSTO'!$A$1:$T$889,8,FALSE)</f>
        <v xml:space="preserve">Presidente: Rodrigo Riquelme Lepez
Secretaria: María Rodríguez Tastests 
Tesorera: Claudia Abusleme Ramos 
</v>
      </c>
      <c r="I475" s="178" t="str">
        <f>VLOOKUP(A475,'BASE REGISTRO AGOSTO'!$A$1:$T$889,9,FALSE)</f>
        <v>Un año en sus cargos, pudiendo ser reelegidos indefinidamente</v>
      </c>
      <c r="J475" s="178" t="str">
        <f>VLOOKUP(A475,'BASE REGISTRO AGOSTO'!$A$1:$T$889,10,FALSE)</f>
        <v xml:space="preserve">23 DE ABRIL DE 2019 A 23 DE ABRIL DE 2020   Se pidió la documentación donde conste nombramiento de Directorio vigente a la fecha.
</v>
      </c>
      <c r="K475" s="178" t="str">
        <f>VLOOKUP(A475,'BASE REGISTRO AGOSTO'!$A$1:$T$889,11,FALSE)</f>
        <v xml:space="preserve">Presidente: Rodrigo Riquelme Lepez
Directora Ejecutiva: Sandra Castro Salazar, </v>
      </c>
      <c r="L475" s="178" t="str">
        <f>VLOOKUP(A475,'BASE REGISTRO AGOSTO'!$A$1:$T$889,12,FALSE)</f>
        <v xml:space="preserve">O’Higgins # 445 oficina 501, Concepción, Región del Biobío.
</v>
      </c>
      <c r="M475" s="178" t="str">
        <f>VLOOKUP(A475,'BASE REGISTRO AGOSTO'!$A$1:$T$889,13,FALSE)</f>
        <v>VIII</v>
      </c>
      <c r="N475" s="178" t="str">
        <f>VLOOKUP(A475,'BASE REGISTRO AGOSTO'!$A$1:$T$889,14,FALSE)</f>
        <v xml:space="preserve"> Biobío.</v>
      </c>
      <c r="O475" s="178" t="str">
        <f>VLOOKUP(A475,'BASE REGISTRO AGOSTO'!$A$1:$T$889,15,FALSE)</f>
        <v>Fono: 41-2247078</v>
      </c>
      <c r="P475" s="178" t="str">
        <f>VLOOKUP(A475,'BASE REGISTRO AGOSTO'!$A$1:$T$889,16,FALSE)</f>
        <v xml:space="preserve">jflores@catim.cl - ralburquenque@catim.cl          corporacion@catim.cl
</v>
      </c>
      <c r="Q475" s="178">
        <f>VLOOKUP(A475,'BASE REGISTRO AGOSTO'!$A$1:$T$889,17,FALSE)</f>
        <v>0</v>
      </c>
      <c r="R475" s="178" t="str">
        <f>VLOOKUP(A475,'BASE REGISTRO AGOSTO'!$A$1:$T$889,18,FALSE)</f>
        <v>93401: Instituciones de Asistencia Social</v>
      </c>
      <c r="S475" s="178" t="str">
        <f>VLOOKUP(A475,'BASE REGISTRO AGOSTO'!$A$1:$T$889,19,FALSE)</f>
        <v xml:space="preserve">Se acompañan antecedentes financieros correspondientes al año 2020, aprobados por el Sub Departamento de Supervisión Financiera Nacional. </v>
      </c>
      <c r="T475" s="183">
        <f>VLOOKUP(A475,'BASE REGISTRO AGOSTO'!$A$1:$T$889,20,FALSE)</f>
        <v>37970</v>
      </c>
      <c r="U475" s="177">
        <v>6943</v>
      </c>
      <c r="V475" s="179">
        <v>52457422</v>
      </c>
      <c r="W475" s="179">
        <v>232743090</v>
      </c>
      <c r="X475" s="180">
        <v>44469</v>
      </c>
      <c r="Y475" s="176" t="s">
        <v>6489</v>
      </c>
      <c r="Z475" s="176" t="s">
        <v>6490</v>
      </c>
      <c r="AA475" s="181" t="s">
        <v>6511</v>
      </c>
    </row>
    <row r="476" spans="1:27" ht="15.75" customHeight="1" x14ac:dyDescent="0.2">
      <c r="A476" s="177">
        <v>6943</v>
      </c>
      <c r="B476" s="178" t="str">
        <f>VLOOKUP(A476,'BASE REGISTRO AGOSTO'!$A$1:$T$889,2,FALSE)</f>
        <v>Corporación para la Atención Integral del Maltrato al menor en la región del Bío-Bío CATIM</v>
      </c>
      <c r="C476" s="178">
        <f>VLOOKUP(A476,'BASE REGISTRO AGOSTO'!$A$1:$T$889,3,FALSE)</f>
        <v>726079005</v>
      </c>
      <c r="D476" s="178" t="str">
        <f>VLOOKUP(A476,'BASE REGISTRO AGOSTO'!$A$1:$T$889,4,FALSE)</f>
        <v>Corporación de Derecho Privado</v>
      </c>
      <c r="E476" s="178" t="str">
        <f>VLOOKUP(A476,'BASE REGISTRO AGOSTO'!$A$1:$T$889,5,FALSE)</f>
        <v>Otorgada por Decreto Supremo N° 1298, de 8 de noviembre de 1993, del Ministerio de Justicia.</v>
      </c>
      <c r="F476" s="178" t="str">
        <f>VLOOKUP(A476,'BASE REGISTRO AGOSTO'!$A$1:$T$889,6,FALSE)</f>
        <v>Certificado de Vigencia Folio 500396152244, de fecha 30 de junio de 2021, emitido por el Servicio de Registro Civil e Identificación.</v>
      </c>
      <c r="G476" s="178" t="str">
        <f>VLOOKUP(A476,'BASE REGISTRO AGOSTO'!$A$1:$T$889,7,FALSE)</f>
        <v xml:space="preserve">Promover, coordinar, implementar y ejecutar acciones dirigidas a la atención y protección de niños/as víctimas de maltrato.
</v>
      </c>
      <c r="H476" s="178" t="str">
        <f>VLOOKUP(A476,'BASE REGISTRO AGOSTO'!$A$1:$T$889,8,FALSE)</f>
        <v xml:space="preserve">Presidente: Rodrigo Riquelme Lepez
Secretaria: María Rodríguez Tastests 
Tesorera: Claudia Abusleme Ramos 
</v>
      </c>
      <c r="I476" s="178" t="str">
        <f>VLOOKUP(A476,'BASE REGISTRO AGOSTO'!$A$1:$T$889,9,FALSE)</f>
        <v>Un año en sus cargos, pudiendo ser reelegidos indefinidamente</v>
      </c>
      <c r="J476" s="178" t="str">
        <f>VLOOKUP(A476,'BASE REGISTRO AGOSTO'!$A$1:$T$889,10,FALSE)</f>
        <v xml:space="preserve">23 DE ABRIL DE 2019 A 23 DE ABRIL DE 2020   Se pidió la documentación donde conste nombramiento de Directorio vigente a la fecha.
</v>
      </c>
      <c r="K476" s="178" t="str">
        <f>VLOOKUP(A476,'BASE REGISTRO AGOSTO'!$A$1:$T$889,11,FALSE)</f>
        <v xml:space="preserve">Presidente: Rodrigo Riquelme Lepez
Directora Ejecutiva: Sandra Castro Salazar, </v>
      </c>
      <c r="L476" s="178" t="str">
        <f>VLOOKUP(A476,'BASE REGISTRO AGOSTO'!$A$1:$T$889,12,FALSE)</f>
        <v xml:space="preserve">O’Higgins # 445 oficina 501, Concepción, Región del Biobío.
</v>
      </c>
      <c r="M476" s="178" t="str">
        <f>VLOOKUP(A476,'BASE REGISTRO AGOSTO'!$A$1:$T$889,13,FALSE)</f>
        <v>VIII</v>
      </c>
      <c r="N476" s="178" t="str">
        <f>VLOOKUP(A476,'BASE REGISTRO AGOSTO'!$A$1:$T$889,14,FALSE)</f>
        <v xml:space="preserve"> Biobío.</v>
      </c>
      <c r="O476" s="178" t="str">
        <f>VLOOKUP(A476,'BASE REGISTRO AGOSTO'!$A$1:$T$889,15,FALSE)</f>
        <v>Fono: 41-2247078</v>
      </c>
      <c r="P476" s="178" t="str">
        <f>VLOOKUP(A476,'BASE REGISTRO AGOSTO'!$A$1:$T$889,16,FALSE)</f>
        <v xml:space="preserve">jflores@catim.cl - ralburquenque@catim.cl          corporacion@catim.cl
</v>
      </c>
      <c r="Q476" s="178">
        <f>VLOOKUP(A476,'BASE REGISTRO AGOSTO'!$A$1:$T$889,17,FALSE)</f>
        <v>0</v>
      </c>
      <c r="R476" s="178" t="str">
        <f>VLOOKUP(A476,'BASE REGISTRO AGOSTO'!$A$1:$T$889,18,FALSE)</f>
        <v>93401: Instituciones de Asistencia Social</v>
      </c>
      <c r="S476" s="178" t="str">
        <f>VLOOKUP(A476,'BASE REGISTRO AGOSTO'!$A$1:$T$889,19,FALSE)</f>
        <v xml:space="preserve">Se acompañan antecedentes financieros correspondientes al año 2020, aprobados por el Sub Departamento de Supervisión Financiera Nacional. </v>
      </c>
      <c r="T476" s="183">
        <f>VLOOKUP(A476,'BASE REGISTRO AGOSTO'!$A$1:$T$889,20,FALSE)</f>
        <v>37970</v>
      </c>
      <c r="U476" s="177">
        <v>6943</v>
      </c>
      <c r="V476" s="179">
        <v>46962279</v>
      </c>
      <c r="W476" s="179">
        <v>243318777</v>
      </c>
      <c r="X476" s="180">
        <v>44469</v>
      </c>
      <c r="Y476" s="176" t="s">
        <v>6489</v>
      </c>
      <c r="Z476" s="176" t="s">
        <v>6490</v>
      </c>
      <c r="AA476" s="181" t="s">
        <v>6502</v>
      </c>
    </row>
    <row r="477" spans="1:27" ht="15.75" customHeight="1" x14ac:dyDescent="0.2">
      <c r="A477" s="177">
        <v>6943</v>
      </c>
      <c r="B477" s="178" t="str">
        <f>VLOOKUP(A477,'BASE REGISTRO AGOSTO'!$A$1:$T$889,2,FALSE)</f>
        <v>Corporación para la Atención Integral del Maltrato al menor en la región del Bío-Bío CATIM</v>
      </c>
      <c r="C477" s="178">
        <f>VLOOKUP(A477,'BASE REGISTRO AGOSTO'!$A$1:$T$889,3,FALSE)</f>
        <v>726079005</v>
      </c>
      <c r="D477" s="178" t="str">
        <f>VLOOKUP(A477,'BASE REGISTRO AGOSTO'!$A$1:$T$889,4,FALSE)</f>
        <v>Corporación de Derecho Privado</v>
      </c>
      <c r="E477" s="178" t="str">
        <f>VLOOKUP(A477,'BASE REGISTRO AGOSTO'!$A$1:$T$889,5,FALSE)</f>
        <v>Otorgada por Decreto Supremo N° 1298, de 8 de noviembre de 1993, del Ministerio de Justicia.</v>
      </c>
      <c r="F477" s="178" t="str">
        <f>VLOOKUP(A477,'BASE REGISTRO AGOSTO'!$A$1:$T$889,6,FALSE)</f>
        <v>Certificado de Vigencia Folio 500396152244, de fecha 30 de junio de 2021, emitido por el Servicio de Registro Civil e Identificación.</v>
      </c>
      <c r="G477" s="178" t="str">
        <f>VLOOKUP(A477,'BASE REGISTRO AGOSTO'!$A$1:$T$889,7,FALSE)</f>
        <v xml:space="preserve">Promover, coordinar, implementar y ejecutar acciones dirigidas a la atención y protección de niños/as víctimas de maltrato.
</v>
      </c>
      <c r="H477" s="178" t="str">
        <f>VLOOKUP(A477,'BASE REGISTRO AGOSTO'!$A$1:$T$889,8,FALSE)</f>
        <v xml:space="preserve">Presidente: Rodrigo Riquelme Lepez
Secretaria: María Rodríguez Tastests 
Tesorera: Claudia Abusleme Ramos 
</v>
      </c>
      <c r="I477" s="178" t="str">
        <f>VLOOKUP(A477,'BASE REGISTRO AGOSTO'!$A$1:$T$889,9,FALSE)</f>
        <v>Un año en sus cargos, pudiendo ser reelegidos indefinidamente</v>
      </c>
      <c r="J477" s="178" t="str">
        <f>VLOOKUP(A477,'BASE REGISTRO AGOSTO'!$A$1:$T$889,10,FALSE)</f>
        <v xml:space="preserve">23 DE ABRIL DE 2019 A 23 DE ABRIL DE 2020   Se pidió la documentación donde conste nombramiento de Directorio vigente a la fecha.
</v>
      </c>
      <c r="K477" s="178" t="str">
        <f>VLOOKUP(A477,'BASE REGISTRO AGOSTO'!$A$1:$T$889,11,FALSE)</f>
        <v xml:space="preserve">Presidente: Rodrigo Riquelme Lepez
Directora Ejecutiva: Sandra Castro Salazar, </v>
      </c>
      <c r="L477" s="178" t="str">
        <f>VLOOKUP(A477,'BASE REGISTRO AGOSTO'!$A$1:$T$889,12,FALSE)</f>
        <v xml:space="preserve">O’Higgins # 445 oficina 501, Concepción, Región del Biobío.
</v>
      </c>
      <c r="M477" s="178" t="str">
        <f>VLOOKUP(A477,'BASE REGISTRO AGOSTO'!$A$1:$T$889,13,FALSE)</f>
        <v>VIII</v>
      </c>
      <c r="N477" s="178" t="str">
        <f>VLOOKUP(A477,'BASE REGISTRO AGOSTO'!$A$1:$T$889,14,FALSE)</f>
        <v xml:space="preserve"> Biobío.</v>
      </c>
      <c r="O477" s="178" t="str">
        <f>VLOOKUP(A477,'BASE REGISTRO AGOSTO'!$A$1:$T$889,15,FALSE)</f>
        <v>Fono: 41-2247078</v>
      </c>
      <c r="P477" s="178" t="str">
        <f>VLOOKUP(A477,'BASE REGISTRO AGOSTO'!$A$1:$T$889,16,FALSE)</f>
        <v xml:space="preserve">jflores@catim.cl - ralburquenque@catim.cl          corporacion@catim.cl
</v>
      </c>
      <c r="Q477" s="178">
        <f>VLOOKUP(A477,'BASE REGISTRO AGOSTO'!$A$1:$T$889,17,FALSE)</f>
        <v>0</v>
      </c>
      <c r="R477" s="178" t="str">
        <f>VLOOKUP(A477,'BASE REGISTRO AGOSTO'!$A$1:$T$889,18,FALSE)</f>
        <v>93401: Instituciones de Asistencia Social</v>
      </c>
      <c r="S477" s="178" t="str">
        <f>VLOOKUP(A477,'BASE REGISTRO AGOSTO'!$A$1:$T$889,19,FALSE)</f>
        <v xml:space="preserve">Se acompañan antecedentes financieros correspondientes al año 2020, aprobados por el Sub Departamento de Supervisión Financiera Nacional. </v>
      </c>
      <c r="T477" s="183">
        <f>VLOOKUP(A477,'BASE REGISTRO AGOSTO'!$A$1:$T$889,20,FALSE)</f>
        <v>37970</v>
      </c>
      <c r="U477" s="177">
        <v>6943</v>
      </c>
      <c r="V477" s="179">
        <v>27463320</v>
      </c>
      <c r="W477" s="179">
        <v>221775329</v>
      </c>
      <c r="X477" s="180">
        <v>44469</v>
      </c>
      <c r="Y477" s="176" t="s">
        <v>6489</v>
      </c>
      <c r="Z477" s="176" t="s">
        <v>6490</v>
      </c>
      <c r="AA477" s="181" t="s">
        <v>6542</v>
      </c>
    </row>
    <row r="478" spans="1:27" ht="15.75" customHeight="1" x14ac:dyDescent="0.2">
      <c r="A478" s="177">
        <v>6943</v>
      </c>
      <c r="B478" s="178" t="str">
        <f>VLOOKUP(A478,'BASE REGISTRO AGOSTO'!$A$1:$T$889,2,FALSE)</f>
        <v>Corporación para la Atención Integral del Maltrato al menor en la región del Bío-Bío CATIM</v>
      </c>
      <c r="C478" s="178">
        <f>VLOOKUP(A478,'BASE REGISTRO AGOSTO'!$A$1:$T$889,3,FALSE)</f>
        <v>726079005</v>
      </c>
      <c r="D478" s="178" t="str">
        <f>VLOOKUP(A478,'BASE REGISTRO AGOSTO'!$A$1:$T$889,4,FALSE)</f>
        <v>Corporación de Derecho Privado</v>
      </c>
      <c r="E478" s="178" t="str">
        <f>VLOOKUP(A478,'BASE REGISTRO AGOSTO'!$A$1:$T$889,5,FALSE)</f>
        <v>Otorgada por Decreto Supremo N° 1298, de 8 de noviembre de 1993, del Ministerio de Justicia.</v>
      </c>
      <c r="F478" s="178" t="str">
        <f>VLOOKUP(A478,'BASE REGISTRO AGOSTO'!$A$1:$T$889,6,FALSE)</f>
        <v>Certificado de Vigencia Folio 500396152244, de fecha 30 de junio de 2021, emitido por el Servicio de Registro Civil e Identificación.</v>
      </c>
      <c r="G478" s="178" t="str">
        <f>VLOOKUP(A478,'BASE REGISTRO AGOSTO'!$A$1:$T$889,7,FALSE)</f>
        <v xml:space="preserve">Promover, coordinar, implementar y ejecutar acciones dirigidas a la atención y protección de niños/as víctimas de maltrato.
</v>
      </c>
      <c r="H478" s="178" t="str">
        <f>VLOOKUP(A478,'BASE REGISTRO AGOSTO'!$A$1:$T$889,8,FALSE)</f>
        <v xml:space="preserve">Presidente: Rodrigo Riquelme Lepez
Secretaria: María Rodríguez Tastests 
Tesorera: Claudia Abusleme Ramos 
</v>
      </c>
      <c r="I478" s="178" t="str">
        <f>VLOOKUP(A478,'BASE REGISTRO AGOSTO'!$A$1:$T$889,9,FALSE)</f>
        <v>Un año en sus cargos, pudiendo ser reelegidos indefinidamente</v>
      </c>
      <c r="J478" s="178" t="str">
        <f>VLOOKUP(A478,'BASE REGISTRO AGOSTO'!$A$1:$T$889,10,FALSE)</f>
        <v xml:space="preserve">23 DE ABRIL DE 2019 A 23 DE ABRIL DE 2020   Se pidió la documentación donde conste nombramiento de Directorio vigente a la fecha.
</v>
      </c>
      <c r="K478" s="178" t="str">
        <f>VLOOKUP(A478,'BASE REGISTRO AGOSTO'!$A$1:$T$889,11,FALSE)</f>
        <v xml:space="preserve">Presidente: Rodrigo Riquelme Lepez
Directora Ejecutiva: Sandra Castro Salazar, </v>
      </c>
      <c r="L478" s="178" t="str">
        <f>VLOOKUP(A478,'BASE REGISTRO AGOSTO'!$A$1:$T$889,12,FALSE)</f>
        <v xml:space="preserve">O’Higgins # 445 oficina 501, Concepción, Región del Biobío.
</v>
      </c>
      <c r="M478" s="178" t="str">
        <f>VLOOKUP(A478,'BASE REGISTRO AGOSTO'!$A$1:$T$889,13,FALSE)</f>
        <v>VIII</v>
      </c>
      <c r="N478" s="178" t="str">
        <f>VLOOKUP(A478,'BASE REGISTRO AGOSTO'!$A$1:$T$889,14,FALSE)</f>
        <v xml:space="preserve"> Biobío.</v>
      </c>
      <c r="O478" s="178" t="str">
        <f>VLOOKUP(A478,'BASE REGISTRO AGOSTO'!$A$1:$T$889,15,FALSE)</f>
        <v>Fono: 41-2247078</v>
      </c>
      <c r="P478" s="178" t="str">
        <f>VLOOKUP(A478,'BASE REGISTRO AGOSTO'!$A$1:$T$889,16,FALSE)</f>
        <v xml:space="preserve">jflores@catim.cl - ralburquenque@catim.cl          corporacion@catim.cl
</v>
      </c>
      <c r="Q478" s="178">
        <f>VLOOKUP(A478,'BASE REGISTRO AGOSTO'!$A$1:$T$889,17,FALSE)</f>
        <v>0</v>
      </c>
      <c r="R478" s="178" t="str">
        <f>VLOOKUP(A478,'BASE REGISTRO AGOSTO'!$A$1:$T$889,18,FALSE)</f>
        <v>93401: Instituciones de Asistencia Social</v>
      </c>
      <c r="S478" s="178" t="str">
        <f>VLOOKUP(A478,'BASE REGISTRO AGOSTO'!$A$1:$T$889,19,FALSE)</f>
        <v xml:space="preserve">Se acompañan antecedentes financieros correspondientes al año 2020, aprobados por el Sub Departamento de Supervisión Financiera Nacional. </v>
      </c>
      <c r="T478" s="183">
        <f>VLOOKUP(A478,'BASE REGISTRO AGOSTO'!$A$1:$T$889,20,FALSE)</f>
        <v>37970</v>
      </c>
      <c r="U478" s="177">
        <v>6943</v>
      </c>
      <c r="V478" s="179">
        <v>116270698</v>
      </c>
      <c r="W478" s="179">
        <v>438934315</v>
      </c>
      <c r="X478" s="180">
        <v>44469</v>
      </c>
      <c r="Y478" s="176" t="s">
        <v>6489</v>
      </c>
      <c r="Z478" s="176" t="s">
        <v>6490</v>
      </c>
      <c r="AA478" s="181" t="s">
        <v>6637</v>
      </c>
    </row>
    <row r="479" spans="1:27" ht="15.75" customHeight="1" x14ac:dyDescent="0.2">
      <c r="A479" s="177">
        <v>6943</v>
      </c>
      <c r="B479" s="178" t="str">
        <f>VLOOKUP(A479,'BASE REGISTRO AGOSTO'!$A$1:$T$889,2,FALSE)</f>
        <v>Corporación para la Atención Integral del Maltrato al menor en la región del Bío-Bío CATIM</v>
      </c>
      <c r="C479" s="178">
        <f>VLOOKUP(A479,'BASE REGISTRO AGOSTO'!$A$1:$T$889,3,FALSE)</f>
        <v>726079005</v>
      </c>
      <c r="D479" s="178" t="str">
        <f>VLOOKUP(A479,'BASE REGISTRO AGOSTO'!$A$1:$T$889,4,FALSE)</f>
        <v>Corporación de Derecho Privado</v>
      </c>
      <c r="E479" s="178" t="str">
        <f>VLOOKUP(A479,'BASE REGISTRO AGOSTO'!$A$1:$T$889,5,FALSE)</f>
        <v>Otorgada por Decreto Supremo N° 1298, de 8 de noviembre de 1993, del Ministerio de Justicia.</v>
      </c>
      <c r="F479" s="178" t="str">
        <f>VLOOKUP(A479,'BASE REGISTRO AGOSTO'!$A$1:$T$889,6,FALSE)</f>
        <v>Certificado de Vigencia Folio 500396152244, de fecha 30 de junio de 2021, emitido por el Servicio de Registro Civil e Identificación.</v>
      </c>
      <c r="G479" s="178" t="str">
        <f>VLOOKUP(A479,'BASE REGISTRO AGOSTO'!$A$1:$T$889,7,FALSE)</f>
        <v xml:space="preserve">Promover, coordinar, implementar y ejecutar acciones dirigidas a la atención y protección de niños/as víctimas de maltrato.
</v>
      </c>
      <c r="H479" s="178" t="str">
        <f>VLOOKUP(A479,'BASE REGISTRO AGOSTO'!$A$1:$T$889,8,FALSE)</f>
        <v xml:space="preserve">Presidente: Rodrigo Riquelme Lepez
Secretaria: María Rodríguez Tastests 
Tesorera: Claudia Abusleme Ramos 
</v>
      </c>
      <c r="I479" s="178" t="str">
        <f>VLOOKUP(A479,'BASE REGISTRO AGOSTO'!$A$1:$T$889,9,FALSE)</f>
        <v>Un año en sus cargos, pudiendo ser reelegidos indefinidamente</v>
      </c>
      <c r="J479" s="178" t="str">
        <f>VLOOKUP(A479,'BASE REGISTRO AGOSTO'!$A$1:$T$889,10,FALSE)</f>
        <v xml:space="preserve">23 DE ABRIL DE 2019 A 23 DE ABRIL DE 2020   Se pidió la documentación donde conste nombramiento de Directorio vigente a la fecha.
</v>
      </c>
      <c r="K479" s="178" t="str">
        <f>VLOOKUP(A479,'BASE REGISTRO AGOSTO'!$A$1:$T$889,11,FALSE)</f>
        <v xml:space="preserve">Presidente: Rodrigo Riquelme Lepez
Directora Ejecutiva: Sandra Castro Salazar, </v>
      </c>
      <c r="L479" s="178" t="str">
        <f>VLOOKUP(A479,'BASE REGISTRO AGOSTO'!$A$1:$T$889,12,FALSE)</f>
        <v xml:space="preserve">O’Higgins # 445 oficina 501, Concepción, Región del Biobío.
</v>
      </c>
      <c r="M479" s="178" t="str">
        <f>VLOOKUP(A479,'BASE REGISTRO AGOSTO'!$A$1:$T$889,13,FALSE)</f>
        <v>VIII</v>
      </c>
      <c r="N479" s="178" t="str">
        <f>VLOOKUP(A479,'BASE REGISTRO AGOSTO'!$A$1:$T$889,14,FALSE)</f>
        <v xml:space="preserve"> Biobío.</v>
      </c>
      <c r="O479" s="178" t="str">
        <f>VLOOKUP(A479,'BASE REGISTRO AGOSTO'!$A$1:$T$889,15,FALSE)</f>
        <v>Fono: 41-2247078</v>
      </c>
      <c r="P479" s="178" t="str">
        <f>VLOOKUP(A479,'BASE REGISTRO AGOSTO'!$A$1:$T$889,16,FALSE)</f>
        <v xml:space="preserve">jflores@catim.cl - ralburquenque@catim.cl          corporacion@catim.cl
</v>
      </c>
      <c r="Q479" s="178">
        <f>VLOOKUP(A479,'BASE REGISTRO AGOSTO'!$A$1:$T$889,17,FALSE)</f>
        <v>0</v>
      </c>
      <c r="R479" s="178" t="str">
        <f>VLOOKUP(A479,'BASE REGISTRO AGOSTO'!$A$1:$T$889,18,FALSE)</f>
        <v>93401: Instituciones de Asistencia Social</v>
      </c>
      <c r="S479" s="178" t="str">
        <f>VLOOKUP(A479,'BASE REGISTRO AGOSTO'!$A$1:$T$889,19,FALSE)</f>
        <v xml:space="preserve">Se acompañan antecedentes financieros correspondientes al año 2020, aprobados por el Sub Departamento de Supervisión Financiera Nacional. </v>
      </c>
      <c r="T479" s="183">
        <f>VLOOKUP(A479,'BASE REGISTRO AGOSTO'!$A$1:$T$889,20,FALSE)</f>
        <v>37970</v>
      </c>
      <c r="U479" s="177">
        <v>6943</v>
      </c>
      <c r="V479" s="179">
        <v>47156848</v>
      </c>
      <c r="W479" s="179">
        <v>268212757</v>
      </c>
      <c r="X479" s="180">
        <v>44469</v>
      </c>
      <c r="Y479" s="176" t="s">
        <v>6489</v>
      </c>
      <c r="Z479" s="176" t="s">
        <v>6490</v>
      </c>
      <c r="AA479" s="181" t="s">
        <v>7478</v>
      </c>
    </row>
    <row r="480" spans="1:27" ht="15.75" customHeight="1" x14ac:dyDescent="0.2">
      <c r="A480" s="177">
        <v>6945</v>
      </c>
      <c r="B480" s="178" t="str">
        <f>VLOOKUP(A480,'BASE REGISTRO AGOSTO'!$A$1:$T$889,2,FALSE)</f>
        <v>Parroquia Nuestra Señora de la Merced, de Petorca</v>
      </c>
      <c r="C480" s="178">
        <f>VLOOKUP(A480,'BASE REGISTRO AGOSTO'!$A$1:$T$889,3,FALSE)</f>
        <v>653716907</v>
      </c>
      <c r="D480" s="178" t="str">
        <f>VLOOKUP(A480,'BASE REGISTRO AGOSTO'!$A$1:$T$889,4,FALSE)</f>
        <v>Institución Religiosa</v>
      </c>
      <c r="E480" s="178" t="str">
        <f>VLOOKUP(A480,'BASE REGISTRO AGOSTO'!$A$1:$T$889,5,FALSE)</f>
        <v>Erigida de acuerdo al Derecho Canónico</v>
      </c>
      <c r="F480" s="178" t="str">
        <f>VLOOKUP(A480,'BASE REGISTRO AGOSTO'!$A$1:$T$889,6,FALSE)</f>
        <v>Indefinida</v>
      </c>
      <c r="G480" s="178" t="str">
        <f>VLOOKUP(A480,'BASE REGISTRO AGOSTO'!$A$1:$T$889,7,FALSE)</f>
        <v>Actividades Religiosas</v>
      </c>
      <c r="H480" s="178" t="str">
        <f>VLOOKUP(A480,'BASE REGISTRO AGOSTO'!$A$1:$T$889,8,FALSE)</f>
        <v>no tiene</v>
      </c>
      <c r="I480" s="178">
        <f>VLOOKUP(A480,'BASE REGISTRO AGOSTO'!$A$1:$T$889,9,FALSE)</f>
        <v>0</v>
      </c>
      <c r="J480" s="178">
        <f>VLOOKUP(A480,'BASE REGISTRO AGOSTO'!$A$1:$T$889,10,FALSE)</f>
        <v>0</v>
      </c>
      <c r="K480" s="178" t="str">
        <f>VLOOKUP(A480,'BASE REGISTRO AGOSTO'!$A$1:$T$889,11,FALSE)</f>
        <v xml:space="preserve">Ernesto Albornoz Mena, </v>
      </c>
      <c r="L480" s="178" t="str">
        <f>VLOOKUP(A480,'BASE REGISTRO AGOSTO'!$A$1:$T$889,12,FALSE)</f>
        <v xml:space="preserve">Matriz Nº 135, Petorca, Quinta Región, </v>
      </c>
      <c r="M480" s="178" t="str">
        <f>VLOOKUP(A480,'BASE REGISTRO AGOSTO'!$A$1:$T$889,13,FALSE)</f>
        <v>V</v>
      </c>
      <c r="N480" s="178" t="str">
        <f>VLOOKUP(A480,'BASE REGISTRO AGOSTO'!$A$1:$T$889,14,FALSE)</f>
        <v>Petorca</v>
      </c>
      <c r="O480" s="178" t="str">
        <f>VLOOKUP(A480,'BASE REGISTRO AGOSTO'!$A$1:$T$889,15,FALSE)</f>
        <v>(56) 342510121</v>
      </c>
      <c r="P480" s="178" t="str">
        <f>VLOOKUP(A480,'BASE REGISTRO AGOSTO'!$A$1:$T$889,16,FALSE)</f>
        <v>sanfelipe@episcopado.cl</v>
      </c>
      <c r="Q480" s="178">
        <f>VLOOKUP(A480,'BASE REGISTRO AGOSTO'!$A$1:$T$889,17,FALSE)</f>
        <v>0</v>
      </c>
      <c r="R480" s="178" t="str">
        <f>VLOOKUP(A480,'BASE REGISTRO AGOSTO'!$A$1:$T$889,18,FALSE)</f>
        <v>93910: Organizaciones Religiosas</v>
      </c>
      <c r="S480" s="178" t="str">
        <f>VLOOKUP(A480,'BASE REGISTRO AGOSTO'!$A$1:$T$889,19,FALSE)</f>
        <v>Se acompaña Certificado de Antecedentes Financieros del año 2019, aprobados por el Subdepartamento de Supervisión Nacional.</v>
      </c>
      <c r="T480" s="183">
        <f>VLOOKUP(A480,'BASE REGISTRO AGOSTO'!$A$1:$T$889,20,FALSE)</f>
        <v>37970</v>
      </c>
      <c r="U480" s="177">
        <v>6945</v>
      </c>
      <c r="V480" s="179">
        <v>0</v>
      </c>
      <c r="W480" s="179">
        <v>14817780</v>
      </c>
      <c r="X480" s="180">
        <v>44469</v>
      </c>
      <c r="Y480" s="176" t="s">
        <v>6489</v>
      </c>
      <c r="Z480" s="176" t="s">
        <v>6490</v>
      </c>
      <c r="AA480" s="181" t="s">
        <v>6650</v>
      </c>
    </row>
    <row r="481" spans="1:27" ht="15.75" customHeight="1" x14ac:dyDescent="0.2">
      <c r="A481" s="177">
        <v>6950</v>
      </c>
      <c r="B481" s="178" t="str">
        <f>VLOOKUP(A481,'BASE REGISTRO AGOSTO'!$A$1:$T$889,2,FALSE)</f>
        <v xml:space="preserve">
Organización no Gubernamental de Desarrollo María Acoge o también ONG MARÍA ACOGE
</v>
      </c>
      <c r="C481" s="178">
        <f>VLOOKUP(A481,'BASE REGISTRO AGOSTO'!$A$1:$T$889,3,FALSE)</f>
        <v>728857005</v>
      </c>
      <c r="D481" s="178" t="str">
        <f>VLOOKUP(A481,'BASE REGISTRO AGOSTO'!$A$1:$T$889,4,FALSE)</f>
        <v>Corporación de Derecho Privado</v>
      </c>
      <c r="E481" s="178" t="str">
        <f>VLOOKUP(A481,'BASE REGISTRO AGOSTO'!$A$1:$T$889,5,FALSE)</f>
        <v>Otorgado por Decreto Supremo Nº 591, de fecha 19 de junio de 1995, del Ministerio de Justicia</v>
      </c>
      <c r="F481" s="178" t="str">
        <f>VLOOKUP(A481,'BASE REGISTRO AGOSTO'!$A$1:$T$889,6,FALSE)</f>
        <v>Certificado de Vigencia de Persona Jurídica sin fines de lucro, del Servicio de Registro Civil e Identificación, Folio Nº 500397682113, de fecha 9 de julio de 2021.</v>
      </c>
      <c r="G481" s="178" t="str">
        <f>VLOOKUP(A481,'BASE REGISTRO AGOSTO'!$A$1:$T$889,7,FALSE)</f>
        <v>Promoción del desarrollo, especialmente de las personas, familias, grupos y comunidades que viven en condiciones de pobreza y/o marginalidad</v>
      </c>
      <c r="H481" s="178" t="str">
        <f>VLOOKUP(A481,'BASE REGISTRO AGOSTO'!$A$1:$T$889,8,FALSE)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81" s="178" t="str">
        <f>VLOOKUP(A481,'BASE REGISTRO AGOSTO'!$A$1:$T$889,9,FALSE)</f>
        <v xml:space="preserve">Durarán dos años en los cargos. </v>
      </c>
      <c r="J481" s="178" t="str">
        <f>VLOOKUP(A481,'BASE REGISTRO AGOSTO'!$A$1:$T$889,10,FALSE)</f>
        <v>(20 de marzo de 2020-20 de marzo de 2022)</v>
      </c>
      <c r="K481" s="178" t="str">
        <f>VLOOKUP(A481,'BASE REGISTRO AGOSTO'!$A$1:$T$889,11,FALSE)</f>
        <v xml:space="preserve">Secretaria Ejecutiva:
Maria Irene Duarte Figueroa                    
</v>
      </c>
      <c r="L481" s="178" t="str">
        <f>VLOOKUP(A481,'BASE REGISTRO AGOSTO'!$A$1:$T$889,12,FALSE)</f>
        <v xml:space="preserve">Condell N° 1176, Piso 14, Departamento N° 144, Comuna de Valparaíso, Región de Valparaíso
</v>
      </c>
      <c r="M481" s="178" t="str">
        <f>VLOOKUP(A481,'BASE REGISTRO AGOSTO'!$A$1:$T$889,13,FALSE)</f>
        <v>V</v>
      </c>
      <c r="N481" s="178" t="str">
        <f>VLOOKUP(A481,'BASE REGISTRO AGOSTO'!$A$1:$T$889,14,FALSE)</f>
        <v xml:space="preserve">Valparaíso. </v>
      </c>
      <c r="O481" s="178" t="str">
        <f>VLOOKUP(A481,'BASE REGISTRO AGOSTO'!$A$1:$T$889,15,FALSE)</f>
        <v>32-2239757</v>
      </c>
      <c r="P481" s="178" t="str">
        <f>VLOOKUP(A481,'BASE REGISTRO AGOSTO'!$A$1:$T$889,16,FALSE)</f>
        <v>Email: administracion@mariaacoge.cl
contabilidad@mariaacoge.cl</v>
      </c>
      <c r="Q481" s="178">
        <f>VLOOKUP(A481,'BASE REGISTRO AGOSTO'!$A$1:$T$889,17,FALSE)</f>
        <v>0</v>
      </c>
      <c r="R481" s="178" t="str">
        <f>VLOOKUP(A481,'BASE REGISTRO AGOSTO'!$A$1:$T$889,18,FALSE)</f>
        <v>93401: Instituciones de Asistencia Social</v>
      </c>
      <c r="S481" s="178" t="str">
        <f>VLOOKUP(A481,'BASE REGISTRO AGOSTO'!$A$1:$T$889,19,FALSE)</f>
        <v>Se acompaña Certificado Financiero año 2020, aprobado por el Subdepartamento de Supervisión Financiera Nacional.</v>
      </c>
      <c r="T481" s="183">
        <f>VLOOKUP(A481,'BASE REGISTRO AGOSTO'!$A$1:$T$889,20,FALSE)</f>
        <v>37970</v>
      </c>
      <c r="U481" s="177">
        <v>6950</v>
      </c>
      <c r="V481" s="179">
        <v>31210434</v>
      </c>
      <c r="W481" s="179">
        <v>227668854</v>
      </c>
      <c r="X481" s="180">
        <v>44469</v>
      </c>
      <c r="Y481" s="176" t="s">
        <v>6489</v>
      </c>
      <c r="Z481" s="176" t="s">
        <v>6490</v>
      </c>
      <c r="AA481" s="181" t="s">
        <v>6616</v>
      </c>
    </row>
    <row r="482" spans="1:27" ht="15.75" customHeight="1" x14ac:dyDescent="0.2">
      <c r="A482" s="177">
        <v>6950</v>
      </c>
      <c r="B482" s="178" t="str">
        <f>VLOOKUP(A482,'BASE REGISTRO AGOSTO'!$A$1:$T$889,2,FALSE)</f>
        <v xml:space="preserve">
Organización no Gubernamental de Desarrollo María Acoge o también ONG MARÍA ACOGE
</v>
      </c>
      <c r="C482" s="178">
        <f>VLOOKUP(A482,'BASE REGISTRO AGOSTO'!$A$1:$T$889,3,FALSE)</f>
        <v>728857005</v>
      </c>
      <c r="D482" s="178" t="str">
        <f>VLOOKUP(A482,'BASE REGISTRO AGOSTO'!$A$1:$T$889,4,FALSE)</f>
        <v>Corporación de Derecho Privado</v>
      </c>
      <c r="E482" s="178" t="str">
        <f>VLOOKUP(A482,'BASE REGISTRO AGOSTO'!$A$1:$T$889,5,FALSE)</f>
        <v>Otorgado por Decreto Supremo Nº 591, de fecha 19 de junio de 1995, del Ministerio de Justicia</v>
      </c>
      <c r="F482" s="178" t="str">
        <f>VLOOKUP(A482,'BASE REGISTRO AGOSTO'!$A$1:$T$889,6,FALSE)</f>
        <v>Certificado de Vigencia de Persona Jurídica sin fines de lucro, del Servicio de Registro Civil e Identificación, Folio Nº 500397682113, de fecha 9 de julio de 2021.</v>
      </c>
      <c r="G482" s="178" t="str">
        <f>VLOOKUP(A482,'BASE REGISTRO AGOSTO'!$A$1:$T$889,7,FALSE)</f>
        <v>Promoción del desarrollo, especialmente de las personas, familias, grupos y comunidades que viven en condiciones de pobreza y/o marginalidad</v>
      </c>
      <c r="H482" s="178" t="str">
        <f>VLOOKUP(A482,'BASE REGISTRO AGOSTO'!$A$1:$T$889,8,FALSE)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82" s="178" t="str">
        <f>VLOOKUP(A482,'BASE REGISTRO AGOSTO'!$A$1:$T$889,9,FALSE)</f>
        <v xml:space="preserve">Durarán dos años en los cargos. </v>
      </c>
      <c r="J482" s="178" t="str">
        <f>VLOOKUP(A482,'BASE REGISTRO AGOSTO'!$A$1:$T$889,10,FALSE)</f>
        <v>(20 de marzo de 2020-20 de marzo de 2022)</v>
      </c>
      <c r="K482" s="178" t="str">
        <f>VLOOKUP(A482,'BASE REGISTRO AGOSTO'!$A$1:$T$889,11,FALSE)</f>
        <v xml:space="preserve">Secretaria Ejecutiva:
Maria Irene Duarte Figueroa                    
</v>
      </c>
      <c r="L482" s="178" t="str">
        <f>VLOOKUP(A482,'BASE REGISTRO AGOSTO'!$A$1:$T$889,12,FALSE)</f>
        <v xml:space="preserve">Condell N° 1176, Piso 14, Departamento N° 144, Comuna de Valparaíso, Región de Valparaíso
</v>
      </c>
      <c r="M482" s="178" t="str">
        <f>VLOOKUP(A482,'BASE REGISTRO AGOSTO'!$A$1:$T$889,13,FALSE)</f>
        <v>V</v>
      </c>
      <c r="N482" s="178" t="str">
        <f>VLOOKUP(A482,'BASE REGISTRO AGOSTO'!$A$1:$T$889,14,FALSE)</f>
        <v xml:space="preserve">Valparaíso. </v>
      </c>
      <c r="O482" s="178" t="str">
        <f>VLOOKUP(A482,'BASE REGISTRO AGOSTO'!$A$1:$T$889,15,FALSE)</f>
        <v>32-2239757</v>
      </c>
      <c r="P482" s="178" t="str">
        <f>VLOOKUP(A482,'BASE REGISTRO AGOSTO'!$A$1:$T$889,16,FALSE)</f>
        <v>Email: administracion@mariaacoge.cl
contabilidad@mariaacoge.cl</v>
      </c>
      <c r="Q482" s="178">
        <f>VLOOKUP(A482,'BASE REGISTRO AGOSTO'!$A$1:$T$889,17,FALSE)</f>
        <v>0</v>
      </c>
      <c r="R482" s="178" t="str">
        <f>VLOOKUP(A482,'BASE REGISTRO AGOSTO'!$A$1:$T$889,18,FALSE)</f>
        <v>93401: Instituciones de Asistencia Social</v>
      </c>
      <c r="S482" s="178" t="str">
        <f>VLOOKUP(A482,'BASE REGISTRO AGOSTO'!$A$1:$T$889,19,FALSE)</f>
        <v>Se acompaña Certificado Financiero año 2020, aprobado por el Subdepartamento de Supervisión Financiera Nacional.</v>
      </c>
      <c r="T482" s="183">
        <f>VLOOKUP(A482,'BASE REGISTRO AGOSTO'!$A$1:$T$889,20,FALSE)</f>
        <v>37970</v>
      </c>
      <c r="U482" s="177">
        <v>6950</v>
      </c>
      <c r="V482" s="179">
        <v>2697198</v>
      </c>
      <c r="W482" s="179">
        <v>21962898</v>
      </c>
      <c r="X482" s="180">
        <v>44469</v>
      </c>
      <c r="Y482" s="176" t="s">
        <v>6489</v>
      </c>
      <c r="Z482" s="176" t="s">
        <v>6490</v>
      </c>
      <c r="AA482" s="181" t="s">
        <v>6506</v>
      </c>
    </row>
    <row r="483" spans="1:27" ht="15.75" customHeight="1" x14ac:dyDescent="0.2">
      <c r="A483" s="177">
        <v>6950</v>
      </c>
      <c r="B483" s="178" t="str">
        <f>VLOOKUP(A483,'BASE REGISTRO AGOSTO'!$A$1:$T$889,2,FALSE)</f>
        <v xml:space="preserve">
Organización no Gubernamental de Desarrollo María Acoge o también ONG MARÍA ACOGE
</v>
      </c>
      <c r="C483" s="178">
        <f>VLOOKUP(A483,'BASE REGISTRO AGOSTO'!$A$1:$T$889,3,FALSE)</f>
        <v>728857005</v>
      </c>
      <c r="D483" s="178" t="str">
        <f>VLOOKUP(A483,'BASE REGISTRO AGOSTO'!$A$1:$T$889,4,FALSE)</f>
        <v>Corporación de Derecho Privado</v>
      </c>
      <c r="E483" s="178" t="str">
        <f>VLOOKUP(A483,'BASE REGISTRO AGOSTO'!$A$1:$T$889,5,FALSE)</f>
        <v>Otorgado por Decreto Supremo Nº 591, de fecha 19 de junio de 1995, del Ministerio de Justicia</v>
      </c>
      <c r="F483" s="178" t="str">
        <f>VLOOKUP(A483,'BASE REGISTRO AGOSTO'!$A$1:$T$889,6,FALSE)</f>
        <v>Certificado de Vigencia de Persona Jurídica sin fines de lucro, del Servicio de Registro Civil e Identificación, Folio Nº 500397682113, de fecha 9 de julio de 2021.</v>
      </c>
      <c r="G483" s="178" t="str">
        <f>VLOOKUP(A483,'BASE REGISTRO AGOSTO'!$A$1:$T$889,7,FALSE)</f>
        <v>Promoción del desarrollo, especialmente de las personas, familias, grupos y comunidades que viven en condiciones de pobreza y/o marginalidad</v>
      </c>
      <c r="H483" s="178" t="str">
        <f>VLOOKUP(A483,'BASE REGISTRO AGOSTO'!$A$1:$T$889,8,FALSE)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83" s="178" t="str">
        <f>VLOOKUP(A483,'BASE REGISTRO AGOSTO'!$A$1:$T$889,9,FALSE)</f>
        <v xml:space="preserve">Durarán dos años en los cargos. </v>
      </c>
      <c r="J483" s="178" t="str">
        <f>VLOOKUP(A483,'BASE REGISTRO AGOSTO'!$A$1:$T$889,10,FALSE)</f>
        <v>(20 de marzo de 2020-20 de marzo de 2022)</v>
      </c>
      <c r="K483" s="178" t="str">
        <f>VLOOKUP(A483,'BASE REGISTRO AGOSTO'!$A$1:$T$889,11,FALSE)</f>
        <v xml:space="preserve">Secretaria Ejecutiva:
Maria Irene Duarte Figueroa                    
</v>
      </c>
      <c r="L483" s="178" t="str">
        <f>VLOOKUP(A483,'BASE REGISTRO AGOSTO'!$A$1:$T$889,12,FALSE)</f>
        <v xml:space="preserve">Condell N° 1176, Piso 14, Departamento N° 144, Comuna de Valparaíso, Región de Valparaíso
</v>
      </c>
      <c r="M483" s="178" t="str">
        <f>VLOOKUP(A483,'BASE REGISTRO AGOSTO'!$A$1:$T$889,13,FALSE)</f>
        <v>V</v>
      </c>
      <c r="N483" s="178" t="str">
        <f>VLOOKUP(A483,'BASE REGISTRO AGOSTO'!$A$1:$T$889,14,FALSE)</f>
        <v xml:space="preserve">Valparaíso. </v>
      </c>
      <c r="O483" s="178" t="str">
        <f>VLOOKUP(A483,'BASE REGISTRO AGOSTO'!$A$1:$T$889,15,FALSE)</f>
        <v>32-2239757</v>
      </c>
      <c r="P483" s="178" t="str">
        <f>VLOOKUP(A483,'BASE REGISTRO AGOSTO'!$A$1:$T$889,16,FALSE)</f>
        <v>Email: administracion@mariaacoge.cl
contabilidad@mariaacoge.cl</v>
      </c>
      <c r="Q483" s="178">
        <f>VLOOKUP(A483,'BASE REGISTRO AGOSTO'!$A$1:$T$889,17,FALSE)</f>
        <v>0</v>
      </c>
      <c r="R483" s="178" t="str">
        <f>VLOOKUP(A483,'BASE REGISTRO AGOSTO'!$A$1:$T$889,18,FALSE)</f>
        <v>93401: Instituciones de Asistencia Social</v>
      </c>
      <c r="S483" s="178" t="str">
        <f>VLOOKUP(A483,'BASE REGISTRO AGOSTO'!$A$1:$T$889,19,FALSE)</f>
        <v>Se acompaña Certificado Financiero año 2020, aprobado por el Subdepartamento de Supervisión Financiera Nacional.</v>
      </c>
      <c r="T483" s="183">
        <f>VLOOKUP(A483,'BASE REGISTRO AGOSTO'!$A$1:$T$889,20,FALSE)</f>
        <v>37970</v>
      </c>
      <c r="U483" s="177">
        <v>6950</v>
      </c>
      <c r="V483" s="179">
        <v>62245140</v>
      </c>
      <c r="W483" s="179">
        <v>521818366</v>
      </c>
      <c r="X483" s="180">
        <v>44469</v>
      </c>
      <c r="Y483" s="176" t="s">
        <v>6489</v>
      </c>
      <c r="Z483" s="176" t="s">
        <v>6490</v>
      </c>
      <c r="AA483" s="181" t="s">
        <v>6498</v>
      </c>
    </row>
    <row r="484" spans="1:27" ht="15.75" customHeight="1" x14ac:dyDescent="0.2">
      <c r="A484" s="177">
        <v>6950</v>
      </c>
      <c r="B484" s="178" t="str">
        <f>VLOOKUP(A484,'BASE REGISTRO AGOSTO'!$A$1:$T$889,2,FALSE)</f>
        <v xml:space="preserve">
Organización no Gubernamental de Desarrollo María Acoge o también ONG MARÍA ACOGE
</v>
      </c>
      <c r="C484" s="178">
        <f>VLOOKUP(A484,'BASE REGISTRO AGOSTO'!$A$1:$T$889,3,FALSE)</f>
        <v>728857005</v>
      </c>
      <c r="D484" s="178" t="str">
        <f>VLOOKUP(A484,'BASE REGISTRO AGOSTO'!$A$1:$T$889,4,FALSE)</f>
        <v>Corporación de Derecho Privado</v>
      </c>
      <c r="E484" s="178" t="str">
        <f>VLOOKUP(A484,'BASE REGISTRO AGOSTO'!$A$1:$T$889,5,FALSE)</f>
        <v>Otorgado por Decreto Supremo Nº 591, de fecha 19 de junio de 1995, del Ministerio de Justicia</v>
      </c>
      <c r="F484" s="178" t="str">
        <f>VLOOKUP(A484,'BASE REGISTRO AGOSTO'!$A$1:$T$889,6,FALSE)</f>
        <v>Certificado de Vigencia de Persona Jurídica sin fines de lucro, del Servicio de Registro Civil e Identificación, Folio Nº 500397682113, de fecha 9 de julio de 2021.</v>
      </c>
      <c r="G484" s="178" t="str">
        <f>VLOOKUP(A484,'BASE REGISTRO AGOSTO'!$A$1:$T$889,7,FALSE)</f>
        <v>Promoción del desarrollo, especialmente de las personas, familias, grupos y comunidades que viven en condiciones de pobreza y/o marginalidad</v>
      </c>
      <c r="H484" s="178" t="str">
        <f>VLOOKUP(A484,'BASE REGISTRO AGOSTO'!$A$1:$T$889,8,FALSE)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84" s="178" t="str">
        <f>VLOOKUP(A484,'BASE REGISTRO AGOSTO'!$A$1:$T$889,9,FALSE)</f>
        <v xml:space="preserve">Durarán dos años en los cargos. </v>
      </c>
      <c r="J484" s="178" t="str">
        <f>VLOOKUP(A484,'BASE REGISTRO AGOSTO'!$A$1:$T$889,10,FALSE)</f>
        <v>(20 de marzo de 2020-20 de marzo de 2022)</v>
      </c>
      <c r="K484" s="178" t="str">
        <f>VLOOKUP(A484,'BASE REGISTRO AGOSTO'!$A$1:$T$889,11,FALSE)</f>
        <v xml:space="preserve">Secretaria Ejecutiva:
Maria Irene Duarte Figueroa                    
</v>
      </c>
      <c r="L484" s="178" t="str">
        <f>VLOOKUP(A484,'BASE REGISTRO AGOSTO'!$A$1:$T$889,12,FALSE)</f>
        <v xml:space="preserve">Condell N° 1176, Piso 14, Departamento N° 144, Comuna de Valparaíso, Región de Valparaíso
</v>
      </c>
      <c r="M484" s="178" t="str">
        <f>VLOOKUP(A484,'BASE REGISTRO AGOSTO'!$A$1:$T$889,13,FALSE)</f>
        <v>V</v>
      </c>
      <c r="N484" s="178" t="str">
        <f>VLOOKUP(A484,'BASE REGISTRO AGOSTO'!$A$1:$T$889,14,FALSE)</f>
        <v xml:space="preserve">Valparaíso. </v>
      </c>
      <c r="O484" s="178" t="str">
        <f>VLOOKUP(A484,'BASE REGISTRO AGOSTO'!$A$1:$T$889,15,FALSE)</f>
        <v>32-2239757</v>
      </c>
      <c r="P484" s="178" t="str">
        <f>VLOOKUP(A484,'BASE REGISTRO AGOSTO'!$A$1:$T$889,16,FALSE)</f>
        <v>Email: administracion@mariaacoge.cl
contabilidad@mariaacoge.cl</v>
      </c>
      <c r="Q484" s="178">
        <f>VLOOKUP(A484,'BASE REGISTRO AGOSTO'!$A$1:$T$889,17,FALSE)</f>
        <v>0</v>
      </c>
      <c r="R484" s="178" t="str">
        <f>VLOOKUP(A484,'BASE REGISTRO AGOSTO'!$A$1:$T$889,18,FALSE)</f>
        <v>93401: Instituciones de Asistencia Social</v>
      </c>
      <c r="S484" s="178" t="str">
        <f>VLOOKUP(A484,'BASE REGISTRO AGOSTO'!$A$1:$T$889,19,FALSE)</f>
        <v>Se acompaña Certificado Financiero año 2020, aprobado por el Subdepartamento de Supervisión Financiera Nacional.</v>
      </c>
      <c r="T484" s="183">
        <f>VLOOKUP(A484,'BASE REGISTRO AGOSTO'!$A$1:$T$889,20,FALSE)</f>
        <v>37970</v>
      </c>
      <c r="U484" s="177">
        <v>6950</v>
      </c>
      <c r="V484" s="179">
        <v>37544439</v>
      </c>
      <c r="W484" s="179">
        <v>294934191</v>
      </c>
      <c r="X484" s="180">
        <v>44469</v>
      </c>
      <c r="Y484" s="176" t="s">
        <v>6489</v>
      </c>
      <c r="Z484" s="176" t="s">
        <v>6490</v>
      </c>
      <c r="AA484" s="181" t="s">
        <v>6546</v>
      </c>
    </row>
    <row r="485" spans="1:27" ht="15.75" customHeight="1" x14ac:dyDescent="0.2">
      <c r="A485" s="177">
        <v>6950</v>
      </c>
      <c r="B485" s="178" t="str">
        <f>VLOOKUP(A485,'BASE REGISTRO AGOSTO'!$A$1:$T$889,2,FALSE)</f>
        <v xml:space="preserve">
Organización no Gubernamental de Desarrollo María Acoge o también ONG MARÍA ACOGE
</v>
      </c>
      <c r="C485" s="178">
        <f>VLOOKUP(A485,'BASE REGISTRO AGOSTO'!$A$1:$T$889,3,FALSE)</f>
        <v>728857005</v>
      </c>
      <c r="D485" s="178" t="str">
        <f>VLOOKUP(A485,'BASE REGISTRO AGOSTO'!$A$1:$T$889,4,FALSE)</f>
        <v>Corporación de Derecho Privado</v>
      </c>
      <c r="E485" s="178" t="str">
        <f>VLOOKUP(A485,'BASE REGISTRO AGOSTO'!$A$1:$T$889,5,FALSE)</f>
        <v>Otorgado por Decreto Supremo Nº 591, de fecha 19 de junio de 1995, del Ministerio de Justicia</v>
      </c>
      <c r="F485" s="178" t="str">
        <f>VLOOKUP(A485,'BASE REGISTRO AGOSTO'!$A$1:$T$889,6,FALSE)</f>
        <v>Certificado de Vigencia de Persona Jurídica sin fines de lucro, del Servicio de Registro Civil e Identificación, Folio Nº 500397682113, de fecha 9 de julio de 2021.</v>
      </c>
      <c r="G485" s="178" t="str">
        <f>VLOOKUP(A485,'BASE REGISTRO AGOSTO'!$A$1:$T$889,7,FALSE)</f>
        <v>Promoción del desarrollo, especialmente de las personas, familias, grupos y comunidades que viven en condiciones de pobreza y/o marginalidad</v>
      </c>
      <c r="H485" s="178" t="str">
        <f>VLOOKUP(A485,'BASE REGISTRO AGOSTO'!$A$1:$T$889,8,FALSE)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85" s="178" t="str">
        <f>VLOOKUP(A485,'BASE REGISTRO AGOSTO'!$A$1:$T$889,9,FALSE)</f>
        <v xml:space="preserve">Durarán dos años en los cargos. </v>
      </c>
      <c r="J485" s="178" t="str">
        <f>VLOOKUP(A485,'BASE REGISTRO AGOSTO'!$A$1:$T$889,10,FALSE)</f>
        <v>(20 de marzo de 2020-20 de marzo de 2022)</v>
      </c>
      <c r="K485" s="178" t="str">
        <f>VLOOKUP(A485,'BASE REGISTRO AGOSTO'!$A$1:$T$889,11,FALSE)</f>
        <v xml:space="preserve">Secretaria Ejecutiva:
Maria Irene Duarte Figueroa                    
</v>
      </c>
      <c r="L485" s="178" t="str">
        <f>VLOOKUP(A485,'BASE REGISTRO AGOSTO'!$A$1:$T$889,12,FALSE)</f>
        <v xml:space="preserve">Condell N° 1176, Piso 14, Departamento N° 144, Comuna de Valparaíso, Región de Valparaíso
</v>
      </c>
      <c r="M485" s="178" t="str">
        <f>VLOOKUP(A485,'BASE REGISTRO AGOSTO'!$A$1:$T$889,13,FALSE)</f>
        <v>V</v>
      </c>
      <c r="N485" s="178" t="str">
        <f>VLOOKUP(A485,'BASE REGISTRO AGOSTO'!$A$1:$T$889,14,FALSE)</f>
        <v xml:space="preserve">Valparaíso. </v>
      </c>
      <c r="O485" s="178" t="str">
        <f>VLOOKUP(A485,'BASE REGISTRO AGOSTO'!$A$1:$T$889,15,FALSE)</f>
        <v>32-2239757</v>
      </c>
      <c r="P485" s="178" t="str">
        <f>VLOOKUP(A485,'BASE REGISTRO AGOSTO'!$A$1:$T$889,16,FALSE)</f>
        <v>Email: administracion@mariaacoge.cl
contabilidad@mariaacoge.cl</v>
      </c>
      <c r="Q485" s="178">
        <f>VLOOKUP(A485,'BASE REGISTRO AGOSTO'!$A$1:$T$889,17,FALSE)</f>
        <v>0</v>
      </c>
      <c r="R485" s="178" t="str">
        <f>VLOOKUP(A485,'BASE REGISTRO AGOSTO'!$A$1:$T$889,18,FALSE)</f>
        <v>93401: Instituciones de Asistencia Social</v>
      </c>
      <c r="S485" s="178" t="str">
        <f>VLOOKUP(A485,'BASE REGISTRO AGOSTO'!$A$1:$T$889,19,FALSE)</f>
        <v>Se acompaña Certificado Financiero año 2020, aprobado por el Subdepartamento de Supervisión Financiera Nacional.</v>
      </c>
      <c r="T485" s="183">
        <f>VLOOKUP(A485,'BASE REGISTRO AGOSTO'!$A$1:$T$889,20,FALSE)</f>
        <v>37970</v>
      </c>
      <c r="U485" s="177">
        <v>6950</v>
      </c>
      <c r="V485" s="179">
        <v>6573612</v>
      </c>
      <c r="W485" s="179">
        <v>51787236</v>
      </c>
      <c r="X485" s="180">
        <v>44469</v>
      </c>
      <c r="Y485" s="176" t="s">
        <v>6489</v>
      </c>
      <c r="Z485" s="176" t="s">
        <v>6490</v>
      </c>
      <c r="AA485" s="181" t="s">
        <v>7476</v>
      </c>
    </row>
    <row r="486" spans="1:27" ht="15.75" customHeight="1" x14ac:dyDescent="0.2">
      <c r="A486" s="177">
        <v>6959</v>
      </c>
      <c r="B486" s="178" t="str">
        <f>VLOOKUP(A486,'BASE REGISTRO AGOSTO'!$A$1:$T$889,2,FALSE)</f>
        <v xml:space="preserve">Fundación San José para la Adopción Familiar Cristiana </v>
      </c>
      <c r="C486" s="178">
        <f>VLOOKUP(A486,'BASE REGISTRO AGOSTO'!$A$1:$T$889,3,FALSE)</f>
        <v>727783008</v>
      </c>
      <c r="D486" s="178" t="str">
        <f>VLOOKUP(A486,'BASE REGISTRO AGOSTO'!$A$1:$T$889,4,FALSE)</f>
        <v xml:space="preserve">Fundación de Derecho Público </v>
      </c>
      <c r="E486" s="178" t="str">
        <f>VLOOKUP(A486,'BASE REGISTRO AGOSTO'!$A$1:$T$889,5,FALSE)</f>
        <v>Decreto Arzobispado de Santiago Nº 369, de 16 de noviembre de 1994.</v>
      </c>
      <c r="F486" s="178" t="str">
        <f>VLOOKUP(A486,'BASE REGISTRO AGOSTO'!$A$1:$T$889,6,FALSE)</f>
        <v>Certificado de vigencia de personalidad jurídica canónica N° C/966/2021, de 06 de julio de 2021 del Arzobispado de Santiago.</v>
      </c>
      <c r="G486" s="178" t="str">
        <f>VLOOKUP(A486,'BASE REGISTRO AGOSTO'!$A$1:$T$889,7,FALSE)</f>
        <v>Prestar ayuda material y espiritual especialmente a las personas de escasos recursos económicos en forma gratuita.</v>
      </c>
      <c r="H486" s="178" t="str">
        <f>VLOOKUP(A486,'BASE REGISTRO AGOSTO'!$A$1:$T$889,8,FALSE)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86" s="178" t="str">
        <f>VLOOKUP(A486,'BASE REGISTRO AGOSTO'!$A$1:$T$889,9,FALSE)</f>
        <v xml:space="preserve">Durarán cuatro años en sus cargos. (artículo 12 de los Estatutos). 
</v>
      </c>
      <c r="J486" s="178" t="str">
        <f>VLOOKUP(A486,'BASE REGISTRO AGOSTO'!$A$1:$T$889,10,FALSE)</f>
        <v>09-11-2019 al 09-11-2023</v>
      </c>
      <c r="K486" s="178" t="str">
        <f>VLOOKUP(A486,'BASE REGISTRO AGOSTO'!$A$1:$T$889,11,FALSE)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86" s="178" t="str">
        <f>VLOOKUP(A486,'BASE REGISTRO AGOSTO'!$A$1:$T$889,12,FALSE)</f>
        <v xml:space="preserve">Latadía Nº 4602, comuna de Las Condes </v>
      </c>
      <c r="M486" s="178" t="str">
        <f>VLOOKUP(A486,'BASE REGISTRO AGOSTO'!$A$1:$T$889,13,FALSE)</f>
        <v>XIII</v>
      </c>
      <c r="N486" s="178" t="str">
        <f>VLOOKUP(A486,'BASE REGISTRO AGOSTO'!$A$1:$T$889,14,FALSE)</f>
        <v xml:space="preserve">Las Condes </v>
      </c>
      <c r="O486" s="178">
        <f>VLOOKUP(A486,'BASE REGISTRO AGOSTO'!$A$1:$T$889,15,FALSE)</f>
        <v>0</v>
      </c>
      <c r="P486" s="178" t="str">
        <f>VLOOKUP(A486,'BASE REGISTRO AGOSTO'!$A$1:$T$889,16,FALSE)</f>
        <v xml:space="preserve">E-Mail: pilarmedina@fundacionsanjose.cl </v>
      </c>
      <c r="Q486" s="178">
        <f>VLOOKUP(A486,'BASE REGISTRO AGOSTO'!$A$1:$T$889,17,FALSE)</f>
        <v>0</v>
      </c>
      <c r="R486" s="178">
        <f>VLOOKUP(A486,'BASE REGISTRO AGOSTO'!$A$1:$T$889,18,FALSE)</f>
        <v>93401</v>
      </c>
      <c r="S486" s="178" t="str">
        <f>VLOOKUP(A486,'BASE REGISTRO AGOSTO'!$A$1:$T$889,19,FALSE)</f>
        <v xml:space="preserve">Certificado de antecedentes financieros correspondiente al año 2020, aprobados por el Subdepartamento de Supervisión Financiera.
</v>
      </c>
      <c r="T486" s="183">
        <f>VLOOKUP(A486,'BASE REGISTRO AGOSTO'!$A$1:$T$889,20,FALSE)</f>
        <v>37970</v>
      </c>
      <c r="U486" s="177">
        <v>6959</v>
      </c>
      <c r="V486" s="179">
        <v>0</v>
      </c>
      <c r="W486" s="179">
        <v>157361144</v>
      </c>
      <c r="X486" s="180">
        <v>44469</v>
      </c>
      <c r="Y486" s="176" t="s">
        <v>6489</v>
      </c>
      <c r="Z486" s="176" t="s">
        <v>6490</v>
      </c>
      <c r="AA486" s="181" t="s">
        <v>65</v>
      </c>
    </row>
    <row r="487" spans="1:27" ht="15.75" customHeight="1" x14ac:dyDescent="0.2">
      <c r="A487" s="177">
        <v>6959</v>
      </c>
      <c r="B487" s="178" t="str">
        <f>VLOOKUP(A487,'BASE REGISTRO AGOSTO'!$A$1:$T$889,2,FALSE)</f>
        <v xml:space="preserve">Fundación San José para la Adopción Familiar Cristiana </v>
      </c>
      <c r="C487" s="178">
        <f>VLOOKUP(A487,'BASE REGISTRO AGOSTO'!$A$1:$T$889,3,FALSE)</f>
        <v>727783008</v>
      </c>
      <c r="D487" s="178" t="str">
        <f>VLOOKUP(A487,'BASE REGISTRO AGOSTO'!$A$1:$T$889,4,FALSE)</f>
        <v xml:space="preserve">Fundación de Derecho Público </v>
      </c>
      <c r="E487" s="178" t="str">
        <f>VLOOKUP(A487,'BASE REGISTRO AGOSTO'!$A$1:$T$889,5,FALSE)</f>
        <v>Decreto Arzobispado de Santiago Nº 369, de 16 de noviembre de 1994.</v>
      </c>
      <c r="F487" s="178" t="str">
        <f>VLOOKUP(A487,'BASE REGISTRO AGOSTO'!$A$1:$T$889,6,FALSE)</f>
        <v>Certificado de vigencia de personalidad jurídica canónica N° C/966/2021, de 06 de julio de 2021 del Arzobispado de Santiago.</v>
      </c>
      <c r="G487" s="178" t="str">
        <f>VLOOKUP(A487,'BASE REGISTRO AGOSTO'!$A$1:$T$889,7,FALSE)</f>
        <v>Prestar ayuda material y espiritual especialmente a las personas de escasos recursos económicos en forma gratuita.</v>
      </c>
      <c r="H487" s="178" t="str">
        <f>VLOOKUP(A487,'BASE REGISTRO AGOSTO'!$A$1:$T$889,8,FALSE)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87" s="178" t="str">
        <f>VLOOKUP(A487,'BASE REGISTRO AGOSTO'!$A$1:$T$889,9,FALSE)</f>
        <v xml:space="preserve">Durarán cuatro años en sus cargos. (artículo 12 de los Estatutos). 
</v>
      </c>
      <c r="J487" s="178" t="str">
        <f>VLOOKUP(A487,'BASE REGISTRO AGOSTO'!$A$1:$T$889,10,FALSE)</f>
        <v>09-11-2019 al 09-11-2023</v>
      </c>
      <c r="K487" s="178" t="str">
        <f>VLOOKUP(A487,'BASE REGISTRO AGOSTO'!$A$1:$T$889,11,FALSE)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87" s="178" t="str">
        <f>VLOOKUP(A487,'BASE REGISTRO AGOSTO'!$A$1:$T$889,12,FALSE)</f>
        <v xml:space="preserve">Latadía Nº 4602, comuna de Las Condes </v>
      </c>
      <c r="M487" s="178" t="str">
        <f>VLOOKUP(A487,'BASE REGISTRO AGOSTO'!$A$1:$T$889,13,FALSE)</f>
        <v>XIII</v>
      </c>
      <c r="N487" s="178" t="str">
        <f>VLOOKUP(A487,'BASE REGISTRO AGOSTO'!$A$1:$T$889,14,FALSE)</f>
        <v xml:space="preserve">Las Condes </v>
      </c>
      <c r="O487" s="178">
        <f>VLOOKUP(A487,'BASE REGISTRO AGOSTO'!$A$1:$T$889,15,FALSE)</f>
        <v>0</v>
      </c>
      <c r="P487" s="178" t="str">
        <f>VLOOKUP(A487,'BASE REGISTRO AGOSTO'!$A$1:$T$889,16,FALSE)</f>
        <v xml:space="preserve">E-Mail: pilarmedina@fundacionsanjose.cl </v>
      </c>
      <c r="Q487" s="178">
        <f>VLOOKUP(A487,'BASE REGISTRO AGOSTO'!$A$1:$T$889,17,FALSE)</f>
        <v>0</v>
      </c>
      <c r="R487" s="178">
        <f>VLOOKUP(A487,'BASE REGISTRO AGOSTO'!$A$1:$T$889,18,FALSE)</f>
        <v>93401</v>
      </c>
      <c r="S487" s="178" t="str">
        <f>VLOOKUP(A487,'BASE REGISTRO AGOSTO'!$A$1:$T$889,19,FALSE)</f>
        <v xml:space="preserve">Certificado de antecedentes financieros correspondiente al año 2020, aprobados por el Subdepartamento de Supervisión Financiera.
</v>
      </c>
      <c r="T487" s="183">
        <f>VLOOKUP(A487,'BASE REGISTRO AGOSTO'!$A$1:$T$889,20,FALSE)</f>
        <v>37970</v>
      </c>
      <c r="U487" s="177">
        <v>6959</v>
      </c>
      <c r="V487" s="179">
        <v>21500371</v>
      </c>
      <c r="W487" s="179">
        <v>156847684</v>
      </c>
      <c r="X487" s="180">
        <v>44469</v>
      </c>
      <c r="Y487" s="176" t="s">
        <v>6489</v>
      </c>
      <c r="Z487" s="176" t="s">
        <v>6490</v>
      </c>
      <c r="AA487" s="181" t="s">
        <v>5595</v>
      </c>
    </row>
    <row r="488" spans="1:27" ht="15.75" customHeight="1" x14ac:dyDescent="0.2">
      <c r="A488" s="177">
        <v>6968</v>
      </c>
      <c r="B488" s="178" t="str">
        <f>VLOOKUP(A488,'BASE REGISTRO AGOSTO'!$A$1:$T$889,2,FALSE)</f>
        <v>Corporación Ahora (ex Corporación Menores de la Calle Ahora)</v>
      </c>
      <c r="C488" s="178">
        <f>VLOOKUP(A488,'BASE REGISTRO AGOSTO'!$A$1:$T$889,3,FALSE)</f>
        <v>720434008</v>
      </c>
      <c r="D488" s="178" t="str">
        <f>VLOOKUP(A488,'BASE REGISTRO AGOSTO'!$A$1:$T$889,4,FALSE)</f>
        <v>Corporación de Derecho Privado.</v>
      </c>
      <c r="E488" s="178" t="str">
        <f>VLOOKUP(A488,'BASE REGISTRO AGOSTO'!$A$1:$T$889,5,FALSE)</f>
        <v xml:space="preserve">Decreto Supremo Nº 1218, de 30 de noviembre de 1995, del Ministerio de Justicia. </v>
      </c>
      <c r="F488" s="178" t="str">
        <f>VLOOKUP(A488,'BASE REGISTRO AGOSTO'!$A$1:$T$889,6,FALSE)</f>
        <v xml:space="preserve">Certificado de vigencia Folio N° 500396514078, de 02 de julio de 2021, emitido por el Servicio de Registro Civil e Identificación. </v>
      </c>
      <c r="G488" s="178" t="str">
        <f>VLOOKUP(A488,'BASE REGISTRO AGOSTO'!$A$1:$T$889,7,FALSE)</f>
        <v xml:space="preserve">Representar y promover en forma integral y en todos sus ámbitos, las inquietudes y aspiraciones de los llamados menores de la calle o en la calle, proponiendo soluciones a sus requerimientos, necesidades y problemas.
</v>
      </c>
      <c r="H488" s="178" t="str">
        <f>VLOOKUP(A488,'BASE REGISTRO AGOSTO'!$A$1:$T$889,8,FALSE)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
      <c r="I488" s="178" t="str">
        <f>VLOOKUP(A488,'BASE REGISTRO AGOSTO'!$A$1:$T$889,9,FALSE)</f>
        <v>Duran dos años en sus funciones.</v>
      </c>
      <c r="J488" s="178" t="str">
        <f>VLOOKUP(A488,'BASE REGISTRO AGOSTO'!$A$1:$T$889,10,FALSE)</f>
        <v>16 de octubre de 2019 al 16 de octubre de 2021.</v>
      </c>
      <c r="K488" s="178" t="str">
        <f>VLOOKUP(A488,'BASE REGISTRO AGOSTO'!$A$1:$T$889,11,FALSE)</f>
        <v xml:space="preserve">Presidenta: Claudia Christa Bartelsman Koke
en caso de ausencia o impedimento Vicepresidenta:Ana Inés Siegmund González
</v>
      </c>
      <c r="L488" s="178" t="str">
        <f>VLOOKUP(A488,'BASE REGISTRO AGOSTO'!$A$1:$T$889,12,FALSE)</f>
        <v>Sector Nilhue s/n, Comuna de Máfil, Región de Los Ríos</v>
      </c>
      <c r="M488" s="178" t="str">
        <f>VLOOKUP(A488,'BASE REGISTRO AGOSTO'!$A$1:$T$889,13,FALSE)</f>
        <v>XIV</v>
      </c>
      <c r="N488" s="178" t="str">
        <f>VLOOKUP(A488,'BASE REGISTRO AGOSTO'!$A$1:$T$889,14,FALSE)</f>
        <v>Máfil</v>
      </c>
      <c r="O488" s="178">
        <f>VLOOKUP(A488,'BASE REGISTRO AGOSTO'!$A$1:$T$889,15,FALSE)</f>
        <v>956984100</v>
      </c>
      <c r="P488" s="178" t="str">
        <f>VLOOKUP(A488,'BASE REGISTRO AGOSTO'!$A$1:$T$889,16,FALSE)</f>
        <v>residenciaahora@gmail.com
Presidenta y Representante legal: Claudia Bartelsman, Correo-e: claubartelsman@gmail.com
Secretaria: Erika Gesche, correo-e: erikagesche@gmail.com</v>
      </c>
      <c r="Q488" s="178">
        <f>VLOOKUP(A488,'BASE REGISTRO AGOSTO'!$A$1:$T$889,17,FALSE)</f>
        <v>0</v>
      </c>
      <c r="R488" s="178">
        <f>VLOOKUP(A488,'BASE REGISTRO AGOSTO'!$A$1:$T$889,18,FALSE)</f>
        <v>93401</v>
      </c>
      <c r="S488" s="178" t="str">
        <f>VLOOKUP(A488,'BASE REGISTRO AGOSTO'!$A$1:$T$889,19,FALSE)</f>
        <v>Se acompaña Certificado de antecedentes financieros año 2020, aprobados por el Sub Departamento Supevrisión Financiera Nacional.</v>
      </c>
      <c r="T488" s="183">
        <f>VLOOKUP(A488,'BASE REGISTRO AGOSTO'!$A$1:$T$889,20,FALSE)</f>
        <v>37970</v>
      </c>
      <c r="U488" s="177">
        <v>6968</v>
      </c>
      <c r="V488" s="179">
        <v>21405874</v>
      </c>
      <c r="W488" s="179">
        <v>158859297</v>
      </c>
      <c r="X488" s="180">
        <v>44469</v>
      </c>
      <c r="Y488" s="176" t="s">
        <v>6489</v>
      </c>
      <c r="Z488" s="176" t="s">
        <v>6490</v>
      </c>
      <c r="AA488" s="181" t="s">
        <v>6651</v>
      </c>
    </row>
    <row r="489" spans="1:27" ht="15.75" customHeight="1" x14ac:dyDescent="0.2">
      <c r="A489" s="177">
        <v>6969</v>
      </c>
      <c r="B489" s="178" t="str">
        <f>VLOOKUP(A489,'BASE REGISTRO AGOSTO'!$A$1:$T$889,2,FALSE)</f>
        <v>Sociedad Juntos E.V.</v>
      </c>
      <c r="C489" s="178">
        <f>VLOOKUP(A489,'BASE REGISTRO AGOSTO'!$A$1:$T$889,3,FALSE)</f>
        <v>722703006</v>
      </c>
      <c r="D489" s="178" t="str">
        <f>VLOOKUP(A489,'BASE REGISTRO AGOSTO'!$A$1:$T$889,4,FALSE)</f>
        <v>Corporación de Derecho Privado.</v>
      </c>
      <c r="E489" s="178" t="str">
        <f>VLOOKUP(A489,'BASE REGISTRO AGOSTO'!$A$1:$T$889,5,FALSE)</f>
        <v>Otorgado por Decreto Supremo Nº 445, de fecha 20 de abril de 1993, por el Ministerio de Justicia.  Publicado en el Diario Oficial con fecha 23 de junio de 1993.</v>
      </c>
      <c r="F489" s="178" t="str">
        <f>VLOOKUP(A489,'BASE REGISTRO AGOSTO'!$A$1:$T$889,6,FALSE)</f>
        <v>Certificado de Vigencia Nº 02, de fecha 02 de julio de 2021, emitido por el Departamento de Personas Jurídicas de la SEREMI de Justicia y Derechos Humanos de la Región de Valparaíso.</v>
      </c>
      <c r="G489" s="178" t="str">
        <f>VLOOKUP(A489,'BASE REGISTRO AGOSTO'!$A$1:$T$889,7,FALSE)</f>
        <v>La promoción de niños y jóvenes necesitados de ayuda social en Chile.</v>
      </c>
      <c r="H489" s="178" t="str">
        <f>VLOOKUP(A489,'BASE REGISTRO AGOSTO'!$A$1:$T$889,8,FALSE)</f>
        <v xml:space="preserve">Primera Presidenta:
Beatrix Edith Loos                    
Vicepresidente:
Carola Reyes
Gerente en Alemania: 
Rüdiger Loos.
Gerente en Chile:
Sandra Irene Lucila Urquiza Salgado.              </v>
      </c>
      <c r="I489" s="178" t="str">
        <f>VLOOKUP(A489,'BASE REGISTRO AGOSTO'!$A$1:$T$889,9,FALSE)</f>
        <v>Durarán en sus cargos dos años.</v>
      </c>
      <c r="J489" s="178" t="str">
        <f>VLOOKUP(A489,'BASE REGISTRO AGOSTO'!$A$1:$T$889,10,FALSE)</f>
        <v>De 13 de abril de 2019 a 13 de abril de 2021</v>
      </c>
      <c r="K489" s="178" t="str">
        <f>VLOOKUP(A489,'BASE REGISTRO AGOSTO'!$A$1:$T$889,11,FALSE)</f>
        <v xml:space="preserve"> Primera Presidenta y Mandataria de la Institución en Chile:
Beatrix Edith Loos                            </v>
      </c>
      <c r="L489" s="178" t="str">
        <f>VLOOKUP(A489,'BASE REGISTRO AGOSTO'!$A$1:$T$889,12,FALSE)</f>
        <v>Parcela 43 A-3, El Cajón de San Pedro, Quillota, Quinta Región.</v>
      </c>
      <c r="M489" s="178" t="str">
        <f>VLOOKUP(A489,'BASE REGISTRO AGOSTO'!$A$1:$T$889,13,FALSE)</f>
        <v>V</v>
      </c>
      <c r="N489" s="178" t="str">
        <f>VLOOKUP(A489,'BASE REGISTRO AGOSTO'!$A$1:$T$889,14,FALSE)</f>
        <v>Quillota</v>
      </c>
      <c r="O489" s="178" t="str">
        <f>VLOOKUP(A489,'BASE REGISTRO AGOSTO'!$A$1:$T$889,15,FALSE)</f>
        <v xml:space="preserve">332-316776 / 9 5443243 / 9 647 6538 </v>
      </c>
      <c r="P489" s="178" t="str">
        <f>VLOOKUP(A489,'BASE REGISTRO AGOSTO'!$A$1:$T$889,16,FALSE)</f>
        <v>sociedadjuntos@yahoo.es</v>
      </c>
      <c r="Q489" s="178">
        <f>VLOOKUP(A489,'BASE REGISTRO AGOSTO'!$A$1:$T$889,17,FALSE)</f>
        <v>0</v>
      </c>
      <c r="R489" s="178" t="str">
        <f>VLOOKUP(A489,'BASE REGISTRO AGOSTO'!$A$1:$T$889,18,FALSE)</f>
        <v>93509: Otras Asociaciones.</v>
      </c>
      <c r="S489" s="178" t="str">
        <f>VLOOKUP(A489,'BASE REGISTRO AGOSTO'!$A$1:$T$889,19,FALSE)</f>
        <v>Se acompañan antecedentes financieros actualizados al año 2020,  aprobados por el Departamento de Administración y Finanzas.</v>
      </c>
      <c r="T489" s="183">
        <f>VLOOKUP(A489,'BASE REGISTRO AGOSTO'!$A$1:$T$889,20,FALSE)</f>
        <v>37970</v>
      </c>
      <c r="U489" s="177">
        <v>6969</v>
      </c>
      <c r="V489" s="179">
        <v>19797505</v>
      </c>
      <c r="W489" s="179">
        <v>153398836</v>
      </c>
      <c r="X489" s="180">
        <v>44469</v>
      </c>
      <c r="Y489" s="176" t="s">
        <v>6489</v>
      </c>
      <c r="Z489" s="176" t="s">
        <v>6490</v>
      </c>
      <c r="AA489" s="181" t="s">
        <v>6495</v>
      </c>
    </row>
    <row r="490" spans="1:27" ht="15.75" customHeight="1" x14ac:dyDescent="0.2">
      <c r="A490" s="177">
        <v>6971</v>
      </c>
      <c r="B490" s="178" t="str">
        <f>VLOOKUP(A490,'BASE REGISTRO AGOSTO'!$A$1:$T$889,2,FALSE)</f>
        <v>Corporación Centro de Iniciativa Empresarial- CIEM Villarrica.</v>
      </c>
      <c r="C490" s="178">
        <f>VLOOKUP(A490,'BASE REGISTRO AGOSTO'!$A$1:$T$889,3,FALSE)</f>
        <v>735534009</v>
      </c>
      <c r="D490" s="178" t="str">
        <f>VLOOKUP(A490,'BASE REGISTRO AGOSTO'!$A$1:$T$889,4,FALSE)</f>
        <v>Corporación de Derecho Privado.</v>
      </c>
      <c r="E490" s="178" t="str">
        <f>VLOOKUP(A490,'BASE REGISTRO AGOSTO'!$A$1:$T$889,5,FALSE)</f>
        <v>Otorgada por Decreto Supremo Nº 586, de fecha 05 de junio  de 1996, del Ministerio de Justicia.</v>
      </c>
      <c r="F490" s="178" t="str">
        <f>VLOOKUP(A490,'BASE REGISTRO AGOSTO'!$A$1:$T$889,6,FALSE)</f>
        <v xml:space="preserve">Certificado de Vigencia de Persona Jurídica Sin Fines de Lucro, Folio N° 500403451439, de 13 de agosto de 2021, del Servicio de Registro Civil e Identificación. </v>
      </c>
      <c r="G490" s="178" t="str">
        <f>VLOOKUP(A490,'BASE REGISTRO AGOSTO'!$A$1:$T$889,7,FALSE)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0" s="178" t="str">
        <f>VLOOKUP(A490,'BASE REGISTRO AGOSTO'!$A$1:$T$889,8,FALSE)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90" s="178" t="str">
        <f>VLOOKUP(A490,'BASE REGISTRO AGOSTO'!$A$1:$T$889,9,FALSE)</f>
        <v>Se elegirá cada dos años.</v>
      </c>
      <c r="J490" s="178" t="str">
        <f>VLOOKUP(A490,'BASE REGISTRO AGOSTO'!$A$1:$T$889,10,FALSE)</f>
        <v>Del 10 de agosto de 2020 al 10 de agosto 2022.</v>
      </c>
      <c r="K490" s="178" t="str">
        <f>VLOOKUP(A490,'BASE REGISTRO AGOSTO'!$A$1:$T$889,11,FALSE)</f>
        <v xml:space="preserve">Presidente: 
Alex Saul Moenen-Locoz Medina, 
Directora Ejecutiva: 
Ingrid Eliana Prambs Klocker,
</v>
      </c>
      <c r="L490" s="178" t="str">
        <f>VLOOKUP(A490,'BASE REGISTRO AGOSTO'!$A$1:$T$889,12,FALSE)</f>
        <v xml:space="preserve">Avenida Pedro de Valdivia Nº 0335, comuna de Villarrica, Novena Región.
</v>
      </c>
      <c r="M490" s="178" t="str">
        <f>VLOOKUP(A490,'BASE REGISTRO AGOSTO'!$A$1:$T$889,13,FALSE)</f>
        <v>IX</v>
      </c>
      <c r="N490" s="178" t="str">
        <f>VLOOKUP(A490,'BASE REGISTRO AGOSTO'!$A$1:$T$889,14,FALSE)</f>
        <v xml:space="preserve"> Villarrica</v>
      </c>
      <c r="O490" s="178" t="str">
        <f>VLOOKUP(A490,'BASE REGISTRO AGOSTO'!$A$1:$T$889,15,FALSE)</f>
        <v>452598188
Celular:
Ingrid Prambs: 994302213
Alex Moenen-Locoz: 996438541
Mauricio Gaete: 98570334
Carlos Romero: 985315447
Rodrigo Sandoval:989213536
Marixa Ortega:962270453
David Bascur:96653805
Heraldo Mora: 968236913</v>
      </c>
      <c r="P490" s="178" t="str">
        <f>VLOOKUP(A490,'BASE REGISTRO AGOSTO'!$A$1:$T$889,16,FALSE)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90" s="178">
        <f>VLOOKUP(A490,'BASE REGISTRO AGOSTO'!$A$1:$T$889,17,FALSE)</f>
        <v>0</v>
      </c>
      <c r="R490" s="178" t="str">
        <f>VLOOKUP(A490,'BASE REGISTRO AGOSTO'!$A$1:$T$889,18,FALSE)</f>
        <v>93401: Institución de Asistencia Social</v>
      </c>
      <c r="S490" s="178" t="str">
        <f>VLOOKUP(A490,'BASE REGISTRO AGOSTO'!$A$1:$T$889,19,FALSE)</f>
        <v>Certificado de antecedentes financieros del año 2020, aprobados por el Subdepartamento de Supervisión Financiera Nacional.</v>
      </c>
      <c r="T490" s="183">
        <f>VLOOKUP(A490,'BASE REGISTRO AGOSTO'!$A$1:$T$889,20,FALSE)</f>
        <v>37970</v>
      </c>
      <c r="U490" s="177">
        <v>6971</v>
      </c>
      <c r="V490" s="179">
        <v>8490356</v>
      </c>
      <c r="W490" s="179">
        <v>70752945</v>
      </c>
      <c r="X490" s="180">
        <v>44469</v>
      </c>
      <c r="Y490" s="176" t="s">
        <v>6489</v>
      </c>
      <c r="Z490" s="176" t="s">
        <v>6490</v>
      </c>
      <c r="AA490" s="181" t="s">
        <v>6614</v>
      </c>
    </row>
    <row r="491" spans="1:27" ht="15.75" customHeight="1" x14ac:dyDescent="0.2">
      <c r="A491" s="177">
        <v>6971</v>
      </c>
      <c r="B491" s="178" t="str">
        <f>VLOOKUP(A491,'BASE REGISTRO AGOSTO'!$A$1:$T$889,2,FALSE)</f>
        <v>Corporación Centro de Iniciativa Empresarial- CIEM Villarrica.</v>
      </c>
      <c r="C491" s="178">
        <f>VLOOKUP(A491,'BASE REGISTRO AGOSTO'!$A$1:$T$889,3,FALSE)</f>
        <v>735534009</v>
      </c>
      <c r="D491" s="178" t="str">
        <f>VLOOKUP(A491,'BASE REGISTRO AGOSTO'!$A$1:$T$889,4,FALSE)</f>
        <v>Corporación de Derecho Privado.</v>
      </c>
      <c r="E491" s="178" t="str">
        <f>VLOOKUP(A491,'BASE REGISTRO AGOSTO'!$A$1:$T$889,5,FALSE)</f>
        <v>Otorgada por Decreto Supremo Nº 586, de fecha 05 de junio  de 1996, del Ministerio de Justicia.</v>
      </c>
      <c r="F491" s="178" t="str">
        <f>VLOOKUP(A491,'BASE REGISTRO AGOSTO'!$A$1:$T$889,6,FALSE)</f>
        <v xml:space="preserve">Certificado de Vigencia de Persona Jurídica Sin Fines de Lucro, Folio N° 500403451439, de 13 de agosto de 2021, del Servicio de Registro Civil e Identificación. </v>
      </c>
      <c r="G491" s="178" t="str">
        <f>VLOOKUP(A491,'BASE REGISTRO AGOSTO'!$A$1:$T$889,7,FALSE)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1" s="178" t="str">
        <f>VLOOKUP(A491,'BASE REGISTRO AGOSTO'!$A$1:$T$889,8,FALSE)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91" s="178" t="str">
        <f>VLOOKUP(A491,'BASE REGISTRO AGOSTO'!$A$1:$T$889,9,FALSE)</f>
        <v>Se elegirá cada dos años.</v>
      </c>
      <c r="J491" s="178" t="str">
        <f>VLOOKUP(A491,'BASE REGISTRO AGOSTO'!$A$1:$T$889,10,FALSE)</f>
        <v>Del 10 de agosto de 2020 al 10 de agosto 2022.</v>
      </c>
      <c r="K491" s="178" t="str">
        <f>VLOOKUP(A491,'BASE REGISTRO AGOSTO'!$A$1:$T$889,11,FALSE)</f>
        <v xml:space="preserve">Presidente: 
Alex Saul Moenen-Locoz Medina, 
Directora Ejecutiva: 
Ingrid Eliana Prambs Klocker,
</v>
      </c>
      <c r="L491" s="178" t="str">
        <f>VLOOKUP(A491,'BASE REGISTRO AGOSTO'!$A$1:$T$889,12,FALSE)</f>
        <v xml:space="preserve">Avenida Pedro de Valdivia Nº 0335, comuna de Villarrica, Novena Región.
</v>
      </c>
      <c r="M491" s="178" t="str">
        <f>VLOOKUP(A491,'BASE REGISTRO AGOSTO'!$A$1:$T$889,13,FALSE)</f>
        <v>IX</v>
      </c>
      <c r="N491" s="178" t="str">
        <f>VLOOKUP(A491,'BASE REGISTRO AGOSTO'!$A$1:$T$889,14,FALSE)</f>
        <v xml:space="preserve"> Villarrica</v>
      </c>
      <c r="O491" s="178" t="str">
        <f>VLOOKUP(A491,'BASE REGISTRO AGOSTO'!$A$1:$T$889,15,FALSE)</f>
        <v>452598188
Celular:
Ingrid Prambs: 994302213
Alex Moenen-Locoz: 996438541
Mauricio Gaete: 98570334
Carlos Romero: 985315447
Rodrigo Sandoval:989213536
Marixa Ortega:962270453
David Bascur:96653805
Heraldo Mora: 968236913</v>
      </c>
      <c r="P491" s="178" t="str">
        <f>VLOOKUP(A491,'BASE REGISTRO AGOSTO'!$A$1:$T$889,16,FALSE)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91" s="178">
        <f>VLOOKUP(A491,'BASE REGISTRO AGOSTO'!$A$1:$T$889,17,FALSE)</f>
        <v>0</v>
      </c>
      <c r="R491" s="178" t="str">
        <f>VLOOKUP(A491,'BASE REGISTRO AGOSTO'!$A$1:$T$889,18,FALSE)</f>
        <v>93401: Institución de Asistencia Social</v>
      </c>
      <c r="S491" s="178" t="str">
        <f>VLOOKUP(A491,'BASE REGISTRO AGOSTO'!$A$1:$T$889,19,FALSE)</f>
        <v>Certificado de antecedentes financieros del año 2020, aprobados por el Subdepartamento de Supervisión Financiera Nacional.</v>
      </c>
      <c r="T491" s="183">
        <f>VLOOKUP(A491,'BASE REGISTRO AGOSTO'!$A$1:$T$889,20,FALSE)</f>
        <v>37970</v>
      </c>
      <c r="U491" s="177">
        <v>6971</v>
      </c>
      <c r="V491" s="179">
        <v>0</v>
      </c>
      <c r="W491" s="179">
        <v>65251887</v>
      </c>
      <c r="X491" s="180">
        <v>44469</v>
      </c>
      <c r="Y491" s="176" t="s">
        <v>6489</v>
      </c>
      <c r="Z491" s="176" t="s">
        <v>6490</v>
      </c>
      <c r="AA491" s="181" t="s">
        <v>6652</v>
      </c>
    </row>
    <row r="492" spans="1:27" ht="15.75" customHeight="1" x14ac:dyDescent="0.2">
      <c r="A492" s="177">
        <v>6971</v>
      </c>
      <c r="B492" s="178" t="str">
        <f>VLOOKUP(A492,'BASE REGISTRO AGOSTO'!$A$1:$T$889,2,FALSE)</f>
        <v>Corporación Centro de Iniciativa Empresarial- CIEM Villarrica.</v>
      </c>
      <c r="C492" s="178">
        <f>VLOOKUP(A492,'BASE REGISTRO AGOSTO'!$A$1:$T$889,3,FALSE)</f>
        <v>735534009</v>
      </c>
      <c r="D492" s="178" t="str">
        <f>VLOOKUP(A492,'BASE REGISTRO AGOSTO'!$A$1:$T$889,4,FALSE)</f>
        <v>Corporación de Derecho Privado.</v>
      </c>
      <c r="E492" s="178" t="str">
        <f>VLOOKUP(A492,'BASE REGISTRO AGOSTO'!$A$1:$T$889,5,FALSE)</f>
        <v>Otorgada por Decreto Supremo Nº 586, de fecha 05 de junio  de 1996, del Ministerio de Justicia.</v>
      </c>
      <c r="F492" s="178" t="str">
        <f>VLOOKUP(A492,'BASE REGISTRO AGOSTO'!$A$1:$T$889,6,FALSE)</f>
        <v xml:space="preserve">Certificado de Vigencia de Persona Jurídica Sin Fines de Lucro, Folio N° 500403451439, de 13 de agosto de 2021, del Servicio de Registro Civil e Identificación. </v>
      </c>
      <c r="G492" s="178" t="str">
        <f>VLOOKUP(A492,'BASE REGISTRO AGOSTO'!$A$1:$T$889,7,FALSE)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2" s="178" t="str">
        <f>VLOOKUP(A492,'BASE REGISTRO AGOSTO'!$A$1:$T$889,8,FALSE)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92" s="178" t="str">
        <f>VLOOKUP(A492,'BASE REGISTRO AGOSTO'!$A$1:$T$889,9,FALSE)</f>
        <v>Se elegirá cada dos años.</v>
      </c>
      <c r="J492" s="178" t="str">
        <f>VLOOKUP(A492,'BASE REGISTRO AGOSTO'!$A$1:$T$889,10,FALSE)</f>
        <v>Del 10 de agosto de 2020 al 10 de agosto 2022.</v>
      </c>
      <c r="K492" s="178" t="str">
        <f>VLOOKUP(A492,'BASE REGISTRO AGOSTO'!$A$1:$T$889,11,FALSE)</f>
        <v xml:space="preserve">Presidente: 
Alex Saul Moenen-Locoz Medina, 
Directora Ejecutiva: 
Ingrid Eliana Prambs Klocker,
</v>
      </c>
      <c r="L492" s="178" t="str">
        <f>VLOOKUP(A492,'BASE REGISTRO AGOSTO'!$A$1:$T$889,12,FALSE)</f>
        <v xml:space="preserve">Avenida Pedro de Valdivia Nº 0335, comuna de Villarrica, Novena Región.
</v>
      </c>
      <c r="M492" s="178" t="str">
        <f>VLOOKUP(A492,'BASE REGISTRO AGOSTO'!$A$1:$T$889,13,FALSE)</f>
        <v>IX</v>
      </c>
      <c r="N492" s="178" t="str">
        <f>VLOOKUP(A492,'BASE REGISTRO AGOSTO'!$A$1:$T$889,14,FALSE)</f>
        <v xml:space="preserve"> Villarrica</v>
      </c>
      <c r="O492" s="178" t="str">
        <f>VLOOKUP(A492,'BASE REGISTRO AGOSTO'!$A$1:$T$889,15,FALSE)</f>
        <v>452598188
Celular:
Ingrid Prambs: 994302213
Alex Moenen-Locoz: 996438541
Mauricio Gaete: 98570334
Carlos Romero: 985315447
Rodrigo Sandoval:989213536
Marixa Ortega:962270453
David Bascur:96653805
Heraldo Mora: 968236913</v>
      </c>
      <c r="P492" s="178" t="str">
        <f>VLOOKUP(A492,'BASE REGISTRO AGOSTO'!$A$1:$T$889,16,FALSE)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92" s="178">
        <f>VLOOKUP(A492,'BASE REGISTRO AGOSTO'!$A$1:$T$889,17,FALSE)</f>
        <v>0</v>
      </c>
      <c r="R492" s="178" t="str">
        <f>VLOOKUP(A492,'BASE REGISTRO AGOSTO'!$A$1:$T$889,18,FALSE)</f>
        <v>93401: Institución de Asistencia Social</v>
      </c>
      <c r="S492" s="178" t="str">
        <f>VLOOKUP(A492,'BASE REGISTRO AGOSTO'!$A$1:$T$889,19,FALSE)</f>
        <v>Certificado de antecedentes financieros del año 2020, aprobados por el Subdepartamento de Supervisión Financiera Nacional.</v>
      </c>
      <c r="T492" s="183">
        <f>VLOOKUP(A492,'BASE REGISTRO AGOSTO'!$A$1:$T$889,20,FALSE)</f>
        <v>37970</v>
      </c>
      <c r="U492" s="177">
        <v>6971</v>
      </c>
      <c r="V492" s="179">
        <v>10612944</v>
      </c>
      <c r="W492" s="179">
        <v>80481468</v>
      </c>
      <c r="X492" s="180">
        <v>44469</v>
      </c>
      <c r="Y492" s="176" t="s">
        <v>6489</v>
      </c>
      <c r="Z492" s="176" t="s">
        <v>6490</v>
      </c>
      <c r="AA492" s="181" t="s">
        <v>6653</v>
      </c>
    </row>
    <row r="493" spans="1:27" ht="15.75" customHeight="1" x14ac:dyDescent="0.2">
      <c r="A493" s="177">
        <v>6971</v>
      </c>
      <c r="B493" s="178" t="str">
        <f>VLOOKUP(A493,'BASE REGISTRO AGOSTO'!$A$1:$T$889,2,FALSE)</f>
        <v>Corporación Centro de Iniciativa Empresarial- CIEM Villarrica.</v>
      </c>
      <c r="C493" s="178">
        <f>VLOOKUP(A493,'BASE REGISTRO AGOSTO'!$A$1:$T$889,3,FALSE)</f>
        <v>735534009</v>
      </c>
      <c r="D493" s="178" t="str">
        <f>VLOOKUP(A493,'BASE REGISTRO AGOSTO'!$A$1:$T$889,4,FALSE)</f>
        <v>Corporación de Derecho Privado.</v>
      </c>
      <c r="E493" s="178" t="str">
        <f>VLOOKUP(A493,'BASE REGISTRO AGOSTO'!$A$1:$T$889,5,FALSE)</f>
        <v>Otorgada por Decreto Supremo Nº 586, de fecha 05 de junio  de 1996, del Ministerio de Justicia.</v>
      </c>
      <c r="F493" s="178" t="str">
        <f>VLOOKUP(A493,'BASE REGISTRO AGOSTO'!$A$1:$T$889,6,FALSE)</f>
        <v xml:space="preserve">Certificado de Vigencia de Persona Jurídica Sin Fines de Lucro, Folio N° 500403451439, de 13 de agosto de 2021, del Servicio de Registro Civil e Identificación. </v>
      </c>
      <c r="G493" s="178" t="str">
        <f>VLOOKUP(A493,'BASE REGISTRO AGOSTO'!$A$1:$T$889,7,FALSE)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3" s="178" t="str">
        <f>VLOOKUP(A493,'BASE REGISTRO AGOSTO'!$A$1:$T$889,8,FALSE)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93" s="178" t="str">
        <f>VLOOKUP(A493,'BASE REGISTRO AGOSTO'!$A$1:$T$889,9,FALSE)</f>
        <v>Se elegirá cada dos años.</v>
      </c>
      <c r="J493" s="178" t="str">
        <f>VLOOKUP(A493,'BASE REGISTRO AGOSTO'!$A$1:$T$889,10,FALSE)</f>
        <v>Del 10 de agosto de 2020 al 10 de agosto 2022.</v>
      </c>
      <c r="K493" s="178" t="str">
        <f>VLOOKUP(A493,'BASE REGISTRO AGOSTO'!$A$1:$T$889,11,FALSE)</f>
        <v xml:space="preserve">Presidente: 
Alex Saul Moenen-Locoz Medina, 
Directora Ejecutiva: 
Ingrid Eliana Prambs Klocker,
</v>
      </c>
      <c r="L493" s="178" t="str">
        <f>VLOOKUP(A493,'BASE REGISTRO AGOSTO'!$A$1:$T$889,12,FALSE)</f>
        <v xml:space="preserve">Avenida Pedro de Valdivia Nº 0335, comuna de Villarrica, Novena Región.
</v>
      </c>
      <c r="M493" s="178" t="str">
        <f>VLOOKUP(A493,'BASE REGISTRO AGOSTO'!$A$1:$T$889,13,FALSE)</f>
        <v>IX</v>
      </c>
      <c r="N493" s="178" t="str">
        <f>VLOOKUP(A493,'BASE REGISTRO AGOSTO'!$A$1:$T$889,14,FALSE)</f>
        <v xml:space="preserve"> Villarrica</v>
      </c>
      <c r="O493" s="178" t="str">
        <f>VLOOKUP(A493,'BASE REGISTRO AGOSTO'!$A$1:$T$889,15,FALSE)</f>
        <v>452598188
Celular:
Ingrid Prambs: 994302213
Alex Moenen-Locoz: 996438541
Mauricio Gaete: 98570334
Carlos Romero: 985315447
Rodrigo Sandoval:989213536
Marixa Ortega:962270453
David Bascur:96653805
Heraldo Mora: 968236913</v>
      </c>
      <c r="P493" s="178" t="str">
        <f>VLOOKUP(A493,'BASE REGISTRO AGOSTO'!$A$1:$T$889,16,FALSE)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93" s="178">
        <f>VLOOKUP(A493,'BASE REGISTRO AGOSTO'!$A$1:$T$889,17,FALSE)</f>
        <v>0</v>
      </c>
      <c r="R493" s="178" t="str">
        <f>VLOOKUP(A493,'BASE REGISTRO AGOSTO'!$A$1:$T$889,18,FALSE)</f>
        <v>93401: Institución de Asistencia Social</v>
      </c>
      <c r="S493" s="178" t="str">
        <f>VLOOKUP(A493,'BASE REGISTRO AGOSTO'!$A$1:$T$889,19,FALSE)</f>
        <v>Certificado de antecedentes financieros del año 2020, aprobados por el Subdepartamento de Supervisión Financiera Nacional.</v>
      </c>
      <c r="T493" s="183">
        <f>VLOOKUP(A493,'BASE REGISTRO AGOSTO'!$A$1:$T$889,20,FALSE)</f>
        <v>37970</v>
      </c>
      <c r="U493" s="177">
        <v>6971</v>
      </c>
      <c r="V493" s="179">
        <v>33448462</v>
      </c>
      <c r="W493" s="179">
        <v>204894619</v>
      </c>
      <c r="X493" s="180">
        <v>44469</v>
      </c>
      <c r="Y493" s="176" t="s">
        <v>6489</v>
      </c>
      <c r="Z493" s="176" t="s">
        <v>6490</v>
      </c>
      <c r="AA493" s="181" t="s">
        <v>6654</v>
      </c>
    </row>
    <row r="494" spans="1:27" ht="15.75" customHeight="1" x14ac:dyDescent="0.2">
      <c r="A494" s="177">
        <v>6971</v>
      </c>
      <c r="B494" s="178" t="str">
        <f>VLOOKUP(A494,'BASE REGISTRO AGOSTO'!$A$1:$T$889,2,FALSE)</f>
        <v>Corporación Centro de Iniciativa Empresarial- CIEM Villarrica.</v>
      </c>
      <c r="C494" s="178">
        <f>VLOOKUP(A494,'BASE REGISTRO AGOSTO'!$A$1:$T$889,3,FALSE)</f>
        <v>735534009</v>
      </c>
      <c r="D494" s="178" t="str">
        <f>VLOOKUP(A494,'BASE REGISTRO AGOSTO'!$A$1:$T$889,4,FALSE)</f>
        <v>Corporación de Derecho Privado.</v>
      </c>
      <c r="E494" s="178" t="str">
        <f>VLOOKUP(A494,'BASE REGISTRO AGOSTO'!$A$1:$T$889,5,FALSE)</f>
        <v>Otorgada por Decreto Supremo Nº 586, de fecha 05 de junio  de 1996, del Ministerio de Justicia.</v>
      </c>
      <c r="F494" s="178" t="str">
        <f>VLOOKUP(A494,'BASE REGISTRO AGOSTO'!$A$1:$T$889,6,FALSE)</f>
        <v xml:space="preserve">Certificado de Vigencia de Persona Jurídica Sin Fines de Lucro, Folio N° 500403451439, de 13 de agosto de 2021, del Servicio de Registro Civil e Identificación. </v>
      </c>
      <c r="G494" s="178" t="str">
        <f>VLOOKUP(A494,'BASE REGISTRO AGOSTO'!$A$1:$T$889,7,FALSE)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4" s="178" t="str">
        <f>VLOOKUP(A494,'BASE REGISTRO AGOSTO'!$A$1:$T$889,8,FALSE)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94" s="178" t="str">
        <f>VLOOKUP(A494,'BASE REGISTRO AGOSTO'!$A$1:$T$889,9,FALSE)</f>
        <v>Se elegirá cada dos años.</v>
      </c>
      <c r="J494" s="178" t="str">
        <f>VLOOKUP(A494,'BASE REGISTRO AGOSTO'!$A$1:$T$889,10,FALSE)</f>
        <v>Del 10 de agosto de 2020 al 10 de agosto 2022.</v>
      </c>
      <c r="K494" s="178" t="str">
        <f>VLOOKUP(A494,'BASE REGISTRO AGOSTO'!$A$1:$T$889,11,FALSE)</f>
        <v xml:space="preserve">Presidente: 
Alex Saul Moenen-Locoz Medina, 
Directora Ejecutiva: 
Ingrid Eliana Prambs Klocker,
</v>
      </c>
      <c r="L494" s="178" t="str">
        <f>VLOOKUP(A494,'BASE REGISTRO AGOSTO'!$A$1:$T$889,12,FALSE)</f>
        <v xml:space="preserve">Avenida Pedro de Valdivia Nº 0335, comuna de Villarrica, Novena Región.
</v>
      </c>
      <c r="M494" s="178" t="str">
        <f>VLOOKUP(A494,'BASE REGISTRO AGOSTO'!$A$1:$T$889,13,FALSE)</f>
        <v>IX</v>
      </c>
      <c r="N494" s="178" t="str">
        <f>VLOOKUP(A494,'BASE REGISTRO AGOSTO'!$A$1:$T$889,14,FALSE)</f>
        <v xml:space="preserve"> Villarrica</v>
      </c>
      <c r="O494" s="178" t="str">
        <f>VLOOKUP(A494,'BASE REGISTRO AGOSTO'!$A$1:$T$889,15,FALSE)</f>
        <v>452598188
Celular:
Ingrid Prambs: 994302213
Alex Moenen-Locoz: 996438541
Mauricio Gaete: 98570334
Carlos Romero: 985315447
Rodrigo Sandoval:989213536
Marixa Ortega:962270453
David Bascur:96653805
Heraldo Mora: 968236913</v>
      </c>
      <c r="P494" s="178" t="str">
        <f>VLOOKUP(A494,'BASE REGISTRO AGOSTO'!$A$1:$T$889,16,FALSE)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94" s="178">
        <f>VLOOKUP(A494,'BASE REGISTRO AGOSTO'!$A$1:$T$889,17,FALSE)</f>
        <v>0</v>
      </c>
      <c r="R494" s="178" t="str">
        <f>VLOOKUP(A494,'BASE REGISTRO AGOSTO'!$A$1:$T$889,18,FALSE)</f>
        <v>93401: Institución de Asistencia Social</v>
      </c>
      <c r="S494" s="178" t="str">
        <f>VLOOKUP(A494,'BASE REGISTRO AGOSTO'!$A$1:$T$889,19,FALSE)</f>
        <v>Certificado de antecedentes financieros del año 2020, aprobados por el Subdepartamento de Supervisión Financiera Nacional.</v>
      </c>
      <c r="T494" s="183">
        <f>VLOOKUP(A494,'BASE REGISTRO AGOSTO'!$A$1:$T$889,20,FALSE)</f>
        <v>37970</v>
      </c>
      <c r="U494" s="177">
        <v>6971</v>
      </c>
      <c r="V494" s="179">
        <v>15979556</v>
      </c>
      <c r="W494" s="179">
        <v>130853485</v>
      </c>
      <c r="X494" s="180">
        <v>44469</v>
      </c>
      <c r="Y494" s="176" t="s">
        <v>6489</v>
      </c>
      <c r="Z494" s="176" t="s">
        <v>6490</v>
      </c>
      <c r="AA494" s="181" t="s">
        <v>181</v>
      </c>
    </row>
    <row r="495" spans="1:27" ht="15.75" customHeight="1" x14ac:dyDescent="0.2">
      <c r="A495" s="177">
        <v>6971</v>
      </c>
      <c r="B495" s="178" t="str">
        <f>VLOOKUP(A495,'BASE REGISTRO AGOSTO'!$A$1:$T$889,2,FALSE)</f>
        <v>Corporación Centro de Iniciativa Empresarial- CIEM Villarrica.</v>
      </c>
      <c r="C495" s="178">
        <f>VLOOKUP(A495,'BASE REGISTRO AGOSTO'!$A$1:$T$889,3,FALSE)</f>
        <v>735534009</v>
      </c>
      <c r="D495" s="178" t="str">
        <f>VLOOKUP(A495,'BASE REGISTRO AGOSTO'!$A$1:$T$889,4,FALSE)</f>
        <v>Corporación de Derecho Privado.</v>
      </c>
      <c r="E495" s="178" t="str">
        <f>VLOOKUP(A495,'BASE REGISTRO AGOSTO'!$A$1:$T$889,5,FALSE)</f>
        <v>Otorgada por Decreto Supremo Nº 586, de fecha 05 de junio  de 1996, del Ministerio de Justicia.</v>
      </c>
      <c r="F495" s="178" t="str">
        <f>VLOOKUP(A495,'BASE REGISTRO AGOSTO'!$A$1:$T$889,6,FALSE)</f>
        <v xml:space="preserve">Certificado de Vigencia de Persona Jurídica Sin Fines de Lucro, Folio N° 500403451439, de 13 de agosto de 2021, del Servicio de Registro Civil e Identificación. </v>
      </c>
      <c r="G495" s="178" t="str">
        <f>VLOOKUP(A495,'BASE REGISTRO AGOSTO'!$A$1:$T$889,7,FALSE)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5" s="178" t="str">
        <f>VLOOKUP(A495,'BASE REGISTRO AGOSTO'!$A$1:$T$889,8,FALSE)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95" s="178" t="str">
        <f>VLOOKUP(A495,'BASE REGISTRO AGOSTO'!$A$1:$T$889,9,FALSE)</f>
        <v>Se elegirá cada dos años.</v>
      </c>
      <c r="J495" s="178" t="str">
        <f>VLOOKUP(A495,'BASE REGISTRO AGOSTO'!$A$1:$T$889,10,FALSE)</f>
        <v>Del 10 de agosto de 2020 al 10 de agosto 2022.</v>
      </c>
      <c r="K495" s="178" t="str">
        <f>VLOOKUP(A495,'BASE REGISTRO AGOSTO'!$A$1:$T$889,11,FALSE)</f>
        <v xml:space="preserve">Presidente: 
Alex Saul Moenen-Locoz Medina, 
Directora Ejecutiva: 
Ingrid Eliana Prambs Klocker,
</v>
      </c>
      <c r="L495" s="178" t="str">
        <f>VLOOKUP(A495,'BASE REGISTRO AGOSTO'!$A$1:$T$889,12,FALSE)</f>
        <v xml:space="preserve">Avenida Pedro de Valdivia Nº 0335, comuna de Villarrica, Novena Región.
</v>
      </c>
      <c r="M495" s="178" t="str">
        <f>VLOOKUP(A495,'BASE REGISTRO AGOSTO'!$A$1:$T$889,13,FALSE)</f>
        <v>IX</v>
      </c>
      <c r="N495" s="178" t="str">
        <f>VLOOKUP(A495,'BASE REGISTRO AGOSTO'!$A$1:$T$889,14,FALSE)</f>
        <v xml:space="preserve"> Villarrica</v>
      </c>
      <c r="O495" s="178" t="str">
        <f>VLOOKUP(A495,'BASE REGISTRO AGOSTO'!$A$1:$T$889,15,FALSE)</f>
        <v>452598188
Celular:
Ingrid Prambs: 994302213
Alex Moenen-Locoz: 996438541
Mauricio Gaete: 98570334
Carlos Romero: 985315447
Rodrigo Sandoval:989213536
Marixa Ortega:962270453
David Bascur:96653805
Heraldo Mora: 968236913</v>
      </c>
      <c r="P495" s="178" t="str">
        <f>VLOOKUP(A495,'BASE REGISTRO AGOSTO'!$A$1:$T$889,16,FALSE)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95" s="178">
        <f>VLOOKUP(A495,'BASE REGISTRO AGOSTO'!$A$1:$T$889,17,FALSE)</f>
        <v>0</v>
      </c>
      <c r="R495" s="178" t="str">
        <f>VLOOKUP(A495,'BASE REGISTRO AGOSTO'!$A$1:$T$889,18,FALSE)</f>
        <v>93401: Institución de Asistencia Social</v>
      </c>
      <c r="S495" s="178" t="str">
        <f>VLOOKUP(A495,'BASE REGISTRO AGOSTO'!$A$1:$T$889,19,FALSE)</f>
        <v>Certificado de antecedentes financieros del año 2020, aprobados por el Subdepartamento de Supervisión Financiera Nacional.</v>
      </c>
      <c r="T495" s="183">
        <f>VLOOKUP(A495,'BASE REGISTRO AGOSTO'!$A$1:$T$889,20,FALSE)</f>
        <v>37970</v>
      </c>
      <c r="U495" s="177">
        <v>6971</v>
      </c>
      <c r="V495" s="179">
        <v>50774983</v>
      </c>
      <c r="W495" s="179">
        <v>445933388</v>
      </c>
      <c r="X495" s="180">
        <v>44469</v>
      </c>
      <c r="Y495" s="176" t="s">
        <v>6489</v>
      </c>
      <c r="Z495" s="176" t="s">
        <v>6490</v>
      </c>
      <c r="AA495" s="181" t="s">
        <v>6594</v>
      </c>
    </row>
    <row r="496" spans="1:27" ht="15.75" customHeight="1" x14ac:dyDescent="0.2">
      <c r="A496" s="177">
        <v>6972</v>
      </c>
      <c r="B496" s="178" t="str">
        <f>VLOOKUP(A496,'BASE REGISTRO AGOSTO'!$A$1:$T$889,2,FALSE)</f>
        <v>Corporación Programa de Atención a Niños y Jóvenes Chasqui</v>
      </c>
      <c r="C496" s="178">
        <f>VLOOKUP(A496,'BASE REGISTRO AGOSTO'!$A$1:$T$889,3,FALSE)</f>
        <v>732420002</v>
      </c>
      <c r="D496" s="178" t="str">
        <f>VLOOKUP(A496,'BASE REGISTRO AGOSTO'!$A$1:$T$889,4,FALSE)</f>
        <v>Corporación de Derecho Privado.</v>
      </c>
      <c r="E496" s="178" t="str">
        <f>VLOOKUP(A496,'BASE REGISTRO AGOSTO'!$A$1:$T$889,5,FALSE)</f>
        <v xml:space="preserve">Decreto Supremo Nº853, de 24 de agosto de 1995, del Ministerio de Justicia. </v>
      </c>
      <c r="F496" s="178" t="str">
        <f>VLOOKUP(A496,'BASE REGISTRO AGOSTO'!$A$1:$T$889,6,FALSE)</f>
        <v>Certificado de Vigencia Folio Nº 500233763494, de 19 de JUNIO de 2019, emitido por el Servicio de Registro Civil e Identificación</v>
      </c>
      <c r="G496" s="178" t="str">
        <f>VLOOKUP(A496,'BASE REGISTRO AGOSTO'!$A$1:$T$889,7,FALSE)</f>
        <v>La promoción de alternativas de desarrollo y atención en medio libre de niños y jóvenes en alto riesgo social y la integración de su entorno familiar y comunitario.</v>
      </c>
      <c r="H496" s="178" t="str">
        <f>VLOOKUP(A496,'BASE REGISTRO AGOSTO'!$A$1:$T$889,8,FALSE)</f>
        <v xml:space="preserve">DIRECTORIO:
Presidente: Victor Hugo Aranguiz Cuadra, 
Secretario: Barbara Cristina Cuadra Quiñones, 
Tesorero: Francisco Gilberto Pizarro Peña, 
Directores:
Juan Mario Miranda Leyton, 
Juan Antonio Ferreira Maureira, 
</v>
      </c>
      <c r="I496" s="178" t="str">
        <f>VLOOKUP(A496,'BASE REGISTRO AGOSTO'!$A$1:$T$889,9,FALSE)</f>
        <v>Dos años en sus cargos.</v>
      </c>
      <c r="J496" s="178" t="str">
        <f>VLOOKUP(A496,'BASE REGISTRO AGOSTO'!$A$1:$T$889,10,FALSE)</f>
        <v>27 de abril de 2019 al 27 de abril de 2021</v>
      </c>
      <c r="K496" s="178" t="str">
        <f>VLOOKUP(A496,'BASE REGISTRO AGOSTO'!$A$1:$T$889,11,FALSE)</f>
        <v>Mandato General:
Presidenta: Victor Hugo Aranguiz Cabrera,
Secretaria Ejecutiva: Marianela Beatriz Apablaza Gómez, 
Para actuar sea en forma conjunta  o sea separada e indistintamente.</v>
      </c>
      <c r="L496" s="178" t="str">
        <f>VLOOKUP(A496,'BASE REGISTRO AGOSTO'!$A$1:$T$889,12,FALSE)</f>
        <v xml:space="preserve">Arturo Prat N° 9, comuna de San Bernardo, Región  Metropolitana
</v>
      </c>
      <c r="M496" s="178" t="str">
        <f>VLOOKUP(A496,'BASE REGISTRO AGOSTO'!$A$1:$T$889,13,FALSE)</f>
        <v>XIII</v>
      </c>
      <c r="N496" s="178" t="str">
        <f>VLOOKUP(A496,'BASE REGISTRO AGOSTO'!$A$1:$T$889,14,FALSE)</f>
        <v xml:space="preserve"> San Bernardo</v>
      </c>
      <c r="O496" s="178" t="str">
        <f>VLOOKUP(A496,'BASE REGISTRO AGOSTO'!$A$1:$T$889,15,FALSE)</f>
        <v xml:space="preserve">F: 9183032, </v>
      </c>
      <c r="P496" s="178" t="str">
        <f>VLOOKUP(A496,'BASE REGISTRO AGOSTO'!$A$1:$T$889,16,FALSE)</f>
        <v xml:space="preserve">:corporación@chasqui.cl
</v>
      </c>
      <c r="Q496" s="178">
        <f>VLOOKUP(A496,'BASE REGISTRO AGOSTO'!$A$1:$T$889,17,FALSE)</f>
        <v>0</v>
      </c>
      <c r="R496" s="178">
        <f>VLOOKUP(A496,'BASE REGISTRO AGOSTO'!$A$1:$T$889,18,FALSE)</f>
        <v>93401</v>
      </c>
      <c r="S496" s="178" t="str">
        <f>VLOOKUP(A496,'BASE REGISTRO AGOSTO'!$A$1:$T$889,19,FALSE)</f>
        <v>Se acompaña certificado de antecedentes financieros correspondiente al año 2019, aprobado por el Sub departamento de Supervisión Financeira Nacional</v>
      </c>
      <c r="T496" s="183">
        <f>VLOOKUP(A496,'BASE REGISTRO AGOSTO'!$A$1:$T$889,20,FALSE)</f>
        <v>37970</v>
      </c>
      <c r="U496" s="177">
        <v>6972</v>
      </c>
      <c r="V496" s="179">
        <v>0</v>
      </c>
      <c r="W496" s="179">
        <v>49108140</v>
      </c>
      <c r="X496" s="180">
        <v>44469</v>
      </c>
      <c r="Y496" s="176" t="s">
        <v>6489</v>
      </c>
      <c r="Z496" s="176" t="s">
        <v>6490</v>
      </c>
      <c r="AA496" s="181" t="s">
        <v>6575</v>
      </c>
    </row>
    <row r="497" spans="1:27" ht="15.75" customHeight="1" x14ac:dyDescent="0.2">
      <c r="A497" s="177">
        <v>6972</v>
      </c>
      <c r="B497" s="178" t="str">
        <f>VLOOKUP(A497,'BASE REGISTRO AGOSTO'!$A$1:$T$889,2,FALSE)</f>
        <v>Corporación Programa de Atención a Niños y Jóvenes Chasqui</v>
      </c>
      <c r="C497" s="178">
        <f>VLOOKUP(A497,'BASE REGISTRO AGOSTO'!$A$1:$T$889,3,FALSE)</f>
        <v>732420002</v>
      </c>
      <c r="D497" s="178" t="str">
        <f>VLOOKUP(A497,'BASE REGISTRO AGOSTO'!$A$1:$T$889,4,FALSE)</f>
        <v>Corporación de Derecho Privado.</v>
      </c>
      <c r="E497" s="178" t="str">
        <f>VLOOKUP(A497,'BASE REGISTRO AGOSTO'!$A$1:$T$889,5,FALSE)</f>
        <v xml:space="preserve">Decreto Supremo Nº853, de 24 de agosto de 1995, del Ministerio de Justicia. </v>
      </c>
      <c r="F497" s="178" t="str">
        <f>VLOOKUP(A497,'BASE REGISTRO AGOSTO'!$A$1:$T$889,6,FALSE)</f>
        <v>Certificado de Vigencia Folio Nº 500233763494, de 19 de JUNIO de 2019, emitido por el Servicio de Registro Civil e Identificación</v>
      </c>
      <c r="G497" s="178" t="str">
        <f>VLOOKUP(A497,'BASE REGISTRO AGOSTO'!$A$1:$T$889,7,FALSE)</f>
        <v>La promoción de alternativas de desarrollo y atención en medio libre de niños y jóvenes en alto riesgo social y la integración de su entorno familiar y comunitario.</v>
      </c>
      <c r="H497" s="178" t="str">
        <f>VLOOKUP(A497,'BASE REGISTRO AGOSTO'!$A$1:$T$889,8,FALSE)</f>
        <v xml:space="preserve">DIRECTORIO:
Presidente: Victor Hugo Aranguiz Cuadra, 
Secretario: Barbara Cristina Cuadra Quiñones, 
Tesorero: Francisco Gilberto Pizarro Peña, 
Directores:
Juan Mario Miranda Leyton, 
Juan Antonio Ferreira Maureira, 
</v>
      </c>
      <c r="I497" s="178" t="str">
        <f>VLOOKUP(A497,'BASE REGISTRO AGOSTO'!$A$1:$T$889,9,FALSE)</f>
        <v>Dos años en sus cargos.</v>
      </c>
      <c r="J497" s="178" t="str">
        <f>VLOOKUP(A497,'BASE REGISTRO AGOSTO'!$A$1:$T$889,10,FALSE)</f>
        <v>27 de abril de 2019 al 27 de abril de 2021</v>
      </c>
      <c r="K497" s="178" t="str">
        <f>VLOOKUP(A497,'BASE REGISTRO AGOSTO'!$A$1:$T$889,11,FALSE)</f>
        <v>Mandato General:
Presidenta: Victor Hugo Aranguiz Cabrera,
Secretaria Ejecutiva: Marianela Beatriz Apablaza Gómez, 
Para actuar sea en forma conjunta  o sea separada e indistintamente.</v>
      </c>
      <c r="L497" s="178" t="str">
        <f>VLOOKUP(A497,'BASE REGISTRO AGOSTO'!$A$1:$T$889,12,FALSE)</f>
        <v xml:space="preserve">Arturo Prat N° 9, comuna de San Bernardo, Región  Metropolitana
</v>
      </c>
      <c r="M497" s="178" t="str">
        <f>VLOOKUP(A497,'BASE REGISTRO AGOSTO'!$A$1:$T$889,13,FALSE)</f>
        <v>XIII</v>
      </c>
      <c r="N497" s="178" t="str">
        <f>VLOOKUP(A497,'BASE REGISTRO AGOSTO'!$A$1:$T$889,14,FALSE)</f>
        <v xml:space="preserve"> San Bernardo</v>
      </c>
      <c r="O497" s="178" t="str">
        <f>VLOOKUP(A497,'BASE REGISTRO AGOSTO'!$A$1:$T$889,15,FALSE)</f>
        <v xml:space="preserve">F: 9183032, </v>
      </c>
      <c r="P497" s="178" t="str">
        <f>VLOOKUP(A497,'BASE REGISTRO AGOSTO'!$A$1:$T$889,16,FALSE)</f>
        <v xml:space="preserve">:corporación@chasqui.cl
</v>
      </c>
      <c r="Q497" s="178">
        <f>VLOOKUP(A497,'BASE REGISTRO AGOSTO'!$A$1:$T$889,17,FALSE)</f>
        <v>0</v>
      </c>
      <c r="R497" s="178">
        <f>VLOOKUP(A497,'BASE REGISTRO AGOSTO'!$A$1:$T$889,18,FALSE)</f>
        <v>93401</v>
      </c>
      <c r="S497" s="178" t="str">
        <f>VLOOKUP(A497,'BASE REGISTRO AGOSTO'!$A$1:$T$889,19,FALSE)</f>
        <v>Se acompaña certificado de antecedentes financieros correspondiente al año 2019, aprobado por el Sub departamento de Supervisión Financeira Nacional</v>
      </c>
      <c r="T497" s="183">
        <f>VLOOKUP(A497,'BASE REGISTRO AGOSTO'!$A$1:$T$889,20,FALSE)</f>
        <v>37970</v>
      </c>
      <c r="U497" s="177">
        <v>6972</v>
      </c>
      <c r="V497" s="179">
        <v>0</v>
      </c>
      <c r="W497" s="179">
        <v>49527056</v>
      </c>
      <c r="X497" s="180">
        <v>44469</v>
      </c>
      <c r="Y497" s="176" t="s">
        <v>6489</v>
      </c>
      <c r="Z497" s="176" t="s">
        <v>6490</v>
      </c>
      <c r="AA497" s="181" t="s">
        <v>181</v>
      </c>
    </row>
    <row r="498" spans="1:27" ht="15.75" customHeight="1" x14ac:dyDescent="0.2">
      <c r="A498" s="177">
        <v>6972</v>
      </c>
      <c r="B498" s="178" t="str">
        <f>VLOOKUP(A498,'BASE REGISTRO AGOSTO'!$A$1:$T$889,2,FALSE)</f>
        <v>Corporación Programa de Atención a Niños y Jóvenes Chasqui</v>
      </c>
      <c r="C498" s="178">
        <f>VLOOKUP(A498,'BASE REGISTRO AGOSTO'!$A$1:$T$889,3,FALSE)</f>
        <v>732420002</v>
      </c>
      <c r="D498" s="178" t="str">
        <f>VLOOKUP(A498,'BASE REGISTRO AGOSTO'!$A$1:$T$889,4,FALSE)</f>
        <v>Corporación de Derecho Privado.</v>
      </c>
      <c r="E498" s="178" t="str">
        <f>VLOOKUP(A498,'BASE REGISTRO AGOSTO'!$A$1:$T$889,5,FALSE)</f>
        <v xml:space="preserve">Decreto Supremo Nº853, de 24 de agosto de 1995, del Ministerio de Justicia. </v>
      </c>
      <c r="F498" s="178" t="str">
        <f>VLOOKUP(A498,'BASE REGISTRO AGOSTO'!$A$1:$T$889,6,FALSE)</f>
        <v>Certificado de Vigencia Folio Nº 500233763494, de 19 de JUNIO de 2019, emitido por el Servicio de Registro Civil e Identificación</v>
      </c>
      <c r="G498" s="178" t="str">
        <f>VLOOKUP(A498,'BASE REGISTRO AGOSTO'!$A$1:$T$889,7,FALSE)</f>
        <v>La promoción de alternativas de desarrollo y atención en medio libre de niños y jóvenes en alto riesgo social y la integración de su entorno familiar y comunitario.</v>
      </c>
      <c r="H498" s="178" t="str">
        <f>VLOOKUP(A498,'BASE REGISTRO AGOSTO'!$A$1:$T$889,8,FALSE)</f>
        <v xml:space="preserve">DIRECTORIO:
Presidente: Victor Hugo Aranguiz Cuadra, 
Secretario: Barbara Cristina Cuadra Quiñones, 
Tesorero: Francisco Gilberto Pizarro Peña, 
Directores:
Juan Mario Miranda Leyton, 
Juan Antonio Ferreira Maureira, 
</v>
      </c>
      <c r="I498" s="178" t="str">
        <f>VLOOKUP(A498,'BASE REGISTRO AGOSTO'!$A$1:$T$889,9,FALSE)</f>
        <v>Dos años en sus cargos.</v>
      </c>
      <c r="J498" s="178" t="str">
        <f>VLOOKUP(A498,'BASE REGISTRO AGOSTO'!$A$1:$T$889,10,FALSE)</f>
        <v>27 de abril de 2019 al 27 de abril de 2021</v>
      </c>
      <c r="K498" s="178" t="str">
        <f>VLOOKUP(A498,'BASE REGISTRO AGOSTO'!$A$1:$T$889,11,FALSE)</f>
        <v>Mandato General:
Presidenta: Victor Hugo Aranguiz Cabrera,
Secretaria Ejecutiva: Marianela Beatriz Apablaza Gómez, 
Para actuar sea en forma conjunta  o sea separada e indistintamente.</v>
      </c>
      <c r="L498" s="178" t="str">
        <f>VLOOKUP(A498,'BASE REGISTRO AGOSTO'!$A$1:$T$889,12,FALSE)</f>
        <v xml:space="preserve">Arturo Prat N° 9, comuna de San Bernardo, Región  Metropolitana
</v>
      </c>
      <c r="M498" s="178" t="str">
        <f>VLOOKUP(A498,'BASE REGISTRO AGOSTO'!$A$1:$T$889,13,FALSE)</f>
        <v>XIII</v>
      </c>
      <c r="N498" s="178" t="str">
        <f>VLOOKUP(A498,'BASE REGISTRO AGOSTO'!$A$1:$T$889,14,FALSE)</f>
        <v xml:space="preserve"> San Bernardo</v>
      </c>
      <c r="O498" s="178" t="str">
        <f>VLOOKUP(A498,'BASE REGISTRO AGOSTO'!$A$1:$T$889,15,FALSE)</f>
        <v xml:space="preserve">F: 9183032, </v>
      </c>
      <c r="P498" s="178" t="str">
        <f>VLOOKUP(A498,'BASE REGISTRO AGOSTO'!$A$1:$T$889,16,FALSE)</f>
        <v xml:space="preserve">:corporación@chasqui.cl
</v>
      </c>
      <c r="Q498" s="178">
        <f>VLOOKUP(A498,'BASE REGISTRO AGOSTO'!$A$1:$T$889,17,FALSE)</f>
        <v>0</v>
      </c>
      <c r="R498" s="178">
        <f>VLOOKUP(A498,'BASE REGISTRO AGOSTO'!$A$1:$T$889,18,FALSE)</f>
        <v>93401</v>
      </c>
      <c r="S498" s="178" t="str">
        <f>VLOOKUP(A498,'BASE REGISTRO AGOSTO'!$A$1:$T$889,19,FALSE)</f>
        <v>Se acompaña certificado de antecedentes financieros correspondiente al año 2019, aprobado por el Sub departamento de Supervisión Financeira Nacional</v>
      </c>
      <c r="T498" s="183">
        <f>VLOOKUP(A498,'BASE REGISTRO AGOSTO'!$A$1:$T$889,20,FALSE)</f>
        <v>37970</v>
      </c>
      <c r="U498" s="177">
        <v>6972</v>
      </c>
      <c r="V498" s="179">
        <v>0</v>
      </c>
      <c r="W498" s="179">
        <v>310320</v>
      </c>
      <c r="X498" s="180">
        <v>44469</v>
      </c>
      <c r="Y498" s="176" t="s">
        <v>6489</v>
      </c>
      <c r="Z498" s="176" t="s">
        <v>6490</v>
      </c>
      <c r="AA498" s="181" t="s">
        <v>7479</v>
      </c>
    </row>
    <row r="499" spans="1:27" ht="15.75" customHeight="1" x14ac:dyDescent="0.2">
      <c r="A499" s="177">
        <v>6973</v>
      </c>
      <c r="B499" s="178" t="str">
        <f>VLOOKUP(A499,'BASE REGISTRO AGOSTO'!$A$1:$T$889,2,FALSE)</f>
        <v>Corporación Hogar Belén.</v>
      </c>
      <c r="C499" s="178">
        <f>VLOOKUP(A499,'BASE REGISTRO AGOSTO'!$A$1:$T$889,3,FALSE)</f>
        <v>727581006</v>
      </c>
      <c r="D499" s="178" t="str">
        <f>VLOOKUP(A499,'BASE REGISTRO AGOSTO'!$A$1:$T$889,4,FALSE)</f>
        <v>Corporación de Derecho Privado.</v>
      </c>
      <c r="E499" s="178" t="str">
        <f>VLOOKUP(A499,'BASE REGISTRO AGOSTO'!$A$1:$T$889,5,FALSE)</f>
        <v xml:space="preserve">Otorgada por Decreto Supremo Nº 163, de fecha 03 de febrero 1995, del Ministerio de Justicia, publicado en el Diario Oficial el día 03 de octubre de 1996. </v>
      </c>
      <c r="F499" s="178" t="str">
        <f>VLOOKUP(A499,'BASE REGISTRO AGOSTO'!$A$1:$T$889,6,FALSE)</f>
        <v xml:space="preserve">Certificado de vigencia, folio Nº 500394842500, de fecha 22 de junio de 2021, del Servicio de Registro Civil e Identificación.
</v>
      </c>
      <c r="G499" s="178" t="str">
        <f>VLOOKUP(A499,'BASE REGISTRO AGOSTO'!$A$1:$T$889,7,FALSE)</f>
        <v xml:space="preserve">Buscar la solución integral a los problemas que afectan a personas discapacitadas física, mental y sensorialmente y proporcionarles hogar a los que se encuentran en situación de abandono o de riesgo físico o moral.
</v>
      </c>
      <c r="H499" s="178" t="str">
        <f>VLOOKUP(A499,'BASE REGISTRO AGOSTO'!$A$1:$T$889,8,FALSE)</f>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
      <c r="I499" s="178" t="str">
        <f>VLOOKUP(A499,'BASE REGISTRO AGOSTO'!$A$1:$T$889,9,FALSE)</f>
        <v>Durarán 04 años en sus cargos.</v>
      </c>
      <c r="J499" s="178" t="str">
        <f>VLOOKUP(A499,'BASE REGISTRO AGOSTO'!$A$1:$T$889,10,FALSE)</f>
        <v xml:space="preserve">Del 15 de marzo de 2019 al 15 de marzo de 2023. </v>
      </c>
      <c r="K499" s="178" t="str">
        <f>VLOOKUP(A499,'BASE REGISTRO AGOSTO'!$A$1:$T$889,11,FALSE)</f>
        <v xml:space="preserve">Presidenta: María Matilde Pozo Álvarez
</v>
      </c>
      <c r="L499" s="178" t="str">
        <f>VLOOKUP(A499,'BASE REGISTRO AGOSTO'!$A$1:$T$889,12,FALSE)</f>
        <v xml:space="preserve"> 10 Sur 31 y 32 Oriente Nº  1345, Población Carlos Trupp, Talca, VII Región.
</v>
      </c>
      <c r="M499" s="178" t="str">
        <f>VLOOKUP(A499,'BASE REGISTRO AGOSTO'!$A$1:$T$889,13,FALSE)</f>
        <v>VII</v>
      </c>
      <c r="N499" s="178" t="str">
        <f>VLOOKUP(A499,'BASE REGISTRO AGOSTO'!$A$1:$T$889,14,FALSE)</f>
        <v>Talca</v>
      </c>
      <c r="O499" s="178" t="str">
        <f>VLOOKUP(A499,'BASE REGISTRO AGOSTO'!$A$1:$T$889,15,FALSE)</f>
        <v>fono (71)  2241065</v>
      </c>
      <c r="P499" s="178" t="str">
        <f>VLOOKUP(A499,'BASE REGISTRO AGOSTO'!$A$1:$T$889,16,FALSE)</f>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
      <c r="Q499" s="178">
        <f>VLOOKUP(A499,'BASE REGISTRO AGOSTO'!$A$1:$T$889,17,FALSE)</f>
        <v>0</v>
      </c>
      <c r="R499" s="178" t="str">
        <f>VLOOKUP(A499,'BASE REGISTRO AGOSTO'!$A$1:$T$889,18,FALSE)</f>
        <v>93401: Institución de Asistencia Social</v>
      </c>
      <c r="S499" s="178" t="str">
        <f>VLOOKUP(A499,'BASE REGISTRO AGOSTO'!$A$1:$T$889,19,FALSE)</f>
        <v>Se acompaña certificado financiero, correspondiente al año 2020 aprobado por el Sub Departamento de Supervisión Financiera Nacional.</v>
      </c>
      <c r="T499" s="183">
        <f>VLOOKUP(A499,'BASE REGISTRO AGOSTO'!$A$1:$T$889,20,FALSE)</f>
        <v>37970</v>
      </c>
      <c r="U499" s="177">
        <v>6973</v>
      </c>
      <c r="V499" s="179">
        <v>16055957</v>
      </c>
      <c r="W499" s="179">
        <v>113275047</v>
      </c>
      <c r="X499" s="180">
        <v>44469</v>
      </c>
      <c r="Y499" s="176" t="s">
        <v>6489</v>
      </c>
      <c r="Z499" s="176" t="s">
        <v>6490</v>
      </c>
      <c r="AA499" s="181" t="s">
        <v>6508</v>
      </c>
    </row>
    <row r="500" spans="1:27" ht="15.75" customHeight="1" x14ac:dyDescent="0.2">
      <c r="A500" s="177">
        <v>6974</v>
      </c>
      <c r="B500" s="178" t="str">
        <f>VLOOKUP(A500,'BASE REGISTRO AGOSTO'!$A$1:$T$889,2,FALSE)</f>
        <v xml:space="preserve">
Policía de Investigaciones de Chile PDI
</v>
      </c>
      <c r="C500" s="178">
        <f>VLOOKUP(A500,'BASE REGISTRO AGOSTO'!$A$1:$T$889,3,FALSE)</f>
        <v>605060005</v>
      </c>
      <c r="D500" s="178" t="str">
        <f>VLOOKUP(A500,'BASE REGISTRO AGOSTO'!$A$1:$T$889,4,FALSE)</f>
        <v>no aparece</v>
      </c>
      <c r="E500" s="178" t="str">
        <f>VLOOKUP(A500,'BASE REGISTRO AGOSTO'!$A$1:$T$889,5,FALSE)</f>
        <v xml:space="preserve">. Servicio Público.Otorgado por Decreto Ley N° 2460, de 1979.
</v>
      </c>
      <c r="F500" s="178" t="str">
        <f>VLOOKUP(A500,'BASE REGISTRO AGOSTO'!$A$1:$T$889,6,FALSE)</f>
        <v xml:space="preserve">Indefinida
</v>
      </c>
      <c r="G500" s="178" t="str">
        <f>VLOOKUP(A500,'BASE REGISTRO AGOSTO'!$A$1:$T$889,7,FALSE)</f>
        <v xml:space="preserve">Según Ley N° 2460, de 1979, art. 13 inciso segundo.
</v>
      </c>
      <c r="H500" s="178" t="str">
        <f>VLOOKUP(A500,'BASE REGISTRO AGOSTO'!$A$1:$T$889,8,FALSE)</f>
        <v>no tiene</v>
      </c>
      <c r="I500" s="178">
        <f>VLOOKUP(A500,'BASE REGISTRO AGOSTO'!$A$1:$T$889,9,FALSE)</f>
        <v>0</v>
      </c>
      <c r="J500" s="178">
        <f>VLOOKUP(A500,'BASE REGISTRO AGOSTO'!$A$1:$T$889,10,FALSE)</f>
        <v>0</v>
      </c>
      <c r="K500" s="178" t="str">
        <f>VLOOKUP(A500,'BASE REGISTRO AGOSTO'!$A$1:$T$889,11,FALSE)</f>
        <v>Sergio Antonio Muñoz Yáñez. CI 10.671.970-5</v>
      </c>
      <c r="L500" s="178" t="str">
        <f>VLOOKUP(A500,'BASE REGISTRO AGOSTO'!$A$1:$T$889,12,FALSE)</f>
        <v xml:space="preserve">General Mackenna N° 1314, Santiago, Región Metropolitana. 
</v>
      </c>
      <c r="M500" s="178" t="str">
        <f>VLOOKUP(A500,'BASE REGISTRO AGOSTO'!$A$1:$T$889,13,FALSE)</f>
        <v>XIII</v>
      </c>
      <c r="N500" s="178" t="str">
        <f>VLOOKUP(A500,'BASE REGISTRO AGOSTO'!$A$1:$T$889,14,FALSE)</f>
        <v>Santiago</v>
      </c>
      <c r="O500" s="178" t="str">
        <f>VLOOKUP(A500,'BASE REGISTRO AGOSTO'!$A$1:$T$889,15,FALSE)</f>
        <v>Teléfono: 227080156</v>
      </c>
      <c r="P500" s="178" t="str">
        <f>VLOOKUP(A500,'BASE REGISTRO AGOSTO'!$A$1:$T$889,16,FALSE)</f>
        <v xml:space="preserve">Correo electrónico: dirgral@investigaciones.cl
</v>
      </c>
      <c r="Q500" s="178">
        <f>VLOOKUP(A500,'BASE REGISTRO AGOSTO'!$A$1:$T$889,17,FALSE)</f>
        <v>0</v>
      </c>
      <c r="R500" s="178" t="str">
        <f>VLOOKUP(A500,'BASE REGISTRO AGOSTO'!$A$1:$T$889,18,FALSE)</f>
        <v xml:space="preserve">91001 Administración Pública </v>
      </c>
      <c r="S500" s="178" t="str">
        <f>VLOOKUP(A500,'BASE REGISTRO AGOSTO'!$A$1:$T$889,19,FALSE)</f>
        <v>No se acompañan. Aplica Informe Jurídico Nº 09, de  fecha 14 de marzo de 2011 del Departamento Jurídico y Dictamen Nº 070791, de 2009, de la Contraloría General de la República</v>
      </c>
      <c r="T500" s="183">
        <f>VLOOKUP(A500,'BASE REGISTRO AGOSTO'!$A$1:$T$889,20,FALSE)</f>
        <v>37970</v>
      </c>
      <c r="U500" s="177">
        <v>6974</v>
      </c>
      <c r="V500" s="179">
        <v>0</v>
      </c>
      <c r="W500" s="179">
        <v>13628220</v>
      </c>
      <c r="X500" s="180">
        <v>44469</v>
      </c>
      <c r="Y500" s="176" t="s">
        <v>6489</v>
      </c>
      <c r="Z500" s="176" t="s">
        <v>6490</v>
      </c>
      <c r="AA500" s="181" t="s">
        <v>5595</v>
      </c>
    </row>
    <row r="501" spans="1:27" ht="15.75" customHeight="1" x14ac:dyDescent="0.2">
      <c r="A501" s="177">
        <v>6974</v>
      </c>
      <c r="B501" s="178" t="str">
        <f>VLOOKUP(A501,'BASE REGISTRO AGOSTO'!$A$1:$T$889,2,FALSE)</f>
        <v xml:space="preserve">
Policía de Investigaciones de Chile PDI
</v>
      </c>
      <c r="C501" s="178">
        <f>VLOOKUP(A501,'BASE REGISTRO AGOSTO'!$A$1:$T$889,3,FALSE)</f>
        <v>605060005</v>
      </c>
      <c r="D501" s="178" t="str">
        <f>VLOOKUP(A501,'BASE REGISTRO AGOSTO'!$A$1:$T$889,4,FALSE)</f>
        <v>no aparece</v>
      </c>
      <c r="E501" s="178" t="str">
        <f>VLOOKUP(A501,'BASE REGISTRO AGOSTO'!$A$1:$T$889,5,FALSE)</f>
        <v xml:space="preserve">. Servicio Público.Otorgado por Decreto Ley N° 2460, de 1979.
</v>
      </c>
      <c r="F501" s="178" t="str">
        <f>VLOOKUP(A501,'BASE REGISTRO AGOSTO'!$A$1:$T$889,6,FALSE)</f>
        <v xml:space="preserve">Indefinida
</v>
      </c>
      <c r="G501" s="178" t="str">
        <f>VLOOKUP(A501,'BASE REGISTRO AGOSTO'!$A$1:$T$889,7,FALSE)</f>
        <v xml:space="preserve">Según Ley N° 2460, de 1979, art. 13 inciso segundo.
</v>
      </c>
      <c r="H501" s="178" t="str">
        <f>VLOOKUP(A501,'BASE REGISTRO AGOSTO'!$A$1:$T$889,8,FALSE)</f>
        <v>no tiene</v>
      </c>
      <c r="I501" s="178">
        <f>VLOOKUP(A501,'BASE REGISTRO AGOSTO'!$A$1:$T$889,9,FALSE)</f>
        <v>0</v>
      </c>
      <c r="J501" s="178">
        <f>VLOOKUP(A501,'BASE REGISTRO AGOSTO'!$A$1:$T$889,10,FALSE)</f>
        <v>0</v>
      </c>
      <c r="K501" s="178" t="str">
        <f>VLOOKUP(A501,'BASE REGISTRO AGOSTO'!$A$1:$T$889,11,FALSE)</f>
        <v>Sergio Antonio Muñoz Yáñez. CI 10.671.970-5</v>
      </c>
      <c r="L501" s="178" t="str">
        <f>VLOOKUP(A501,'BASE REGISTRO AGOSTO'!$A$1:$T$889,12,FALSE)</f>
        <v xml:space="preserve">General Mackenna N° 1314, Santiago, Región Metropolitana. 
</v>
      </c>
      <c r="M501" s="178" t="str">
        <f>VLOOKUP(A501,'BASE REGISTRO AGOSTO'!$A$1:$T$889,13,FALSE)</f>
        <v>XIII</v>
      </c>
      <c r="N501" s="178" t="str">
        <f>VLOOKUP(A501,'BASE REGISTRO AGOSTO'!$A$1:$T$889,14,FALSE)</f>
        <v>Santiago</v>
      </c>
      <c r="O501" s="178" t="str">
        <f>VLOOKUP(A501,'BASE REGISTRO AGOSTO'!$A$1:$T$889,15,FALSE)</f>
        <v>Teléfono: 227080156</v>
      </c>
      <c r="P501" s="178" t="str">
        <f>VLOOKUP(A501,'BASE REGISTRO AGOSTO'!$A$1:$T$889,16,FALSE)</f>
        <v xml:space="preserve">Correo electrónico: dirgral@investigaciones.cl
</v>
      </c>
      <c r="Q501" s="178">
        <f>VLOOKUP(A501,'BASE REGISTRO AGOSTO'!$A$1:$T$889,17,FALSE)</f>
        <v>0</v>
      </c>
      <c r="R501" s="178" t="str">
        <f>VLOOKUP(A501,'BASE REGISTRO AGOSTO'!$A$1:$T$889,18,FALSE)</f>
        <v xml:space="preserve">91001 Administración Pública </v>
      </c>
      <c r="S501" s="178" t="str">
        <f>VLOOKUP(A501,'BASE REGISTRO AGOSTO'!$A$1:$T$889,19,FALSE)</f>
        <v>No se acompañan. Aplica Informe Jurídico Nº 09, de  fecha 14 de marzo de 2011 del Departamento Jurídico y Dictamen Nº 070791, de 2009, de la Contraloría General de la República</v>
      </c>
      <c r="T501" s="183">
        <f>VLOOKUP(A501,'BASE REGISTRO AGOSTO'!$A$1:$T$889,20,FALSE)</f>
        <v>37970</v>
      </c>
      <c r="U501" s="177">
        <v>6974</v>
      </c>
      <c r="V501" s="179">
        <v>8978592</v>
      </c>
      <c r="W501" s="179">
        <v>108865428</v>
      </c>
      <c r="X501" s="180">
        <v>44469</v>
      </c>
      <c r="Y501" s="176" t="s">
        <v>6489</v>
      </c>
      <c r="Z501" s="176" t="s">
        <v>6490</v>
      </c>
      <c r="AA501" s="181" t="s">
        <v>7476</v>
      </c>
    </row>
    <row r="502" spans="1:27" ht="15.75" customHeight="1" x14ac:dyDescent="0.2">
      <c r="A502" s="177">
        <v>6975</v>
      </c>
      <c r="B502" s="178" t="str">
        <f>VLOOKUP(A502,'BASE REGISTRO AGOSTO'!$A$1:$T$889,2,FALSE)</f>
        <v xml:space="preserve">Organización No Gubernamental de Desarrollo Centro Comunitario de Atención al Joven ONG C.E.C.A.S.- (CECAS)
</v>
      </c>
      <c r="C502" s="178">
        <f>VLOOKUP(A502,'BASE REGISTRO AGOSTO'!$A$1:$T$889,3,FALSE)</f>
        <v>729097004</v>
      </c>
      <c r="D502" s="178" t="str">
        <f>VLOOKUP(A502,'BASE REGISTRO AGOSTO'!$A$1:$T$889,4,FALSE)</f>
        <v xml:space="preserve">Corporación de Derecho Privado.
</v>
      </c>
      <c r="E502" s="178" t="str">
        <f>VLOOKUP(A502,'BASE REGISTRO AGOSTO'!$A$1:$T$889,5,FALSE)</f>
        <v>Otorgado por Decreto Supremo Nº222, de fecha 20 de febrero de 1995, del Ministerio de Justicia.</v>
      </c>
      <c r="F502" s="178" t="str">
        <f>VLOOKUP(A502,'BASE REGISTRO AGOSTO'!$A$1:$T$889,6,FALSE)</f>
        <v xml:space="preserve">Certificado de Vigencia de Persona Jurídica sin Fines de Lucro, emitido por el SRCEI, de fecha 30 de junio de 2021. FOLIO : 500396174876
</v>
      </c>
      <c r="G502" s="178" t="str">
        <f>VLOOKUP(A502,'BASE REGISTRO AGOSTO'!$A$1:$T$889,7,FALSE)</f>
        <v>Promoción del desarrollo, especialmente de las personas, familias, grupos y comunidades que viven en condiciones de pobreza y/o marginalidad.</v>
      </c>
      <c r="H502" s="178" t="str">
        <f>VLOOKUP(A502,'BASE REGISTRO AGOSTO'!$A$1:$T$889,8,FALSE)</f>
        <v xml:space="preserve">Presidente: Erica del Carmen Palma Cid                               
Secretario: Claudio Aguirre Muñoz          
Tesorero: Carla Lorena Figueroa Arancibia
</v>
      </c>
      <c r="I502" s="178" t="str">
        <f>VLOOKUP(A502,'BASE REGISTRO AGOSTO'!$A$1:$T$889,9,FALSE)</f>
        <v>Cada cinco Años</v>
      </c>
      <c r="J502" s="178" t="str">
        <f>VLOOKUP(A502,'BASE REGISTRO AGOSTO'!$A$1:$T$889,10,FALSE)</f>
        <v>De fecha  22 de enero de 2016  al 22 de enero de 2021.De fecha  22 de enero de 2016  al 22 de enero de 2021.
(Directorio electo permanece en funciones por aplicación del artículo único de la Ley N° 21.239, en tanto dure el estado de catástrofe)</v>
      </c>
      <c r="K502" s="178" t="str">
        <f>VLOOKUP(A502,'BASE REGISTRO AGOSTO'!$A$1:$T$889,11,FALSE)</f>
        <v xml:space="preserve">Presidente: Erica Palma Cid, 
Secretario Ejecutivo: Roberto Varela Arriagada 
</v>
      </c>
      <c r="L502" s="178" t="str">
        <f>VLOOKUP(A502,'BASE REGISTRO AGOSTO'!$A$1:$T$889,12,FALSE)</f>
        <v xml:space="preserve">Balmaceda Nº 116, oficina 13, Llay Llay, Quinta Región 
</v>
      </c>
      <c r="M502" s="178" t="str">
        <f>VLOOKUP(A502,'BASE REGISTRO AGOSTO'!$A$1:$T$889,13,FALSE)</f>
        <v>V</v>
      </c>
      <c r="N502" s="178" t="str">
        <f>VLOOKUP(A502,'BASE REGISTRO AGOSTO'!$A$1:$T$889,14,FALSE)</f>
        <v>Llay Llay</v>
      </c>
      <c r="O502" s="178" t="str">
        <f>VLOOKUP(A502,'BASE REGISTRO AGOSTO'!$A$1:$T$889,15,FALSE)</f>
        <v>(34) 2611381</v>
      </c>
      <c r="P502" s="178" t="str">
        <f>VLOOKUP(A502,'BASE REGISTRO AGOSTO'!$A$1:$T$889,16,FALSE)</f>
        <v>admcongllayllay@yahoo.es</v>
      </c>
      <c r="Q502" s="178">
        <f>VLOOKUP(A502,'BASE REGISTRO AGOSTO'!$A$1:$T$889,17,FALSE)</f>
        <v>0</v>
      </c>
      <c r="R502" s="178" t="str">
        <f>VLOOKUP(A502,'BASE REGISTRO AGOSTO'!$A$1:$T$889,18,FALSE)</f>
        <v>93401: Institución de Asistencia Social</v>
      </c>
      <c r="S502" s="178" t="str">
        <f>VLOOKUP(A502,'BASE REGISTRO AGOSTO'!$A$1:$T$889,19,FALSE)</f>
        <v xml:space="preserve">Certificado Financiero al año 2020, aprobado del Subdepartamento de Supervisión Financiera de SENAME
</v>
      </c>
      <c r="T502" s="183">
        <f>VLOOKUP(A502,'BASE REGISTRO AGOSTO'!$A$1:$T$889,20,FALSE)</f>
        <v>37970</v>
      </c>
      <c r="U502" s="177">
        <v>6975</v>
      </c>
      <c r="V502" s="179">
        <v>19317420</v>
      </c>
      <c r="W502" s="179">
        <v>142669620</v>
      </c>
      <c r="X502" s="180">
        <v>44469</v>
      </c>
      <c r="Y502" s="176" t="s">
        <v>6489</v>
      </c>
      <c r="Z502" s="176" t="s">
        <v>6490</v>
      </c>
      <c r="AA502" s="181" t="s">
        <v>6616</v>
      </c>
    </row>
    <row r="503" spans="1:27" ht="15.75" customHeight="1" x14ac:dyDescent="0.2">
      <c r="A503" s="177">
        <v>6975</v>
      </c>
      <c r="B503" s="178" t="str">
        <f>VLOOKUP(A503,'BASE REGISTRO AGOSTO'!$A$1:$T$889,2,FALSE)</f>
        <v xml:space="preserve">Organización No Gubernamental de Desarrollo Centro Comunitario de Atención al Joven ONG C.E.C.A.S.- (CECAS)
</v>
      </c>
      <c r="C503" s="178">
        <f>VLOOKUP(A503,'BASE REGISTRO AGOSTO'!$A$1:$T$889,3,FALSE)</f>
        <v>729097004</v>
      </c>
      <c r="D503" s="178" t="str">
        <f>VLOOKUP(A503,'BASE REGISTRO AGOSTO'!$A$1:$T$889,4,FALSE)</f>
        <v xml:space="preserve">Corporación de Derecho Privado.
</v>
      </c>
      <c r="E503" s="178" t="str">
        <f>VLOOKUP(A503,'BASE REGISTRO AGOSTO'!$A$1:$T$889,5,FALSE)</f>
        <v>Otorgado por Decreto Supremo Nº222, de fecha 20 de febrero de 1995, del Ministerio de Justicia.</v>
      </c>
      <c r="F503" s="178" t="str">
        <f>VLOOKUP(A503,'BASE REGISTRO AGOSTO'!$A$1:$T$889,6,FALSE)</f>
        <v xml:space="preserve">Certificado de Vigencia de Persona Jurídica sin Fines de Lucro, emitido por el SRCEI, de fecha 30 de junio de 2021. FOLIO : 500396174876
</v>
      </c>
      <c r="G503" s="178" t="str">
        <f>VLOOKUP(A503,'BASE REGISTRO AGOSTO'!$A$1:$T$889,7,FALSE)</f>
        <v>Promoción del desarrollo, especialmente de las personas, familias, grupos y comunidades que viven en condiciones de pobreza y/o marginalidad.</v>
      </c>
      <c r="H503" s="178" t="str">
        <f>VLOOKUP(A503,'BASE REGISTRO AGOSTO'!$A$1:$T$889,8,FALSE)</f>
        <v xml:space="preserve">Presidente: Erica del Carmen Palma Cid                               
Secretario: Claudio Aguirre Muñoz          
Tesorero: Carla Lorena Figueroa Arancibia
</v>
      </c>
      <c r="I503" s="178" t="str">
        <f>VLOOKUP(A503,'BASE REGISTRO AGOSTO'!$A$1:$T$889,9,FALSE)</f>
        <v>Cada cinco Años</v>
      </c>
      <c r="J503" s="178" t="str">
        <f>VLOOKUP(A503,'BASE REGISTRO AGOSTO'!$A$1:$T$889,10,FALSE)</f>
        <v>De fecha  22 de enero de 2016  al 22 de enero de 2021.De fecha  22 de enero de 2016  al 22 de enero de 2021.
(Directorio electo permanece en funciones por aplicación del artículo único de la Ley N° 21.239, en tanto dure el estado de catástrofe)</v>
      </c>
      <c r="K503" s="178" t="str">
        <f>VLOOKUP(A503,'BASE REGISTRO AGOSTO'!$A$1:$T$889,11,FALSE)</f>
        <v xml:space="preserve">Presidente: Erica Palma Cid, 
Secretario Ejecutivo: Roberto Varela Arriagada 
</v>
      </c>
      <c r="L503" s="178" t="str">
        <f>VLOOKUP(A503,'BASE REGISTRO AGOSTO'!$A$1:$T$889,12,FALSE)</f>
        <v xml:space="preserve">Balmaceda Nº 116, oficina 13, Llay Llay, Quinta Región 
</v>
      </c>
      <c r="M503" s="178" t="str">
        <f>VLOOKUP(A503,'BASE REGISTRO AGOSTO'!$A$1:$T$889,13,FALSE)</f>
        <v>V</v>
      </c>
      <c r="N503" s="178" t="str">
        <f>VLOOKUP(A503,'BASE REGISTRO AGOSTO'!$A$1:$T$889,14,FALSE)</f>
        <v>Llay Llay</v>
      </c>
      <c r="O503" s="178" t="str">
        <f>VLOOKUP(A503,'BASE REGISTRO AGOSTO'!$A$1:$T$889,15,FALSE)</f>
        <v>(34) 2611381</v>
      </c>
      <c r="P503" s="178" t="str">
        <f>VLOOKUP(A503,'BASE REGISTRO AGOSTO'!$A$1:$T$889,16,FALSE)</f>
        <v>admcongllayllay@yahoo.es</v>
      </c>
      <c r="Q503" s="178">
        <f>VLOOKUP(A503,'BASE REGISTRO AGOSTO'!$A$1:$T$889,17,FALSE)</f>
        <v>0</v>
      </c>
      <c r="R503" s="178" t="str">
        <f>VLOOKUP(A503,'BASE REGISTRO AGOSTO'!$A$1:$T$889,18,FALSE)</f>
        <v>93401: Institución de Asistencia Social</v>
      </c>
      <c r="S503" s="178" t="str">
        <f>VLOOKUP(A503,'BASE REGISTRO AGOSTO'!$A$1:$T$889,19,FALSE)</f>
        <v xml:space="preserve">Certificado Financiero al año 2020, aprobado del Subdepartamento de Supervisión Financiera de SENAME
</v>
      </c>
      <c r="T503" s="183">
        <f>VLOOKUP(A503,'BASE REGISTRO AGOSTO'!$A$1:$T$889,20,FALSE)</f>
        <v>37970</v>
      </c>
      <c r="U503" s="177">
        <v>6975</v>
      </c>
      <c r="V503" s="179">
        <v>14662620</v>
      </c>
      <c r="W503" s="179">
        <v>106517340</v>
      </c>
      <c r="X503" s="180">
        <v>44469</v>
      </c>
      <c r="Y503" s="176" t="s">
        <v>6489</v>
      </c>
      <c r="Z503" s="176" t="s">
        <v>6490</v>
      </c>
      <c r="AA503" s="181" t="s">
        <v>6497</v>
      </c>
    </row>
    <row r="504" spans="1:27" ht="15.75" customHeight="1" x14ac:dyDescent="0.2">
      <c r="A504" s="177">
        <v>6979</v>
      </c>
      <c r="B504" s="178" t="str">
        <f>VLOOKUP(A504,'BASE REGISTRO AGOSTO'!$A$1:$T$889,2,FALSE)</f>
        <v>Fundación Tierra de Esperanza</v>
      </c>
      <c r="C504" s="178">
        <f>VLOOKUP(A504,'BASE REGISTRO AGOSTO'!$A$1:$T$889,3,FALSE)</f>
        <v>738689003</v>
      </c>
      <c r="D504" s="178" t="str">
        <f>VLOOKUP(A504,'BASE REGISTRO AGOSTO'!$A$1:$T$889,4,FALSE)</f>
        <v>Fundación de Derecho Privado.</v>
      </c>
      <c r="E504" s="178" t="str">
        <f>VLOOKUP(A504,'BASE REGISTRO AGOSTO'!$A$1:$T$889,5,FALSE)</f>
        <v>Otorgado por Decreto Supremo Nº 262, de fecha 2 de abril de 1997, por el Ministerio de Justicia. Publicado en el Diario Oficial con fecha 24 de abril de 1997.</v>
      </c>
      <c r="F504" s="178" t="str">
        <f>VLOOKUP(A504,'BASE REGISTRO AGOSTO'!$A$1:$T$889,6,FALSE)</f>
        <v>Certificado de Vigencia inscripción Nº7421 de fecha 02 de abril de 1997. Folio N° 500394531618 emitido por el Servicio de Registro Civil e Identificación, de fecha 18 de junio de 2021.</v>
      </c>
      <c r="G504" s="178" t="str">
        <f>VLOOKUP(A504,'BASE REGISTRO AGOSTO'!$A$1:$T$889,7,FALSE)</f>
        <v xml:space="preserve">Ayudar a la infancia desvalida sin distinción de sexo, sin distinción racial, creencia religiosa o política.
</v>
      </c>
      <c r="H504" s="178" t="str">
        <f>VLOOKUP(A504,'BASE REGISTRO AGOSTO'!$A$1:$T$889,8,FALSE)</f>
        <v xml:space="preserve">Presidente: 
Simona de la Barra Cruzat, 
Secretario:
Leoncio Toro Araya., 
Tesorero: 
Carlos Javier Contzen Fuentes, 
Director: 
Felipe Andrés Venegas Pozo, 
Director:
Gonzalo Sandoval Zambrano, 
</v>
      </c>
      <c r="I504" s="178" t="str">
        <f>VLOOKUP(A504,'BASE REGISTRO AGOSTO'!$A$1:$T$889,9,FALSE)</f>
        <v>El Consejo durará tres años en sus cargos y se renovará tácita y sucesivamente cada tres años, salvo que la mayoría absoluta de los demás consejeros, resuelva su exclusión.</v>
      </c>
      <c r="J504" s="178" t="str">
        <f>VLOOKUP(A504,'BASE REGISTRO AGOSTO'!$A$1:$T$889,10,FALSE)</f>
        <v>Nombramiento 12 de diciembre de 2019 y cesación 12 de diciembre de 2022.</v>
      </c>
      <c r="K504" s="178" t="str">
        <f>VLOOKUP(A504,'BASE REGISTRO AGOSTO'!$A$1:$T$889,11,FALSE)</f>
        <v xml:space="preserve">Simona de la Barra Cruzat
Rafael Mella Gallegos.
Podrán actuar conjunta o separadamente.
</v>
      </c>
      <c r="L504" s="178" t="str">
        <f>VLOOKUP(A504,'BASE REGISTRO AGOSTO'!$A$1:$T$889,12,FALSE)</f>
        <v>Exeter Nº 540-D, Concepción.</v>
      </c>
      <c r="M504" s="178" t="str">
        <f>VLOOKUP(A504,'BASE REGISTRO AGOSTO'!$A$1:$T$889,13,FALSE)</f>
        <v>VIII</v>
      </c>
      <c r="N504" s="178" t="str">
        <f>VLOOKUP(A504,'BASE REGISTRO AGOSTO'!$A$1:$T$889,14,FALSE)</f>
        <v>Concepción.</v>
      </c>
      <c r="O504" s="178" t="str">
        <f>VLOOKUP(A504,'BASE REGISTRO AGOSTO'!$A$1:$T$889,15,FALSE)</f>
        <v xml:space="preserve"> 41-2106-850
</v>
      </c>
      <c r="P504" s="178" t="str">
        <f>VLOOKUP(A504,'BASE REGISTRO AGOSTO'!$A$1:$T$889,16,FALSE)</f>
        <v>contacto@tdesperanza.cl</v>
      </c>
      <c r="Q504" s="178">
        <f>VLOOKUP(A504,'BASE REGISTRO AGOSTO'!$A$1:$T$889,17,FALSE)</f>
        <v>0</v>
      </c>
      <c r="R504" s="178" t="str">
        <f>VLOOKUP(A504,'BASE REGISTRO AGOSTO'!$A$1:$T$889,18,FALSE)</f>
        <v>93401.</v>
      </c>
      <c r="S504" s="178" t="str">
        <f>VLOOKUP(A504,'BASE REGISTRO AGOSTO'!$A$1:$T$889,19,FALSE)</f>
        <v xml:space="preserve">Certificado de antecedentes financieros, correspondientes al año 2020, aprobados por el Subdepartamento de Supervisión Financiera Nacional. </v>
      </c>
      <c r="T504" s="183">
        <f>VLOOKUP(A504,'BASE REGISTRO AGOSTO'!$A$1:$T$889,20,FALSE)</f>
        <v>37970</v>
      </c>
      <c r="U504" s="177">
        <v>6979</v>
      </c>
      <c r="V504" s="179">
        <v>25911307</v>
      </c>
      <c r="W504" s="179">
        <v>135706663</v>
      </c>
      <c r="X504" s="180">
        <v>44469</v>
      </c>
      <c r="Y504" s="176" t="s">
        <v>6489</v>
      </c>
      <c r="Z504" s="176" t="s">
        <v>6490</v>
      </c>
      <c r="AA504" s="181" t="s">
        <v>6618</v>
      </c>
    </row>
    <row r="505" spans="1:27" ht="15.75" customHeight="1" x14ac:dyDescent="0.2">
      <c r="A505" s="177">
        <v>6979</v>
      </c>
      <c r="B505" s="178" t="str">
        <f>VLOOKUP(A505,'BASE REGISTRO AGOSTO'!$A$1:$T$889,2,FALSE)</f>
        <v>Fundación Tierra de Esperanza</v>
      </c>
      <c r="C505" s="178">
        <f>VLOOKUP(A505,'BASE REGISTRO AGOSTO'!$A$1:$T$889,3,FALSE)</f>
        <v>738689003</v>
      </c>
      <c r="D505" s="178" t="str">
        <f>VLOOKUP(A505,'BASE REGISTRO AGOSTO'!$A$1:$T$889,4,FALSE)</f>
        <v>Fundación de Derecho Privado.</v>
      </c>
      <c r="E505" s="178" t="str">
        <f>VLOOKUP(A505,'BASE REGISTRO AGOSTO'!$A$1:$T$889,5,FALSE)</f>
        <v>Otorgado por Decreto Supremo Nº 262, de fecha 2 de abril de 1997, por el Ministerio de Justicia. Publicado en el Diario Oficial con fecha 24 de abril de 1997.</v>
      </c>
      <c r="F505" s="178" t="str">
        <f>VLOOKUP(A505,'BASE REGISTRO AGOSTO'!$A$1:$T$889,6,FALSE)</f>
        <v>Certificado de Vigencia inscripción Nº7421 de fecha 02 de abril de 1997. Folio N° 500394531618 emitido por el Servicio de Registro Civil e Identificación, de fecha 18 de junio de 2021.</v>
      </c>
      <c r="G505" s="178" t="str">
        <f>VLOOKUP(A505,'BASE REGISTRO AGOSTO'!$A$1:$T$889,7,FALSE)</f>
        <v xml:space="preserve">Ayudar a la infancia desvalida sin distinción de sexo, sin distinción racial, creencia religiosa o política.
</v>
      </c>
      <c r="H505" s="178" t="str">
        <f>VLOOKUP(A505,'BASE REGISTRO AGOSTO'!$A$1:$T$889,8,FALSE)</f>
        <v xml:space="preserve">Presidente: 
Simona de la Barra Cruzat, 
Secretario:
Leoncio Toro Araya., 
Tesorero: 
Carlos Javier Contzen Fuentes, 
Director: 
Felipe Andrés Venegas Pozo, 
Director:
Gonzalo Sandoval Zambrano, 
</v>
      </c>
      <c r="I505" s="178" t="str">
        <f>VLOOKUP(A505,'BASE REGISTRO AGOSTO'!$A$1:$T$889,9,FALSE)</f>
        <v>El Consejo durará tres años en sus cargos y se renovará tácita y sucesivamente cada tres años, salvo que la mayoría absoluta de los demás consejeros, resuelva su exclusión.</v>
      </c>
      <c r="J505" s="178" t="str">
        <f>VLOOKUP(A505,'BASE REGISTRO AGOSTO'!$A$1:$T$889,10,FALSE)</f>
        <v>Nombramiento 12 de diciembre de 2019 y cesación 12 de diciembre de 2022.</v>
      </c>
      <c r="K505" s="178" t="str">
        <f>VLOOKUP(A505,'BASE REGISTRO AGOSTO'!$A$1:$T$889,11,FALSE)</f>
        <v xml:space="preserve">Simona de la Barra Cruzat
Rafael Mella Gallegos.
Podrán actuar conjunta o separadamente.
</v>
      </c>
      <c r="L505" s="178" t="str">
        <f>VLOOKUP(A505,'BASE REGISTRO AGOSTO'!$A$1:$T$889,12,FALSE)</f>
        <v>Exeter Nº 540-D, Concepción.</v>
      </c>
      <c r="M505" s="178" t="str">
        <f>VLOOKUP(A505,'BASE REGISTRO AGOSTO'!$A$1:$T$889,13,FALSE)</f>
        <v>VIII</v>
      </c>
      <c r="N505" s="178" t="str">
        <f>VLOOKUP(A505,'BASE REGISTRO AGOSTO'!$A$1:$T$889,14,FALSE)</f>
        <v>Concepción.</v>
      </c>
      <c r="O505" s="178" t="str">
        <f>VLOOKUP(A505,'BASE REGISTRO AGOSTO'!$A$1:$T$889,15,FALSE)</f>
        <v xml:space="preserve"> 41-2106-850
</v>
      </c>
      <c r="P505" s="178" t="str">
        <f>VLOOKUP(A505,'BASE REGISTRO AGOSTO'!$A$1:$T$889,16,FALSE)</f>
        <v>contacto@tdesperanza.cl</v>
      </c>
      <c r="Q505" s="178">
        <f>VLOOKUP(A505,'BASE REGISTRO AGOSTO'!$A$1:$T$889,17,FALSE)</f>
        <v>0</v>
      </c>
      <c r="R505" s="178" t="str">
        <f>VLOOKUP(A505,'BASE REGISTRO AGOSTO'!$A$1:$T$889,18,FALSE)</f>
        <v>93401.</v>
      </c>
      <c r="S505" s="178" t="str">
        <f>VLOOKUP(A505,'BASE REGISTRO AGOSTO'!$A$1:$T$889,19,FALSE)</f>
        <v xml:space="preserve">Certificado de antecedentes financieros, correspondientes al año 2020, aprobados por el Subdepartamento de Supervisión Financiera Nacional. </v>
      </c>
      <c r="T505" s="183">
        <f>VLOOKUP(A505,'BASE REGISTRO AGOSTO'!$A$1:$T$889,20,FALSE)</f>
        <v>37970</v>
      </c>
      <c r="U505" s="177">
        <v>6979</v>
      </c>
      <c r="V505" s="179">
        <v>0</v>
      </c>
      <c r="W505" s="179">
        <v>38933448</v>
      </c>
      <c r="X505" s="180">
        <v>44469</v>
      </c>
      <c r="Y505" s="176" t="s">
        <v>6489</v>
      </c>
      <c r="Z505" s="176" t="s">
        <v>6490</v>
      </c>
      <c r="AA505" s="181" t="s">
        <v>211</v>
      </c>
    </row>
    <row r="506" spans="1:27" ht="15.75" customHeight="1" x14ac:dyDescent="0.2">
      <c r="A506" s="177">
        <v>6979</v>
      </c>
      <c r="B506" s="178" t="str">
        <f>VLOOKUP(A506,'BASE REGISTRO AGOSTO'!$A$1:$T$889,2,FALSE)</f>
        <v>Fundación Tierra de Esperanza</v>
      </c>
      <c r="C506" s="178">
        <f>VLOOKUP(A506,'BASE REGISTRO AGOSTO'!$A$1:$T$889,3,FALSE)</f>
        <v>738689003</v>
      </c>
      <c r="D506" s="178" t="str">
        <f>VLOOKUP(A506,'BASE REGISTRO AGOSTO'!$A$1:$T$889,4,FALSE)</f>
        <v>Fundación de Derecho Privado.</v>
      </c>
      <c r="E506" s="178" t="str">
        <f>VLOOKUP(A506,'BASE REGISTRO AGOSTO'!$A$1:$T$889,5,FALSE)</f>
        <v>Otorgado por Decreto Supremo Nº 262, de fecha 2 de abril de 1997, por el Ministerio de Justicia. Publicado en el Diario Oficial con fecha 24 de abril de 1997.</v>
      </c>
      <c r="F506" s="178" t="str">
        <f>VLOOKUP(A506,'BASE REGISTRO AGOSTO'!$A$1:$T$889,6,FALSE)</f>
        <v>Certificado de Vigencia inscripción Nº7421 de fecha 02 de abril de 1997. Folio N° 500394531618 emitido por el Servicio de Registro Civil e Identificación, de fecha 18 de junio de 2021.</v>
      </c>
      <c r="G506" s="178" t="str">
        <f>VLOOKUP(A506,'BASE REGISTRO AGOSTO'!$A$1:$T$889,7,FALSE)</f>
        <v xml:space="preserve">Ayudar a la infancia desvalida sin distinción de sexo, sin distinción racial, creencia religiosa o política.
</v>
      </c>
      <c r="H506" s="178" t="str">
        <f>VLOOKUP(A506,'BASE REGISTRO AGOSTO'!$A$1:$T$889,8,FALSE)</f>
        <v xml:space="preserve">Presidente: 
Simona de la Barra Cruzat, 
Secretario:
Leoncio Toro Araya., 
Tesorero: 
Carlos Javier Contzen Fuentes, 
Director: 
Felipe Andrés Venegas Pozo, 
Director:
Gonzalo Sandoval Zambrano, 
</v>
      </c>
      <c r="I506" s="178" t="str">
        <f>VLOOKUP(A506,'BASE REGISTRO AGOSTO'!$A$1:$T$889,9,FALSE)</f>
        <v>El Consejo durará tres años en sus cargos y se renovará tácita y sucesivamente cada tres años, salvo que la mayoría absoluta de los demás consejeros, resuelva su exclusión.</v>
      </c>
      <c r="J506" s="178" t="str">
        <f>VLOOKUP(A506,'BASE REGISTRO AGOSTO'!$A$1:$T$889,10,FALSE)</f>
        <v>Nombramiento 12 de diciembre de 2019 y cesación 12 de diciembre de 2022.</v>
      </c>
      <c r="K506" s="178" t="str">
        <f>VLOOKUP(A506,'BASE REGISTRO AGOSTO'!$A$1:$T$889,11,FALSE)</f>
        <v xml:space="preserve">Simona de la Barra Cruzat
Rafael Mella Gallegos.
Podrán actuar conjunta o separadamente.
</v>
      </c>
      <c r="L506" s="178" t="str">
        <f>VLOOKUP(A506,'BASE REGISTRO AGOSTO'!$A$1:$T$889,12,FALSE)</f>
        <v>Exeter Nº 540-D, Concepción.</v>
      </c>
      <c r="M506" s="178" t="str">
        <f>VLOOKUP(A506,'BASE REGISTRO AGOSTO'!$A$1:$T$889,13,FALSE)</f>
        <v>VIII</v>
      </c>
      <c r="N506" s="178" t="str">
        <f>VLOOKUP(A506,'BASE REGISTRO AGOSTO'!$A$1:$T$889,14,FALSE)</f>
        <v>Concepción.</v>
      </c>
      <c r="O506" s="178" t="str">
        <f>VLOOKUP(A506,'BASE REGISTRO AGOSTO'!$A$1:$T$889,15,FALSE)</f>
        <v xml:space="preserve"> 41-2106-850
</v>
      </c>
      <c r="P506" s="178" t="str">
        <f>VLOOKUP(A506,'BASE REGISTRO AGOSTO'!$A$1:$T$889,16,FALSE)</f>
        <v>contacto@tdesperanza.cl</v>
      </c>
      <c r="Q506" s="178">
        <f>VLOOKUP(A506,'BASE REGISTRO AGOSTO'!$A$1:$T$889,17,FALSE)</f>
        <v>0</v>
      </c>
      <c r="R506" s="178" t="str">
        <f>VLOOKUP(A506,'BASE REGISTRO AGOSTO'!$A$1:$T$889,18,FALSE)</f>
        <v>93401.</v>
      </c>
      <c r="S506" s="178" t="str">
        <f>VLOOKUP(A506,'BASE REGISTRO AGOSTO'!$A$1:$T$889,19,FALSE)</f>
        <v xml:space="preserve">Certificado de antecedentes financieros, correspondientes al año 2020, aprobados por el Subdepartamento de Supervisión Financiera Nacional. </v>
      </c>
      <c r="T506" s="183">
        <f>VLOOKUP(A506,'BASE REGISTRO AGOSTO'!$A$1:$T$889,20,FALSE)</f>
        <v>37970</v>
      </c>
      <c r="U506" s="177">
        <v>6979</v>
      </c>
      <c r="V506" s="179">
        <v>205588818</v>
      </c>
      <c r="W506" s="179">
        <v>1681667798</v>
      </c>
      <c r="X506" s="180">
        <v>44469</v>
      </c>
      <c r="Y506" s="176" t="s">
        <v>6489</v>
      </c>
      <c r="Z506" s="176" t="s">
        <v>6490</v>
      </c>
      <c r="AA506" s="181" t="s">
        <v>6492</v>
      </c>
    </row>
    <row r="507" spans="1:27" ht="15.75" customHeight="1" x14ac:dyDescent="0.2">
      <c r="A507" s="177">
        <v>6979</v>
      </c>
      <c r="B507" s="178" t="str">
        <f>VLOOKUP(A507,'BASE REGISTRO AGOSTO'!$A$1:$T$889,2,FALSE)</f>
        <v>Fundación Tierra de Esperanza</v>
      </c>
      <c r="C507" s="178">
        <f>VLOOKUP(A507,'BASE REGISTRO AGOSTO'!$A$1:$T$889,3,FALSE)</f>
        <v>738689003</v>
      </c>
      <c r="D507" s="178" t="str">
        <f>VLOOKUP(A507,'BASE REGISTRO AGOSTO'!$A$1:$T$889,4,FALSE)</f>
        <v>Fundación de Derecho Privado.</v>
      </c>
      <c r="E507" s="178" t="str">
        <f>VLOOKUP(A507,'BASE REGISTRO AGOSTO'!$A$1:$T$889,5,FALSE)</f>
        <v>Otorgado por Decreto Supremo Nº 262, de fecha 2 de abril de 1997, por el Ministerio de Justicia. Publicado en el Diario Oficial con fecha 24 de abril de 1997.</v>
      </c>
      <c r="F507" s="178" t="str">
        <f>VLOOKUP(A507,'BASE REGISTRO AGOSTO'!$A$1:$T$889,6,FALSE)</f>
        <v>Certificado de Vigencia inscripción Nº7421 de fecha 02 de abril de 1997. Folio N° 500394531618 emitido por el Servicio de Registro Civil e Identificación, de fecha 18 de junio de 2021.</v>
      </c>
      <c r="G507" s="178" t="str">
        <f>VLOOKUP(A507,'BASE REGISTRO AGOSTO'!$A$1:$T$889,7,FALSE)</f>
        <v xml:space="preserve">Ayudar a la infancia desvalida sin distinción de sexo, sin distinción racial, creencia religiosa o política.
</v>
      </c>
      <c r="H507" s="178" t="str">
        <f>VLOOKUP(A507,'BASE REGISTRO AGOSTO'!$A$1:$T$889,8,FALSE)</f>
        <v xml:space="preserve">Presidente: 
Simona de la Barra Cruzat, 
Secretario:
Leoncio Toro Araya., 
Tesorero: 
Carlos Javier Contzen Fuentes, 
Director: 
Felipe Andrés Venegas Pozo, 
Director:
Gonzalo Sandoval Zambrano, 
</v>
      </c>
      <c r="I507" s="178" t="str">
        <f>VLOOKUP(A507,'BASE REGISTRO AGOSTO'!$A$1:$T$889,9,FALSE)</f>
        <v>El Consejo durará tres años en sus cargos y se renovará tácita y sucesivamente cada tres años, salvo que la mayoría absoluta de los demás consejeros, resuelva su exclusión.</v>
      </c>
      <c r="J507" s="178" t="str">
        <f>VLOOKUP(A507,'BASE REGISTRO AGOSTO'!$A$1:$T$889,10,FALSE)</f>
        <v>Nombramiento 12 de diciembre de 2019 y cesación 12 de diciembre de 2022.</v>
      </c>
      <c r="K507" s="178" t="str">
        <f>VLOOKUP(A507,'BASE REGISTRO AGOSTO'!$A$1:$T$889,11,FALSE)</f>
        <v xml:space="preserve">Simona de la Barra Cruzat
Rafael Mella Gallegos.
Podrán actuar conjunta o separadamente.
</v>
      </c>
      <c r="L507" s="178" t="str">
        <f>VLOOKUP(A507,'BASE REGISTRO AGOSTO'!$A$1:$T$889,12,FALSE)</f>
        <v>Exeter Nº 540-D, Concepción.</v>
      </c>
      <c r="M507" s="178" t="str">
        <f>VLOOKUP(A507,'BASE REGISTRO AGOSTO'!$A$1:$T$889,13,FALSE)</f>
        <v>VIII</v>
      </c>
      <c r="N507" s="178" t="str">
        <f>VLOOKUP(A507,'BASE REGISTRO AGOSTO'!$A$1:$T$889,14,FALSE)</f>
        <v>Concepción.</v>
      </c>
      <c r="O507" s="178" t="str">
        <f>VLOOKUP(A507,'BASE REGISTRO AGOSTO'!$A$1:$T$889,15,FALSE)</f>
        <v xml:space="preserve"> 41-2106-850
</v>
      </c>
      <c r="P507" s="178" t="str">
        <f>VLOOKUP(A507,'BASE REGISTRO AGOSTO'!$A$1:$T$889,16,FALSE)</f>
        <v>contacto@tdesperanza.cl</v>
      </c>
      <c r="Q507" s="178">
        <f>VLOOKUP(A507,'BASE REGISTRO AGOSTO'!$A$1:$T$889,17,FALSE)</f>
        <v>0</v>
      </c>
      <c r="R507" s="178" t="str">
        <f>VLOOKUP(A507,'BASE REGISTRO AGOSTO'!$A$1:$T$889,18,FALSE)</f>
        <v>93401.</v>
      </c>
      <c r="S507" s="178" t="str">
        <f>VLOOKUP(A507,'BASE REGISTRO AGOSTO'!$A$1:$T$889,19,FALSE)</f>
        <v xml:space="preserve">Certificado de antecedentes financieros, correspondientes al año 2020, aprobados por el Subdepartamento de Supervisión Financiera Nacional. </v>
      </c>
      <c r="T507" s="183">
        <f>VLOOKUP(A507,'BASE REGISTRO AGOSTO'!$A$1:$T$889,20,FALSE)</f>
        <v>37970</v>
      </c>
      <c r="U507" s="177">
        <v>6979</v>
      </c>
      <c r="V507" s="179">
        <v>115753886</v>
      </c>
      <c r="W507" s="179">
        <v>644087472</v>
      </c>
      <c r="X507" s="180">
        <v>44469</v>
      </c>
      <c r="Y507" s="176" t="s">
        <v>6489</v>
      </c>
      <c r="Z507" s="176" t="s">
        <v>6490</v>
      </c>
      <c r="AA507" s="181" t="s">
        <v>6493</v>
      </c>
    </row>
    <row r="508" spans="1:27" ht="15.75" customHeight="1" x14ac:dyDescent="0.2">
      <c r="A508" s="177">
        <v>6979</v>
      </c>
      <c r="B508" s="178" t="str">
        <f>VLOOKUP(A508,'BASE REGISTRO AGOSTO'!$A$1:$T$889,2,FALSE)</f>
        <v>Fundación Tierra de Esperanza</v>
      </c>
      <c r="C508" s="178">
        <f>VLOOKUP(A508,'BASE REGISTRO AGOSTO'!$A$1:$T$889,3,FALSE)</f>
        <v>738689003</v>
      </c>
      <c r="D508" s="178" t="str">
        <f>VLOOKUP(A508,'BASE REGISTRO AGOSTO'!$A$1:$T$889,4,FALSE)</f>
        <v>Fundación de Derecho Privado.</v>
      </c>
      <c r="E508" s="178" t="str">
        <f>VLOOKUP(A508,'BASE REGISTRO AGOSTO'!$A$1:$T$889,5,FALSE)</f>
        <v>Otorgado por Decreto Supremo Nº 262, de fecha 2 de abril de 1997, por el Ministerio de Justicia. Publicado en el Diario Oficial con fecha 24 de abril de 1997.</v>
      </c>
      <c r="F508" s="178" t="str">
        <f>VLOOKUP(A508,'BASE REGISTRO AGOSTO'!$A$1:$T$889,6,FALSE)</f>
        <v>Certificado de Vigencia inscripción Nº7421 de fecha 02 de abril de 1997. Folio N° 500394531618 emitido por el Servicio de Registro Civil e Identificación, de fecha 18 de junio de 2021.</v>
      </c>
      <c r="G508" s="178" t="str">
        <f>VLOOKUP(A508,'BASE REGISTRO AGOSTO'!$A$1:$T$889,7,FALSE)</f>
        <v xml:space="preserve">Ayudar a la infancia desvalida sin distinción de sexo, sin distinción racial, creencia religiosa o política.
</v>
      </c>
      <c r="H508" s="178" t="str">
        <f>VLOOKUP(A508,'BASE REGISTRO AGOSTO'!$A$1:$T$889,8,FALSE)</f>
        <v xml:space="preserve">Presidente: 
Simona de la Barra Cruzat, 
Secretario:
Leoncio Toro Araya., 
Tesorero: 
Carlos Javier Contzen Fuentes, 
Director: 
Felipe Andrés Venegas Pozo, 
Director:
Gonzalo Sandoval Zambrano, 
</v>
      </c>
      <c r="I508" s="178" t="str">
        <f>VLOOKUP(A508,'BASE REGISTRO AGOSTO'!$A$1:$T$889,9,FALSE)</f>
        <v>El Consejo durará tres años en sus cargos y se renovará tácita y sucesivamente cada tres años, salvo que la mayoría absoluta de los demás consejeros, resuelva su exclusión.</v>
      </c>
      <c r="J508" s="178" t="str">
        <f>VLOOKUP(A508,'BASE REGISTRO AGOSTO'!$A$1:$T$889,10,FALSE)</f>
        <v>Nombramiento 12 de diciembre de 2019 y cesación 12 de diciembre de 2022.</v>
      </c>
      <c r="K508" s="178" t="str">
        <f>VLOOKUP(A508,'BASE REGISTRO AGOSTO'!$A$1:$T$889,11,FALSE)</f>
        <v xml:space="preserve">Simona de la Barra Cruzat
Rafael Mella Gallegos.
Podrán actuar conjunta o separadamente.
</v>
      </c>
      <c r="L508" s="178" t="str">
        <f>VLOOKUP(A508,'BASE REGISTRO AGOSTO'!$A$1:$T$889,12,FALSE)</f>
        <v>Exeter Nº 540-D, Concepción.</v>
      </c>
      <c r="M508" s="178" t="str">
        <f>VLOOKUP(A508,'BASE REGISTRO AGOSTO'!$A$1:$T$889,13,FALSE)</f>
        <v>VIII</v>
      </c>
      <c r="N508" s="178" t="str">
        <f>VLOOKUP(A508,'BASE REGISTRO AGOSTO'!$A$1:$T$889,14,FALSE)</f>
        <v>Concepción.</v>
      </c>
      <c r="O508" s="178" t="str">
        <f>VLOOKUP(A508,'BASE REGISTRO AGOSTO'!$A$1:$T$889,15,FALSE)</f>
        <v xml:space="preserve"> 41-2106-850
</v>
      </c>
      <c r="P508" s="178" t="str">
        <f>VLOOKUP(A508,'BASE REGISTRO AGOSTO'!$A$1:$T$889,16,FALSE)</f>
        <v>contacto@tdesperanza.cl</v>
      </c>
      <c r="Q508" s="178">
        <f>VLOOKUP(A508,'BASE REGISTRO AGOSTO'!$A$1:$T$889,17,FALSE)</f>
        <v>0</v>
      </c>
      <c r="R508" s="178" t="str">
        <f>VLOOKUP(A508,'BASE REGISTRO AGOSTO'!$A$1:$T$889,18,FALSE)</f>
        <v>93401.</v>
      </c>
      <c r="S508" s="178" t="str">
        <f>VLOOKUP(A508,'BASE REGISTRO AGOSTO'!$A$1:$T$889,19,FALSE)</f>
        <v xml:space="preserve">Certificado de antecedentes financieros, correspondientes al año 2020, aprobados por el Subdepartamento de Supervisión Financiera Nacional. </v>
      </c>
      <c r="T508" s="183">
        <f>VLOOKUP(A508,'BASE REGISTRO AGOSTO'!$A$1:$T$889,20,FALSE)</f>
        <v>37970</v>
      </c>
      <c r="U508" s="177">
        <v>6979</v>
      </c>
      <c r="V508" s="179">
        <v>16538505</v>
      </c>
      <c r="W508" s="179">
        <v>100646067</v>
      </c>
      <c r="X508" s="180">
        <v>44469</v>
      </c>
      <c r="Y508" s="176" t="s">
        <v>6489</v>
      </c>
      <c r="Z508" s="176" t="s">
        <v>6490</v>
      </c>
      <c r="AA508" s="181" t="s">
        <v>6518</v>
      </c>
    </row>
    <row r="509" spans="1:27" ht="15.75" customHeight="1" x14ac:dyDescent="0.2">
      <c r="A509" s="177">
        <v>6979</v>
      </c>
      <c r="B509" s="178" t="str">
        <f>VLOOKUP(A509,'BASE REGISTRO AGOSTO'!$A$1:$T$889,2,FALSE)</f>
        <v>Fundación Tierra de Esperanza</v>
      </c>
      <c r="C509" s="178">
        <f>VLOOKUP(A509,'BASE REGISTRO AGOSTO'!$A$1:$T$889,3,FALSE)</f>
        <v>738689003</v>
      </c>
      <c r="D509" s="178" t="str">
        <f>VLOOKUP(A509,'BASE REGISTRO AGOSTO'!$A$1:$T$889,4,FALSE)</f>
        <v>Fundación de Derecho Privado.</v>
      </c>
      <c r="E509" s="178" t="str">
        <f>VLOOKUP(A509,'BASE REGISTRO AGOSTO'!$A$1:$T$889,5,FALSE)</f>
        <v>Otorgado por Decreto Supremo Nº 262, de fecha 2 de abril de 1997, por el Ministerio de Justicia. Publicado en el Diario Oficial con fecha 24 de abril de 1997.</v>
      </c>
      <c r="F509" s="178" t="str">
        <f>VLOOKUP(A509,'BASE REGISTRO AGOSTO'!$A$1:$T$889,6,FALSE)</f>
        <v>Certificado de Vigencia inscripción Nº7421 de fecha 02 de abril de 1997. Folio N° 500394531618 emitido por el Servicio de Registro Civil e Identificación, de fecha 18 de junio de 2021.</v>
      </c>
      <c r="G509" s="178" t="str">
        <f>VLOOKUP(A509,'BASE REGISTRO AGOSTO'!$A$1:$T$889,7,FALSE)</f>
        <v xml:space="preserve">Ayudar a la infancia desvalida sin distinción de sexo, sin distinción racial, creencia religiosa o política.
</v>
      </c>
      <c r="H509" s="178" t="str">
        <f>VLOOKUP(A509,'BASE REGISTRO AGOSTO'!$A$1:$T$889,8,FALSE)</f>
        <v xml:space="preserve">Presidente: 
Simona de la Barra Cruzat, 
Secretario:
Leoncio Toro Araya., 
Tesorero: 
Carlos Javier Contzen Fuentes, 
Director: 
Felipe Andrés Venegas Pozo, 
Director:
Gonzalo Sandoval Zambrano, 
</v>
      </c>
      <c r="I509" s="178" t="str">
        <f>VLOOKUP(A509,'BASE REGISTRO AGOSTO'!$A$1:$T$889,9,FALSE)</f>
        <v>El Consejo durará tres años en sus cargos y se renovará tácita y sucesivamente cada tres años, salvo que la mayoría absoluta de los demás consejeros, resuelva su exclusión.</v>
      </c>
      <c r="J509" s="178" t="str">
        <f>VLOOKUP(A509,'BASE REGISTRO AGOSTO'!$A$1:$T$889,10,FALSE)</f>
        <v>Nombramiento 12 de diciembre de 2019 y cesación 12 de diciembre de 2022.</v>
      </c>
      <c r="K509" s="178" t="str">
        <f>VLOOKUP(A509,'BASE REGISTRO AGOSTO'!$A$1:$T$889,11,FALSE)</f>
        <v xml:space="preserve">Simona de la Barra Cruzat
Rafael Mella Gallegos.
Podrán actuar conjunta o separadamente.
</v>
      </c>
      <c r="L509" s="178" t="str">
        <f>VLOOKUP(A509,'BASE REGISTRO AGOSTO'!$A$1:$T$889,12,FALSE)</f>
        <v>Exeter Nº 540-D, Concepción.</v>
      </c>
      <c r="M509" s="178" t="str">
        <f>VLOOKUP(A509,'BASE REGISTRO AGOSTO'!$A$1:$T$889,13,FALSE)</f>
        <v>VIII</v>
      </c>
      <c r="N509" s="178" t="str">
        <f>VLOOKUP(A509,'BASE REGISTRO AGOSTO'!$A$1:$T$889,14,FALSE)</f>
        <v>Concepción.</v>
      </c>
      <c r="O509" s="178" t="str">
        <f>VLOOKUP(A509,'BASE REGISTRO AGOSTO'!$A$1:$T$889,15,FALSE)</f>
        <v xml:space="preserve"> 41-2106-850
</v>
      </c>
      <c r="P509" s="178" t="str">
        <f>VLOOKUP(A509,'BASE REGISTRO AGOSTO'!$A$1:$T$889,16,FALSE)</f>
        <v>contacto@tdesperanza.cl</v>
      </c>
      <c r="Q509" s="178">
        <f>VLOOKUP(A509,'BASE REGISTRO AGOSTO'!$A$1:$T$889,17,FALSE)</f>
        <v>0</v>
      </c>
      <c r="R509" s="178" t="str">
        <f>VLOOKUP(A509,'BASE REGISTRO AGOSTO'!$A$1:$T$889,18,FALSE)</f>
        <v>93401.</v>
      </c>
      <c r="S509" s="178" t="str">
        <f>VLOOKUP(A509,'BASE REGISTRO AGOSTO'!$A$1:$T$889,19,FALSE)</f>
        <v xml:space="preserve">Certificado de antecedentes financieros, correspondientes al año 2020, aprobados por el Subdepartamento de Supervisión Financiera Nacional. </v>
      </c>
      <c r="T509" s="183">
        <f>VLOOKUP(A509,'BASE REGISTRO AGOSTO'!$A$1:$T$889,20,FALSE)</f>
        <v>37970</v>
      </c>
      <c r="U509" s="177">
        <v>6979</v>
      </c>
      <c r="V509" s="179">
        <v>25973805</v>
      </c>
      <c r="W509" s="179">
        <v>242068062</v>
      </c>
      <c r="X509" s="180">
        <v>44469</v>
      </c>
      <c r="Y509" s="176" t="s">
        <v>6489</v>
      </c>
      <c r="Z509" s="176" t="s">
        <v>6490</v>
      </c>
      <c r="AA509" s="181" t="s">
        <v>148</v>
      </c>
    </row>
    <row r="510" spans="1:27" ht="15.75" customHeight="1" x14ac:dyDescent="0.2">
      <c r="A510" s="177">
        <v>6979</v>
      </c>
      <c r="B510" s="178" t="str">
        <f>VLOOKUP(A510,'BASE REGISTRO AGOSTO'!$A$1:$T$889,2,FALSE)</f>
        <v>Fundación Tierra de Esperanza</v>
      </c>
      <c r="C510" s="178">
        <f>VLOOKUP(A510,'BASE REGISTRO AGOSTO'!$A$1:$T$889,3,FALSE)</f>
        <v>738689003</v>
      </c>
      <c r="D510" s="178" t="str">
        <f>VLOOKUP(A510,'BASE REGISTRO AGOSTO'!$A$1:$T$889,4,FALSE)</f>
        <v>Fundación de Derecho Privado.</v>
      </c>
      <c r="E510" s="178" t="str">
        <f>VLOOKUP(A510,'BASE REGISTRO AGOSTO'!$A$1:$T$889,5,FALSE)</f>
        <v>Otorgado por Decreto Supremo Nº 262, de fecha 2 de abril de 1997, por el Ministerio de Justicia. Publicado en el Diario Oficial con fecha 24 de abril de 1997.</v>
      </c>
      <c r="F510" s="178" t="str">
        <f>VLOOKUP(A510,'BASE REGISTRO AGOSTO'!$A$1:$T$889,6,FALSE)</f>
        <v>Certificado de Vigencia inscripción Nº7421 de fecha 02 de abril de 1997. Folio N° 500394531618 emitido por el Servicio de Registro Civil e Identificación, de fecha 18 de junio de 2021.</v>
      </c>
      <c r="G510" s="178" t="str">
        <f>VLOOKUP(A510,'BASE REGISTRO AGOSTO'!$A$1:$T$889,7,FALSE)</f>
        <v xml:space="preserve">Ayudar a la infancia desvalida sin distinción de sexo, sin distinción racial, creencia religiosa o política.
</v>
      </c>
      <c r="H510" s="178" t="str">
        <f>VLOOKUP(A510,'BASE REGISTRO AGOSTO'!$A$1:$T$889,8,FALSE)</f>
        <v xml:space="preserve">Presidente: 
Simona de la Barra Cruzat, 
Secretario:
Leoncio Toro Araya., 
Tesorero: 
Carlos Javier Contzen Fuentes, 
Director: 
Felipe Andrés Venegas Pozo, 
Director:
Gonzalo Sandoval Zambrano, 
</v>
      </c>
      <c r="I510" s="178" t="str">
        <f>VLOOKUP(A510,'BASE REGISTRO AGOSTO'!$A$1:$T$889,9,FALSE)</f>
        <v>El Consejo durará tres años en sus cargos y se renovará tácita y sucesivamente cada tres años, salvo que la mayoría absoluta de los demás consejeros, resuelva su exclusión.</v>
      </c>
      <c r="J510" s="178" t="str">
        <f>VLOOKUP(A510,'BASE REGISTRO AGOSTO'!$A$1:$T$889,10,FALSE)</f>
        <v>Nombramiento 12 de diciembre de 2019 y cesación 12 de diciembre de 2022.</v>
      </c>
      <c r="K510" s="178" t="str">
        <f>VLOOKUP(A510,'BASE REGISTRO AGOSTO'!$A$1:$T$889,11,FALSE)</f>
        <v xml:space="preserve">Simona de la Barra Cruzat
Rafael Mella Gallegos.
Podrán actuar conjunta o separadamente.
</v>
      </c>
      <c r="L510" s="178" t="str">
        <f>VLOOKUP(A510,'BASE REGISTRO AGOSTO'!$A$1:$T$889,12,FALSE)</f>
        <v>Exeter Nº 540-D, Concepción.</v>
      </c>
      <c r="M510" s="178" t="str">
        <f>VLOOKUP(A510,'BASE REGISTRO AGOSTO'!$A$1:$T$889,13,FALSE)</f>
        <v>VIII</v>
      </c>
      <c r="N510" s="178" t="str">
        <f>VLOOKUP(A510,'BASE REGISTRO AGOSTO'!$A$1:$T$889,14,FALSE)</f>
        <v>Concepción.</v>
      </c>
      <c r="O510" s="178" t="str">
        <f>VLOOKUP(A510,'BASE REGISTRO AGOSTO'!$A$1:$T$889,15,FALSE)</f>
        <v xml:space="preserve"> 41-2106-850
</v>
      </c>
      <c r="P510" s="178" t="str">
        <f>VLOOKUP(A510,'BASE REGISTRO AGOSTO'!$A$1:$T$889,16,FALSE)</f>
        <v>contacto@tdesperanza.cl</v>
      </c>
      <c r="Q510" s="178">
        <f>VLOOKUP(A510,'BASE REGISTRO AGOSTO'!$A$1:$T$889,17,FALSE)</f>
        <v>0</v>
      </c>
      <c r="R510" s="178" t="str">
        <f>VLOOKUP(A510,'BASE REGISTRO AGOSTO'!$A$1:$T$889,18,FALSE)</f>
        <v>93401.</v>
      </c>
      <c r="S510" s="178" t="str">
        <f>VLOOKUP(A510,'BASE REGISTRO AGOSTO'!$A$1:$T$889,19,FALSE)</f>
        <v xml:space="preserve">Certificado de antecedentes financieros, correspondientes al año 2020, aprobados por el Subdepartamento de Supervisión Financiera Nacional. </v>
      </c>
      <c r="T510" s="183">
        <f>VLOOKUP(A510,'BASE REGISTRO AGOSTO'!$A$1:$T$889,20,FALSE)</f>
        <v>37970</v>
      </c>
      <c r="U510" s="177">
        <v>6979</v>
      </c>
      <c r="V510" s="179">
        <v>1462228</v>
      </c>
      <c r="W510" s="179">
        <v>12428937</v>
      </c>
      <c r="X510" s="180">
        <v>44469</v>
      </c>
      <c r="Y510" s="176" t="s">
        <v>6489</v>
      </c>
      <c r="Z510" s="176" t="s">
        <v>6490</v>
      </c>
      <c r="AA510" s="181" t="s">
        <v>6561</v>
      </c>
    </row>
    <row r="511" spans="1:27" ht="15.75" customHeight="1" x14ac:dyDescent="0.2">
      <c r="A511" s="177">
        <v>6979</v>
      </c>
      <c r="B511" s="178" t="str">
        <f>VLOOKUP(A511,'BASE REGISTRO AGOSTO'!$A$1:$T$889,2,FALSE)</f>
        <v>Fundación Tierra de Esperanza</v>
      </c>
      <c r="C511" s="178">
        <f>VLOOKUP(A511,'BASE REGISTRO AGOSTO'!$A$1:$T$889,3,FALSE)</f>
        <v>738689003</v>
      </c>
      <c r="D511" s="178" t="str">
        <f>VLOOKUP(A511,'BASE REGISTRO AGOSTO'!$A$1:$T$889,4,FALSE)</f>
        <v>Fundación de Derecho Privado.</v>
      </c>
      <c r="E511" s="178" t="str">
        <f>VLOOKUP(A511,'BASE REGISTRO AGOSTO'!$A$1:$T$889,5,FALSE)</f>
        <v>Otorgado por Decreto Supremo Nº 262, de fecha 2 de abril de 1997, por el Ministerio de Justicia. Publicado en el Diario Oficial con fecha 24 de abril de 1997.</v>
      </c>
      <c r="F511" s="178" t="str">
        <f>VLOOKUP(A511,'BASE REGISTRO AGOSTO'!$A$1:$T$889,6,FALSE)</f>
        <v>Certificado de Vigencia inscripción Nº7421 de fecha 02 de abril de 1997. Folio N° 500394531618 emitido por el Servicio de Registro Civil e Identificación, de fecha 18 de junio de 2021.</v>
      </c>
      <c r="G511" s="178" t="str">
        <f>VLOOKUP(A511,'BASE REGISTRO AGOSTO'!$A$1:$T$889,7,FALSE)</f>
        <v xml:space="preserve">Ayudar a la infancia desvalida sin distinción de sexo, sin distinción racial, creencia religiosa o política.
</v>
      </c>
      <c r="H511" s="178" t="str">
        <f>VLOOKUP(A511,'BASE REGISTRO AGOSTO'!$A$1:$T$889,8,FALSE)</f>
        <v xml:space="preserve">Presidente: 
Simona de la Barra Cruzat, 
Secretario:
Leoncio Toro Araya., 
Tesorero: 
Carlos Javier Contzen Fuentes, 
Director: 
Felipe Andrés Venegas Pozo, 
Director:
Gonzalo Sandoval Zambrano, 
</v>
      </c>
      <c r="I511" s="178" t="str">
        <f>VLOOKUP(A511,'BASE REGISTRO AGOSTO'!$A$1:$T$889,9,FALSE)</f>
        <v>El Consejo durará tres años en sus cargos y se renovará tácita y sucesivamente cada tres años, salvo que la mayoría absoluta de los demás consejeros, resuelva su exclusión.</v>
      </c>
      <c r="J511" s="178" t="str">
        <f>VLOOKUP(A511,'BASE REGISTRO AGOSTO'!$A$1:$T$889,10,FALSE)</f>
        <v>Nombramiento 12 de diciembre de 2019 y cesación 12 de diciembre de 2022.</v>
      </c>
      <c r="K511" s="178" t="str">
        <f>VLOOKUP(A511,'BASE REGISTRO AGOSTO'!$A$1:$T$889,11,FALSE)</f>
        <v xml:space="preserve">Simona de la Barra Cruzat
Rafael Mella Gallegos.
Podrán actuar conjunta o separadamente.
</v>
      </c>
      <c r="L511" s="178" t="str">
        <f>VLOOKUP(A511,'BASE REGISTRO AGOSTO'!$A$1:$T$889,12,FALSE)</f>
        <v>Exeter Nº 540-D, Concepción.</v>
      </c>
      <c r="M511" s="178" t="str">
        <f>VLOOKUP(A511,'BASE REGISTRO AGOSTO'!$A$1:$T$889,13,FALSE)</f>
        <v>VIII</v>
      </c>
      <c r="N511" s="178" t="str">
        <f>VLOOKUP(A511,'BASE REGISTRO AGOSTO'!$A$1:$T$889,14,FALSE)</f>
        <v>Concepción.</v>
      </c>
      <c r="O511" s="178" t="str">
        <f>VLOOKUP(A511,'BASE REGISTRO AGOSTO'!$A$1:$T$889,15,FALSE)</f>
        <v xml:space="preserve"> 41-2106-850
</v>
      </c>
      <c r="P511" s="178" t="str">
        <f>VLOOKUP(A511,'BASE REGISTRO AGOSTO'!$A$1:$T$889,16,FALSE)</f>
        <v>contacto@tdesperanza.cl</v>
      </c>
      <c r="Q511" s="178">
        <f>VLOOKUP(A511,'BASE REGISTRO AGOSTO'!$A$1:$T$889,17,FALSE)</f>
        <v>0</v>
      </c>
      <c r="R511" s="178" t="str">
        <f>VLOOKUP(A511,'BASE REGISTRO AGOSTO'!$A$1:$T$889,18,FALSE)</f>
        <v>93401.</v>
      </c>
      <c r="S511" s="178" t="str">
        <f>VLOOKUP(A511,'BASE REGISTRO AGOSTO'!$A$1:$T$889,19,FALSE)</f>
        <v xml:space="preserve">Certificado de antecedentes financieros, correspondientes al año 2020, aprobados por el Subdepartamento de Supervisión Financiera Nacional. </v>
      </c>
      <c r="T511" s="183">
        <f>VLOOKUP(A511,'BASE REGISTRO AGOSTO'!$A$1:$T$889,20,FALSE)</f>
        <v>37970</v>
      </c>
      <c r="U511" s="177">
        <v>6979</v>
      </c>
      <c r="V511" s="179">
        <v>3925806</v>
      </c>
      <c r="W511" s="179">
        <v>27637666</v>
      </c>
      <c r="X511" s="180">
        <v>44469</v>
      </c>
      <c r="Y511" s="176" t="s">
        <v>6489</v>
      </c>
      <c r="Z511" s="176" t="s">
        <v>6490</v>
      </c>
      <c r="AA511" s="181" t="s">
        <v>6521</v>
      </c>
    </row>
    <row r="512" spans="1:27" ht="15.75" customHeight="1" x14ac:dyDescent="0.2">
      <c r="A512" s="177">
        <v>6979</v>
      </c>
      <c r="B512" s="178" t="str">
        <f>VLOOKUP(A512,'BASE REGISTRO AGOSTO'!$A$1:$T$889,2,FALSE)</f>
        <v>Fundación Tierra de Esperanza</v>
      </c>
      <c r="C512" s="178">
        <f>VLOOKUP(A512,'BASE REGISTRO AGOSTO'!$A$1:$T$889,3,FALSE)</f>
        <v>738689003</v>
      </c>
      <c r="D512" s="178" t="str">
        <f>VLOOKUP(A512,'BASE REGISTRO AGOSTO'!$A$1:$T$889,4,FALSE)</f>
        <v>Fundación de Derecho Privado.</v>
      </c>
      <c r="E512" s="178" t="str">
        <f>VLOOKUP(A512,'BASE REGISTRO AGOSTO'!$A$1:$T$889,5,FALSE)</f>
        <v>Otorgado por Decreto Supremo Nº 262, de fecha 2 de abril de 1997, por el Ministerio de Justicia. Publicado en el Diario Oficial con fecha 24 de abril de 1997.</v>
      </c>
      <c r="F512" s="178" t="str">
        <f>VLOOKUP(A512,'BASE REGISTRO AGOSTO'!$A$1:$T$889,6,FALSE)</f>
        <v>Certificado de Vigencia inscripción Nº7421 de fecha 02 de abril de 1997. Folio N° 500394531618 emitido por el Servicio de Registro Civil e Identificación, de fecha 18 de junio de 2021.</v>
      </c>
      <c r="G512" s="178" t="str">
        <f>VLOOKUP(A512,'BASE REGISTRO AGOSTO'!$A$1:$T$889,7,FALSE)</f>
        <v xml:space="preserve">Ayudar a la infancia desvalida sin distinción de sexo, sin distinción racial, creencia religiosa o política.
</v>
      </c>
      <c r="H512" s="178" t="str">
        <f>VLOOKUP(A512,'BASE REGISTRO AGOSTO'!$A$1:$T$889,8,FALSE)</f>
        <v xml:space="preserve">Presidente: 
Simona de la Barra Cruzat, 
Secretario:
Leoncio Toro Araya., 
Tesorero: 
Carlos Javier Contzen Fuentes, 
Director: 
Felipe Andrés Venegas Pozo, 
Director:
Gonzalo Sandoval Zambrano, 
</v>
      </c>
      <c r="I512" s="178" t="str">
        <f>VLOOKUP(A512,'BASE REGISTRO AGOSTO'!$A$1:$T$889,9,FALSE)</f>
        <v>El Consejo durará tres años en sus cargos y se renovará tácita y sucesivamente cada tres años, salvo que la mayoría absoluta de los demás consejeros, resuelva su exclusión.</v>
      </c>
      <c r="J512" s="178" t="str">
        <f>VLOOKUP(A512,'BASE REGISTRO AGOSTO'!$A$1:$T$889,10,FALSE)</f>
        <v>Nombramiento 12 de diciembre de 2019 y cesación 12 de diciembre de 2022.</v>
      </c>
      <c r="K512" s="178" t="str">
        <f>VLOOKUP(A512,'BASE REGISTRO AGOSTO'!$A$1:$T$889,11,FALSE)</f>
        <v xml:space="preserve">Simona de la Barra Cruzat
Rafael Mella Gallegos.
Podrán actuar conjunta o separadamente.
</v>
      </c>
      <c r="L512" s="178" t="str">
        <f>VLOOKUP(A512,'BASE REGISTRO AGOSTO'!$A$1:$T$889,12,FALSE)</f>
        <v>Exeter Nº 540-D, Concepción.</v>
      </c>
      <c r="M512" s="178" t="str">
        <f>VLOOKUP(A512,'BASE REGISTRO AGOSTO'!$A$1:$T$889,13,FALSE)</f>
        <v>VIII</v>
      </c>
      <c r="N512" s="178" t="str">
        <f>VLOOKUP(A512,'BASE REGISTRO AGOSTO'!$A$1:$T$889,14,FALSE)</f>
        <v>Concepción.</v>
      </c>
      <c r="O512" s="178" t="str">
        <f>VLOOKUP(A512,'BASE REGISTRO AGOSTO'!$A$1:$T$889,15,FALSE)</f>
        <v xml:space="preserve"> 41-2106-850
</v>
      </c>
      <c r="P512" s="178" t="str">
        <f>VLOOKUP(A512,'BASE REGISTRO AGOSTO'!$A$1:$T$889,16,FALSE)</f>
        <v>contacto@tdesperanza.cl</v>
      </c>
      <c r="Q512" s="178">
        <f>VLOOKUP(A512,'BASE REGISTRO AGOSTO'!$A$1:$T$889,17,FALSE)</f>
        <v>0</v>
      </c>
      <c r="R512" s="178" t="str">
        <f>VLOOKUP(A512,'BASE REGISTRO AGOSTO'!$A$1:$T$889,18,FALSE)</f>
        <v>93401.</v>
      </c>
      <c r="S512" s="178" t="str">
        <f>VLOOKUP(A512,'BASE REGISTRO AGOSTO'!$A$1:$T$889,19,FALSE)</f>
        <v xml:space="preserve">Certificado de antecedentes financieros, correspondientes al año 2020, aprobados por el Subdepartamento de Supervisión Financiera Nacional. </v>
      </c>
      <c r="T512" s="183">
        <f>VLOOKUP(A512,'BASE REGISTRO AGOSTO'!$A$1:$T$889,20,FALSE)</f>
        <v>37970</v>
      </c>
      <c r="U512" s="177">
        <v>6979</v>
      </c>
      <c r="V512" s="179">
        <v>79244247</v>
      </c>
      <c r="W512" s="179">
        <v>509641310</v>
      </c>
      <c r="X512" s="180">
        <v>44469</v>
      </c>
      <c r="Y512" s="176" t="s">
        <v>6489</v>
      </c>
      <c r="Z512" s="176" t="s">
        <v>6490</v>
      </c>
      <c r="AA512" s="181" t="s">
        <v>171</v>
      </c>
    </row>
    <row r="513" spans="1:27" ht="15.75" customHeight="1" x14ac:dyDescent="0.2">
      <c r="A513" s="177">
        <v>6979</v>
      </c>
      <c r="B513" s="178" t="str">
        <f>VLOOKUP(A513,'BASE REGISTRO AGOSTO'!$A$1:$T$889,2,FALSE)</f>
        <v>Fundación Tierra de Esperanza</v>
      </c>
      <c r="C513" s="178">
        <f>VLOOKUP(A513,'BASE REGISTRO AGOSTO'!$A$1:$T$889,3,FALSE)</f>
        <v>738689003</v>
      </c>
      <c r="D513" s="178" t="str">
        <f>VLOOKUP(A513,'BASE REGISTRO AGOSTO'!$A$1:$T$889,4,FALSE)</f>
        <v>Fundación de Derecho Privado.</v>
      </c>
      <c r="E513" s="178" t="str">
        <f>VLOOKUP(A513,'BASE REGISTRO AGOSTO'!$A$1:$T$889,5,FALSE)</f>
        <v>Otorgado por Decreto Supremo Nº 262, de fecha 2 de abril de 1997, por el Ministerio de Justicia. Publicado en el Diario Oficial con fecha 24 de abril de 1997.</v>
      </c>
      <c r="F513" s="178" t="str">
        <f>VLOOKUP(A513,'BASE REGISTRO AGOSTO'!$A$1:$T$889,6,FALSE)</f>
        <v>Certificado de Vigencia inscripción Nº7421 de fecha 02 de abril de 1997. Folio N° 500394531618 emitido por el Servicio de Registro Civil e Identificación, de fecha 18 de junio de 2021.</v>
      </c>
      <c r="G513" s="178" t="str">
        <f>VLOOKUP(A513,'BASE REGISTRO AGOSTO'!$A$1:$T$889,7,FALSE)</f>
        <v xml:space="preserve">Ayudar a la infancia desvalida sin distinción de sexo, sin distinción racial, creencia religiosa o política.
</v>
      </c>
      <c r="H513" s="178" t="str">
        <f>VLOOKUP(A513,'BASE REGISTRO AGOSTO'!$A$1:$T$889,8,FALSE)</f>
        <v xml:space="preserve">Presidente: 
Simona de la Barra Cruzat, 
Secretario:
Leoncio Toro Araya., 
Tesorero: 
Carlos Javier Contzen Fuentes, 
Director: 
Felipe Andrés Venegas Pozo, 
Director:
Gonzalo Sandoval Zambrano, 
</v>
      </c>
      <c r="I513" s="178" t="str">
        <f>VLOOKUP(A513,'BASE REGISTRO AGOSTO'!$A$1:$T$889,9,FALSE)</f>
        <v>El Consejo durará tres años en sus cargos y se renovará tácita y sucesivamente cada tres años, salvo que la mayoría absoluta de los demás consejeros, resuelva su exclusión.</v>
      </c>
      <c r="J513" s="178" t="str">
        <f>VLOOKUP(A513,'BASE REGISTRO AGOSTO'!$A$1:$T$889,10,FALSE)</f>
        <v>Nombramiento 12 de diciembre de 2019 y cesación 12 de diciembre de 2022.</v>
      </c>
      <c r="K513" s="178" t="str">
        <f>VLOOKUP(A513,'BASE REGISTRO AGOSTO'!$A$1:$T$889,11,FALSE)</f>
        <v xml:space="preserve">Simona de la Barra Cruzat
Rafael Mella Gallegos.
Podrán actuar conjunta o separadamente.
</v>
      </c>
      <c r="L513" s="178" t="str">
        <f>VLOOKUP(A513,'BASE REGISTRO AGOSTO'!$A$1:$T$889,12,FALSE)</f>
        <v>Exeter Nº 540-D, Concepción.</v>
      </c>
      <c r="M513" s="178" t="str">
        <f>VLOOKUP(A513,'BASE REGISTRO AGOSTO'!$A$1:$T$889,13,FALSE)</f>
        <v>VIII</v>
      </c>
      <c r="N513" s="178" t="str">
        <f>VLOOKUP(A513,'BASE REGISTRO AGOSTO'!$A$1:$T$889,14,FALSE)</f>
        <v>Concepción.</v>
      </c>
      <c r="O513" s="178" t="str">
        <f>VLOOKUP(A513,'BASE REGISTRO AGOSTO'!$A$1:$T$889,15,FALSE)</f>
        <v xml:space="preserve"> 41-2106-850
</v>
      </c>
      <c r="P513" s="178" t="str">
        <f>VLOOKUP(A513,'BASE REGISTRO AGOSTO'!$A$1:$T$889,16,FALSE)</f>
        <v>contacto@tdesperanza.cl</v>
      </c>
      <c r="Q513" s="178">
        <f>VLOOKUP(A513,'BASE REGISTRO AGOSTO'!$A$1:$T$889,17,FALSE)</f>
        <v>0</v>
      </c>
      <c r="R513" s="178" t="str">
        <f>VLOOKUP(A513,'BASE REGISTRO AGOSTO'!$A$1:$T$889,18,FALSE)</f>
        <v>93401.</v>
      </c>
      <c r="S513" s="178" t="str">
        <f>VLOOKUP(A513,'BASE REGISTRO AGOSTO'!$A$1:$T$889,19,FALSE)</f>
        <v xml:space="preserve">Certificado de antecedentes financieros, correspondientes al año 2020, aprobados por el Subdepartamento de Supervisión Financiera Nacional. </v>
      </c>
      <c r="T513" s="183">
        <f>VLOOKUP(A513,'BASE REGISTRO AGOSTO'!$A$1:$T$889,20,FALSE)</f>
        <v>37970</v>
      </c>
      <c r="U513" s="177">
        <v>6979</v>
      </c>
      <c r="V513" s="179">
        <v>12397284</v>
      </c>
      <c r="W513" s="179">
        <v>94591551</v>
      </c>
      <c r="X513" s="180">
        <v>44469</v>
      </c>
      <c r="Y513" s="176" t="s">
        <v>6489</v>
      </c>
      <c r="Z513" s="176" t="s">
        <v>6490</v>
      </c>
      <c r="AA513" s="181" t="s">
        <v>6551</v>
      </c>
    </row>
    <row r="514" spans="1:27" ht="15.75" customHeight="1" x14ac:dyDescent="0.2">
      <c r="A514" s="177">
        <v>6979</v>
      </c>
      <c r="B514" s="178" t="str">
        <f>VLOOKUP(A514,'BASE REGISTRO AGOSTO'!$A$1:$T$889,2,FALSE)</f>
        <v>Fundación Tierra de Esperanza</v>
      </c>
      <c r="C514" s="178">
        <f>VLOOKUP(A514,'BASE REGISTRO AGOSTO'!$A$1:$T$889,3,FALSE)</f>
        <v>738689003</v>
      </c>
      <c r="D514" s="178" t="str">
        <f>VLOOKUP(A514,'BASE REGISTRO AGOSTO'!$A$1:$T$889,4,FALSE)</f>
        <v>Fundación de Derecho Privado.</v>
      </c>
      <c r="E514" s="178" t="str">
        <f>VLOOKUP(A514,'BASE REGISTRO AGOSTO'!$A$1:$T$889,5,FALSE)</f>
        <v>Otorgado por Decreto Supremo Nº 262, de fecha 2 de abril de 1997, por el Ministerio de Justicia. Publicado en el Diario Oficial con fecha 24 de abril de 1997.</v>
      </c>
      <c r="F514" s="178" t="str">
        <f>VLOOKUP(A514,'BASE REGISTRO AGOSTO'!$A$1:$T$889,6,FALSE)</f>
        <v>Certificado de Vigencia inscripción Nº7421 de fecha 02 de abril de 1997. Folio N° 500394531618 emitido por el Servicio de Registro Civil e Identificación, de fecha 18 de junio de 2021.</v>
      </c>
      <c r="G514" s="178" t="str">
        <f>VLOOKUP(A514,'BASE REGISTRO AGOSTO'!$A$1:$T$889,7,FALSE)</f>
        <v xml:space="preserve">Ayudar a la infancia desvalida sin distinción de sexo, sin distinción racial, creencia religiosa o política.
</v>
      </c>
      <c r="H514" s="178" t="str">
        <f>VLOOKUP(A514,'BASE REGISTRO AGOSTO'!$A$1:$T$889,8,FALSE)</f>
        <v xml:space="preserve">Presidente: 
Simona de la Barra Cruzat, 
Secretario:
Leoncio Toro Araya., 
Tesorero: 
Carlos Javier Contzen Fuentes, 
Director: 
Felipe Andrés Venegas Pozo, 
Director:
Gonzalo Sandoval Zambrano, 
</v>
      </c>
      <c r="I514" s="178" t="str">
        <f>VLOOKUP(A514,'BASE REGISTRO AGOSTO'!$A$1:$T$889,9,FALSE)</f>
        <v>El Consejo durará tres años en sus cargos y se renovará tácita y sucesivamente cada tres años, salvo que la mayoría absoluta de los demás consejeros, resuelva su exclusión.</v>
      </c>
      <c r="J514" s="178" t="str">
        <f>VLOOKUP(A514,'BASE REGISTRO AGOSTO'!$A$1:$T$889,10,FALSE)</f>
        <v>Nombramiento 12 de diciembre de 2019 y cesación 12 de diciembre de 2022.</v>
      </c>
      <c r="K514" s="178" t="str">
        <f>VLOOKUP(A514,'BASE REGISTRO AGOSTO'!$A$1:$T$889,11,FALSE)</f>
        <v xml:space="preserve">Simona de la Barra Cruzat
Rafael Mella Gallegos.
Podrán actuar conjunta o separadamente.
</v>
      </c>
      <c r="L514" s="178" t="str">
        <f>VLOOKUP(A514,'BASE REGISTRO AGOSTO'!$A$1:$T$889,12,FALSE)</f>
        <v>Exeter Nº 540-D, Concepción.</v>
      </c>
      <c r="M514" s="178" t="str">
        <f>VLOOKUP(A514,'BASE REGISTRO AGOSTO'!$A$1:$T$889,13,FALSE)</f>
        <v>VIII</v>
      </c>
      <c r="N514" s="178" t="str">
        <f>VLOOKUP(A514,'BASE REGISTRO AGOSTO'!$A$1:$T$889,14,FALSE)</f>
        <v>Concepción.</v>
      </c>
      <c r="O514" s="178" t="str">
        <f>VLOOKUP(A514,'BASE REGISTRO AGOSTO'!$A$1:$T$889,15,FALSE)</f>
        <v xml:space="preserve"> 41-2106-850
</v>
      </c>
      <c r="P514" s="178" t="str">
        <f>VLOOKUP(A514,'BASE REGISTRO AGOSTO'!$A$1:$T$889,16,FALSE)</f>
        <v>contacto@tdesperanza.cl</v>
      </c>
      <c r="Q514" s="178">
        <f>VLOOKUP(A514,'BASE REGISTRO AGOSTO'!$A$1:$T$889,17,FALSE)</f>
        <v>0</v>
      </c>
      <c r="R514" s="178" t="str">
        <f>VLOOKUP(A514,'BASE REGISTRO AGOSTO'!$A$1:$T$889,18,FALSE)</f>
        <v>93401.</v>
      </c>
      <c r="S514" s="178" t="str">
        <f>VLOOKUP(A514,'BASE REGISTRO AGOSTO'!$A$1:$T$889,19,FALSE)</f>
        <v xml:space="preserve">Certificado de antecedentes financieros, correspondientes al año 2020, aprobados por el Subdepartamento de Supervisión Financiera Nacional. </v>
      </c>
      <c r="T514" s="183">
        <f>VLOOKUP(A514,'BASE REGISTRO AGOSTO'!$A$1:$T$889,20,FALSE)</f>
        <v>37970</v>
      </c>
      <c r="U514" s="177">
        <v>6979</v>
      </c>
      <c r="V514" s="179">
        <v>8016600</v>
      </c>
      <c r="W514" s="179">
        <v>64132800</v>
      </c>
      <c r="X514" s="180">
        <v>44469</v>
      </c>
      <c r="Y514" s="176" t="s">
        <v>6489</v>
      </c>
      <c r="Z514" s="176" t="s">
        <v>6490</v>
      </c>
      <c r="AA514" s="181" t="s">
        <v>6566</v>
      </c>
    </row>
    <row r="515" spans="1:27" ht="15.75" customHeight="1" x14ac:dyDescent="0.2">
      <c r="A515" s="177">
        <v>6979</v>
      </c>
      <c r="B515" s="178" t="str">
        <f>VLOOKUP(A515,'BASE REGISTRO AGOSTO'!$A$1:$T$889,2,FALSE)</f>
        <v>Fundación Tierra de Esperanza</v>
      </c>
      <c r="C515" s="178">
        <f>VLOOKUP(A515,'BASE REGISTRO AGOSTO'!$A$1:$T$889,3,FALSE)</f>
        <v>738689003</v>
      </c>
      <c r="D515" s="178" t="str">
        <f>VLOOKUP(A515,'BASE REGISTRO AGOSTO'!$A$1:$T$889,4,FALSE)</f>
        <v>Fundación de Derecho Privado.</v>
      </c>
      <c r="E515" s="178" t="str">
        <f>VLOOKUP(A515,'BASE REGISTRO AGOSTO'!$A$1:$T$889,5,FALSE)</f>
        <v>Otorgado por Decreto Supremo Nº 262, de fecha 2 de abril de 1997, por el Ministerio de Justicia. Publicado en el Diario Oficial con fecha 24 de abril de 1997.</v>
      </c>
      <c r="F515" s="178" t="str">
        <f>VLOOKUP(A515,'BASE REGISTRO AGOSTO'!$A$1:$T$889,6,FALSE)</f>
        <v>Certificado de Vigencia inscripción Nº7421 de fecha 02 de abril de 1997. Folio N° 500394531618 emitido por el Servicio de Registro Civil e Identificación, de fecha 18 de junio de 2021.</v>
      </c>
      <c r="G515" s="178" t="str">
        <f>VLOOKUP(A515,'BASE REGISTRO AGOSTO'!$A$1:$T$889,7,FALSE)</f>
        <v xml:space="preserve">Ayudar a la infancia desvalida sin distinción de sexo, sin distinción racial, creencia religiosa o política.
</v>
      </c>
      <c r="H515" s="178" t="str">
        <f>VLOOKUP(A515,'BASE REGISTRO AGOSTO'!$A$1:$T$889,8,FALSE)</f>
        <v xml:space="preserve">Presidente: 
Simona de la Barra Cruzat, 
Secretario:
Leoncio Toro Araya., 
Tesorero: 
Carlos Javier Contzen Fuentes, 
Director: 
Felipe Andrés Venegas Pozo, 
Director:
Gonzalo Sandoval Zambrano, 
</v>
      </c>
      <c r="I515" s="178" t="str">
        <f>VLOOKUP(A515,'BASE REGISTRO AGOSTO'!$A$1:$T$889,9,FALSE)</f>
        <v>El Consejo durará tres años en sus cargos y se renovará tácita y sucesivamente cada tres años, salvo que la mayoría absoluta de los demás consejeros, resuelva su exclusión.</v>
      </c>
      <c r="J515" s="178" t="str">
        <f>VLOOKUP(A515,'BASE REGISTRO AGOSTO'!$A$1:$T$889,10,FALSE)</f>
        <v>Nombramiento 12 de diciembre de 2019 y cesación 12 de diciembre de 2022.</v>
      </c>
      <c r="K515" s="178" t="str">
        <f>VLOOKUP(A515,'BASE REGISTRO AGOSTO'!$A$1:$T$889,11,FALSE)</f>
        <v xml:space="preserve">Simona de la Barra Cruzat
Rafael Mella Gallegos.
Podrán actuar conjunta o separadamente.
</v>
      </c>
      <c r="L515" s="178" t="str">
        <f>VLOOKUP(A515,'BASE REGISTRO AGOSTO'!$A$1:$T$889,12,FALSE)</f>
        <v>Exeter Nº 540-D, Concepción.</v>
      </c>
      <c r="M515" s="178" t="str">
        <f>VLOOKUP(A515,'BASE REGISTRO AGOSTO'!$A$1:$T$889,13,FALSE)</f>
        <v>VIII</v>
      </c>
      <c r="N515" s="178" t="str">
        <f>VLOOKUP(A515,'BASE REGISTRO AGOSTO'!$A$1:$T$889,14,FALSE)</f>
        <v>Concepción.</v>
      </c>
      <c r="O515" s="178" t="str">
        <f>VLOOKUP(A515,'BASE REGISTRO AGOSTO'!$A$1:$T$889,15,FALSE)</f>
        <v xml:space="preserve"> 41-2106-850
</v>
      </c>
      <c r="P515" s="178" t="str">
        <f>VLOOKUP(A515,'BASE REGISTRO AGOSTO'!$A$1:$T$889,16,FALSE)</f>
        <v>contacto@tdesperanza.cl</v>
      </c>
      <c r="Q515" s="178">
        <f>VLOOKUP(A515,'BASE REGISTRO AGOSTO'!$A$1:$T$889,17,FALSE)</f>
        <v>0</v>
      </c>
      <c r="R515" s="178" t="str">
        <f>VLOOKUP(A515,'BASE REGISTRO AGOSTO'!$A$1:$T$889,18,FALSE)</f>
        <v>93401.</v>
      </c>
      <c r="S515" s="178" t="str">
        <f>VLOOKUP(A515,'BASE REGISTRO AGOSTO'!$A$1:$T$889,19,FALSE)</f>
        <v xml:space="preserve">Certificado de antecedentes financieros, correspondientes al año 2020, aprobados por el Subdepartamento de Supervisión Financiera Nacional. </v>
      </c>
      <c r="T515" s="183">
        <f>VLOOKUP(A515,'BASE REGISTRO AGOSTO'!$A$1:$T$889,20,FALSE)</f>
        <v>37970</v>
      </c>
      <c r="U515" s="177">
        <v>6979</v>
      </c>
      <c r="V515" s="179">
        <v>8016600</v>
      </c>
      <c r="W515" s="179">
        <v>64132800</v>
      </c>
      <c r="X515" s="180">
        <v>44469</v>
      </c>
      <c r="Y515" s="176" t="s">
        <v>6489</v>
      </c>
      <c r="Z515" s="176" t="s">
        <v>6490</v>
      </c>
      <c r="AA515" s="181" t="s">
        <v>6600</v>
      </c>
    </row>
    <row r="516" spans="1:27" ht="15.75" customHeight="1" x14ac:dyDescent="0.2">
      <c r="A516" s="177">
        <v>6979</v>
      </c>
      <c r="B516" s="178" t="str">
        <f>VLOOKUP(A516,'BASE REGISTRO AGOSTO'!$A$1:$T$889,2,FALSE)</f>
        <v>Fundación Tierra de Esperanza</v>
      </c>
      <c r="C516" s="178">
        <f>VLOOKUP(A516,'BASE REGISTRO AGOSTO'!$A$1:$T$889,3,FALSE)</f>
        <v>738689003</v>
      </c>
      <c r="D516" s="178" t="str">
        <f>VLOOKUP(A516,'BASE REGISTRO AGOSTO'!$A$1:$T$889,4,FALSE)</f>
        <v>Fundación de Derecho Privado.</v>
      </c>
      <c r="E516" s="178" t="str">
        <f>VLOOKUP(A516,'BASE REGISTRO AGOSTO'!$A$1:$T$889,5,FALSE)</f>
        <v>Otorgado por Decreto Supremo Nº 262, de fecha 2 de abril de 1997, por el Ministerio de Justicia. Publicado en el Diario Oficial con fecha 24 de abril de 1997.</v>
      </c>
      <c r="F516" s="178" t="str">
        <f>VLOOKUP(A516,'BASE REGISTRO AGOSTO'!$A$1:$T$889,6,FALSE)</f>
        <v>Certificado de Vigencia inscripción Nº7421 de fecha 02 de abril de 1997. Folio N° 500394531618 emitido por el Servicio de Registro Civil e Identificación, de fecha 18 de junio de 2021.</v>
      </c>
      <c r="G516" s="178" t="str">
        <f>VLOOKUP(A516,'BASE REGISTRO AGOSTO'!$A$1:$T$889,7,FALSE)</f>
        <v xml:space="preserve">Ayudar a la infancia desvalida sin distinción de sexo, sin distinción racial, creencia religiosa o política.
</v>
      </c>
      <c r="H516" s="178" t="str">
        <f>VLOOKUP(A516,'BASE REGISTRO AGOSTO'!$A$1:$T$889,8,FALSE)</f>
        <v xml:space="preserve">Presidente: 
Simona de la Barra Cruzat, 
Secretario:
Leoncio Toro Araya., 
Tesorero: 
Carlos Javier Contzen Fuentes, 
Director: 
Felipe Andrés Venegas Pozo, 
Director:
Gonzalo Sandoval Zambrano, 
</v>
      </c>
      <c r="I516" s="178" t="str">
        <f>VLOOKUP(A516,'BASE REGISTRO AGOSTO'!$A$1:$T$889,9,FALSE)</f>
        <v>El Consejo durará tres años en sus cargos y se renovará tácita y sucesivamente cada tres años, salvo que la mayoría absoluta de los demás consejeros, resuelva su exclusión.</v>
      </c>
      <c r="J516" s="178" t="str">
        <f>VLOOKUP(A516,'BASE REGISTRO AGOSTO'!$A$1:$T$889,10,FALSE)</f>
        <v>Nombramiento 12 de diciembre de 2019 y cesación 12 de diciembre de 2022.</v>
      </c>
      <c r="K516" s="178" t="str">
        <f>VLOOKUP(A516,'BASE REGISTRO AGOSTO'!$A$1:$T$889,11,FALSE)</f>
        <v xml:space="preserve">Simona de la Barra Cruzat
Rafael Mella Gallegos.
Podrán actuar conjunta o separadamente.
</v>
      </c>
      <c r="L516" s="178" t="str">
        <f>VLOOKUP(A516,'BASE REGISTRO AGOSTO'!$A$1:$T$889,12,FALSE)</f>
        <v>Exeter Nº 540-D, Concepción.</v>
      </c>
      <c r="M516" s="178" t="str">
        <f>VLOOKUP(A516,'BASE REGISTRO AGOSTO'!$A$1:$T$889,13,FALSE)</f>
        <v>VIII</v>
      </c>
      <c r="N516" s="178" t="str">
        <f>VLOOKUP(A516,'BASE REGISTRO AGOSTO'!$A$1:$T$889,14,FALSE)</f>
        <v>Concepción.</v>
      </c>
      <c r="O516" s="178" t="str">
        <f>VLOOKUP(A516,'BASE REGISTRO AGOSTO'!$A$1:$T$889,15,FALSE)</f>
        <v xml:space="preserve"> 41-2106-850
</v>
      </c>
      <c r="P516" s="178" t="str">
        <f>VLOOKUP(A516,'BASE REGISTRO AGOSTO'!$A$1:$T$889,16,FALSE)</f>
        <v>contacto@tdesperanza.cl</v>
      </c>
      <c r="Q516" s="178">
        <f>VLOOKUP(A516,'BASE REGISTRO AGOSTO'!$A$1:$T$889,17,FALSE)</f>
        <v>0</v>
      </c>
      <c r="R516" s="178" t="str">
        <f>VLOOKUP(A516,'BASE REGISTRO AGOSTO'!$A$1:$T$889,18,FALSE)</f>
        <v>93401.</v>
      </c>
      <c r="S516" s="178" t="str">
        <f>VLOOKUP(A516,'BASE REGISTRO AGOSTO'!$A$1:$T$889,19,FALSE)</f>
        <v xml:space="preserve">Certificado de antecedentes financieros, correspondientes al año 2020, aprobados por el Subdepartamento de Supervisión Financiera Nacional. </v>
      </c>
      <c r="T516" s="183">
        <f>VLOOKUP(A516,'BASE REGISTRO AGOSTO'!$A$1:$T$889,20,FALSE)</f>
        <v>37970</v>
      </c>
      <c r="U516" s="177">
        <v>6979</v>
      </c>
      <c r="V516" s="179">
        <v>5324160</v>
      </c>
      <c r="W516" s="179">
        <v>78618306</v>
      </c>
      <c r="X516" s="180">
        <v>44469</v>
      </c>
      <c r="Y516" s="176" t="s">
        <v>6489</v>
      </c>
      <c r="Z516" s="176" t="s">
        <v>6490</v>
      </c>
      <c r="AA516" s="181" t="s">
        <v>6502</v>
      </c>
    </row>
    <row r="517" spans="1:27" ht="15.75" customHeight="1" x14ac:dyDescent="0.2">
      <c r="A517" s="177">
        <v>6979</v>
      </c>
      <c r="B517" s="178" t="str">
        <f>VLOOKUP(A517,'BASE REGISTRO AGOSTO'!$A$1:$T$889,2,FALSE)</f>
        <v>Fundación Tierra de Esperanza</v>
      </c>
      <c r="C517" s="178">
        <f>VLOOKUP(A517,'BASE REGISTRO AGOSTO'!$A$1:$T$889,3,FALSE)</f>
        <v>738689003</v>
      </c>
      <c r="D517" s="178" t="str">
        <f>VLOOKUP(A517,'BASE REGISTRO AGOSTO'!$A$1:$T$889,4,FALSE)</f>
        <v>Fundación de Derecho Privado.</v>
      </c>
      <c r="E517" s="178" t="str">
        <f>VLOOKUP(A517,'BASE REGISTRO AGOSTO'!$A$1:$T$889,5,FALSE)</f>
        <v>Otorgado por Decreto Supremo Nº 262, de fecha 2 de abril de 1997, por el Ministerio de Justicia. Publicado en el Diario Oficial con fecha 24 de abril de 1997.</v>
      </c>
      <c r="F517" s="178" t="str">
        <f>VLOOKUP(A517,'BASE REGISTRO AGOSTO'!$A$1:$T$889,6,FALSE)</f>
        <v>Certificado de Vigencia inscripción Nº7421 de fecha 02 de abril de 1997. Folio N° 500394531618 emitido por el Servicio de Registro Civil e Identificación, de fecha 18 de junio de 2021.</v>
      </c>
      <c r="G517" s="178" t="str">
        <f>VLOOKUP(A517,'BASE REGISTRO AGOSTO'!$A$1:$T$889,7,FALSE)</f>
        <v xml:space="preserve">Ayudar a la infancia desvalida sin distinción de sexo, sin distinción racial, creencia religiosa o política.
</v>
      </c>
      <c r="H517" s="178" t="str">
        <f>VLOOKUP(A517,'BASE REGISTRO AGOSTO'!$A$1:$T$889,8,FALSE)</f>
        <v xml:space="preserve">Presidente: 
Simona de la Barra Cruzat, 
Secretario:
Leoncio Toro Araya., 
Tesorero: 
Carlos Javier Contzen Fuentes, 
Director: 
Felipe Andrés Venegas Pozo, 
Director:
Gonzalo Sandoval Zambrano, 
</v>
      </c>
      <c r="I517" s="178" t="str">
        <f>VLOOKUP(A517,'BASE REGISTRO AGOSTO'!$A$1:$T$889,9,FALSE)</f>
        <v>El Consejo durará tres años en sus cargos y se renovará tácita y sucesivamente cada tres años, salvo que la mayoría absoluta de los demás consejeros, resuelva su exclusión.</v>
      </c>
      <c r="J517" s="178" t="str">
        <f>VLOOKUP(A517,'BASE REGISTRO AGOSTO'!$A$1:$T$889,10,FALSE)</f>
        <v>Nombramiento 12 de diciembre de 2019 y cesación 12 de diciembre de 2022.</v>
      </c>
      <c r="K517" s="178" t="str">
        <f>VLOOKUP(A517,'BASE REGISTRO AGOSTO'!$A$1:$T$889,11,FALSE)</f>
        <v xml:space="preserve">Simona de la Barra Cruzat
Rafael Mella Gallegos.
Podrán actuar conjunta o separadamente.
</v>
      </c>
      <c r="L517" s="178" t="str">
        <f>VLOOKUP(A517,'BASE REGISTRO AGOSTO'!$A$1:$T$889,12,FALSE)</f>
        <v>Exeter Nº 540-D, Concepción.</v>
      </c>
      <c r="M517" s="178" t="str">
        <f>VLOOKUP(A517,'BASE REGISTRO AGOSTO'!$A$1:$T$889,13,FALSE)</f>
        <v>VIII</v>
      </c>
      <c r="N517" s="178" t="str">
        <f>VLOOKUP(A517,'BASE REGISTRO AGOSTO'!$A$1:$T$889,14,FALSE)</f>
        <v>Concepción.</v>
      </c>
      <c r="O517" s="178" t="str">
        <f>VLOOKUP(A517,'BASE REGISTRO AGOSTO'!$A$1:$T$889,15,FALSE)</f>
        <v xml:space="preserve"> 41-2106-850
</v>
      </c>
      <c r="P517" s="178" t="str">
        <f>VLOOKUP(A517,'BASE REGISTRO AGOSTO'!$A$1:$T$889,16,FALSE)</f>
        <v>contacto@tdesperanza.cl</v>
      </c>
      <c r="Q517" s="178">
        <f>VLOOKUP(A517,'BASE REGISTRO AGOSTO'!$A$1:$T$889,17,FALSE)</f>
        <v>0</v>
      </c>
      <c r="R517" s="178" t="str">
        <f>VLOOKUP(A517,'BASE REGISTRO AGOSTO'!$A$1:$T$889,18,FALSE)</f>
        <v>93401.</v>
      </c>
      <c r="S517" s="178" t="str">
        <f>VLOOKUP(A517,'BASE REGISTRO AGOSTO'!$A$1:$T$889,19,FALSE)</f>
        <v xml:space="preserve">Certificado de antecedentes financieros, correspondientes al año 2020, aprobados por el Subdepartamento de Supervisión Financiera Nacional. </v>
      </c>
      <c r="T517" s="183">
        <f>VLOOKUP(A517,'BASE REGISTRO AGOSTO'!$A$1:$T$889,20,FALSE)</f>
        <v>37970</v>
      </c>
      <c r="U517" s="177">
        <v>6979</v>
      </c>
      <c r="V517" s="179">
        <v>12024900</v>
      </c>
      <c r="W517" s="179">
        <v>113515055</v>
      </c>
      <c r="X517" s="180">
        <v>44469</v>
      </c>
      <c r="Y517" s="176" t="s">
        <v>6489</v>
      </c>
      <c r="Z517" s="176" t="s">
        <v>6490</v>
      </c>
      <c r="AA517" s="181" t="s">
        <v>6529</v>
      </c>
    </row>
    <row r="518" spans="1:27" ht="15.75" customHeight="1" x14ac:dyDescent="0.2">
      <c r="A518" s="177">
        <v>6979</v>
      </c>
      <c r="B518" s="178" t="str">
        <f>VLOOKUP(A518,'BASE REGISTRO AGOSTO'!$A$1:$T$889,2,FALSE)</f>
        <v>Fundación Tierra de Esperanza</v>
      </c>
      <c r="C518" s="178">
        <f>VLOOKUP(A518,'BASE REGISTRO AGOSTO'!$A$1:$T$889,3,FALSE)</f>
        <v>738689003</v>
      </c>
      <c r="D518" s="178" t="str">
        <f>VLOOKUP(A518,'BASE REGISTRO AGOSTO'!$A$1:$T$889,4,FALSE)</f>
        <v>Fundación de Derecho Privado.</v>
      </c>
      <c r="E518" s="178" t="str">
        <f>VLOOKUP(A518,'BASE REGISTRO AGOSTO'!$A$1:$T$889,5,FALSE)</f>
        <v>Otorgado por Decreto Supremo Nº 262, de fecha 2 de abril de 1997, por el Ministerio de Justicia. Publicado en el Diario Oficial con fecha 24 de abril de 1997.</v>
      </c>
      <c r="F518" s="178" t="str">
        <f>VLOOKUP(A518,'BASE REGISTRO AGOSTO'!$A$1:$T$889,6,FALSE)</f>
        <v>Certificado de Vigencia inscripción Nº7421 de fecha 02 de abril de 1997. Folio N° 500394531618 emitido por el Servicio de Registro Civil e Identificación, de fecha 18 de junio de 2021.</v>
      </c>
      <c r="G518" s="178" t="str">
        <f>VLOOKUP(A518,'BASE REGISTRO AGOSTO'!$A$1:$T$889,7,FALSE)</f>
        <v xml:space="preserve">Ayudar a la infancia desvalida sin distinción de sexo, sin distinción racial, creencia religiosa o política.
</v>
      </c>
      <c r="H518" s="178" t="str">
        <f>VLOOKUP(A518,'BASE REGISTRO AGOSTO'!$A$1:$T$889,8,FALSE)</f>
        <v xml:space="preserve">Presidente: 
Simona de la Barra Cruzat, 
Secretario:
Leoncio Toro Araya., 
Tesorero: 
Carlos Javier Contzen Fuentes, 
Director: 
Felipe Andrés Venegas Pozo, 
Director:
Gonzalo Sandoval Zambrano, 
</v>
      </c>
      <c r="I518" s="178" t="str">
        <f>VLOOKUP(A518,'BASE REGISTRO AGOSTO'!$A$1:$T$889,9,FALSE)</f>
        <v>El Consejo durará tres años en sus cargos y se renovará tácita y sucesivamente cada tres años, salvo que la mayoría absoluta de los demás consejeros, resuelva su exclusión.</v>
      </c>
      <c r="J518" s="178" t="str">
        <f>VLOOKUP(A518,'BASE REGISTRO AGOSTO'!$A$1:$T$889,10,FALSE)</f>
        <v>Nombramiento 12 de diciembre de 2019 y cesación 12 de diciembre de 2022.</v>
      </c>
      <c r="K518" s="178" t="str">
        <f>VLOOKUP(A518,'BASE REGISTRO AGOSTO'!$A$1:$T$889,11,FALSE)</f>
        <v xml:space="preserve">Simona de la Barra Cruzat
Rafael Mella Gallegos.
Podrán actuar conjunta o separadamente.
</v>
      </c>
      <c r="L518" s="178" t="str">
        <f>VLOOKUP(A518,'BASE REGISTRO AGOSTO'!$A$1:$T$889,12,FALSE)</f>
        <v>Exeter Nº 540-D, Concepción.</v>
      </c>
      <c r="M518" s="178" t="str">
        <f>VLOOKUP(A518,'BASE REGISTRO AGOSTO'!$A$1:$T$889,13,FALSE)</f>
        <v>VIII</v>
      </c>
      <c r="N518" s="178" t="str">
        <f>VLOOKUP(A518,'BASE REGISTRO AGOSTO'!$A$1:$T$889,14,FALSE)</f>
        <v>Concepción.</v>
      </c>
      <c r="O518" s="178" t="str">
        <f>VLOOKUP(A518,'BASE REGISTRO AGOSTO'!$A$1:$T$889,15,FALSE)</f>
        <v xml:space="preserve"> 41-2106-850
</v>
      </c>
      <c r="P518" s="178" t="str">
        <f>VLOOKUP(A518,'BASE REGISTRO AGOSTO'!$A$1:$T$889,16,FALSE)</f>
        <v>contacto@tdesperanza.cl</v>
      </c>
      <c r="Q518" s="178">
        <f>VLOOKUP(A518,'BASE REGISTRO AGOSTO'!$A$1:$T$889,17,FALSE)</f>
        <v>0</v>
      </c>
      <c r="R518" s="178" t="str">
        <f>VLOOKUP(A518,'BASE REGISTRO AGOSTO'!$A$1:$T$889,18,FALSE)</f>
        <v>93401.</v>
      </c>
      <c r="S518" s="178" t="str">
        <f>VLOOKUP(A518,'BASE REGISTRO AGOSTO'!$A$1:$T$889,19,FALSE)</f>
        <v xml:space="preserve">Certificado de antecedentes financieros, correspondientes al año 2020, aprobados por el Subdepartamento de Supervisión Financiera Nacional. </v>
      </c>
      <c r="T518" s="183">
        <f>VLOOKUP(A518,'BASE REGISTRO AGOSTO'!$A$1:$T$889,20,FALSE)</f>
        <v>37970</v>
      </c>
      <c r="U518" s="177">
        <v>6979</v>
      </c>
      <c r="V518" s="179">
        <v>20727721</v>
      </c>
      <c r="W518" s="179">
        <v>193760355</v>
      </c>
      <c r="X518" s="180">
        <v>44469</v>
      </c>
      <c r="Y518" s="176" t="s">
        <v>6489</v>
      </c>
      <c r="Z518" s="176" t="s">
        <v>6490</v>
      </c>
      <c r="AA518" s="181" t="s">
        <v>6586</v>
      </c>
    </row>
    <row r="519" spans="1:27" ht="15.75" customHeight="1" x14ac:dyDescent="0.2">
      <c r="A519" s="177">
        <v>6979</v>
      </c>
      <c r="B519" s="178" t="str">
        <f>VLOOKUP(A519,'BASE REGISTRO AGOSTO'!$A$1:$T$889,2,FALSE)</f>
        <v>Fundación Tierra de Esperanza</v>
      </c>
      <c r="C519" s="178">
        <f>VLOOKUP(A519,'BASE REGISTRO AGOSTO'!$A$1:$T$889,3,FALSE)</f>
        <v>738689003</v>
      </c>
      <c r="D519" s="178" t="str">
        <f>VLOOKUP(A519,'BASE REGISTRO AGOSTO'!$A$1:$T$889,4,FALSE)</f>
        <v>Fundación de Derecho Privado.</v>
      </c>
      <c r="E519" s="178" t="str">
        <f>VLOOKUP(A519,'BASE REGISTRO AGOSTO'!$A$1:$T$889,5,FALSE)</f>
        <v>Otorgado por Decreto Supremo Nº 262, de fecha 2 de abril de 1997, por el Ministerio de Justicia. Publicado en el Diario Oficial con fecha 24 de abril de 1997.</v>
      </c>
      <c r="F519" s="178" t="str">
        <f>VLOOKUP(A519,'BASE REGISTRO AGOSTO'!$A$1:$T$889,6,FALSE)</f>
        <v>Certificado de Vigencia inscripción Nº7421 de fecha 02 de abril de 1997. Folio N° 500394531618 emitido por el Servicio de Registro Civil e Identificación, de fecha 18 de junio de 2021.</v>
      </c>
      <c r="G519" s="178" t="str">
        <f>VLOOKUP(A519,'BASE REGISTRO AGOSTO'!$A$1:$T$889,7,FALSE)</f>
        <v xml:space="preserve">Ayudar a la infancia desvalida sin distinción de sexo, sin distinción racial, creencia religiosa o política.
</v>
      </c>
      <c r="H519" s="178" t="str">
        <f>VLOOKUP(A519,'BASE REGISTRO AGOSTO'!$A$1:$T$889,8,FALSE)</f>
        <v xml:space="preserve">Presidente: 
Simona de la Barra Cruzat, 
Secretario:
Leoncio Toro Araya., 
Tesorero: 
Carlos Javier Contzen Fuentes, 
Director: 
Felipe Andrés Venegas Pozo, 
Director:
Gonzalo Sandoval Zambrano, 
</v>
      </c>
      <c r="I519" s="178" t="str">
        <f>VLOOKUP(A519,'BASE REGISTRO AGOSTO'!$A$1:$T$889,9,FALSE)</f>
        <v>El Consejo durará tres años en sus cargos y se renovará tácita y sucesivamente cada tres años, salvo que la mayoría absoluta de los demás consejeros, resuelva su exclusión.</v>
      </c>
      <c r="J519" s="178" t="str">
        <f>VLOOKUP(A519,'BASE REGISTRO AGOSTO'!$A$1:$T$889,10,FALSE)</f>
        <v>Nombramiento 12 de diciembre de 2019 y cesación 12 de diciembre de 2022.</v>
      </c>
      <c r="K519" s="178" t="str">
        <f>VLOOKUP(A519,'BASE REGISTRO AGOSTO'!$A$1:$T$889,11,FALSE)</f>
        <v xml:space="preserve">Simona de la Barra Cruzat
Rafael Mella Gallegos.
Podrán actuar conjunta o separadamente.
</v>
      </c>
      <c r="L519" s="178" t="str">
        <f>VLOOKUP(A519,'BASE REGISTRO AGOSTO'!$A$1:$T$889,12,FALSE)</f>
        <v>Exeter Nº 540-D, Concepción.</v>
      </c>
      <c r="M519" s="178" t="str">
        <f>VLOOKUP(A519,'BASE REGISTRO AGOSTO'!$A$1:$T$889,13,FALSE)</f>
        <v>VIII</v>
      </c>
      <c r="N519" s="178" t="str">
        <f>VLOOKUP(A519,'BASE REGISTRO AGOSTO'!$A$1:$T$889,14,FALSE)</f>
        <v>Concepción.</v>
      </c>
      <c r="O519" s="178" t="str">
        <f>VLOOKUP(A519,'BASE REGISTRO AGOSTO'!$A$1:$T$889,15,FALSE)</f>
        <v xml:space="preserve"> 41-2106-850
</v>
      </c>
      <c r="P519" s="178" t="str">
        <f>VLOOKUP(A519,'BASE REGISTRO AGOSTO'!$A$1:$T$889,16,FALSE)</f>
        <v>contacto@tdesperanza.cl</v>
      </c>
      <c r="Q519" s="178">
        <f>VLOOKUP(A519,'BASE REGISTRO AGOSTO'!$A$1:$T$889,17,FALSE)</f>
        <v>0</v>
      </c>
      <c r="R519" s="178" t="str">
        <f>VLOOKUP(A519,'BASE REGISTRO AGOSTO'!$A$1:$T$889,18,FALSE)</f>
        <v>93401.</v>
      </c>
      <c r="S519" s="178" t="str">
        <f>VLOOKUP(A519,'BASE REGISTRO AGOSTO'!$A$1:$T$889,19,FALSE)</f>
        <v xml:space="preserve">Certificado de antecedentes financieros, correspondientes al año 2020, aprobados por el Subdepartamento de Supervisión Financiera Nacional. </v>
      </c>
      <c r="T519" s="183">
        <f>VLOOKUP(A519,'BASE REGISTRO AGOSTO'!$A$1:$T$889,20,FALSE)</f>
        <v>37970</v>
      </c>
      <c r="U519" s="177">
        <v>6979</v>
      </c>
      <c r="V519" s="179">
        <v>13000856</v>
      </c>
      <c r="W519" s="179">
        <v>90475319</v>
      </c>
      <c r="X519" s="180">
        <v>44469</v>
      </c>
      <c r="Y519" s="176" t="s">
        <v>6489</v>
      </c>
      <c r="Z519" s="176" t="s">
        <v>6490</v>
      </c>
      <c r="AA519" s="181" t="s">
        <v>6641</v>
      </c>
    </row>
    <row r="520" spans="1:27" ht="15.75" customHeight="1" x14ac:dyDescent="0.2">
      <c r="A520" s="177">
        <v>6979</v>
      </c>
      <c r="B520" s="178" t="str">
        <f>VLOOKUP(A520,'BASE REGISTRO AGOSTO'!$A$1:$T$889,2,FALSE)</f>
        <v>Fundación Tierra de Esperanza</v>
      </c>
      <c r="C520" s="178">
        <f>VLOOKUP(A520,'BASE REGISTRO AGOSTO'!$A$1:$T$889,3,FALSE)</f>
        <v>738689003</v>
      </c>
      <c r="D520" s="178" t="str">
        <f>VLOOKUP(A520,'BASE REGISTRO AGOSTO'!$A$1:$T$889,4,FALSE)</f>
        <v>Fundación de Derecho Privado.</v>
      </c>
      <c r="E520" s="178" t="str">
        <f>VLOOKUP(A520,'BASE REGISTRO AGOSTO'!$A$1:$T$889,5,FALSE)</f>
        <v>Otorgado por Decreto Supremo Nº 262, de fecha 2 de abril de 1997, por el Ministerio de Justicia. Publicado en el Diario Oficial con fecha 24 de abril de 1997.</v>
      </c>
      <c r="F520" s="178" t="str">
        <f>VLOOKUP(A520,'BASE REGISTRO AGOSTO'!$A$1:$T$889,6,FALSE)</f>
        <v>Certificado de Vigencia inscripción Nº7421 de fecha 02 de abril de 1997. Folio N° 500394531618 emitido por el Servicio de Registro Civil e Identificación, de fecha 18 de junio de 2021.</v>
      </c>
      <c r="G520" s="178" t="str">
        <f>VLOOKUP(A520,'BASE REGISTRO AGOSTO'!$A$1:$T$889,7,FALSE)</f>
        <v xml:space="preserve">Ayudar a la infancia desvalida sin distinción de sexo, sin distinción racial, creencia religiosa o política.
</v>
      </c>
      <c r="H520" s="178" t="str">
        <f>VLOOKUP(A520,'BASE REGISTRO AGOSTO'!$A$1:$T$889,8,FALSE)</f>
        <v xml:space="preserve">Presidente: 
Simona de la Barra Cruzat, 
Secretario:
Leoncio Toro Araya., 
Tesorero: 
Carlos Javier Contzen Fuentes, 
Director: 
Felipe Andrés Venegas Pozo, 
Director:
Gonzalo Sandoval Zambrano, 
</v>
      </c>
      <c r="I520" s="178" t="str">
        <f>VLOOKUP(A520,'BASE REGISTRO AGOSTO'!$A$1:$T$889,9,FALSE)</f>
        <v>El Consejo durará tres años en sus cargos y se renovará tácita y sucesivamente cada tres años, salvo que la mayoría absoluta de los demás consejeros, resuelva su exclusión.</v>
      </c>
      <c r="J520" s="178" t="str">
        <f>VLOOKUP(A520,'BASE REGISTRO AGOSTO'!$A$1:$T$889,10,FALSE)</f>
        <v>Nombramiento 12 de diciembre de 2019 y cesación 12 de diciembre de 2022.</v>
      </c>
      <c r="K520" s="178" t="str">
        <f>VLOOKUP(A520,'BASE REGISTRO AGOSTO'!$A$1:$T$889,11,FALSE)</f>
        <v xml:space="preserve">Simona de la Barra Cruzat
Rafael Mella Gallegos.
Podrán actuar conjunta o separadamente.
</v>
      </c>
      <c r="L520" s="178" t="str">
        <f>VLOOKUP(A520,'BASE REGISTRO AGOSTO'!$A$1:$T$889,12,FALSE)</f>
        <v>Exeter Nº 540-D, Concepción.</v>
      </c>
      <c r="M520" s="178" t="str">
        <f>VLOOKUP(A520,'BASE REGISTRO AGOSTO'!$A$1:$T$889,13,FALSE)</f>
        <v>VIII</v>
      </c>
      <c r="N520" s="178" t="str">
        <f>VLOOKUP(A520,'BASE REGISTRO AGOSTO'!$A$1:$T$889,14,FALSE)</f>
        <v>Concepción.</v>
      </c>
      <c r="O520" s="178" t="str">
        <f>VLOOKUP(A520,'BASE REGISTRO AGOSTO'!$A$1:$T$889,15,FALSE)</f>
        <v xml:space="preserve"> 41-2106-850
</v>
      </c>
      <c r="P520" s="178" t="str">
        <f>VLOOKUP(A520,'BASE REGISTRO AGOSTO'!$A$1:$T$889,16,FALSE)</f>
        <v>contacto@tdesperanza.cl</v>
      </c>
      <c r="Q520" s="178">
        <f>VLOOKUP(A520,'BASE REGISTRO AGOSTO'!$A$1:$T$889,17,FALSE)</f>
        <v>0</v>
      </c>
      <c r="R520" s="178" t="str">
        <f>VLOOKUP(A520,'BASE REGISTRO AGOSTO'!$A$1:$T$889,18,FALSE)</f>
        <v>93401.</v>
      </c>
      <c r="S520" s="178" t="str">
        <f>VLOOKUP(A520,'BASE REGISTRO AGOSTO'!$A$1:$T$889,19,FALSE)</f>
        <v xml:space="preserve">Certificado de antecedentes financieros, correspondientes al año 2020, aprobados por el Subdepartamento de Supervisión Financiera Nacional. </v>
      </c>
      <c r="T520" s="183">
        <f>VLOOKUP(A520,'BASE REGISTRO AGOSTO'!$A$1:$T$889,20,FALSE)</f>
        <v>37970</v>
      </c>
      <c r="U520" s="177">
        <v>6979</v>
      </c>
      <c r="V520" s="179">
        <v>0</v>
      </c>
      <c r="W520" s="179">
        <v>44178003</v>
      </c>
      <c r="X520" s="180">
        <v>44469</v>
      </c>
      <c r="Y520" s="176" t="s">
        <v>6489</v>
      </c>
      <c r="Z520" s="176" t="s">
        <v>6490</v>
      </c>
      <c r="AA520" s="181" t="s">
        <v>6655</v>
      </c>
    </row>
    <row r="521" spans="1:27" ht="15.75" customHeight="1" x14ac:dyDescent="0.2">
      <c r="A521" s="177">
        <v>6979</v>
      </c>
      <c r="B521" s="178" t="str">
        <f>VLOOKUP(A521,'BASE REGISTRO AGOSTO'!$A$1:$T$889,2,FALSE)</f>
        <v>Fundación Tierra de Esperanza</v>
      </c>
      <c r="C521" s="178">
        <f>VLOOKUP(A521,'BASE REGISTRO AGOSTO'!$A$1:$T$889,3,FALSE)</f>
        <v>738689003</v>
      </c>
      <c r="D521" s="178" t="str">
        <f>VLOOKUP(A521,'BASE REGISTRO AGOSTO'!$A$1:$T$889,4,FALSE)</f>
        <v>Fundación de Derecho Privado.</v>
      </c>
      <c r="E521" s="178" t="str">
        <f>VLOOKUP(A521,'BASE REGISTRO AGOSTO'!$A$1:$T$889,5,FALSE)</f>
        <v>Otorgado por Decreto Supremo Nº 262, de fecha 2 de abril de 1997, por el Ministerio de Justicia. Publicado en el Diario Oficial con fecha 24 de abril de 1997.</v>
      </c>
      <c r="F521" s="178" t="str">
        <f>VLOOKUP(A521,'BASE REGISTRO AGOSTO'!$A$1:$T$889,6,FALSE)</f>
        <v>Certificado de Vigencia inscripción Nº7421 de fecha 02 de abril de 1997. Folio N° 500394531618 emitido por el Servicio de Registro Civil e Identificación, de fecha 18 de junio de 2021.</v>
      </c>
      <c r="G521" s="178" t="str">
        <f>VLOOKUP(A521,'BASE REGISTRO AGOSTO'!$A$1:$T$889,7,FALSE)</f>
        <v xml:space="preserve">Ayudar a la infancia desvalida sin distinción de sexo, sin distinción racial, creencia religiosa o política.
</v>
      </c>
      <c r="H521" s="178" t="str">
        <f>VLOOKUP(A521,'BASE REGISTRO AGOSTO'!$A$1:$T$889,8,FALSE)</f>
        <v xml:space="preserve">Presidente: 
Simona de la Barra Cruzat, 
Secretario:
Leoncio Toro Araya., 
Tesorero: 
Carlos Javier Contzen Fuentes, 
Director: 
Felipe Andrés Venegas Pozo, 
Director:
Gonzalo Sandoval Zambrano, 
</v>
      </c>
      <c r="I521" s="178" t="str">
        <f>VLOOKUP(A521,'BASE REGISTRO AGOSTO'!$A$1:$T$889,9,FALSE)</f>
        <v>El Consejo durará tres años en sus cargos y se renovará tácita y sucesivamente cada tres años, salvo que la mayoría absoluta de los demás consejeros, resuelva su exclusión.</v>
      </c>
      <c r="J521" s="178" t="str">
        <f>VLOOKUP(A521,'BASE REGISTRO AGOSTO'!$A$1:$T$889,10,FALSE)</f>
        <v>Nombramiento 12 de diciembre de 2019 y cesación 12 de diciembre de 2022.</v>
      </c>
      <c r="K521" s="178" t="str">
        <f>VLOOKUP(A521,'BASE REGISTRO AGOSTO'!$A$1:$T$889,11,FALSE)</f>
        <v xml:space="preserve">Simona de la Barra Cruzat
Rafael Mella Gallegos.
Podrán actuar conjunta o separadamente.
</v>
      </c>
      <c r="L521" s="178" t="str">
        <f>VLOOKUP(A521,'BASE REGISTRO AGOSTO'!$A$1:$T$889,12,FALSE)</f>
        <v>Exeter Nº 540-D, Concepción.</v>
      </c>
      <c r="M521" s="178" t="str">
        <f>VLOOKUP(A521,'BASE REGISTRO AGOSTO'!$A$1:$T$889,13,FALSE)</f>
        <v>VIII</v>
      </c>
      <c r="N521" s="178" t="str">
        <f>VLOOKUP(A521,'BASE REGISTRO AGOSTO'!$A$1:$T$889,14,FALSE)</f>
        <v>Concepción.</v>
      </c>
      <c r="O521" s="178" t="str">
        <f>VLOOKUP(A521,'BASE REGISTRO AGOSTO'!$A$1:$T$889,15,FALSE)</f>
        <v xml:space="preserve"> 41-2106-850
</v>
      </c>
      <c r="P521" s="178" t="str">
        <f>VLOOKUP(A521,'BASE REGISTRO AGOSTO'!$A$1:$T$889,16,FALSE)</f>
        <v>contacto@tdesperanza.cl</v>
      </c>
      <c r="Q521" s="178">
        <f>VLOOKUP(A521,'BASE REGISTRO AGOSTO'!$A$1:$T$889,17,FALSE)</f>
        <v>0</v>
      </c>
      <c r="R521" s="178" t="str">
        <f>VLOOKUP(A521,'BASE REGISTRO AGOSTO'!$A$1:$T$889,18,FALSE)</f>
        <v>93401.</v>
      </c>
      <c r="S521" s="178" t="str">
        <f>VLOOKUP(A521,'BASE REGISTRO AGOSTO'!$A$1:$T$889,19,FALSE)</f>
        <v xml:space="preserve">Certificado de antecedentes financieros, correspondientes al año 2020, aprobados por el Subdepartamento de Supervisión Financiera Nacional. </v>
      </c>
      <c r="T521" s="183">
        <f>VLOOKUP(A521,'BASE REGISTRO AGOSTO'!$A$1:$T$889,20,FALSE)</f>
        <v>37970</v>
      </c>
      <c r="U521" s="177">
        <v>6979</v>
      </c>
      <c r="V521" s="179">
        <v>12024900</v>
      </c>
      <c r="W521" s="179">
        <v>117042360</v>
      </c>
      <c r="X521" s="180">
        <v>44469</v>
      </c>
      <c r="Y521" s="176" t="s">
        <v>6489</v>
      </c>
      <c r="Z521" s="176" t="s">
        <v>6490</v>
      </c>
      <c r="AA521" s="181" t="s">
        <v>70</v>
      </c>
    </row>
    <row r="522" spans="1:27" ht="15.75" customHeight="1" x14ac:dyDescent="0.2">
      <c r="A522" s="177">
        <v>6979</v>
      </c>
      <c r="B522" s="178" t="str">
        <f>VLOOKUP(A522,'BASE REGISTRO AGOSTO'!$A$1:$T$889,2,FALSE)</f>
        <v>Fundación Tierra de Esperanza</v>
      </c>
      <c r="C522" s="178">
        <f>VLOOKUP(A522,'BASE REGISTRO AGOSTO'!$A$1:$T$889,3,FALSE)</f>
        <v>738689003</v>
      </c>
      <c r="D522" s="178" t="str">
        <f>VLOOKUP(A522,'BASE REGISTRO AGOSTO'!$A$1:$T$889,4,FALSE)</f>
        <v>Fundación de Derecho Privado.</v>
      </c>
      <c r="E522" s="178" t="str">
        <f>VLOOKUP(A522,'BASE REGISTRO AGOSTO'!$A$1:$T$889,5,FALSE)</f>
        <v>Otorgado por Decreto Supremo Nº 262, de fecha 2 de abril de 1997, por el Ministerio de Justicia. Publicado en el Diario Oficial con fecha 24 de abril de 1997.</v>
      </c>
      <c r="F522" s="178" t="str">
        <f>VLOOKUP(A522,'BASE REGISTRO AGOSTO'!$A$1:$T$889,6,FALSE)</f>
        <v>Certificado de Vigencia inscripción Nº7421 de fecha 02 de abril de 1997. Folio N° 500394531618 emitido por el Servicio de Registro Civil e Identificación, de fecha 18 de junio de 2021.</v>
      </c>
      <c r="G522" s="178" t="str">
        <f>VLOOKUP(A522,'BASE REGISTRO AGOSTO'!$A$1:$T$889,7,FALSE)</f>
        <v xml:space="preserve">Ayudar a la infancia desvalida sin distinción de sexo, sin distinción racial, creencia religiosa o política.
</v>
      </c>
      <c r="H522" s="178" t="str">
        <f>VLOOKUP(A522,'BASE REGISTRO AGOSTO'!$A$1:$T$889,8,FALSE)</f>
        <v xml:space="preserve">Presidente: 
Simona de la Barra Cruzat, 
Secretario:
Leoncio Toro Araya., 
Tesorero: 
Carlos Javier Contzen Fuentes, 
Director: 
Felipe Andrés Venegas Pozo, 
Director:
Gonzalo Sandoval Zambrano, 
</v>
      </c>
      <c r="I522" s="178" t="str">
        <f>VLOOKUP(A522,'BASE REGISTRO AGOSTO'!$A$1:$T$889,9,FALSE)</f>
        <v>El Consejo durará tres años en sus cargos y se renovará tácita y sucesivamente cada tres años, salvo que la mayoría absoluta de los demás consejeros, resuelva su exclusión.</v>
      </c>
      <c r="J522" s="178" t="str">
        <f>VLOOKUP(A522,'BASE REGISTRO AGOSTO'!$A$1:$T$889,10,FALSE)</f>
        <v>Nombramiento 12 de diciembre de 2019 y cesación 12 de diciembre de 2022.</v>
      </c>
      <c r="K522" s="178" t="str">
        <f>VLOOKUP(A522,'BASE REGISTRO AGOSTO'!$A$1:$T$889,11,FALSE)</f>
        <v xml:space="preserve">Simona de la Barra Cruzat
Rafael Mella Gallegos.
Podrán actuar conjunta o separadamente.
</v>
      </c>
      <c r="L522" s="178" t="str">
        <f>VLOOKUP(A522,'BASE REGISTRO AGOSTO'!$A$1:$T$889,12,FALSE)</f>
        <v>Exeter Nº 540-D, Concepción.</v>
      </c>
      <c r="M522" s="178" t="str">
        <f>VLOOKUP(A522,'BASE REGISTRO AGOSTO'!$A$1:$T$889,13,FALSE)</f>
        <v>VIII</v>
      </c>
      <c r="N522" s="178" t="str">
        <f>VLOOKUP(A522,'BASE REGISTRO AGOSTO'!$A$1:$T$889,14,FALSE)</f>
        <v>Concepción.</v>
      </c>
      <c r="O522" s="178" t="str">
        <f>VLOOKUP(A522,'BASE REGISTRO AGOSTO'!$A$1:$T$889,15,FALSE)</f>
        <v xml:space="preserve"> 41-2106-850
</v>
      </c>
      <c r="P522" s="178" t="str">
        <f>VLOOKUP(A522,'BASE REGISTRO AGOSTO'!$A$1:$T$889,16,FALSE)</f>
        <v>contacto@tdesperanza.cl</v>
      </c>
      <c r="Q522" s="178">
        <f>VLOOKUP(A522,'BASE REGISTRO AGOSTO'!$A$1:$T$889,17,FALSE)</f>
        <v>0</v>
      </c>
      <c r="R522" s="178" t="str">
        <f>VLOOKUP(A522,'BASE REGISTRO AGOSTO'!$A$1:$T$889,18,FALSE)</f>
        <v>93401.</v>
      </c>
      <c r="S522" s="178" t="str">
        <f>VLOOKUP(A522,'BASE REGISTRO AGOSTO'!$A$1:$T$889,19,FALSE)</f>
        <v xml:space="preserve">Certificado de antecedentes financieros, correspondientes al año 2020, aprobados por el Subdepartamento de Supervisión Financiera Nacional. </v>
      </c>
      <c r="T522" s="183">
        <f>VLOOKUP(A522,'BASE REGISTRO AGOSTO'!$A$1:$T$889,20,FALSE)</f>
        <v>37970</v>
      </c>
      <c r="U522" s="177">
        <v>6979</v>
      </c>
      <c r="V522" s="179">
        <v>6733944</v>
      </c>
      <c r="W522" s="179">
        <v>59483172</v>
      </c>
      <c r="X522" s="180">
        <v>44469</v>
      </c>
      <c r="Y522" s="176" t="s">
        <v>6489</v>
      </c>
      <c r="Z522" s="176" t="s">
        <v>6490</v>
      </c>
      <c r="AA522" s="181" t="s">
        <v>6533</v>
      </c>
    </row>
    <row r="523" spans="1:27" ht="15.75" customHeight="1" x14ac:dyDescent="0.2">
      <c r="A523" s="177">
        <v>6979</v>
      </c>
      <c r="B523" s="178" t="str">
        <f>VLOOKUP(A523,'BASE REGISTRO AGOSTO'!$A$1:$T$889,2,FALSE)</f>
        <v>Fundación Tierra de Esperanza</v>
      </c>
      <c r="C523" s="178">
        <f>VLOOKUP(A523,'BASE REGISTRO AGOSTO'!$A$1:$T$889,3,FALSE)</f>
        <v>738689003</v>
      </c>
      <c r="D523" s="178" t="str">
        <f>VLOOKUP(A523,'BASE REGISTRO AGOSTO'!$A$1:$T$889,4,FALSE)</f>
        <v>Fundación de Derecho Privado.</v>
      </c>
      <c r="E523" s="178" t="str">
        <f>VLOOKUP(A523,'BASE REGISTRO AGOSTO'!$A$1:$T$889,5,FALSE)</f>
        <v>Otorgado por Decreto Supremo Nº 262, de fecha 2 de abril de 1997, por el Ministerio de Justicia. Publicado en el Diario Oficial con fecha 24 de abril de 1997.</v>
      </c>
      <c r="F523" s="178" t="str">
        <f>VLOOKUP(A523,'BASE REGISTRO AGOSTO'!$A$1:$T$889,6,FALSE)</f>
        <v>Certificado de Vigencia inscripción Nº7421 de fecha 02 de abril de 1997. Folio N° 500394531618 emitido por el Servicio de Registro Civil e Identificación, de fecha 18 de junio de 2021.</v>
      </c>
      <c r="G523" s="178" t="str">
        <f>VLOOKUP(A523,'BASE REGISTRO AGOSTO'!$A$1:$T$889,7,FALSE)</f>
        <v xml:space="preserve">Ayudar a la infancia desvalida sin distinción de sexo, sin distinción racial, creencia religiosa o política.
</v>
      </c>
      <c r="H523" s="178" t="str">
        <f>VLOOKUP(A523,'BASE REGISTRO AGOSTO'!$A$1:$T$889,8,FALSE)</f>
        <v xml:space="preserve">Presidente: 
Simona de la Barra Cruzat, 
Secretario:
Leoncio Toro Araya., 
Tesorero: 
Carlos Javier Contzen Fuentes, 
Director: 
Felipe Andrés Venegas Pozo, 
Director:
Gonzalo Sandoval Zambrano, 
</v>
      </c>
      <c r="I523" s="178" t="str">
        <f>VLOOKUP(A523,'BASE REGISTRO AGOSTO'!$A$1:$T$889,9,FALSE)</f>
        <v>El Consejo durará tres años en sus cargos y se renovará tácita y sucesivamente cada tres años, salvo que la mayoría absoluta de los demás consejeros, resuelva su exclusión.</v>
      </c>
      <c r="J523" s="178" t="str">
        <f>VLOOKUP(A523,'BASE REGISTRO AGOSTO'!$A$1:$T$889,10,FALSE)</f>
        <v>Nombramiento 12 de diciembre de 2019 y cesación 12 de diciembre de 2022.</v>
      </c>
      <c r="K523" s="178" t="str">
        <f>VLOOKUP(A523,'BASE REGISTRO AGOSTO'!$A$1:$T$889,11,FALSE)</f>
        <v xml:space="preserve">Simona de la Barra Cruzat
Rafael Mella Gallegos.
Podrán actuar conjunta o separadamente.
</v>
      </c>
      <c r="L523" s="178" t="str">
        <f>VLOOKUP(A523,'BASE REGISTRO AGOSTO'!$A$1:$T$889,12,FALSE)</f>
        <v>Exeter Nº 540-D, Concepción.</v>
      </c>
      <c r="M523" s="178" t="str">
        <f>VLOOKUP(A523,'BASE REGISTRO AGOSTO'!$A$1:$T$889,13,FALSE)</f>
        <v>VIII</v>
      </c>
      <c r="N523" s="178" t="str">
        <f>VLOOKUP(A523,'BASE REGISTRO AGOSTO'!$A$1:$T$889,14,FALSE)</f>
        <v>Concepción.</v>
      </c>
      <c r="O523" s="178" t="str">
        <f>VLOOKUP(A523,'BASE REGISTRO AGOSTO'!$A$1:$T$889,15,FALSE)</f>
        <v xml:space="preserve"> 41-2106-850
</v>
      </c>
      <c r="P523" s="178" t="str">
        <f>VLOOKUP(A523,'BASE REGISTRO AGOSTO'!$A$1:$T$889,16,FALSE)</f>
        <v>contacto@tdesperanza.cl</v>
      </c>
      <c r="Q523" s="178">
        <f>VLOOKUP(A523,'BASE REGISTRO AGOSTO'!$A$1:$T$889,17,FALSE)</f>
        <v>0</v>
      </c>
      <c r="R523" s="178" t="str">
        <f>VLOOKUP(A523,'BASE REGISTRO AGOSTO'!$A$1:$T$889,18,FALSE)</f>
        <v>93401.</v>
      </c>
      <c r="S523" s="178" t="str">
        <f>VLOOKUP(A523,'BASE REGISTRO AGOSTO'!$A$1:$T$889,19,FALSE)</f>
        <v xml:space="preserve">Certificado de antecedentes financieros, correspondientes al año 2020, aprobados por el Subdepartamento de Supervisión Financiera Nacional. </v>
      </c>
      <c r="T523" s="183">
        <f>VLOOKUP(A523,'BASE REGISTRO AGOSTO'!$A$1:$T$889,20,FALSE)</f>
        <v>37970</v>
      </c>
      <c r="U523" s="177">
        <v>6979</v>
      </c>
      <c r="V523" s="179">
        <v>5339097</v>
      </c>
      <c r="W523" s="179">
        <v>38629918</v>
      </c>
      <c r="X523" s="180">
        <v>44469</v>
      </c>
      <c r="Y523" s="176" t="s">
        <v>6489</v>
      </c>
      <c r="Z523" s="176" t="s">
        <v>6490</v>
      </c>
      <c r="AA523" s="181" t="s">
        <v>6535</v>
      </c>
    </row>
    <row r="524" spans="1:27" ht="15.75" customHeight="1" x14ac:dyDescent="0.2">
      <c r="A524" s="177">
        <v>6979</v>
      </c>
      <c r="B524" s="178" t="str">
        <f>VLOOKUP(A524,'BASE REGISTRO AGOSTO'!$A$1:$T$889,2,FALSE)</f>
        <v>Fundación Tierra de Esperanza</v>
      </c>
      <c r="C524" s="178">
        <f>VLOOKUP(A524,'BASE REGISTRO AGOSTO'!$A$1:$T$889,3,FALSE)</f>
        <v>738689003</v>
      </c>
      <c r="D524" s="178" t="str">
        <f>VLOOKUP(A524,'BASE REGISTRO AGOSTO'!$A$1:$T$889,4,FALSE)</f>
        <v>Fundación de Derecho Privado.</v>
      </c>
      <c r="E524" s="178" t="str">
        <f>VLOOKUP(A524,'BASE REGISTRO AGOSTO'!$A$1:$T$889,5,FALSE)</f>
        <v>Otorgado por Decreto Supremo Nº 262, de fecha 2 de abril de 1997, por el Ministerio de Justicia. Publicado en el Diario Oficial con fecha 24 de abril de 1997.</v>
      </c>
      <c r="F524" s="178" t="str">
        <f>VLOOKUP(A524,'BASE REGISTRO AGOSTO'!$A$1:$T$889,6,FALSE)</f>
        <v>Certificado de Vigencia inscripción Nº7421 de fecha 02 de abril de 1997. Folio N° 500394531618 emitido por el Servicio de Registro Civil e Identificación, de fecha 18 de junio de 2021.</v>
      </c>
      <c r="G524" s="178" t="str">
        <f>VLOOKUP(A524,'BASE REGISTRO AGOSTO'!$A$1:$T$889,7,FALSE)</f>
        <v xml:space="preserve">Ayudar a la infancia desvalida sin distinción de sexo, sin distinción racial, creencia religiosa o política.
</v>
      </c>
      <c r="H524" s="178" t="str">
        <f>VLOOKUP(A524,'BASE REGISTRO AGOSTO'!$A$1:$T$889,8,FALSE)</f>
        <v xml:space="preserve">Presidente: 
Simona de la Barra Cruzat, 
Secretario:
Leoncio Toro Araya., 
Tesorero: 
Carlos Javier Contzen Fuentes, 
Director: 
Felipe Andrés Venegas Pozo, 
Director:
Gonzalo Sandoval Zambrano, 
</v>
      </c>
      <c r="I524" s="178" t="str">
        <f>VLOOKUP(A524,'BASE REGISTRO AGOSTO'!$A$1:$T$889,9,FALSE)</f>
        <v>El Consejo durará tres años en sus cargos y se renovará tácita y sucesivamente cada tres años, salvo que la mayoría absoluta de los demás consejeros, resuelva su exclusión.</v>
      </c>
      <c r="J524" s="178" t="str">
        <f>VLOOKUP(A524,'BASE REGISTRO AGOSTO'!$A$1:$T$889,10,FALSE)</f>
        <v>Nombramiento 12 de diciembre de 2019 y cesación 12 de diciembre de 2022.</v>
      </c>
      <c r="K524" s="178" t="str">
        <f>VLOOKUP(A524,'BASE REGISTRO AGOSTO'!$A$1:$T$889,11,FALSE)</f>
        <v xml:space="preserve">Simona de la Barra Cruzat
Rafael Mella Gallegos.
Podrán actuar conjunta o separadamente.
</v>
      </c>
      <c r="L524" s="178" t="str">
        <f>VLOOKUP(A524,'BASE REGISTRO AGOSTO'!$A$1:$T$889,12,FALSE)</f>
        <v>Exeter Nº 540-D, Concepción.</v>
      </c>
      <c r="M524" s="178" t="str">
        <f>VLOOKUP(A524,'BASE REGISTRO AGOSTO'!$A$1:$T$889,13,FALSE)</f>
        <v>VIII</v>
      </c>
      <c r="N524" s="178" t="str">
        <f>VLOOKUP(A524,'BASE REGISTRO AGOSTO'!$A$1:$T$889,14,FALSE)</f>
        <v>Concepción.</v>
      </c>
      <c r="O524" s="178" t="str">
        <f>VLOOKUP(A524,'BASE REGISTRO AGOSTO'!$A$1:$T$889,15,FALSE)</f>
        <v xml:space="preserve"> 41-2106-850
</v>
      </c>
      <c r="P524" s="178" t="str">
        <f>VLOOKUP(A524,'BASE REGISTRO AGOSTO'!$A$1:$T$889,16,FALSE)</f>
        <v>contacto@tdesperanza.cl</v>
      </c>
      <c r="Q524" s="178">
        <f>VLOOKUP(A524,'BASE REGISTRO AGOSTO'!$A$1:$T$889,17,FALSE)</f>
        <v>0</v>
      </c>
      <c r="R524" s="178" t="str">
        <f>VLOOKUP(A524,'BASE REGISTRO AGOSTO'!$A$1:$T$889,18,FALSE)</f>
        <v>93401.</v>
      </c>
      <c r="S524" s="178" t="str">
        <f>VLOOKUP(A524,'BASE REGISTRO AGOSTO'!$A$1:$T$889,19,FALSE)</f>
        <v xml:space="preserve">Certificado de antecedentes financieros, correspondientes al año 2020, aprobados por el Subdepartamento de Supervisión Financiera Nacional. </v>
      </c>
      <c r="T524" s="183">
        <f>VLOOKUP(A524,'BASE REGISTRO AGOSTO'!$A$1:$T$889,20,FALSE)</f>
        <v>37970</v>
      </c>
      <c r="U524" s="177">
        <v>6979</v>
      </c>
      <c r="V524" s="179">
        <v>14750544</v>
      </c>
      <c r="W524" s="179">
        <v>122015503</v>
      </c>
      <c r="X524" s="180">
        <v>44469</v>
      </c>
      <c r="Y524" s="176" t="s">
        <v>6489</v>
      </c>
      <c r="Z524" s="176" t="s">
        <v>6490</v>
      </c>
      <c r="AA524" s="181" t="s">
        <v>6573</v>
      </c>
    </row>
    <row r="525" spans="1:27" ht="15.75" customHeight="1" x14ac:dyDescent="0.2">
      <c r="A525" s="177">
        <v>6979</v>
      </c>
      <c r="B525" s="178" t="str">
        <f>VLOOKUP(A525,'BASE REGISTRO AGOSTO'!$A$1:$T$889,2,FALSE)</f>
        <v>Fundación Tierra de Esperanza</v>
      </c>
      <c r="C525" s="178">
        <f>VLOOKUP(A525,'BASE REGISTRO AGOSTO'!$A$1:$T$889,3,FALSE)</f>
        <v>738689003</v>
      </c>
      <c r="D525" s="178" t="str">
        <f>VLOOKUP(A525,'BASE REGISTRO AGOSTO'!$A$1:$T$889,4,FALSE)</f>
        <v>Fundación de Derecho Privado.</v>
      </c>
      <c r="E525" s="178" t="str">
        <f>VLOOKUP(A525,'BASE REGISTRO AGOSTO'!$A$1:$T$889,5,FALSE)</f>
        <v>Otorgado por Decreto Supremo Nº 262, de fecha 2 de abril de 1997, por el Ministerio de Justicia. Publicado en el Diario Oficial con fecha 24 de abril de 1997.</v>
      </c>
      <c r="F525" s="178" t="str">
        <f>VLOOKUP(A525,'BASE REGISTRO AGOSTO'!$A$1:$T$889,6,FALSE)</f>
        <v>Certificado de Vigencia inscripción Nº7421 de fecha 02 de abril de 1997. Folio N° 500394531618 emitido por el Servicio de Registro Civil e Identificación, de fecha 18 de junio de 2021.</v>
      </c>
      <c r="G525" s="178" t="str">
        <f>VLOOKUP(A525,'BASE REGISTRO AGOSTO'!$A$1:$T$889,7,FALSE)</f>
        <v xml:space="preserve">Ayudar a la infancia desvalida sin distinción de sexo, sin distinción racial, creencia religiosa o política.
</v>
      </c>
      <c r="H525" s="178" t="str">
        <f>VLOOKUP(A525,'BASE REGISTRO AGOSTO'!$A$1:$T$889,8,FALSE)</f>
        <v xml:space="preserve">Presidente: 
Simona de la Barra Cruzat, 
Secretario:
Leoncio Toro Araya., 
Tesorero: 
Carlos Javier Contzen Fuentes, 
Director: 
Felipe Andrés Venegas Pozo, 
Director:
Gonzalo Sandoval Zambrano, 
</v>
      </c>
      <c r="I525" s="178" t="str">
        <f>VLOOKUP(A525,'BASE REGISTRO AGOSTO'!$A$1:$T$889,9,FALSE)</f>
        <v>El Consejo durará tres años en sus cargos y se renovará tácita y sucesivamente cada tres años, salvo que la mayoría absoluta de los demás consejeros, resuelva su exclusión.</v>
      </c>
      <c r="J525" s="178" t="str">
        <f>VLOOKUP(A525,'BASE REGISTRO AGOSTO'!$A$1:$T$889,10,FALSE)</f>
        <v>Nombramiento 12 de diciembre de 2019 y cesación 12 de diciembre de 2022.</v>
      </c>
      <c r="K525" s="178" t="str">
        <f>VLOOKUP(A525,'BASE REGISTRO AGOSTO'!$A$1:$T$889,11,FALSE)</f>
        <v xml:space="preserve">Simona de la Barra Cruzat
Rafael Mella Gallegos.
Podrán actuar conjunta o separadamente.
</v>
      </c>
      <c r="L525" s="178" t="str">
        <f>VLOOKUP(A525,'BASE REGISTRO AGOSTO'!$A$1:$T$889,12,FALSE)</f>
        <v>Exeter Nº 540-D, Concepción.</v>
      </c>
      <c r="M525" s="178" t="str">
        <f>VLOOKUP(A525,'BASE REGISTRO AGOSTO'!$A$1:$T$889,13,FALSE)</f>
        <v>VIII</v>
      </c>
      <c r="N525" s="178" t="str">
        <f>VLOOKUP(A525,'BASE REGISTRO AGOSTO'!$A$1:$T$889,14,FALSE)</f>
        <v>Concepción.</v>
      </c>
      <c r="O525" s="178" t="str">
        <f>VLOOKUP(A525,'BASE REGISTRO AGOSTO'!$A$1:$T$889,15,FALSE)</f>
        <v xml:space="preserve"> 41-2106-850
</v>
      </c>
      <c r="P525" s="178" t="str">
        <f>VLOOKUP(A525,'BASE REGISTRO AGOSTO'!$A$1:$T$889,16,FALSE)</f>
        <v>contacto@tdesperanza.cl</v>
      </c>
      <c r="Q525" s="178">
        <f>VLOOKUP(A525,'BASE REGISTRO AGOSTO'!$A$1:$T$889,17,FALSE)</f>
        <v>0</v>
      </c>
      <c r="R525" s="178" t="str">
        <f>VLOOKUP(A525,'BASE REGISTRO AGOSTO'!$A$1:$T$889,18,FALSE)</f>
        <v>93401.</v>
      </c>
      <c r="S525" s="178" t="str">
        <f>VLOOKUP(A525,'BASE REGISTRO AGOSTO'!$A$1:$T$889,19,FALSE)</f>
        <v xml:space="preserve">Certificado de antecedentes financieros, correspondientes al año 2020, aprobados por el Subdepartamento de Supervisión Financiera Nacional. </v>
      </c>
      <c r="T525" s="183">
        <f>VLOOKUP(A525,'BASE REGISTRO AGOSTO'!$A$1:$T$889,20,FALSE)</f>
        <v>37970</v>
      </c>
      <c r="U525" s="177">
        <v>6979</v>
      </c>
      <c r="V525" s="179">
        <v>19009169</v>
      </c>
      <c r="W525" s="179">
        <v>148767464</v>
      </c>
      <c r="X525" s="180">
        <v>44469</v>
      </c>
      <c r="Y525" s="176" t="s">
        <v>6489</v>
      </c>
      <c r="Z525" s="176" t="s">
        <v>6490</v>
      </c>
      <c r="AA525" s="181" t="s">
        <v>6555</v>
      </c>
    </row>
    <row r="526" spans="1:27" ht="15.75" customHeight="1" x14ac:dyDescent="0.2">
      <c r="A526" s="177">
        <v>6979</v>
      </c>
      <c r="B526" s="178" t="str">
        <f>VLOOKUP(A526,'BASE REGISTRO AGOSTO'!$A$1:$T$889,2,FALSE)</f>
        <v>Fundación Tierra de Esperanza</v>
      </c>
      <c r="C526" s="178">
        <f>VLOOKUP(A526,'BASE REGISTRO AGOSTO'!$A$1:$T$889,3,FALSE)</f>
        <v>738689003</v>
      </c>
      <c r="D526" s="178" t="str">
        <f>VLOOKUP(A526,'BASE REGISTRO AGOSTO'!$A$1:$T$889,4,FALSE)</f>
        <v>Fundación de Derecho Privado.</v>
      </c>
      <c r="E526" s="178" t="str">
        <f>VLOOKUP(A526,'BASE REGISTRO AGOSTO'!$A$1:$T$889,5,FALSE)</f>
        <v>Otorgado por Decreto Supremo Nº 262, de fecha 2 de abril de 1997, por el Ministerio de Justicia. Publicado en el Diario Oficial con fecha 24 de abril de 1997.</v>
      </c>
      <c r="F526" s="178" t="str">
        <f>VLOOKUP(A526,'BASE REGISTRO AGOSTO'!$A$1:$T$889,6,FALSE)</f>
        <v>Certificado de Vigencia inscripción Nº7421 de fecha 02 de abril de 1997. Folio N° 500394531618 emitido por el Servicio de Registro Civil e Identificación, de fecha 18 de junio de 2021.</v>
      </c>
      <c r="G526" s="178" t="str">
        <f>VLOOKUP(A526,'BASE REGISTRO AGOSTO'!$A$1:$T$889,7,FALSE)</f>
        <v xml:space="preserve">Ayudar a la infancia desvalida sin distinción de sexo, sin distinción racial, creencia religiosa o política.
</v>
      </c>
      <c r="H526" s="178" t="str">
        <f>VLOOKUP(A526,'BASE REGISTRO AGOSTO'!$A$1:$T$889,8,FALSE)</f>
        <v xml:space="preserve">Presidente: 
Simona de la Barra Cruzat, 
Secretario:
Leoncio Toro Araya., 
Tesorero: 
Carlos Javier Contzen Fuentes, 
Director: 
Felipe Andrés Venegas Pozo, 
Director:
Gonzalo Sandoval Zambrano, 
</v>
      </c>
      <c r="I526" s="178" t="str">
        <f>VLOOKUP(A526,'BASE REGISTRO AGOSTO'!$A$1:$T$889,9,FALSE)</f>
        <v>El Consejo durará tres años en sus cargos y se renovará tácita y sucesivamente cada tres años, salvo que la mayoría absoluta de los demás consejeros, resuelva su exclusión.</v>
      </c>
      <c r="J526" s="178" t="str">
        <f>VLOOKUP(A526,'BASE REGISTRO AGOSTO'!$A$1:$T$889,10,FALSE)</f>
        <v>Nombramiento 12 de diciembre de 2019 y cesación 12 de diciembre de 2022.</v>
      </c>
      <c r="K526" s="178" t="str">
        <f>VLOOKUP(A526,'BASE REGISTRO AGOSTO'!$A$1:$T$889,11,FALSE)</f>
        <v xml:space="preserve">Simona de la Barra Cruzat
Rafael Mella Gallegos.
Podrán actuar conjunta o separadamente.
</v>
      </c>
      <c r="L526" s="178" t="str">
        <f>VLOOKUP(A526,'BASE REGISTRO AGOSTO'!$A$1:$T$889,12,FALSE)</f>
        <v>Exeter Nº 540-D, Concepción.</v>
      </c>
      <c r="M526" s="178" t="str">
        <f>VLOOKUP(A526,'BASE REGISTRO AGOSTO'!$A$1:$T$889,13,FALSE)</f>
        <v>VIII</v>
      </c>
      <c r="N526" s="178" t="str">
        <f>VLOOKUP(A526,'BASE REGISTRO AGOSTO'!$A$1:$T$889,14,FALSE)</f>
        <v>Concepción.</v>
      </c>
      <c r="O526" s="178" t="str">
        <f>VLOOKUP(A526,'BASE REGISTRO AGOSTO'!$A$1:$T$889,15,FALSE)</f>
        <v xml:space="preserve"> 41-2106-850
</v>
      </c>
      <c r="P526" s="178" t="str">
        <f>VLOOKUP(A526,'BASE REGISTRO AGOSTO'!$A$1:$T$889,16,FALSE)</f>
        <v>contacto@tdesperanza.cl</v>
      </c>
      <c r="Q526" s="178">
        <f>VLOOKUP(A526,'BASE REGISTRO AGOSTO'!$A$1:$T$889,17,FALSE)</f>
        <v>0</v>
      </c>
      <c r="R526" s="178" t="str">
        <f>VLOOKUP(A526,'BASE REGISTRO AGOSTO'!$A$1:$T$889,18,FALSE)</f>
        <v>93401.</v>
      </c>
      <c r="S526" s="178" t="str">
        <f>VLOOKUP(A526,'BASE REGISTRO AGOSTO'!$A$1:$T$889,19,FALSE)</f>
        <v xml:space="preserve">Certificado de antecedentes financieros, correspondientes al año 2020, aprobados por el Subdepartamento de Supervisión Financiera Nacional. </v>
      </c>
      <c r="T526" s="183">
        <f>VLOOKUP(A526,'BASE REGISTRO AGOSTO'!$A$1:$T$889,20,FALSE)</f>
        <v>37970</v>
      </c>
      <c r="U526" s="177">
        <v>6979</v>
      </c>
      <c r="V526" s="179">
        <v>17874432</v>
      </c>
      <c r="W526" s="179">
        <v>137995456</v>
      </c>
      <c r="X526" s="180">
        <v>44469</v>
      </c>
      <c r="Y526" s="176" t="s">
        <v>6489</v>
      </c>
      <c r="Z526" s="176" t="s">
        <v>6490</v>
      </c>
      <c r="AA526" s="181" t="s">
        <v>6606</v>
      </c>
    </row>
    <row r="527" spans="1:27" ht="15.75" customHeight="1" x14ac:dyDescent="0.2">
      <c r="A527" s="177">
        <v>6979</v>
      </c>
      <c r="B527" s="178" t="str">
        <f>VLOOKUP(A527,'BASE REGISTRO AGOSTO'!$A$1:$T$889,2,FALSE)</f>
        <v>Fundación Tierra de Esperanza</v>
      </c>
      <c r="C527" s="178">
        <f>VLOOKUP(A527,'BASE REGISTRO AGOSTO'!$A$1:$T$889,3,FALSE)</f>
        <v>738689003</v>
      </c>
      <c r="D527" s="178" t="str">
        <f>VLOOKUP(A527,'BASE REGISTRO AGOSTO'!$A$1:$T$889,4,FALSE)</f>
        <v>Fundación de Derecho Privado.</v>
      </c>
      <c r="E527" s="178" t="str">
        <f>VLOOKUP(A527,'BASE REGISTRO AGOSTO'!$A$1:$T$889,5,FALSE)</f>
        <v>Otorgado por Decreto Supremo Nº 262, de fecha 2 de abril de 1997, por el Ministerio de Justicia. Publicado en el Diario Oficial con fecha 24 de abril de 1997.</v>
      </c>
      <c r="F527" s="178" t="str">
        <f>VLOOKUP(A527,'BASE REGISTRO AGOSTO'!$A$1:$T$889,6,FALSE)</f>
        <v>Certificado de Vigencia inscripción Nº7421 de fecha 02 de abril de 1997. Folio N° 500394531618 emitido por el Servicio de Registro Civil e Identificación, de fecha 18 de junio de 2021.</v>
      </c>
      <c r="G527" s="178" t="str">
        <f>VLOOKUP(A527,'BASE REGISTRO AGOSTO'!$A$1:$T$889,7,FALSE)</f>
        <v xml:space="preserve">Ayudar a la infancia desvalida sin distinción de sexo, sin distinción racial, creencia religiosa o política.
</v>
      </c>
      <c r="H527" s="178" t="str">
        <f>VLOOKUP(A527,'BASE REGISTRO AGOSTO'!$A$1:$T$889,8,FALSE)</f>
        <v xml:space="preserve">Presidente: 
Simona de la Barra Cruzat, 
Secretario:
Leoncio Toro Araya., 
Tesorero: 
Carlos Javier Contzen Fuentes, 
Director: 
Felipe Andrés Venegas Pozo, 
Director:
Gonzalo Sandoval Zambrano, 
</v>
      </c>
      <c r="I527" s="178" t="str">
        <f>VLOOKUP(A527,'BASE REGISTRO AGOSTO'!$A$1:$T$889,9,FALSE)</f>
        <v>El Consejo durará tres años en sus cargos y se renovará tácita y sucesivamente cada tres años, salvo que la mayoría absoluta de los demás consejeros, resuelva su exclusión.</v>
      </c>
      <c r="J527" s="178" t="str">
        <f>VLOOKUP(A527,'BASE REGISTRO AGOSTO'!$A$1:$T$889,10,FALSE)</f>
        <v>Nombramiento 12 de diciembre de 2019 y cesación 12 de diciembre de 2022.</v>
      </c>
      <c r="K527" s="178" t="str">
        <f>VLOOKUP(A527,'BASE REGISTRO AGOSTO'!$A$1:$T$889,11,FALSE)</f>
        <v xml:space="preserve">Simona de la Barra Cruzat
Rafael Mella Gallegos.
Podrán actuar conjunta o separadamente.
</v>
      </c>
      <c r="L527" s="178" t="str">
        <f>VLOOKUP(A527,'BASE REGISTRO AGOSTO'!$A$1:$T$889,12,FALSE)</f>
        <v>Exeter Nº 540-D, Concepción.</v>
      </c>
      <c r="M527" s="178" t="str">
        <f>VLOOKUP(A527,'BASE REGISTRO AGOSTO'!$A$1:$T$889,13,FALSE)</f>
        <v>VIII</v>
      </c>
      <c r="N527" s="178" t="str">
        <f>VLOOKUP(A527,'BASE REGISTRO AGOSTO'!$A$1:$T$889,14,FALSE)</f>
        <v>Concepción.</v>
      </c>
      <c r="O527" s="178" t="str">
        <f>VLOOKUP(A527,'BASE REGISTRO AGOSTO'!$A$1:$T$889,15,FALSE)</f>
        <v xml:space="preserve"> 41-2106-850
</v>
      </c>
      <c r="P527" s="178" t="str">
        <f>VLOOKUP(A527,'BASE REGISTRO AGOSTO'!$A$1:$T$889,16,FALSE)</f>
        <v>contacto@tdesperanza.cl</v>
      </c>
      <c r="Q527" s="178">
        <f>VLOOKUP(A527,'BASE REGISTRO AGOSTO'!$A$1:$T$889,17,FALSE)</f>
        <v>0</v>
      </c>
      <c r="R527" s="178" t="str">
        <f>VLOOKUP(A527,'BASE REGISTRO AGOSTO'!$A$1:$T$889,18,FALSE)</f>
        <v>93401.</v>
      </c>
      <c r="S527" s="178" t="str">
        <f>VLOOKUP(A527,'BASE REGISTRO AGOSTO'!$A$1:$T$889,19,FALSE)</f>
        <v xml:space="preserve">Certificado de antecedentes financieros, correspondientes al año 2020, aprobados por el Subdepartamento de Supervisión Financiera Nacional. </v>
      </c>
      <c r="T527" s="183">
        <f>VLOOKUP(A527,'BASE REGISTRO AGOSTO'!$A$1:$T$889,20,FALSE)</f>
        <v>37970</v>
      </c>
      <c r="U527" s="177">
        <v>6979</v>
      </c>
      <c r="V527" s="179">
        <v>68596344</v>
      </c>
      <c r="W527" s="179">
        <v>545529047</v>
      </c>
      <c r="X527" s="180">
        <v>44469</v>
      </c>
      <c r="Y527" s="176" t="s">
        <v>6489</v>
      </c>
      <c r="Z527" s="176" t="s">
        <v>6490</v>
      </c>
      <c r="AA527" s="181" t="s">
        <v>181</v>
      </c>
    </row>
    <row r="528" spans="1:27" ht="15.75" customHeight="1" x14ac:dyDescent="0.2">
      <c r="A528" s="177">
        <v>6979</v>
      </c>
      <c r="B528" s="178" t="str">
        <f>VLOOKUP(A528,'BASE REGISTRO AGOSTO'!$A$1:$T$889,2,FALSE)</f>
        <v>Fundación Tierra de Esperanza</v>
      </c>
      <c r="C528" s="178">
        <f>VLOOKUP(A528,'BASE REGISTRO AGOSTO'!$A$1:$T$889,3,FALSE)</f>
        <v>738689003</v>
      </c>
      <c r="D528" s="178" t="str">
        <f>VLOOKUP(A528,'BASE REGISTRO AGOSTO'!$A$1:$T$889,4,FALSE)</f>
        <v>Fundación de Derecho Privado.</v>
      </c>
      <c r="E528" s="178" t="str">
        <f>VLOOKUP(A528,'BASE REGISTRO AGOSTO'!$A$1:$T$889,5,FALSE)</f>
        <v>Otorgado por Decreto Supremo Nº 262, de fecha 2 de abril de 1997, por el Ministerio de Justicia. Publicado en el Diario Oficial con fecha 24 de abril de 1997.</v>
      </c>
      <c r="F528" s="178" t="str">
        <f>VLOOKUP(A528,'BASE REGISTRO AGOSTO'!$A$1:$T$889,6,FALSE)</f>
        <v>Certificado de Vigencia inscripción Nº7421 de fecha 02 de abril de 1997. Folio N° 500394531618 emitido por el Servicio de Registro Civil e Identificación, de fecha 18 de junio de 2021.</v>
      </c>
      <c r="G528" s="178" t="str">
        <f>VLOOKUP(A528,'BASE REGISTRO AGOSTO'!$A$1:$T$889,7,FALSE)</f>
        <v xml:space="preserve">Ayudar a la infancia desvalida sin distinción de sexo, sin distinción racial, creencia religiosa o política.
</v>
      </c>
      <c r="H528" s="178" t="str">
        <f>VLOOKUP(A528,'BASE REGISTRO AGOSTO'!$A$1:$T$889,8,FALSE)</f>
        <v xml:space="preserve">Presidente: 
Simona de la Barra Cruzat, 
Secretario:
Leoncio Toro Araya., 
Tesorero: 
Carlos Javier Contzen Fuentes, 
Director: 
Felipe Andrés Venegas Pozo, 
Director:
Gonzalo Sandoval Zambrano, 
</v>
      </c>
      <c r="I528" s="178" t="str">
        <f>VLOOKUP(A528,'BASE REGISTRO AGOSTO'!$A$1:$T$889,9,FALSE)</f>
        <v>El Consejo durará tres años en sus cargos y se renovará tácita y sucesivamente cada tres años, salvo que la mayoría absoluta de los demás consejeros, resuelva su exclusión.</v>
      </c>
      <c r="J528" s="178" t="str">
        <f>VLOOKUP(A528,'BASE REGISTRO AGOSTO'!$A$1:$T$889,10,FALSE)</f>
        <v>Nombramiento 12 de diciembre de 2019 y cesación 12 de diciembre de 2022.</v>
      </c>
      <c r="K528" s="178" t="str">
        <f>VLOOKUP(A528,'BASE REGISTRO AGOSTO'!$A$1:$T$889,11,FALSE)</f>
        <v xml:space="preserve">Simona de la Barra Cruzat
Rafael Mella Gallegos.
Podrán actuar conjunta o separadamente.
</v>
      </c>
      <c r="L528" s="178" t="str">
        <f>VLOOKUP(A528,'BASE REGISTRO AGOSTO'!$A$1:$T$889,12,FALSE)</f>
        <v>Exeter Nº 540-D, Concepción.</v>
      </c>
      <c r="M528" s="178" t="str">
        <f>VLOOKUP(A528,'BASE REGISTRO AGOSTO'!$A$1:$T$889,13,FALSE)</f>
        <v>VIII</v>
      </c>
      <c r="N528" s="178" t="str">
        <f>VLOOKUP(A528,'BASE REGISTRO AGOSTO'!$A$1:$T$889,14,FALSE)</f>
        <v>Concepción.</v>
      </c>
      <c r="O528" s="178" t="str">
        <f>VLOOKUP(A528,'BASE REGISTRO AGOSTO'!$A$1:$T$889,15,FALSE)</f>
        <v xml:space="preserve"> 41-2106-850
</v>
      </c>
      <c r="P528" s="178" t="str">
        <f>VLOOKUP(A528,'BASE REGISTRO AGOSTO'!$A$1:$T$889,16,FALSE)</f>
        <v>contacto@tdesperanza.cl</v>
      </c>
      <c r="Q528" s="178">
        <f>VLOOKUP(A528,'BASE REGISTRO AGOSTO'!$A$1:$T$889,17,FALSE)</f>
        <v>0</v>
      </c>
      <c r="R528" s="178" t="str">
        <f>VLOOKUP(A528,'BASE REGISTRO AGOSTO'!$A$1:$T$889,18,FALSE)</f>
        <v>93401.</v>
      </c>
      <c r="S528" s="178" t="str">
        <f>VLOOKUP(A528,'BASE REGISTRO AGOSTO'!$A$1:$T$889,19,FALSE)</f>
        <v xml:space="preserve">Certificado de antecedentes financieros, correspondientes al año 2020, aprobados por el Subdepartamento de Supervisión Financiera Nacional. </v>
      </c>
      <c r="T528" s="183">
        <f>VLOOKUP(A528,'BASE REGISTRO AGOSTO'!$A$1:$T$889,20,FALSE)</f>
        <v>37970</v>
      </c>
      <c r="U528" s="177">
        <v>6979</v>
      </c>
      <c r="V528" s="179">
        <v>66500709</v>
      </c>
      <c r="W528" s="179">
        <v>509864255</v>
      </c>
      <c r="X528" s="180">
        <v>44469</v>
      </c>
      <c r="Y528" s="176" t="s">
        <v>6489</v>
      </c>
      <c r="Z528" s="176" t="s">
        <v>6490</v>
      </c>
      <c r="AA528" s="181" t="s">
        <v>6545</v>
      </c>
    </row>
    <row r="529" spans="1:27" ht="15.75" customHeight="1" x14ac:dyDescent="0.2">
      <c r="A529" s="177">
        <v>6979</v>
      </c>
      <c r="B529" s="178" t="str">
        <f>VLOOKUP(A529,'BASE REGISTRO AGOSTO'!$A$1:$T$889,2,FALSE)</f>
        <v>Fundación Tierra de Esperanza</v>
      </c>
      <c r="C529" s="178">
        <f>VLOOKUP(A529,'BASE REGISTRO AGOSTO'!$A$1:$T$889,3,FALSE)</f>
        <v>738689003</v>
      </c>
      <c r="D529" s="178" t="str">
        <f>VLOOKUP(A529,'BASE REGISTRO AGOSTO'!$A$1:$T$889,4,FALSE)</f>
        <v>Fundación de Derecho Privado.</v>
      </c>
      <c r="E529" s="178" t="str">
        <f>VLOOKUP(A529,'BASE REGISTRO AGOSTO'!$A$1:$T$889,5,FALSE)</f>
        <v>Otorgado por Decreto Supremo Nº 262, de fecha 2 de abril de 1997, por el Ministerio de Justicia. Publicado en el Diario Oficial con fecha 24 de abril de 1997.</v>
      </c>
      <c r="F529" s="178" t="str">
        <f>VLOOKUP(A529,'BASE REGISTRO AGOSTO'!$A$1:$T$889,6,FALSE)</f>
        <v>Certificado de Vigencia inscripción Nº7421 de fecha 02 de abril de 1997. Folio N° 500394531618 emitido por el Servicio de Registro Civil e Identificación, de fecha 18 de junio de 2021.</v>
      </c>
      <c r="G529" s="178" t="str">
        <f>VLOOKUP(A529,'BASE REGISTRO AGOSTO'!$A$1:$T$889,7,FALSE)</f>
        <v xml:space="preserve">Ayudar a la infancia desvalida sin distinción de sexo, sin distinción racial, creencia religiosa o política.
</v>
      </c>
      <c r="H529" s="178" t="str">
        <f>VLOOKUP(A529,'BASE REGISTRO AGOSTO'!$A$1:$T$889,8,FALSE)</f>
        <v xml:space="preserve">Presidente: 
Simona de la Barra Cruzat, 
Secretario:
Leoncio Toro Araya., 
Tesorero: 
Carlos Javier Contzen Fuentes, 
Director: 
Felipe Andrés Venegas Pozo, 
Director:
Gonzalo Sandoval Zambrano, 
</v>
      </c>
      <c r="I529" s="178" t="str">
        <f>VLOOKUP(A529,'BASE REGISTRO AGOSTO'!$A$1:$T$889,9,FALSE)</f>
        <v>El Consejo durará tres años en sus cargos y se renovará tácita y sucesivamente cada tres años, salvo que la mayoría absoluta de los demás consejeros, resuelva su exclusión.</v>
      </c>
      <c r="J529" s="178" t="str">
        <f>VLOOKUP(A529,'BASE REGISTRO AGOSTO'!$A$1:$T$889,10,FALSE)</f>
        <v>Nombramiento 12 de diciembre de 2019 y cesación 12 de diciembre de 2022.</v>
      </c>
      <c r="K529" s="178" t="str">
        <f>VLOOKUP(A529,'BASE REGISTRO AGOSTO'!$A$1:$T$889,11,FALSE)</f>
        <v xml:space="preserve">Simona de la Barra Cruzat
Rafael Mella Gallegos.
Podrán actuar conjunta o separadamente.
</v>
      </c>
      <c r="L529" s="178" t="str">
        <f>VLOOKUP(A529,'BASE REGISTRO AGOSTO'!$A$1:$T$889,12,FALSE)</f>
        <v>Exeter Nº 540-D, Concepción.</v>
      </c>
      <c r="M529" s="178" t="str">
        <f>VLOOKUP(A529,'BASE REGISTRO AGOSTO'!$A$1:$T$889,13,FALSE)</f>
        <v>VIII</v>
      </c>
      <c r="N529" s="178" t="str">
        <f>VLOOKUP(A529,'BASE REGISTRO AGOSTO'!$A$1:$T$889,14,FALSE)</f>
        <v>Concepción.</v>
      </c>
      <c r="O529" s="178" t="str">
        <f>VLOOKUP(A529,'BASE REGISTRO AGOSTO'!$A$1:$T$889,15,FALSE)</f>
        <v xml:space="preserve"> 41-2106-850
</v>
      </c>
      <c r="P529" s="178" t="str">
        <f>VLOOKUP(A529,'BASE REGISTRO AGOSTO'!$A$1:$T$889,16,FALSE)</f>
        <v>contacto@tdesperanza.cl</v>
      </c>
      <c r="Q529" s="178">
        <f>VLOOKUP(A529,'BASE REGISTRO AGOSTO'!$A$1:$T$889,17,FALSE)</f>
        <v>0</v>
      </c>
      <c r="R529" s="178" t="str">
        <f>VLOOKUP(A529,'BASE REGISTRO AGOSTO'!$A$1:$T$889,18,FALSE)</f>
        <v>93401.</v>
      </c>
      <c r="S529" s="178" t="str">
        <f>VLOOKUP(A529,'BASE REGISTRO AGOSTO'!$A$1:$T$889,19,FALSE)</f>
        <v xml:space="preserve">Certificado de antecedentes financieros, correspondientes al año 2020, aprobados por el Subdepartamento de Supervisión Financiera Nacional. </v>
      </c>
      <c r="T529" s="183">
        <f>VLOOKUP(A529,'BASE REGISTRO AGOSTO'!$A$1:$T$889,20,FALSE)</f>
        <v>37970</v>
      </c>
      <c r="U529" s="177">
        <v>6979</v>
      </c>
      <c r="V529" s="179">
        <v>0</v>
      </c>
      <c r="W529" s="179">
        <v>4382408</v>
      </c>
      <c r="X529" s="180">
        <v>44469</v>
      </c>
      <c r="Y529" s="176" t="s">
        <v>6489</v>
      </c>
      <c r="Z529" s="176" t="s">
        <v>6490</v>
      </c>
      <c r="AA529" s="181" t="s">
        <v>6498</v>
      </c>
    </row>
    <row r="530" spans="1:27" ht="15.75" customHeight="1" x14ac:dyDescent="0.2">
      <c r="A530" s="177">
        <v>6979</v>
      </c>
      <c r="B530" s="178" t="str">
        <f>VLOOKUP(A530,'BASE REGISTRO AGOSTO'!$A$1:$T$889,2,FALSE)</f>
        <v>Fundación Tierra de Esperanza</v>
      </c>
      <c r="C530" s="178">
        <f>VLOOKUP(A530,'BASE REGISTRO AGOSTO'!$A$1:$T$889,3,FALSE)</f>
        <v>738689003</v>
      </c>
      <c r="D530" s="178" t="str">
        <f>VLOOKUP(A530,'BASE REGISTRO AGOSTO'!$A$1:$T$889,4,FALSE)</f>
        <v>Fundación de Derecho Privado.</v>
      </c>
      <c r="E530" s="178" t="str">
        <f>VLOOKUP(A530,'BASE REGISTRO AGOSTO'!$A$1:$T$889,5,FALSE)</f>
        <v>Otorgado por Decreto Supremo Nº 262, de fecha 2 de abril de 1997, por el Ministerio de Justicia. Publicado en el Diario Oficial con fecha 24 de abril de 1997.</v>
      </c>
      <c r="F530" s="178" t="str">
        <f>VLOOKUP(A530,'BASE REGISTRO AGOSTO'!$A$1:$T$889,6,FALSE)</f>
        <v>Certificado de Vigencia inscripción Nº7421 de fecha 02 de abril de 1997. Folio N° 500394531618 emitido por el Servicio de Registro Civil e Identificación, de fecha 18 de junio de 2021.</v>
      </c>
      <c r="G530" s="178" t="str">
        <f>VLOOKUP(A530,'BASE REGISTRO AGOSTO'!$A$1:$T$889,7,FALSE)</f>
        <v xml:space="preserve">Ayudar a la infancia desvalida sin distinción de sexo, sin distinción racial, creencia religiosa o política.
</v>
      </c>
      <c r="H530" s="178" t="str">
        <f>VLOOKUP(A530,'BASE REGISTRO AGOSTO'!$A$1:$T$889,8,FALSE)</f>
        <v xml:space="preserve">Presidente: 
Simona de la Barra Cruzat, 
Secretario:
Leoncio Toro Araya., 
Tesorero: 
Carlos Javier Contzen Fuentes, 
Director: 
Felipe Andrés Venegas Pozo, 
Director:
Gonzalo Sandoval Zambrano, 
</v>
      </c>
      <c r="I530" s="178" t="str">
        <f>VLOOKUP(A530,'BASE REGISTRO AGOSTO'!$A$1:$T$889,9,FALSE)</f>
        <v>El Consejo durará tres años en sus cargos y se renovará tácita y sucesivamente cada tres años, salvo que la mayoría absoluta de los demás consejeros, resuelva su exclusión.</v>
      </c>
      <c r="J530" s="178" t="str">
        <f>VLOOKUP(A530,'BASE REGISTRO AGOSTO'!$A$1:$T$889,10,FALSE)</f>
        <v>Nombramiento 12 de diciembre de 2019 y cesación 12 de diciembre de 2022.</v>
      </c>
      <c r="K530" s="178" t="str">
        <f>VLOOKUP(A530,'BASE REGISTRO AGOSTO'!$A$1:$T$889,11,FALSE)</f>
        <v xml:space="preserve">Simona de la Barra Cruzat
Rafael Mella Gallegos.
Podrán actuar conjunta o separadamente.
</v>
      </c>
      <c r="L530" s="178" t="str">
        <f>VLOOKUP(A530,'BASE REGISTRO AGOSTO'!$A$1:$T$889,12,FALSE)</f>
        <v>Exeter Nº 540-D, Concepción.</v>
      </c>
      <c r="M530" s="178" t="str">
        <f>VLOOKUP(A530,'BASE REGISTRO AGOSTO'!$A$1:$T$889,13,FALSE)</f>
        <v>VIII</v>
      </c>
      <c r="N530" s="178" t="str">
        <f>VLOOKUP(A530,'BASE REGISTRO AGOSTO'!$A$1:$T$889,14,FALSE)</f>
        <v>Concepción.</v>
      </c>
      <c r="O530" s="178" t="str">
        <f>VLOOKUP(A530,'BASE REGISTRO AGOSTO'!$A$1:$T$889,15,FALSE)</f>
        <v xml:space="preserve"> 41-2106-850
</v>
      </c>
      <c r="P530" s="178" t="str">
        <f>VLOOKUP(A530,'BASE REGISTRO AGOSTO'!$A$1:$T$889,16,FALSE)</f>
        <v>contacto@tdesperanza.cl</v>
      </c>
      <c r="Q530" s="178">
        <f>VLOOKUP(A530,'BASE REGISTRO AGOSTO'!$A$1:$T$889,17,FALSE)</f>
        <v>0</v>
      </c>
      <c r="R530" s="178" t="str">
        <f>VLOOKUP(A530,'BASE REGISTRO AGOSTO'!$A$1:$T$889,18,FALSE)</f>
        <v>93401.</v>
      </c>
      <c r="S530" s="178" t="str">
        <f>VLOOKUP(A530,'BASE REGISTRO AGOSTO'!$A$1:$T$889,19,FALSE)</f>
        <v xml:space="preserve">Certificado de antecedentes financieros, correspondientes al año 2020, aprobados por el Subdepartamento de Supervisión Financiera Nacional. </v>
      </c>
      <c r="T530" s="183">
        <f>VLOOKUP(A530,'BASE REGISTRO AGOSTO'!$A$1:$T$889,20,FALSE)</f>
        <v>37970</v>
      </c>
      <c r="U530" s="177">
        <v>6979</v>
      </c>
      <c r="V530" s="179">
        <v>0</v>
      </c>
      <c r="W530" s="179">
        <v>31660970</v>
      </c>
      <c r="X530" s="180">
        <v>44469</v>
      </c>
      <c r="Y530" s="176" t="s">
        <v>6489</v>
      </c>
      <c r="Z530" s="176" t="s">
        <v>6490</v>
      </c>
      <c r="AA530" s="181" t="s">
        <v>6546</v>
      </c>
    </row>
    <row r="531" spans="1:27" ht="15.75" customHeight="1" x14ac:dyDescent="0.2">
      <c r="A531" s="177">
        <v>6979</v>
      </c>
      <c r="B531" s="178" t="str">
        <f>VLOOKUP(A531,'BASE REGISTRO AGOSTO'!$A$1:$T$889,2,FALSE)</f>
        <v>Fundación Tierra de Esperanza</v>
      </c>
      <c r="C531" s="178">
        <f>VLOOKUP(A531,'BASE REGISTRO AGOSTO'!$A$1:$T$889,3,FALSE)</f>
        <v>738689003</v>
      </c>
      <c r="D531" s="178" t="str">
        <f>VLOOKUP(A531,'BASE REGISTRO AGOSTO'!$A$1:$T$889,4,FALSE)</f>
        <v>Fundación de Derecho Privado.</v>
      </c>
      <c r="E531" s="178" t="str">
        <f>VLOOKUP(A531,'BASE REGISTRO AGOSTO'!$A$1:$T$889,5,FALSE)</f>
        <v>Otorgado por Decreto Supremo Nº 262, de fecha 2 de abril de 1997, por el Ministerio de Justicia. Publicado en el Diario Oficial con fecha 24 de abril de 1997.</v>
      </c>
      <c r="F531" s="178" t="str">
        <f>VLOOKUP(A531,'BASE REGISTRO AGOSTO'!$A$1:$T$889,6,FALSE)</f>
        <v>Certificado de Vigencia inscripción Nº7421 de fecha 02 de abril de 1997. Folio N° 500394531618 emitido por el Servicio de Registro Civil e Identificación, de fecha 18 de junio de 2021.</v>
      </c>
      <c r="G531" s="178" t="str">
        <f>VLOOKUP(A531,'BASE REGISTRO AGOSTO'!$A$1:$T$889,7,FALSE)</f>
        <v xml:space="preserve">Ayudar a la infancia desvalida sin distinción de sexo, sin distinción racial, creencia religiosa o política.
</v>
      </c>
      <c r="H531" s="178" t="str">
        <f>VLOOKUP(A531,'BASE REGISTRO AGOSTO'!$A$1:$T$889,8,FALSE)</f>
        <v xml:space="preserve">Presidente: 
Simona de la Barra Cruzat, 
Secretario:
Leoncio Toro Araya., 
Tesorero: 
Carlos Javier Contzen Fuentes, 
Director: 
Felipe Andrés Venegas Pozo, 
Director:
Gonzalo Sandoval Zambrano, 
</v>
      </c>
      <c r="I531" s="178" t="str">
        <f>VLOOKUP(A531,'BASE REGISTRO AGOSTO'!$A$1:$T$889,9,FALSE)</f>
        <v>El Consejo durará tres años en sus cargos y se renovará tácita y sucesivamente cada tres años, salvo que la mayoría absoluta de los demás consejeros, resuelva su exclusión.</v>
      </c>
      <c r="J531" s="178" t="str">
        <f>VLOOKUP(A531,'BASE REGISTRO AGOSTO'!$A$1:$T$889,10,FALSE)</f>
        <v>Nombramiento 12 de diciembre de 2019 y cesación 12 de diciembre de 2022.</v>
      </c>
      <c r="K531" s="178" t="str">
        <f>VLOOKUP(A531,'BASE REGISTRO AGOSTO'!$A$1:$T$889,11,FALSE)</f>
        <v xml:space="preserve">Simona de la Barra Cruzat
Rafael Mella Gallegos.
Podrán actuar conjunta o separadamente.
</v>
      </c>
      <c r="L531" s="178" t="str">
        <f>VLOOKUP(A531,'BASE REGISTRO AGOSTO'!$A$1:$T$889,12,FALSE)</f>
        <v>Exeter Nº 540-D, Concepción.</v>
      </c>
      <c r="M531" s="178" t="str">
        <f>VLOOKUP(A531,'BASE REGISTRO AGOSTO'!$A$1:$T$889,13,FALSE)</f>
        <v>VIII</v>
      </c>
      <c r="N531" s="178" t="str">
        <f>VLOOKUP(A531,'BASE REGISTRO AGOSTO'!$A$1:$T$889,14,FALSE)</f>
        <v>Concepción.</v>
      </c>
      <c r="O531" s="178" t="str">
        <f>VLOOKUP(A531,'BASE REGISTRO AGOSTO'!$A$1:$T$889,15,FALSE)</f>
        <v xml:space="preserve"> 41-2106-850
</v>
      </c>
      <c r="P531" s="178" t="str">
        <f>VLOOKUP(A531,'BASE REGISTRO AGOSTO'!$A$1:$T$889,16,FALSE)</f>
        <v>contacto@tdesperanza.cl</v>
      </c>
      <c r="Q531" s="178">
        <f>VLOOKUP(A531,'BASE REGISTRO AGOSTO'!$A$1:$T$889,17,FALSE)</f>
        <v>0</v>
      </c>
      <c r="R531" s="178" t="str">
        <f>VLOOKUP(A531,'BASE REGISTRO AGOSTO'!$A$1:$T$889,18,FALSE)</f>
        <v>93401.</v>
      </c>
      <c r="S531" s="178" t="str">
        <f>VLOOKUP(A531,'BASE REGISTRO AGOSTO'!$A$1:$T$889,19,FALSE)</f>
        <v xml:space="preserve">Certificado de antecedentes financieros, correspondientes al año 2020, aprobados por el Subdepartamento de Supervisión Financiera Nacional. </v>
      </c>
      <c r="T531" s="183">
        <f>VLOOKUP(A531,'BASE REGISTRO AGOSTO'!$A$1:$T$889,20,FALSE)</f>
        <v>37970</v>
      </c>
      <c r="U531" s="177">
        <v>6979</v>
      </c>
      <c r="V531" s="179">
        <v>24675095</v>
      </c>
      <c r="W531" s="179">
        <v>24675095</v>
      </c>
      <c r="X531" s="180">
        <v>44469</v>
      </c>
      <c r="Y531" s="176" t="s">
        <v>6489</v>
      </c>
      <c r="Z531" s="176" t="s">
        <v>6490</v>
      </c>
      <c r="AA531" s="181" t="s">
        <v>6594</v>
      </c>
    </row>
    <row r="532" spans="1:27" ht="15.75" customHeight="1" x14ac:dyDescent="0.2">
      <c r="A532" s="177">
        <v>6979</v>
      </c>
      <c r="B532" s="178" t="str">
        <f>VLOOKUP(A532,'BASE REGISTRO AGOSTO'!$A$1:$T$889,2,FALSE)</f>
        <v>Fundación Tierra de Esperanza</v>
      </c>
      <c r="C532" s="178">
        <f>VLOOKUP(A532,'BASE REGISTRO AGOSTO'!$A$1:$T$889,3,FALSE)</f>
        <v>738689003</v>
      </c>
      <c r="D532" s="178" t="str">
        <f>VLOOKUP(A532,'BASE REGISTRO AGOSTO'!$A$1:$T$889,4,FALSE)</f>
        <v>Fundación de Derecho Privado.</v>
      </c>
      <c r="E532" s="178" t="str">
        <f>VLOOKUP(A532,'BASE REGISTRO AGOSTO'!$A$1:$T$889,5,FALSE)</f>
        <v>Otorgado por Decreto Supremo Nº 262, de fecha 2 de abril de 1997, por el Ministerio de Justicia. Publicado en el Diario Oficial con fecha 24 de abril de 1997.</v>
      </c>
      <c r="F532" s="178" t="str">
        <f>VLOOKUP(A532,'BASE REGISTRO AGOSTO'!$A$1:$T$889,6,FALSE)</f>
        <v>Certificado de Vigencia inscripción Nº7421 de fecha 02 de abril de 1997. Folio N° 500394531618 emitido por el Servicio de Registro Civil e Identificación, de fecha 18 de junio de 2021.</v>
      </c>
      <c r="G532" s="178" t="str">
        <f>VLOOKUP(A532,'BASE REGISTRO AGOSTO'!$A$1:$T$889,7,FALSE)</f>
        <v xml:space="preserve">Ayudar a la infancia desvalida sin distinción de sexo, sin distinción racial, creencia religiosa o política.
</v>
      </c>
      <c r="H532" s="178" t="str">
        <f>VLOOKUP(A532,'BASE REGISTRO AGOSTO'!$A$1:$T$889,8,FALSE)</f>
        <v xml:space="preserve">Presidente: 
Simona de la Barra Cruzat, 
Secretario:
Leoncio Toro Araya., 
Tesorero: 
Carlos Javier Contzen Fuentes, 
Director: 
Felipe Andrés Venegas Pozo, 
Director:
Gonzalo Sandoval Zambrano, 
</v>
      </c>
      <c r="I532" s="178" t="str">
        <f>VLOOKUP(A532,'BASE REGISTRO AGOSTO'!$A$1:$T$889,9,FALSE)</f>
        <v>El Consejo durará tres años en sus cargos y se renovará tácita y sucesivamente cada tres años, salvo que la mayoría absoluta de los demás consejeros, resuelva su exclusión.</v>
      </c>
      <c r="J532" s="178" t="str">
        <f>VLOOKUP(A532,'BASE REGISTRO AGOSTO'!$A$1:$T$889,10,FALSE)</f>
        <v>Nombramiento 12 de diciembre de 2019 y cesación 12 de diciembre de 2022.</v>
      </c>
      <c r="K532" s="178" t="str">
        <f>VLOOKUP(A532,'BASE REGISTRO AGOSTO'!$A$1:$T$889,11,FALSE)</f>
        <v xml:space="preserve">Simona de la Barra Cruzat
Rafael Mella Gallegos.
Podrán actuar conjunta o separadamente.
</v>
      </c>
      <c r="L532" s="178" t="str">
        <f>VLOOKUP(A532,'BASE REGISTRO AGOSTO'!$A$1:$T$889,12,FALSE)</f>
        <v>Exeter Nº 540-D, Concepción.</v>
      </c>
      <c r="M532" s="178" t="str">
        <f>VLOOKUP(A532,'BASE REGISTRO AGOSTO'!$A$1:$T$889,13,FALSE)</f>
        <v>VIII</v>
      </c>
      <c r="N532" s="178" t="str">
        <f>VLOOKUP(A532,'BASE REGISTRO AGOSTO'!$A$1:$T$889,14,FALSE)</f>
        <v>Concepción.</v>
      </c>
      <c r="O532" s="178" t="str">
        <f>VLOOKUP(A532,'BASE REGISTRO AGOSTO'!$A$1:$T$889,15,FALSE)</f>
        <v xml:space="preserve"> 41-2106-850
</v>
      </c>
      <c r="P532" s="178" t="str">
        <f>VLOOKUP(A532,'BASE REGISTRO AGOSTO'!$A$1:$T$889,16,FALSE)</f>
        <v>contacto@tdesperanza.cl</v>
      </c>
      <c r="Q532" s="178">
        <f>VLOOKUP(A532,'BASE REGISTRO AGOSTO'!$A$1:$T$889,17,FALSE)</f>
        <v>0</v>
      </c>
      <c r="R532" s="178" t="str">
        <f>VLOOKUP(A532,'BASE REGISTRO AGOSTO'!$A$1:$T$889,18,FALSE)</f>
        <v>93401.</v>
      </c>
      <c r="S532" s="178" t="str">
        <f>VLOOKUP(A532,'BASE REGISTRO AGOSTO'!$A$1:$T$889,19,FALSE)</f>
        <v xml:space="preserve">Certificado de antecedentes financieros, correspondientes al año 2020, aprobados por el Subdepartamento de Supervisión Financiera Nacional. </v>
      </c>
      <c r="T532" s="183">
        <f>VLOOKUP(A532,'BASE REGISTRO AGOSTO'!$A$1:$T$889,20,FALSE)</f>
        <v>37970</v>
      </c>
      <c r="U532" s="177">
        <v>6979</v>
      </c>
      <c r="V532" s="179">
        <v>2600884</v>
      </c>
      <c r="W532" s="179">
        <v>68574825</v>
      </c>
      <c r="X532" s="180">
        <v>44469</v>
      </c>
      <c r="Y532" s="176" t="s">
        <v>6489</v>
      </c>
      <c r="Z532" s="176" t="s">
        <v>6490</v>
      </c>
      <c r="AA532" s="181" t="s">
        <v>7476</v>
      </c>
    </row>
    <row r="533" spans="1:27" ht="15.75" customHeight="1" x14ac:dyDescent="0.2">
      <c r="A533" s="177">
        <v>6982</v>
      </c>
      <c r="B533" s="178" t="str">
        <f>VLOOKUP(A533,'BASE REGISTRO AGOSTO'!$A$1:$T$889,2,FALSE)</f>
        <v xml:space="preserve">
I. Municipalidad de Quellón  
</v>
      </c>
      <c r="C533" s="178">
        <f>VLOOKUP(A533,'BASE REGISTRO AGOSTO'!$A$1:$T$889,3,FALSE)</f>
        <v>692307003</v>
      </c>
      <c r="D533" s="178" t="str">
        <f>VLOOKUP(A533,'BASE REGISTRO AGOSTO'!$A$1:$T$889,4,FALSE)</f>
        <v>Municipalidad</v>
      </c>
      <c r="E533" s="178" t="str">
        <f>VLOOKUP(A533,'BASE REGISTRO AGOSTO'!$A$1:$T$889,5,FALSE)</f>
        <v>Constitución Política de la República, art. 107.</v>
      </c>
      <c r="F533" s="178" t="str">
        <f>VLOOKUP(A533,'BASE REGISTRO AGOSTO'!$A$1:$T$889,6,FALSE)</f>
        <v>Indefinida.</v>
      </c>
      <c r="G533" s="178" t="str">
        <f>VLOOKUP(A533,'BASE REGISTRO AGOSTO'!$A$1:$T$889,7,FALSE)</f>
        <v>Según Ley Orgánica Nº 18.695, arts. 1º al 4º.</v>
      </c>
      <c r="H533" s="178" t="str">
        <f>VLOOKUP(A533,'BASE REGISTRO AGOSTO'!$A$1:$T$889,8,FALSE)</f>
        <v>no tiene</v>
      </c>
      <c r="I533" s="178">
        <f>VLOOKUP(A533,'BASE REGISTRO AGOSTO'!$A$1:$T$889,9,FALSE)</f>
        <v>0</v>
      </c>
      <c r="J533" s="178">
        <f>VLOOKUP(A533,'BASE REGISTRO AGOSTO'!$A$1:$T$889,10,FALSE)</f>
        <v>0</v>
      </c>
      <c r="K533" s="178" t="str">
        <f>VLOOKUP(A533,'BASE REGISTRO AGOSTO'!$A$1:$T$889,11,FALSE)</f>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
      <c r="L533" s="178" t="str">
        <f>VLOOKUP(A533,'BASE REGISTRO AGOSTO'!$A$1:$T$889,12,FALSE)</f>
        <v>22 de Mayo Nº 351, Quellón, Décima Región.</v>
      </c>
      <c r="M533" s="178" t="str">
        <f>VLOOKUP(A533,'BASE REGISTRO AGOSTO'!$A$1:$T$889,13,FALSE)</f>
        <v>X</v>
      </c>
      <c r="N533" s="178" t="str">
        <f>VLOOKUP(A533,'BASE REGISTRO AGOSTO'!$A$1:$T$889,14,FALSE)</f>
        <v>Quellón</v>
      </c>
      <c r="O533" s="178" t="str">
        <f>VLOOKUP(A533,'BASE REGISTRO AGOSTO'!$A$1:$T$889,15,FALSE)</f>
        <v>652-686801</v>
      </c>
      <c r="P533" s="178" t="str">
        <f>VLOOKUP(A533,'BASE REGISTRO AGOSTO'!$A$1:$T$889,16,FALSE)</f>
        <v>info@muniquellon.cl</v>
      </c>
      <c r="Q533" s="178">
        <f>VLOOKUP(A533,'BASE REGISTRO AGOSTO'!$A$1:$T$889,17,FALSE)</f>
        <v>0</v>
      </c>
      <c r="R533" s="178">
        <f>VLOOKUP(A533,'BASE REGISTRO AGOSTO'!$A$1:$T$889,18,FALSE)</f>
        <v>91001</v>
      </c>
      <c r="S533" s="178" t="str">
        <f>VLOOKUP(A533,'BASE REGISTRO AGOSTO'!$A$1:$T$889,19,FALSE)</f>
        <v xml:space="preserve">No se acompañan. Aplica Informe Jurídico Nº 09, de  fecha 14 de marzo de 2011 del Departamento Jurídico y Dictamen Nº 070791, de 2009, de la Contraloría General de la República.  
</v>
      </c>
      <c r="T533" s="183">
        <f>VLOOKUP(A533,'BASE REGISTRO AGOSTO'!$A$1:$T$889,20,FALSE)</f>
        <v>37970</v>
      </c>
      <c r="U533" s="177">
        <v>6982</v>
      </c>
      <c r="V533" s="179">
        <v>5494733</v>
      </c>
      <c r="W533" s="179">
        <v>38622491</v>
      </c>
      <c r="X533" s="180">
        <v>44469</v>
      </c>
      <c r="Y533" s="176" t="s">
        <v>6489</v>
      </c>
      <c r="Z533" s="176" t="s">
        <v>6490</v>
      </c>
      <c r="AA533" s="181" t="s">
        <v>6536</v>
      </c>
    </row>
    <row r="534" spans="1:27" ht="15.75" customHeight="1" x14ac:dyDescent="0.2">
      <c r="A534" s="177">
        <v>6983</v>
      </c>
      <c r="B534" s="178" t="str">
        <f>VLOOKUP(A534,'BASE REGISTRO AGOSTO'!$A$1:$T$889,2,FALSE)</f>
        <v>Fundación Instituto de Educación Popular IEP</v>
      </c>
      <c r="C534" s="178">
        <f>VLOOKUP(A534,'BASE REGISTRO AGOSTO'!$A$1:$T$889,3,FALSE)</f>
        <v>759917405</v>
      </c>
      <c r="D534" s="178" t="str">
        <f>VLOOKUP(A534,'BASE REGISTRO AGOSTO'!$A$1:$T$889,4,FALSE)</f>
        <v>Fundación de derecho público</v>
      </c>
      <c r="E534" s="178" t="str">
        <f>VLOOKUP(A534,'BASE REGISTRO AGOSTO'!$A$1:$T$889,5,FALSE)</f>
        <v>Decreto Eclesiástico del Obispado de Copiapó Nº 003/01, de 9 de marzo de 2001.</v>
      </c>
      <c r="F534" s="178" t="str">
        <f>VLOOKUP(A534,'BASE REGISTRO AGOSTO'!$A$1:$T$889,6,FALSE)</f>
        <v xml:space="preserve">Certificado de Vigencia SOC/163/2021, de fecha 13 de julio de 2021, del Obispado de Copiapó.
</v>
      </c>
      <c r="G534" s="178" t="str">
        <f>VLOOKUP(A534,'BASE REGISTRO AGOSTO'!$A$1:$T$889,7,FALSE)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4" s="178" t="str">
        <f>VLOOKUP(A534,'BASE REGISTRO AGOSTO'!$A$1:$T$889,8,FALSE)</f>
        <v xml:space="preserve">Presidente: Jorge Alfaro Colmans
Vicepresidenta: María Eugenia Cavada
Secretaria: Ximena Cáceres Maturana
Directora: Nélida Carmona Rojas
Directora: Alicia Gutiérrez Tapia
Director: Iván Farah Maffei
Directora Ejecutiva: Carla Brown Prato
</v>
      </c>
      <c r="I534" s="178" t="str">
        <f>VLOOKUP(A534,'BASE REGISTRO AGOSTO'!$A$1:$T$889,9,FALSE)</f>
        <v xml:space="preserve">Según los Estatutos, los miembros del Directorio deben durar dos años en sus cargos, sin perjuicio de la posibilidad de confirmación sucesiva por parte del Obispo.  </v>
      </c>
      <c r="J534" s="178" t="str">
        <f>VLOOKUP(A534,'BASE REGISTRO AGOSTO'!$A$1:$T$889,10,FALSE)</f>
        <v>19 de diciembre de 2018 al 19 de diciembre de 2019</v>
      </c>
      <c r="K534" s="178" t="str">
        <f>VLOOKUP(A534,'BASE REGISTRO AGOSTO'!$A$1:$T$889,11,FALSE)</f>
        <v xml:space="preserve">Presidente: Jorge Alfaro Colmans
Directora Ejecutiva: Carla Brown Prato
</v>
      </c>
      <c r="L534" s="178" t="str">
        <f>VLOOKUP(A534,'BASE REGISTRO AGOSTO'!$A$1:$T$889,12,FALSE)</f>
        <v xml:space="preserve">Calle O’Higgins Nº 555, depto. 1 y 2, comuna de Copiapó, Región de Atacama.
</v>
      </c>
      <c r="M534" s="178" t="str">
        <f>VLOOKUP(A534,'BASE REGISTRO AGOSTO'!$A$1:$T$889,13,FALSE)</f>
        <v>III</v>
      </c>
      <c r="N534" s="178" t="str">
        <f>VLOOKUP(A534,'BASE REGISTRO AGOSTO'!$A$1:$T$889,14,FALSE)</f>
        <v>Copiapó</v>
      </c>
      <c r="O534" s="178" t="str">
        <f>VLOOKUP(A534,'BASE REGISTRO AGOSTO'!$A$1:$T$889,15,FALSE)</f>
        <v xml:space="preserve">Fono fijo: 52-2247556
Fono celular: 9-68328551
</v>
      </c>
      <c r="P534" s="178" t="str">
        <f>VLOOKUP(A534,'BASE REGISTRO AGOSTO'!$A$1:$T$889,16,FALSE)</f>
        <v>svallejos@fundiep.cl</v>
      </c>
      <c r="Q534" s="178">
        <f>VLOOKUP(A534,'BASE REGISTRO AGOSTO'!$A$1:$T$889,17,FALSE)</f>
        <v>0</v>
      </c>
      <c r="R534" s="178">
        <f>VLOOKUP(A534,'BASE REGISTRO AGOSTO'!$A$1:$T$889,18,FALSE)</f>
        <v>93401</v>
      </c>
      <c r="S534" s="178" t="str">
        <f>VLOOKUP(A534,'BASE REGISTRO AGOSTO'!$A$1:$T$889,19,FALSE)</f>
        <v>Se acompaña certificado financiero correspondiente al 2020 aprobados por el Subdepartamento de Supervisión Financiera</v>
      </c>
      <c r="T534" s="183">
        <f>VLOOKUP(A534,'BASE REGISTRO AGOSTO'!$A$1:$T$889,20,FALSE)</f>
        <v>37970</v>
      </c>
      <c r="U534" s="177">
        <v>6983</v>
      </c>
      <c r="V534" s="179">
        <v>142606188</v>
      </c>
      <c r="W534" s="179">
        <v>1046785749</v>
      </c>
      <c r="X534" s="180">
        <v>44469</v>
      </c>
      <c r="Y534" s="176" t="s">
        <v>6489</v>
      </c>
      <c r="Z534" s="176" t="s">
        <v>6490</v>
      </c>
      <c r="AA534" s="181" t="s">
        <v>6561</v>
      </c>
    </row>
    <row r="535" spans="1:27" ht="15.75" customHeight="1" x14ac:dyDescent="0.2">
      <c r="A535" s="177">
        <v>6983</v>
      </c>
      <c r="B535" s="178" t="str">
        <f>VLOOKUP(A535,'BASE REGISTRO AGOSTO'!$A$1:$T$889,2,FALSE)</f>
        <v>Fundación Instituto de Educación Popular IEP</v>
      </c>
      <c r="C535" s="178">
        <f>VLOOKUP(A535,'BASE REGISTRO AGOSTO'!$A$1:$T$889,3,FALSE)</f>
        <v>759917405</v>
      </c>
      <c r="D535" s="178" t="str">
        <f>VLOOKUP(A535,'BASE REGISTRO AGOSTO'!$A$1:$T$889,4,FALSE)</f>
        <v>Fundación de derecho público</v>
      </c>
      <c r="E535" s="178" t="str">
        <f>VLOOKUP(A535,'BASE REGISTRO AGOSTO'!$A$1:$T$889,5,FALSE)</f>
        <v>Decreto Eclesiástico del Obispado de Copiapó Nº 003/01, de 9 de marzo de 2001.</v>
      </c>
      <c r="F535" s="178" t="str">
        <f>VLOOKUP(A535,'BASE REGISTRO AGOSTO'!$A$1:$T$889,6,FALSE)</f>
        <v xml:space="preserve">Certificado de Vigencia SOC/163/2021, de fecha 13 de julio de 2021, del Obispado de Copiapó.
</v>
      </c>
      <c r="G535" s="178" t="str">
        <f>VLOOKUP(A535,'BASE REGISTRO AGOSTO'!$A$1:$T$889,7,FALSE)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5" s="178" t="str">
        <f>VLOOKUP(A535,'BASE REGISTRO AGOSTO'!$A$1:$T$889,8,FALSE)</f>
        <v xml:space="preserve">Presidente: Jorge Alfaro Colmans
Vicepresidenta: María Eugenia Cavada
Secretaria: Ximena Cáceres Maturana
Directora: Nélida Carmona Rojas
Directora: Alicia Gutiérrez Tapia
Director: Iván Farah Maffei
Directora Ejecutiva: Carla Brown Prato
</v>
      </c>
      <c r="I535" s="178" t="str">
        <f>VLOOKUP(A535,'BASE REGISTRO AGOSTO'!$A$1:$T$889,9,FALSE)</f>
        <v xml:space="preserve">Según los Estatutos, los miembros del Directorio deben durar dos años en sus cargos, sin perjuicio de la posibilidad de confirmación sucesiva por parte del Obispo.  </v>
      </c>
      <c r="J535" s="178" t="str">
        <f>VLOOKUP(A535,'BASE REGISTRO AGOSTO'!$A$1:$T$889,10,FALSE)</f>
        <v>19 de diciembre de 2018 al 19 de diciembre de 2019</v>
      </c>
      <c r="K535" s="178" t="str">
        <f>VLOOKUP(A535,'BASE REGISTRO AGOSTO'!$A$1:$T$889,11,FALSE)</f>
        <v xml:space="preserve">Presidente: Jorge Alfaro Colmans
Directora Ejecutiva: Carla Brown Prato
</v>
      </c>
      <c r="L535" s="178" t="str">
        <f>VLOOKUP(A535,'BASE REGISTRO AGOSTO'!$A$1:$T$889,12,FALSE)</f>
        <v xml:space="preserve">Calle O’Higgins Nº 555, depto. 1 y 2, comuna de Copiapó, Región de Atacama.
</v>
      </c>
      <c r="M535" s="178" t="str">
        <f>VLOOKUP(A535,'BASE REGISTRO AGOSTO'!$A$1:$T$889,13,FALSE)</f>
        <v>III</v>
      </c>
      <c r="N535" s="178" t="str">
        <f>VLOOKUP(A535,'BASE REGISTRO AGOSTO'!$A$1:$T$889,14,FALSE)</f>
        <v>Copiapó</v>
      </c>
      <c r="O535" s="178" t="str">
        <f>VLOOKUP(A535,'BASE REGISTRO AGOSTO'!$A$1:$T$889,15,FALSE)</f>
        <v xml:space="preserve">Fono fijo: 52-2247556
Fono celular: 9-68328551
</v>
      </c>
      <c r="P535" s="178" t="str">
        <f>VLOOKUP(A535,'BASE REGISTRO AGOSTO'!$A$1:$T$889,16,FALSE)</f>
        <v>svallejos@fundiep.cl</v>
      </c>
      <c r="Q535" s="178">
        <f>VLOOKUP(A535,'BASE REGISTRO AGOSTO'!$A$1:$T$889,17,FALSE)</f>
        <v>0</v>
      </c>
      <c r="R535" s="178">
        <f>VLOOKUP(A535,'BASE REGISTRO AGOSTO'!$A$1:$T$889,18,FALSE)</f>
        <v>93401</v>
      </c>
      <c r="S535" s="178" t="str">
        <f>VLOOKUP(A535,'BASE REGISTRO AGOSTO'!$A$1:$T$889,19,FALSE)</f>
        <v>Se acompaña certificado financiero correspondiente al 2020 aprobados por el Subdepartamento de Supervisión Financiera</v>
      </c>
      <c r="T535" s="183">
        <f>VLOOKUP(A535,'BASE REGISTRO AGOSTO'!$A$1:$T$889,20,FALSE)</f>
        <v>37970</v>
      </c>
      <c r="U535" s="177">
        <v>6983</v>
      </c>
      <c r="V535" s="179">
        <v>9138924</v>
      </c>
      <c r="W535" s="179">
        <v>68954656</v>
      </c>
      <c r="X535" s="180">
        <v>44469</v>
      </c>
      <c r="Y535" s="176" t="s">
        <v>6489</v>
      </c>
      <c r="Z535" s="176" t="s">
        <v>6490</v>
      </c>
      <c r="AA535" s="181" t="s">
        <v>6656</v>
      </c>
    </row>
    <row r="536" spans="1:27" ht="15.75" customHeight="1" x14ac:dyDescent="0.2">
      <c r="A536" s="177">
        <v>6983</v>
      </c>
      <c r="B536" s="178" t="str">
        <f>VLOOKUP(A536,'BASE REGISTRO AGOSTO'!$A$1:$T$889,2,FALSE)</f>
        <v>Fundación Instituto de Educación Popular IEP</v>
      </c>
      <c r="C536" s="178">
        <f>VLOOKUP(A536,'BASE REGISTRO AGOSTO'!$A$1:$T$889,3,FALSE)</f>
        <v>759917405</v>
      </c>
      <c r="D536" s="178" t="str">
        <f>VLOOKUP(A536,'BASE REGISTRO AGOSTO'!$A$1:$T$889,4,FALSE)</f>
        <v>Fundación de derecho público</v>
      </c>
      <c r="E536" s="178" t="str">
        <f>VLOOKUP(A536,'BASE REGISTRO AGOSTO'!$A$1:$T$889,5,FALSE)</f>
        <v>Decreto Eclesiástico del Obispado de Copiapó Nº 003/01, de 9 de marzo de 2001.</v>
      </c>
      <c r="F536" s="178" t="str">
        <f>VLOOKUP(A536,'BASE REGISTRO AGOSTO'!$A$1:$T$889,6,FALSE)</f>
        <v xml:space="preserve">Certificado de Vigencia SOC/163/2021, de fecha 13 de julio de 2021, del Obispado de Copiapó.
</v>
      </c>
      <c r="G536" s="178" t="str">
        <f>VLOOKUP(A536,'BASE REGISTRO AGOSTO'!$A$1:$T$889,7,FALSE)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6" s="178" t="str">
        <f>VLOOKUP(A536,'BASE REGISTRO AGOSTO'!$A$1:$T$889,8,FALSE)</f>
        <v xml:space="preserve">Presidente: Jorge Alfaro Colmans
Vicepresidenta: María Eugenia Cavada
Secretaria: Ximena Cáceres Maturana
Directora: Nélida Carmona Rojas
Directora: Alicia Gutiérrez Tapia
Director: Iván Farah Maffei
Directora Ejecutiva: Carla Brown Prato
</v>
      </c>
      <c r="I536" s="178" t="str">
        <f>VLOOKUP(A536,'BASE REGISTRO AGOSTO'!$A$1:$T$889,9,FALSE)</f>
        <v xml:space="preserve">Según los Estatutos, los miembros del Directorio deben durar dos años en sus cargos, sin perjuicio de la posibilidad de confirmación sucesiva por parte del Obispo.  </v>
      </c>
      <c r="J536" s="178" t="str">
        <f>VLOOKUP(A536,'BASE REGISTRO AGOSTO'!$A$1:$T$889,10,FALSE)</f>
        <v>19 de diciembre de 2018 al 19 de diciembre de 2019</v>
      </c>
      <c r="K536" s="178" t="str">
        <f>VLOOKUP(A536,'BASE REGISTRO AGOSTO'!$A$1:$T$889,11,FALSE)</f>
        <v xml:space="preserve">Presidente: Jorge Alfaro Colmans
Directora Ejecutiva: Carla Brown Prato
</v>
      </c>
      <c r="L536" s="178" t="str">
        <f>VLOOKUP(A536,'BASE REGISTRO AGOSTO'!$A$1:$T$889,12,FALSE)</f>
        <v xml:space="preserve">Calle O’Higgins Nº 555, depto. 1 y 2, comuna de Copiapó, Región de Atacama.
</v>
      </c>
      <c r="M536" s="178" t="str">
        <f>VLOOKUP(A536,'BASE REGISTRO AGOSTO'!$A$1:$T$889,13,FALSE)</f>
        <v>III</v>
      </c>
      <c r="N536" s="178" t="str">
        <f>VLOOKUP(A536,'BASE REGISTRO AGOSTO'!$A$1:$T$889,14,FALSE)</f>
        <v>Copiapó</v>
      </c>
      <c r="O536" s="178" t="str">
        <f>VLOOKUP(A536,'BASE REGISTRO AGOSTO'!$A$1:$T$889,15,FALSE)</f>
        <v xml:space="preserve">Fono fijo: 52-2247556
Fono celular: 9-68328551
</v>
      </c>
      <c r="P536" s="178" t="str">
        <f>VLOOKUP(A536,'BASE REGISTRO AGOSTO'!$A$1:$T$889,16,FALSE)</f>
        <v>svallejos@fundiep.cl</v>
      </c>
      <c r="Q536" s="178">
        <f>VLOOKUP(A536,'BASE REGISTRO AGOSTO'!$A$1:$T$889,17,FALSE)</f>
        <v>0</v>
      </c>
      <c r="R536" s="178">
        <f>VLOOKUP(A536,'BASE REGISTRO AGOSTO'!$A$1:$T$889,18,FALSE)</f>
        <v>93401</v>
      </c>
      <c r="S536" s="178" t="str">
        <f>VLOOKUP(A536,'BASE REGISTRO AGOSTO'!$A$1:$T$889,19,FALSE)</f>
        <v>Se acompaña certificado financiero correspondiente al 2020 aprobados por el Subdepartamento de Supervisión Financiera</v>
      </c>
      <c r="T536" s="183">
        <f>VLOOKUP(A536,'BASE REGISTRO AGOSTO'!$A$1:$T$889,20,FALSE)</f>
        <v>37970</v>
      </c>
      <c r="U536" s="177">
        <v>6983</v>
      </c>
      <c r="V536" s="179">
        <v>27404979</v>
      </c>
      <c r="W536" s="179">
        <v>228019084</v>
      </c>
      <c r="X536" s="180">
        <v>44469</v>
      </c>
      <c r="Y536" s="176" t="s">
        <v>6489</v>
      </c>
      <c r="Z536" s="176" t="s">
        <v>6490</v>
      </c>
      <c r="AA536" s="181" t="s">
        <v>7487</v>
      </c>
    </row>
    <row r="537" spans="1:27" ht="15.75" customHeight="1" x14ac:dyDescent="0.2">
      <c r="A537" s="177">
        <v>6984</v>
      </c>
      <c r="B537" s="178" t="str">
        <f>VLOOKUP(A537,'BASE REGISTRO AGOSTO'!$A$1:$T$889,2,FALSE)</f>
        <v>I. Municipalidad de Puerto Varas</v>
      </c>
      <c r="C537" s="178">
        <f>VLOOKUP(A537,'BASE REGISTRO AGOSTO'!$A$1:$T$889,3,FALSE)</f>
        <v>692202007</v>
      </c>
      <c r="D537" s="178" t="str">
        <f>VLOOKUP(A537,'BASE REGISTRO AGOSTO'!$A$1:$T$889,4,FALSE)</f>
        <v>Municipalidad</v>
      </c>
      <c r="E537" s="178" t="str">
        <f>VLOOKUP(A537,'BASE REGISTRO AGOSTO'!$A$1:$T$889,5,FALSE)</f>
        <v>Constitución Política de la República, artículo 107</v>
      </c>
      <c r="F537" s="178" t="str">
        <f>VLOOKUP(A537,'BASE REGISTRO AGOSTO'!$A$1:$T$889,6,FALSE)</f>
        <v>Indefinida</v>
      </c>
      <c r="G537" s="178" t="str">
        <f>VLOOKUP(A537,'BASE REGISTRO AGOSTO'!$A$1:$T$889,7,FALSE)</f>
        <v>Según ley Orgánica N° 18.695, artículos 1° al 4°</v>
      </c>
      <c r="H537" s="178" t="str">
        <f>VLOOKUP(A537,'BASE REGISTRO AGOSTO'!$A$1:$T$889,8,FALSE)</f>
        <v>no tiene</v>
      </c>
      <c r="I537" s="178">
        <f>VLOOKUP(A537,'BASE REGISTRO AGOSTO'!$A$1:$T$889,9,FALSE)</f>
        <v>0</v>
      </c>
      <c r="J537" s="178">
        <f>VLOOKUP(A537,'BASE REGISTRO AGOSTO'!$A$1:$T$889,10,FALSE)</f>
        <v>0</v>
      </c>
      <c r="K537" s="178" t="str">
        <f>VLOOKUP(A537,'BASE REGISTRO AGOSTO'!$A$1:$T$889,11,FALSE)</f>
        <v xml:space="preserve">Álvaro Gonzalo Berger Schmidt,
</v>
      </c>
      <c r="L537" s="178" t="str">
        <f>VLOOKUP(A537,'BASE REGISTRO AGOSTO'!$A$1:$T$889,12,FALSE)</f>
        <v xml:space="preserve">San Francisco N° 413, comuna de Puerto Varas, Décima Región
</v>
      </c>
      <c r="M537" s="178" t="str">
        <f>VLOOKUP(A537,'BASE REGISTRO AGOSTO'!$A$1:$T$889,13,FALSE)</f>
        <v>X</v>
      </c>
      <c r="N537" s="178" t="str">
        <f>VLOOKUP(A537,'BASE REGISTRO AGOSTO'!$A$1:$T$889,14,FALSE)</f>
        <v>Puerto Varas</v>
      </c>
      <c r="O537" s="178" t="str">
        <f>VLOOKUP(A537,'BASE REGISTRO AGOSTO'!$A$1:$T$889,15,FALSE)</f>
        <v>Fonos: (56-65) 2361100 – 2361336 - 2361218</v>
      </c>
      <c r="P537" s="178" t="str">
        <f>VLOOKUP(A537,'BASE REGISTRO AGOSTO'!$A$1:$T$889,16,FALSE)</f>
        <v>Página web: www.ptovaras.cl</v>
      </c>
      <c r="Q537" s="178">
        <f>VLOOKUP(A537,'BASE REGISTRO AGOSTO'!$A$1:$T$889,17,FALSE)</f>
        <v>0</v>
      </c>
      <c r="R537" s="178">
        <f>VLOOKUP(A537,'BASE REGISTRO AGOSTO'!$A$1:$T$889,18,FALSE)</f>
        <v>91001</v>
      </c>
      <c r="S537" s="178" t="str">
        <f>VLOOKUP(A537,'BASE REGISTRO AGOSTO'!$A$1:$T$889,19,FALSE)</f>
        <v>No se acompañan. Aplica Informe Jurídico Nº 09, de fecha 14 de marzo de 2011 del Departamento Jurídico y Dictamen Nº 070791, de 2009, de la Contraloría General de la República.</v>
      </c>
      <c r="T537" s="183">
        <f>VLOOKUP(A537,'BASE REGISTRO AGOSTO'!$A$1:$T$889,20,FALSE)</f>
        <v>37970</v>
      </c>
      <c r="U537" s="177">
        <v>6984</v>
      </c>
      <c r="V537" s="179">
        <v>5709371</v>
      </c>
      <c r="W537" s="179">
        <v>45674968</v>
      </c>
      <c r="X537" s="180">
        <v>44469</v>
      </c>
      <c r="Y537" s="176" t="s">
        <v>6489</v>
      </c>
      <c r="Z537" s="176" t="s">
        <v>6490</v>
      </c>
      <c r="AA537" s="181" t="s">
        <v>6625</v>
      </c>
    </row>
    <row r="538" spans="1:27" ht="15.75" customHeight="1" x14ac:dyDescent="0.2">
      <c r="A538" s="177">
        <v>6988</v>
      </c>
      <c r="B538" s="178" t="str">
        <f>VLOOKUP(A538,'BASE REGISTRO AGOSTO'!$A$1:$T$889,2,FALSE)</f>
        <v>Corporación de Asociación de Padres y Amigos de los Autistas V Región.</v>
      </c>
      <c r="C538" s="178">
        <f>VLOOKUP(A538,'BASE REGISTRO AGOSTO'!$A$1:$T$889,3,FALSE)</f>
        <v>715787008</v>
      </c>
      <c r="D538" s="178" t="str">
        <f>VLOOKUP(A538,'BASE REGISTRO AGOSTO'!$A$1:$T$889,4,FALSE)</f>
        <v>Corporación de Derecho Privado.</v>
      </c>
      <c r="E538" s="178" t="str">
        <f>VLOOKUP(A538,'BASE REGISTRO AGOSTO'!$A$1:$T$889,5,FALSE)</f>
        <v xml:space="preserve">Otorgada por Decreto Supremo Nº 492, de fecha 12 de mayo de 1989, del Ministerio de Justicia. </v>
      </c>
      <c r="F538" s="178" t="str">
        <f>VLOOKUP(A538,'BASE REGISTRO AGOSTO'!$A$1:$T$889,6,FALSE)</f>
        <v>Certificado de vigencia Folio N° 500396161581, emitido con fecha 30 de junio de 2021, por el Servicio de Registro Civil e Identificación.</v>
      </c>
      <c r="G538" s="178" t="str">
        <f>VLOOKUP(A538,'BASE REGISTRO AGOSTO'!$A$1:$T$889,7,FALSE)</f>
        <v>Preocuparse en forma integral del problema que plantea la persona autista y propiciar los servicios que cubren toda la vida del inválido.</v>
      </c>
      <c r="H538" s="178" t="str">
        <f>VLOOKUP(A538,'BASE REGISTRO AGOSTO'!$A$1:$T$889,8,FALSE)</f>
        <v>Presidenta: Elizabeth Valencia González
Secretaria: Teresa Núñez San Martín
Tesorera: Libertad Pons Aravena
Directoras: 
Delfina Nancy Prado Farías
Jeannette Díaz Pinedo</v>
      </c>
      <c r="I538" s="178" t="str">
        <f>VLOOKUP(A538,'BASE REGISTRO AGOSTO'!$A$1:$T$889,9,FALSE)</f>
        <v>Durarán 2 años en sus cargos.</v>
      </c>
      <c r="J538" s="178" t="str">
        <f>VLOOKUP(A538,'BASE REGISTRO AGOSTO'!$A$1:$T$889,10,FALSE)</f>
        <v>17 de marzo de 2021 al 17 de marzo de 2023</v>
      </c>
      <c r="K538" s="178" t="str">
        <f>VLOOKUP(A538,'BASE REGISTRO AGOSTO'!$A$1:$T$889,11,FALSE)</f>
        <v xml:space="preserve">Presidenta: Elizabeth Valencia González, </v>
      </c>
      <c r="L538" s="178" t="str">
        <f>VLOOKUP(A538,'BASE REGISTRO AGOSTO'!$A$1:$T$889,12,FALSE)</f>
        <v xml:space="preserve">Avenida Santa Inés N° 2606, esquina Gorrión, Población Libertad, Viña del Mar, Quinta Región.
</v>
      </c>
      <c r="M538" s="178" t="str">
        <f>VLOOKUP(A538,'BASE REGISTRO AGOSTO'!$A$1:$T$889,13,FALSE)</f>
        <v>V</v>
      </c>
      <c r="N538" s="178" t="str">
        <f>VLOOKUP(A538,'BASE REGISTRO AGOSTO'!$A$1:$T$889,14,FALSE)</f>
        <v>Viña del Mar</v>
      </c>
      <c r="O538" s="178" t="str">
        <f>VLOOKUP(A538,'BASE REGISTRO AGOSTO'!$A$1:$T$889,15,FALSE)</f>
        <v>(32)  2694515- - 2686494</v>
      </c>
      <c r="P538" s="178" t="str">
        <f>VLOOKUP(A538,'BASE REGISTRO AGOSTO'!$A$1:$T$889,16,FALSE)</f>
        <v>aspautquintaregion@gmail.com</v>
      </c>
      <c r="Q538" s="178">
        <f>VLOOKUP(A538,'BASE REGISTRO AGOSTO'!$A$1:$T$889,17,FALSE)</f>
        <v>0</v>
      </c>
      <c r="R538" s="178" t="str">
        <f>VLOOKUP(A538,'BASE REGISTRO AGOSTO'!$A$1:$T$889,18,FALSE)</f>
        <v>93401: Institución de Asistencia Social</v>
      </c>
      <c r="S538" s="178" t="str">
        <f>VLOOKUP(A538,'BASE REGISTRO AGOSTO'!$A$1:$T$889,19,FALSE)</f>
        <v>Se acompaña Certificado de Antecedentes Financieros años 2020 aprobados por el Subdepartamento de Supervisión Financiera Nacional.</v>
      </c>
      <c r="T538" s="183">
        <f>VLOOKUP(A538,'BASE REGISTRO AGOSTO'!$A$1:$T$889,20,FALSE)</f>
        <v>37971</v>
      </c>
      <c r="U538" s="177">
        <v>6988</v>
      </c>
      <c r="V538" s="179">
        <v>0</v>
      </c>
      <c r="W538" s="179">
        <v>27444336</v>
      </c>
      <c r="X538" s="180">
        <v>44469</v>
      </c>
      <c r="Y538" s="176" t="s">
        <v>6489</v>
      </c>
      <c r="Z538" s="176" t="s">
        <v>6490</v>
      </c>
      <c r="AA538" s="181" t="s">
        <v>7476</v>
      </c>
    </row>
    <row r="539" spans="1:27" ht="15.75" customHeight="1" x14ac:dyDescent="0.2">
      <c r="A539" s="177">
        <v>6997</v>
      </c>
      <c r="B539" s="178" t="str">
        <f>VLOOKUP(A539,'BASE REGISTRO AGOSTO'!$A$1:$T$889,2,FALSE)</f>
        <v xml:space="preserve">
I. Municipalidad de La Granja
</v>
      </c>
      <c r="C539" s="178">
        <f>VLOOKUP(A539,'BASE REGISTRO AGOSTO'!$A$1:$T$889,3,FALSE)</f>
        <v>690724006</v>
      </c>
      <c r="D539" s="178" t="str">
        <f>VLOOKUP(A539,'BASE REGISTRO AGOSTO'!$A$1:$T$889,4,FALSE)</f>
        <v>Municipalidad</v>
      </c>
      <c r="E539" s="178" t="str">
        <f>VLOOKUP(A539,'BASE REGISTRO AGOSTO'!$A$1:$T$889,5,FALSE)</f>
        <v>Constitución Política de la República, art. 107.</v>
      </c>
      <c r="F539" s="178" t="str">
        <f>VLOOKUP(A539,'BASE REGISTRO AGOSTO'!$A$1:$T$889,6,FALSE)</f>
        <v>Indefinida.</v>
      </c>
      <c r="G539" s="178" t="str">
        <f>VLOOKUP(A539,'BASE REGISTRO AGOSTO'!$A$1:$T$889,7,FALSE)</f>
        <v>Según Ley Orgánica Nº 18.695, arts. 1º al 4º.</v>
      </c>
      <c r="H539" s="178" t="str">
        <f>VLOOKUP(A539,'BASE REGISTRO AGOSTO'!$A$1:$T$889,8,FALSE)</f>
        <v>no tiene</v>
      </c>
      <c r="I539" s="178">
        <f>VLOOKUP(A539,'BASE REGISTRO AGOSTO'!$A$1:$T$889,9,FALSE)</f>
        <v>0</v>
      </c>
      <c r="J539" s="178">
        <f>VLOOKUP(A539,'BASE REGISTRO AGOSTO'!$A$1:$T$889,10,FALSE)</f>
        <v>0</v>
      </c>
      <c r="K539" s="178" t="str">
        <f>VLOOKUP(A539,'BASE REGISTRO AGOSTO'!$A$1:$T$889,11,FALSE)</f>
        <v xml:space="preserve">Luis Felipe Delpin Aguilar 
</v>
      </c>
      <c r="L539" s="178" t="str">
        <f>VLOOKUP(A539,'BASE REGISTRO AGOSTO'!$A$1:$T$889,12,FALSE)</f>
        <v xml:space="preserve">Avenida Américo Vespucio 002, paradero 25, comuna de La Granja, Región Metropolitana.
</v>
      </c>
      <c r="M539" s="178" t="str">
        <f>VLOOKUP(A539,'BASE REGISTRO AGOSTO'!$A$1:$T$889,13,FALSE)</f>
        <v>XIII</v>
      </c>
      <c r="N539" s="178" t="str">
        <f>VLOOKUP(A539,'BASE REGISTRO AGOSTO'!$A$1:$T$889,14,FALSE)</f>
        <v>La Granja</v>
      </c>
      <c r="O539" s="178" t="str">
        <f>VLOOKUP(A539,'BASE REGISTRO AGOSTO'!$A$1:$T$889,15,FALSE)</f>
        <v>Fono 5503700</v>
      </c>
      <c r="P539" s="178">
        <f>VLOOKUP(A539,'BASE REGISTRO AGOSTO'!$A$1:$T$889,16,FALSE)</f>
        <v>0</v>
      </c>
      <c r="Q539" s="178">
        <f>VLOOKUP(A539,'BASE REGISTRO AGOSTO'!$A$1:$T$889,17,FALSE)</f>
        <v>0</v>
      </c>
      <c r="R539" s="178">
        <f>VLOOKUP(A539,'BASE REGISTRO AGOSTO'!$A$1:$T$889,18,FALSE)</f>
        <v>91001</v>
      </c>
      <c r="S539" s="178" t="str">
        <f>VLOOKUP(A539,'BASE REGISTRO AGOSTO'!$A$1:$T$889,19,FALSE)</f>
        <v xml:space="preserve">No se acompañan. Aplica Informe Jurídico Nº 09, de  fecha 14 de marzo de 2011 del Departamento Jurídico y Dictamen Nº 070791, de 2009, de la Contraloría General de la República.  
</v>
      </c>
      <c r="T539" s="183">
        <f>VLOOKUP(A539,'BASE REGISTRO AGOSTO'!$A$1:$T$889,20,FALSE)</f>
        <v>37970</v>
      </c>
      <c r="U539" s="177">
        <v>6997</v>
      </c>
      <c r="V539" s="179">
        <v>29180907</v>
      </c>
      <c r="W539" s="179">
        <v>194745426</v>
      </c>
      <c r="X539" s="180">
        <v>44469</v>
      </c>
      <c r="Y539" s="176" t="s">
        <v>6489</v>
      </c>
      <c r="Z539" s="176" t="s">
        <v>6490</v>
      </c>
      <c r="AA539" s="181" t="s">
        <v>6583</v>
      </c>
    </row>
    <row r="540" spans="1:27" ht="15.75" customHeight="1" x14ac:dyDescent="0.2">
      <c r="A540" s="177">
        <v>6998</v>
      </c>
      <c r="B540" s="178" t="str">
        <f>VLOOKUP(A540,'BASE REGISTRO AGOSTO'!$A$1:$T$889,2,FALSE)</f>
        <v xml:space="preserve">
I. Municipalidad de Estación Central
</v>
      </c>
      <c r="C540" s="178">
        <f>VLOOKUP(A540,'BASE REGISTRO AGOSTO'!$A$1:$T$889,3,FALSE)</f>
        <v>692543009</v>
      </c>
      <c r="D540" s="178" t="str">
        <f>VLOOKUP(A540,'BASE REGISTRO AGOSTO'!$A$1:$T$889,4,FALSE)</f>
        <v>Municipalidad</v>
      </c>
      <c r="E540" s="178" t="str">
        <f>VLOOKUP(A540,'BASE REGISTRO AGOSTO'!$A$1:$T$889,5,FALSE)</f>
        <v>Constitución Política de la República, art. 107.</v>
      </c>
      <c r="F540" s="178" t="str">
        <f>VLOOKUP(A540,'BASE REGISTRO AGOSTO'!$A$1:$T$889,6,FALSE)</f>
        <v>Indefinida.</v>
      </c>
      <c r="G540" s="178" t="str">
        <f>VLOOKUP(A540,'BASE REGISTRO AGOSTO'!$A$1:$T$889,7,FALSE)</f>
        <v>Según Ley Orgánica Nº 18.695, arts. 1º al 4º.</v>
      </c>
      <c r="H540" s="178" t="str">
        <f>VLOOKUP(A540,'BASE REGISTRO AGOSTO'!$A$1:$T$889,8,FALSE)</f>
        <v>no tiene</v>
      </c>
      <c r="I540" s="178">
        <f>VLOOKUP(A540,'BASE REGISTRO AGOSTO'!$A$1:$T$889,9,FALSE)</f>
        <v>0</v>
      </c>
      <c r="J540" s="178">
        <f>VLOOKUP(A540,'BASE REGISTRO AGOSTO'!$A$1:$T$889,10,FALSE)</f>
        <v>0</v>
      </c>
      <c r="K540" s="178" t="str">
        <f>VLOOKUP(A540,'BASE REGISTRO AGOSTO'!$A$1:$T$889,11,FALSE)</f>
        <v>Felipe Muñoz Vallejos</v>
      </c>
      <c r="L540" s="178" t="str">
        <f>VLOOKUP(A540,'BASE REGISTRO AGOSTO'!$A$1:$T$889,12,FALSE)</f>
        <v>Av. Libertador Bernardo O¨Higgins Nº3920, Estación Central, Región Metropolitana.</v>
      </c>
      <c r="M540" s="178" t="str">
        <f>VLOOKUP(A540,'BASE REGISTRO AGOSTO'!$A$1:$T$889,13,FALSE)</f>
        <v>XIII</v>
      </c>
      <c r="N540" s="178" t="str">
        <f>VLOOKUP(A540,'BASE REGISTRO AGOSTO'!$A$1:$T$889,14,FALSE)</f>
        <v>Estación Central</v>
      </c>
      <c r="O540" s="178">
        <f>VLOOKUP(A540,'BASE REGISTRO AGOSTO'!$A$1:$T$889,15,FALSE)</f>
        <v>226773400</v>
      </c>
      <c r="P540" s="178" t="str">
        <f>VLOOKUP(A540,'BASE REGISTRO AGOSTO'!$A$1:$T$889,16,FALSE)</f>
        <v>felipemunoz@estacioncentral.cl</v>
      </c>
      <c r="Q540" s="178">
        <f>VLOOKUP(A540,'BASE REGISTRO AGOSTO'!$A$1:$T$889,17,FALSE)</f>
        <v>0</v>
      </c>
      <c r="R540" s="178">
        <f>VLOOKUP(A540,'BASE REGISTRO AGOSTO'!$A$1:$T$889,18,FALSE)</f>
        <v>91001</v>
      </c>
      <c r="S540" s="178" t="str">
        <f>VLOOKUP(A540,'BASE REGISTRO AGOSTO'!$A$1:$T$889,19,FALSE)</f>
        <v xml:space="preserve">No se acompañan. Aplica Informe Jurídico Nº 09, de  fecha 14 de marzo de 2011 del Departamento Jurídico y Dictamen Nº 070791, de 2009, de la Contraloría General de la República.  
</v>
      </c>
      <c r="T540" s="183">
        <f>VLOOKUP(A540,'BASE REGISTRO AGOSTO'!$A$1:$T$889,20,FALSE)</f>
        <v>37970</v>
      </c>
      <c r="U540" s="177">
        <v>6998</v>
      </c>
      <c r="V540" s="179">
        <v>9014796</v>
      </c>
      <c r="W540" s="179">
        <v>63365021</v>
      </c>
      <c r="X540" s="180">
        <v>44469</v>
      </c>
      <c r="Y540" s="176" t="s">
        <v>6489</v>
      </c>
      <c r="Z540" s="176" t="s">
        <v>6490</v>
      </c>
      <c r="AA540" s="181" t="s">
        <v>6572</v>
      </c>
    </row>
    <row r="541" spans="1:27" ht="15.75" customHeight="1" x14ac:dyDescent="0.2">
      <c r="A541" s="177">
        <v>6999</v>
      </c>
      <c r="B541" s="178" t="str">
        <f>VLOOKUP(A541,'BASE REGISTRO AGOSTO'!$A$1:$T$889,2,FALSE)</f>
        <v>Organización No Gubernamental de Desarrollo Humano ONG Proyecta</v>
      </c>
      <c r="C541" s="178">
        <f>VLOOKUP(A541,'BASE REGISTRO AGOSTO'!$A$1:$T$889,3,FALSE)</f>
        <v>741504006</v>
      </c>
      <c r="D541" s="178" t="str">
        <f>VLOOKUP(A541,'BASE REGISTRO AGOSTO'!$A$1:$T$889,4,FALSE)</f>
        <v>Corporación de Derecho Privado.</v>
      </c>
      <c r="E541" s="178" t="str">
        <f>VLOOKUP(A541,'BASE REGISTRO AGOSTO'!$A$1:$T$889,5,FALSE)</f>
        <v>Otorgado por Decreto Supremo Nº 241, de fecha 31 de marzo de 1997, del Ministerio de Justicia.</v>
      </c>
      <c r="F541" s="178" t="str">
        <f>VLOOKUP(A541,'BASE REGISTRO AGOSTO'!$A$1:$T$889,6,FALSE)</f>
        <v>Certificado de Vigencia  de personas jurídicas sin fines de lucro folio Nº 500402310740, del 6 de agosto de 2021, emitido por SRCeI.</v>
      </c>
      <c r="G541" s="178" t="str">
        <f>VLOOKUP(A541,'BASE REGISTRO AGOSTO'!$A$1:$T$889,7,FALSE)</f>
        <v>93401: Institución de Asistencia Social</v>
      </c>
      <c r="H541" s="178" t="str">
        <f>VLOOKUP(A541,'BASE REGISTRO AGOSTO'!$A$1:$T$889,8,FALSE)</f>
        <v xml:space="preserve">Presidenta: Magdalena Toro Montecino x
Vice presidente: Pablo Ríos Toro          
Secretaria: Marcela Yañez Ruiz            
Tesorera: Carla Ríos Toro                    
Directoras:
Ximena  Ferrada Blank                        
Berta Blank Oyaneder                         
</v>
      </c>
      <c r="I541" s="178" t="str">
        <f>VLOOKUP(A541,'BASE REGISTRO AGOSTO'!$A$1:$T$889,9,FALSE)</f>
        <v xml:space="preserve">Durarán dos años en sus cargos.
</v>
      </c>
      <c r="J541" s="178" t="str">
        <f>VLOOKUP(A541,'BASE REGISTRO AGOSTO'!$A$1:$T$889,10,FALSE)</f>
        <v>De 23 de mayo de 2020 al 23 de mayo de 2022.</v>
      </c>
      <c r="K541" s="178" t="str">
        <f>VLOOKUP(A541,'BASE REGISTRO AGOSTO'!$A$1:$T$889,11,FALSE)</f>
        <v xml:space="preserve">Presidenta:  Magdalena Toro Montecino 
Representante de la Presidenta y el Directorio: María Alejandra Paulina Ríos Toro, (Coordinadora Institucional)
En la región de Los Lagos: Carlos Eduardo Vargas Rodríguez, 
</v>
      </c>
      <c r="L541" s="178" t="str">
        <f>VLOOKUP(A541,'BASE REGISTRO AGOSTO'!$A$1:$T$889,12,FALSE)</f>
        <v xml:space="preserve">Puren Nº 541, comuna de Angol, IX Región de La Araucanía.
</v>
      </c>
      <c r="M541" s="178" t="str">
        <f>VLOOKUP(A541,'BASE REGISTRO AGOSTO'!$A$1:$T$889,13,FALSE)</f>
        <v>IX</v>
      </c>
      <c r="N541" s="178" t="str">
        <f>VLOOKUP(A541,'BASE REGISTRO AGOSTO'!$A$1:$T$889,14,FALSE)</f>
        <v xml:space="preserve"> Angol</v>
      </c>
      <c r="O541" s="178">
        <f>VLOOKUP(A541,'BASE REGISTRO AGOSTO'!$A$1:$T$889,15,FALSE)</f>
        <v>0</v>
      </c>
      <c r="P541" s="178" t="str">
        <f>VLOOKUP(A541,'BASE REGISTRO AGOSTO'!$A$1:$T$889,16,FALSE)</f>
        <v xml:space="preserve"> ongproyecta@yahoo.es</v>
      </c>
      <c r="Q541" s="178">
        <f>VLOOKUP(A541,'BASE REGISTRO AGOSTO'!$A$1:$T$889,17,FALSE)</f>
        <v>0</v>
      </c>
      <c r="R541" s="178" t="str">
        <f>VLOOKUP(A541,'BASE REGISTRO AGOSTO'!$A$1:$T$889,18,FALSE)</f>
        <v>93401: Institución de Asistencia Social</v>
      </c>
      <c r="S541" s="178" t="str">
        <f>VLOOKUP(A541,'BASE REGISTRO AGOSTO'!$A$1:$T$889,19,FALSE)</f>
        <v>Recepción de antecedentes financieros del año 2020, aprobados por el Subdepartamento de Supervisión Financiera Nacional.</v>
      </c>
      <c r="T541" s="183">
        <f>VLOOKUP(A541,'BASE REGISTRO AGOSTO'!$A$1:$T$889,20,FALSE)</f>
        <v>37970</v>
      </c>
      <c r="U541" s="177">
        <v>6999</v>
      </c>
      <c r="V541" s="179">
        <v>12214195</v>
      </c>
      <c r="W541" s="179">
        <v>98309331</v>
      </c>
      <c r="X541" s="180">
        <v>44469</v>
      </c>
      <c r="Y541" s="176" t="s">
        <v>6489</v>
      </c>
      <c r="Z541" s="176" t="s">
        <v>6490</v>
      </c>
      <c r="AA541" s="181" t="s">
        <v>6515</v>
      </c>
    </row>
    <row r="542" spans="1:27" ht="15.75" customHeight="1" x14ac:dyDescent="0.2">
      <c r="A542" s="177">
        <v>6999</v>
      </c>
      <c r="B542" s="178" t="str">
        <f>VLOOKUP(A542,'BASE REGISTRO AGOSTO'!$A$1:$T$889,2,FALSE)</f>
        <v>Organización No Gubernamental de Desarrollo Humano ONG Proyecta</v>
      </c>
      <c r="C542" s="178">
        <f>VLOOKUP(A542,'BASE REGISTRO AGOSTO'!$A$1:$T$889,3,FALSE)</f>
        <v>741504006</v>
      </c>
      <c r="D542" s="178" t="str">
        <f>VLOOKUP(A542,'BASE REGISTRO AGOSTO'!$A$1:$T$889,4,FALSE)</f>
        <v>Corporación de Derecho Privado.</v>
      </c>
      <c r="E542" s="178" t="str">
        <f>VLOOKUP(A542,'BASE REGISTRO AGOSTO'!$A$1:$T$889,5,FALSE)</f>
        <v>Otorgado por Decreto Supremo Nº 241, de fecha 31 de marzo de 1997, del Ministerio de Justicia.</v>
      </c>
      <c r="F542" s="178" t="str">
        <f>VLOOKUP(A542,'BASE REGISTRO AGOSTO'!$A$1:$T$889,6,FALSE)</f>
        <v>Certificado de Vigencia  de personas jurídicas sin fines de lucro folio Nº 500402310740, del 6 de agosto de 2021, emitido por SRCeI.</v>
      </c>
      <c r="G542" s="178" t="str">
        <f>VLOOKUP(A542,'BASE REGISTRO AGOSTO'!$A$1:$T$889,7,FALSE)</f>
        <v>93401: Institución de Asistencia Social</v>
      </c>
      <c r="H542" s="178" t="str">
        <f>VLOOKUP(A542,'BASE REGISTRO AGOSTO'!$A$1:$T$889,8,FALSE)</f>
        <v xml:space="preserve">Presidenta: Magdalena Toro Montecino x
Vice presidente: Pablo Ríos Toro          
Secretaria: Marcela Yañez Ruiz            
Tesorera: Carla Ríos Toro                    
Directoras:
Ximena  Ferrada Blank                        
Berta Blank Oyaneder                         
</v>
      </c>
      <c r="I542" s="178" t="str">
        <f>VLOOKUP(A542,'BASE REGISTRO AGOSTO'!$A$1:$T$889,9,FALSE)</f>
        <v xml:space="preserve">Durarán dos años en sus cargos.
</v>
      </c>
      <c r="J542" s="178" t="str">
        <f>VLOOKUP(A542,'BASE REGISTRO AGOSTO'!$A$1:$T$889,10,FALSE)</f>
        <v>De 23 de mayo de 2020 al 23 de mayo de 2022.</v>
      </c>
      <c r="K542" s="178" t="str">
        <f>VLOOKUP(A542,'BASE REGISTRO AGOSTO'!$A$1:$T$889,11,FALSE)</f>
        <v xml:space="preserve">Presidenta:  Magdalena Toro Montecino 
Representante de la Presidenta y el Directorio: María Alejandra Paulina Ríos Toro, (Coordinadora Institucional)
En la región de Los Lagos: Carlos Eduardo Vargas Rodríguez, 
</v>
      </c>
      <c r="L542" s="178" t="str">
        <f>VLOOKUP(A542,'BASE REGISTRO AGOSTO'!$A$1:$T$889,12,FALSE)</f>
        <v xml:space="preserve">Puren Nº 541, comuna de Angol, IX Región de La Araucanía.
</v>
      </c>
      <c r="M542" s="178" t="str">
        <f>VLOOKUP(A542,'BASE REGISTRO AGOSTO'!$A$1:$T$889,13,FALSE)</f>
        <v>IX</v>
      </c>
      <c r="N542" s="178" t="str">
        <f>VLOOKUP(A542,'BASE REGISTRO AGOSTO'!$A$1:$T$889,14,FALSE)</f>
        <v xml:space="preserve"> Angol</v>
      </c>
      <c r="O542" s="178">
        <f>VLOOKUP(A542,'BASE REGISTRO AGOSTO'!$A$1:$T$889,15,FALSE)</f>
        <v>0</v>
      </c>
      <c r="P542" s="178" t="str">
        <f>VLOOKUP(A542,'BASE REGISTRO AGOSTO'!$A$1:$T$889,16,FALSE)</f>
        <v xml:space="preserve"> ongproyecta@yahoo.es</v>
      </c>
      <c r="Q542" s="178">
        <f>VLOOKUP(A542,'BASE REGISTRO AGOSTO'!$A$1:$T$889,17,FALSE)</f>
        <v>0</v>
      </c>
      <c r="R542" s="178" t="str">
        <f>VLOOKUP(A542,'BASE REGISTRO AGOSTO'!$A$1:$T$889,18,FALSE)</f>
        <v>93401: Institución de Asistencia Social</v>
      </c>
      <c r="S542" s="178" t="str">
        <f>VLOOKUP(A542,'BASE REGISTRO AGOSTO'!$A$1:$T$889,19,FALSE)</f>
        <v>Recepción de antecedentes financieros del año 2020, aprobados por el Subdepartamento de Supervisión Financiera Nacional.</v>
      </c>
      <c r="T542" s="183">
        <f>VLOOKUP(A542,'BASE REGISTRO AGOSTO'!$A$1:$T$889,20,FALSE)</f>
        <v>37970</v>
      </c>
      <c r="U542" s="177">
        <v>6999</v>
      </c>
      <c r="V542" s="179">
        <v>4917013</v>
      </c>
      <c r="W542" s="179">
        <v>35036311</v>
      </c>
      <c r="X542" s="180">
        <v>44469</v>
      </c>
      <c r="Y542" s="176" t="s">
        <v>6489</v>
      </c>
      <c r="Z542" s="176" t="s">
        <v>6490</v>
      </c>
      <c r="AA542" s="181" t="s">
        <v>6516</v>
      </c>
    </row>
    <row r="543" spans="1:27" ht="15.75" customHeight="1" x14ac:dyDescent="0.2">
      <c r="A543" s="177">
        <v>6999</v>
      </c>
      <c r="B543" s="178" t="str">
        <f>VLOOKUP(A543,'BASE REGISTRO AGOSTO'!$A$1:$T$889,2,FALSE)</f>
        <v>Organización No Gubernamental de Desarrollo Humano ONG Proyecta</v>
      </c>
      <c r="C543" s="178">
        <f>VLOOKUP(A543,'BASE REGISTRO AGOSTO'!$A$1:$T$889,3,FALSE)</f>
        <v>741504006</v>
      </c>
      <c r="D543" s="178" t="str">
        <f>VLOOKUP(A543,'BASE REGISTRO AGOSTO'!$A$1:$T$889,4,FALSE)</f>
        <v>Corporación de Derecho Privado.</v>
      </c>
      <c r="E543" s="178" t="str">
        <f>VLOOKUP(A543,'BASE REGISTRO AGOSTO'!$A$1:$T$889,5,FALSE)</f>
        <v>Otorgado por Decreto Supremo Nº 241, de fecha 31 de marzo de 1997, del Ministerio de Justicia.</v>
      </c>
      <c r="F543" s="178" t="str">
        <f>VLOOKUP(A543,'BASE REGISTRO AGOSTO'!$A$1:$T$889,6,FALSE)</f>
        <v>Certificado de Vigencia  de personas jurídicas sin fines de lucro folio Nº 500402310740, del 6 de agosto de 2021, emitido por SRCeI.</v>
      </c>
      <c r="G543" s="178" t="str">
        <f>VLOOKUP(A543,'BASE REGISTRO AGOSTO'!$A$1:$T$889,7,FALSE)</f>
        <v>93401: Institución de Asistencia Social</v>
      </c>
      <c r="H543" s="178" t="str">
        <f>VLOOKUP(A543,'BASE REGISTRO AGOSTO'!$A$1:$T$889,8,FALSE)</f>
        <v xml:space="preserve">Presidenta: Magdalena Toro Montecino x
Vice presidente: Pablo Ríos Toro          
Secretaria: Marcela Yañez Ruiz            
Tesorera: Carla Ríos Toro                    
Directoras:
Ximena  Ferrada Blank                        
Berta Blank Oyaneder                         
</v>
      </c>
      <c r="I543" s="178" t="str">
        <f>VLOOKUP(A543,'BASE REGISTRO AGOSTO'!$A$1:$T$889,9,FALSE)</f>
        <v xml:space="preserve">Durarán dos años en sus cargos.
</v>
      </c>
      <c r="J543" s="178" t="str">
        <f>VLOOKUP(A543,'BASE REGISTRO AGOSTO'!$A$1:$T$889,10,FALSE)</f>
        <v>De 23 de mayo de 2020 al 23 de mayo de 2022.</v>
      </c>
      <c r="K543" s="178" t="str">
        <f>VLOOKUP(A543,'BASE REGISTRO AGOSTO'!$A$1:$T$889,11,FALSE)</f>
        <v xml:space="preserve">Presidenta:  Magdalena Toro Montecino 
Representante de la Presidenta y el Directorio: María Alejandra Paulina Ríos Toro, (Coordinadora Institucional)
En la región de Los Lagos: Carlos Eduardo Vargas Rodríguez, 
</v>
      </c>
      <c r="L543" s="178" t="str">
        <f>VLOOKUP(A543,'BASE REGISTRO AGOSTO'!$A$1:$T$889,12,FALSE)</f>
        <v xml:space="preserve">Puren Nº 541, comuna de Angol, IX Región de La Araucanía.
</v>
      </c>
      <c r="M543" s="178" t="str">
        <f>VLOOKUP(A543,'BASE REGISTRO AGOSTO'!$A$1:$T$889,13,FALSE)</f>
        <v>IX</v>
      </c>
      <c r="N543" s="178" t="str">
        <f>VLOOKUP(A543,'BASE REGISTRO AGOSTO'!$A$1:$T$889,14,FALSE)</f>
        <v xml:space="preserve"> Angol</v>
      </c>
      <c r="O543" s="178">
        <f>VLOOKUP(A543,'BASE REGISTRO AGOSTO'!$A$1:$T$889,15,FALSE)</f>
        <v>0</v>
      </c>
      <c r="P543" s="178" t="str">
        <f>VLOOKUP(A543,'BASE REGISTRO AGOSTO'!$A$1:$T$889,16,FALSE)</f>
        <v xml:space="preserve"> ongproyecta@yahoo.es</v>
      </c>
      <c r="Q543" s="178">
        <f>VLOOKUP(A543,'BASE REGISTRO AGOSTO'!$A$1:$T$889,17,FALSE)</f>
        <v>0</v>
      </c>
      <c r="R543" s="178" t="str">
        <f>VLOOKUP(A543,'BASE REGISTRO AGOSTO'!$A$1:$T$889,18,FALSE)</f>
        <v>93401: Institución de Asistencia Social</v>
      </c>
      <c r="S543" s="178" t="str">
        <f>VLOOKUP(A543,'BASE REGISTRO AGOSTO'!$A$1:$T$889,19,FALSE)</f>
        <v>Recepción de antecedentes financieros del año 2020, aprobados por el Subdepartamento de Supervisión Financiera Nacional.</v>
      </c>
      <c r="T543" s="183">
        <f>VLOOKUP(A543,'BASE REGISTRO AGOSTO'!$A$1:$T$889,20,FALSE)</f>
        <v>37970</v>
      </c>
      <c r="U543" s="177">
        <v>6999</v>
      </c>
      <c r="V543" s="179">
        <v>0</v>
      </c>
      <c r="W543" s="179">
        <v>56119860</v>
      </c>
      <c r="X543" s="180">
        <v>44469</v>
      </c>
      <c r="Y543" s="176" t="s">
        <v>6489</v>
      </c>
      <c r="Z543" s="176" t="s">
        <v>6490</v>
      </c>
      <c r="AA543" s="181" t="s">
        <v>6531</v>
      </c>
    </row>
    <row r="544" spans="1:27" ht="15.75" customHeight="1" x14ac:dyDescent="0.2">
      <c r="A544" s="177">
        <v>6999</v>
      </c>
      <c r="B544" s="178" t="str">
        <f>VLOOKUP(A544,'BASE REGISTRO AGOSTO'!$A$1:$T$889,2,FALSE)</f>
        <v>Organización No Gubernamental de Desarrollo Humano ONG Proyecta</v>
      </c>
      <c r="C544" s="178">
        <f>VLOOKUP(A544,'BASE REGISTRO AGOSTO'!$A$1:$T$889,3,FALSE)</f>
        <v>741504006</v>
      </c>
      <c r="D544" s="178" t="str">
        <f>VLOOKUP(A544,'BASE REGISTRO AGOSTO'!$A$1:$T$889,4,FALSE)</f>
        <v>Corporación de Derecho Privado.</v>
      </c>
      <c r="E544" s="178" t="str">
        <f>VLOOKUP(A544,'BASE REGISTRO AGOSTO'!$A$1:$T$889,5,FALSE)</f>
        <v>Otorgado por Decreto Supremo Nº 241, de fecha 31 de marzo de 1997, del Ministerio de Justicia.</v>
      </c>
      <c r="F544" s="178" t="str">
        <f>VLOOKUP(A544,'BASE REGISTRO AGOSTO'!$A$1:$T$889,6,FALSE)</f>
        <v>Certificado de Vigencia  de personas jurídicas sin fines de lucro folio Nº 500402310740, del 6 de agosto de 2021, emitido por SRCeI.</v>
      </c>
      <c r="G544" s="178" t="str">
        <f>VLOOKUP(A544,'BASE REGISTRO AGOSTO'!$A$1:$T$889,7,FALSE)</f>
        <v>93401: Institución de Asistencia Social</v>
      </c>
      <c r="H544" s="178" t="str">
        <f>VLOOKUP(A544,'BASE REGISTRO AGOSTO'!$A$1:$T$889,8,FALSE)</f>
        <v xml:space="preserve">Presidenta: Magdalena Toro Montecino x
Vice presidente: Pablo Ríos Toro          
Secretaria: Marcela Yañez Ruiz            
Tesorera: Carla Ríos Toro                    
Directoras:
Ximena  Ferrada Blank                        
Berta Blank Oyaneder                         
</v>
      </c>
      <c r="I544" s="178" t="str">
        <f>VLOOKUP(A544,'BASE REGISTRO AGOSTO'!$A$1:$T$889,9,FALSE)</f>
        <v xml:space="preserve">Durarán dos años en sus cargos.
</v>
      </c>
      <c r="J544" s="178" t="str">
        <f>VLOOKUP(A544,'BASE REGISTRO AGOSTO'!$A$1:$T$889,10,FALSE)</f>
        <v>De 23 de mayo de 2020 al 23 de mayo de 2022.</v>
      </c>
      <c r="K544" s="178" t="str">
        <f>VLOOKUP(A544,'BASE REGISTRO AGOSTO'!$A$1:$T$889,11,FALSE)</f>
        <v xml:space="preserve">Presidenta:  Magdalena Toro Montecino 
Representante de la Presidenta y el Directorio: María Alejandra Paulina Ríos Toro, (Coordinadora Institucional)
En la región de Los Lagos: Carlos Eduardo Vargas Rodríguez, 
</v>
      </c>
      <c r="L544" s="178" t="str">
        <f>VLOOKUP(A544,'BASE REGISTRO AGOSTO'!$A$1:$T$889,12,FALSE)</f>
        <v xml:space="preserve">Puren Nº 541, comuna de Angol, IX Región de La Araucanía.
</v>
      </c>
      <c r="M544" s="178" t="str">
        <f>VLOOKUP(A544,'BASE REGISTRO AGOSTO'!$A$1:$T$889,13,FALSE)</f>
        <v>IX</v>
      </c>
      <c r="N544" s="178" t="str">
        <f>VLOOKUP(A544,'BASE REGISTRO AGOSTO'!$A$1:$T$889,14,FALSE)</f>
        <v xml:space="preserve"> Angol</v>
      </c>
      <c r="O544" s="178">
        <f>VLOOKUP(A544,'BASE REGISTRO AGOSTO'!$A$1:$T$889,15,FALSE)</f>
        <v>0</v>
      </c>
      <c r="P544" s="178" t="str">
        <f>VLOOKUP(A544,'BASE REGISTRO AGOSTO'!$A$1:$T$889,16,FALSE)</f>
        <v xml:space="preserve"> ongproyecta@yahoo.es</v>
      </c>
      <c r="Q544" s="178">
        <f>VLOOKUP(A544,'BASE REGISTRO AGOSTO'!$A$1:$T$889,17,FALSE)</f>
        <v>0</v>
      </c>
      <c r="R544" s="178" t="str">
        <f>VLOOKUP(A544,'BASE REGISTRO AGOSTO'!$A$1:$T$889,18,FALSE)</f>
        <v>93401: Institución de Asistencia Social</v>
      </c>
      <c r="S544" s="178" t="str">
        <f>VLOOKUP(A544,'BASE REGISTRO AGOSTO'!$A$1:$T$889,19,FALSE)</f>
        <v>Recepción de antecedentes financieros del año 2020, aprobados por el Subdepartamento de Supervisión Financiera Nacional.</v>
      </c>
      <c r="T544" s="183">
        <f>VLOOKUP(A544,'BASE REGISTRO AGOSTO'!$A$1:$T$889,20,FALSE)</f>
        <v>37970</v>
      </c>
      <c r="U544" s="177">
        <v>6999</v>
      </c>
      <c r="V544" s="179">
        <v>0</v>
      </c>
      <c r="W544" s="179">
        <v>1054622798</v>
      </c>
      <c r="X544" s="180">
        <v>44469</v>
      </c>
      <c r="Y544" s="176" t="s">
        <v>6489</v>
      </c>
      <c r="Z544" s="176" t="s">
        <v>6490</v>
      </c>
      <c r="AA544" s="181" t="s">
        <v>6535</v>
      </c>
    </row>
    <row r="545" spans="1:27" ht="15.75" customHeight="1" x14ac:dyDescent="0.2">
      <c r="A545" s="177">
        <v>6999</v>
      </c>
      <c r="B545" s="178" t="str">
        <f>VLOOKUP(A545,'BASE REGISTRO AGOSTO'!$A$1:$T$889,2,FALSE)</f>
        <v>Organización No Gubernamental de Desarrollo Humano ONG Proyecta</v>
      </c>
      <c r="C545" s="178">
        <f>VLOOKUP(A545,'BASE REGISTRO AGOSTO'!$A$1:$T$889,3,FALSE)</f>
        <v>741504006</v>
      </c>
      <c r="D545" s="178" t="str">
        <f>VLOOKUP(A545,'BASE REGISTRO AGOSTO'!$A$1:$T$889,4,FALSE)</f>
        <v>Corporación de Derecho Privado.</v>
      </c>
      <c r="E545" s="178" t="str">
        <f>VLOOKUP(A545,'BASE REGISTRO AGOSTO'!$A$1:$T$889,5,FALSE)</f>
        <v>Otorgado por Decreto Supremo Nº 241, de fecha 31 de marzo de 1997, del Ministerio de Justicia.</v>
      </c>
      <c r="F545" s="178" t="str">
        <f>VLOOKUP(A545,'BASE REGISTRO AGOSTO'!$A$1:$T$889,6,FALSE)</f>
        <v>Certificado de Vigencia  de personas jurídicas sin fines de lucro folio Nº 500402310740, del 6 de agosto de 2021, emitido por SRCeI.</v>
      </c>
      <c r="G545" s="178" t="str">
        <f>VLOOKUP(A545,'BASE REGISTRO AGOSTO'!$A$1:$T$889,7,FALSE)</f>
        <v>93401: Institución de Asistencia Social</v>
      </c>
      <c r="H545" s="178" t="str">
        <f>VLOOKUP(A545,'BASE REGISTRO AGOSTO'!$A$1:$T$889,8,FALSE)</f>
        <v xml:space="preserve">Presidenta: Magdalena Toro Montecino x
Vice presidente: Pablo Ríos Toro          
Secretaria: Marcela Yañez Ruiz            
Tesorera: Carla Ríos Toro                    
Directoras:
Ximena  Ferrada Blank                        
Berta Blank Oyaneder                         
</v>
      </c>
      <c r="I545" s="178" t="str">
        <f>VLOOKUP(A545,'BASE REGISTRO AGOSTO'!$A$1:$T$889,9,FALSE)</f>
        <v xml:space="preserve">Durarán dos años en sus cargos.
</v>
      </c>
      <c r="J545" s="178" t="str">
        <f>VLOOKUP(A545,'BASE REGISTRO AGOSTO'!$A$1:$T$889,10,FALSE)</f>
        <v>De 23 de mayo de 2020 al 23 de mayo de 2022.</v>
      </c>
      <c r="K545" s="178" t="str">
        <f>VLOOKUP(A545,'BASE REGISTRO AGOSTO'!$A$1:$T$889,11,FALSE)</f>
        <v xml:space="preserve">Presidenta:  Magdalena Toro Montecino 
Representante de la Presidenta y el Directorio: María Alejandra Paulina Ríos Toro, (Coordinadora Institucional)
En la región de Los Lagos: Carlos Eduardo Vargas Rodríguez, 
</v>
      </c>
      <c r="L545" s="178" t="str">
        <f>VLOOKUP(A545,'BASE REGISTRO AGOSTO'!$A$1:$T$889,12,FALSE)</f>
        <v xml:space="preserve">Puren Nº 541, comuna de Angol, IX Región de La Araucanía.
</v>
      </c>
      <c r="M545" s="178" t="str">
        <f>VLOOKUP(A545,'BASE REGISTRO AGOSTO'!$A$1:$T$889,13,FALSE)</f>
        <v>IX</v>
      </c>
      <c r="N545" s="178" t="str">
        <f>VLOOKUP(A545,'BASE REGISTRO AGOSTO'!$A$1:$T$889,14,FALSE)</f>
        <v xml:space="preserve"> Angol</v>
      </c>
      <c r="O545" s="178">
        <f>VLOOKUP(A545,'BASE REGISTRO AGOSTO'!$A$1:$T$889,15,FALSE)</f>
        <v>0</v>
      </c>
      <c r="P545" s="178" t="str">
        <f>VLOOKUP(A545,'BASE REGISTRO AGOSTO'!$A$1:$T$889,16,FALSE)</f>
        <v xml:space="preserve"> ongproyecta@yahoo.es</v>
      </c>
      <c r="Q545" s="178">
        <f>VLOOKUP(A545,'BASE REGISTRO AGOSTO'!$A$1:$T$889,17,FALSE)</f>
        <v>0</v>
      </c>
      <c r="R545" s="178" t="str">
        <f>VLOOKUP(A545,'BASE REGISTRO AGOSTO'!$A$1:$T$889,18,FALSE)</f>
        <v>93401: Institución de Asistencia Social</v>
      </c>
      <c r="S545" s="178" t="str">
        <f>VLOOKUP(A545,'BASE REGISTRO AGOSTO'!$A$1:$T$889,19,FALSE)</f>
        <v>Recepción de antecedentes financieros del año 2020, aprobados por el Subdepartamento de Supervisión Financiera Nacional.</v>
      </c>
      <c r="T545" s="183">
        <f>VLOOKUP(A545,'BASE REGISTRO AGOSTO'!$A$1:$T$889,20,FALSE)</f>
        <v>37970</v>
      </c>
      <c r="U545" s="177">
        <v>6999</v>
      </c>
      <c r="V545" s="179">
        <v>101784960</v>
      </c>
      <c r="W545" s="179">
        <v>244056832</v>
      </c>
      <c r="X545" s="180">
        <v>44469</v>
      </c>
      <c r="Y545" s="176" t="s">
        <v>6489</v>
      </c>
      <c r="Z545" s="176" t="s">
        <v>6490</v>
      </c>
      <c r="AA545" s="181" t="s">
        <v>6508</v>
      </c>
    </row>
    <row r="546" spans="1:27" ht="15.75" customHeight="1" x14ac:dyDescent="0.2">
      <c r="A546" s="177">
        <v>6999</v>
      </c>
      <c r="B546" s="178" t="str">
        <f>VLOOKUP(A546,'BASE REGISTRO AGOSTO'!$A$1:$T$889,2,FALSE)</f>
        <v>Organización No Gubernamental de Desarrollo Humano ONG Proyecta</v>
      </c>
      <c r="C546" s="178">
        <f>VLOOKUP(A546,'BASE REGISTRO AGOSTO'!$A$1:$T$889,3,FALSE)</f>
        <v>741504006</v>
      </c>
      <c r="D546" s="178" t="str">
        <f>VLOOKUP(A546,'BASE REGISTRO AGOSTO'!$A$1:$T$889,4,FALSE)</f>
        <v>Corporación de Derecho Privado.</v>
      </c>
      <c r="E546" s="178" t="str">
        <f>VLOOKUP(A546,'BASE REGISTRO AGOSTO'!$A$1:$T$889,5,FALSE)</f>
        <v>Otorgado por Decreto Supremo Nº 241, de fecha 31 de marzo de 1997, del Ministerio de Justicia.</v>
      </c>
      <c r="F546" s="178" t="str">
        <f>VLOOKUP(A546,'BASE REGISTRO AGOSTO'!$A$1:$T$889,6,FALSE)</f>
        <v>Certificado de Vigencia  de personas jurídicas sin fines de lucro folio Nº 500402310740, del 6 de agosto de 2021, emitido por SRCeI.</v>
      </c>
      <c r="G546" s="178" t="str">
        <f>VLOOKUP(A546,'BASE REGISTRO AGOSTO'!$A$1:$T$889,7,FALSE)</f>
        <v>93401: Institución de Asistencia Social</v>
      </c>
      <c r="H546" s="178" t="str">
        <f>VLOOKUP(A546,'BASE REGISTRO AGOSTO'!$A$1:$T$889,8,FALSE)</f>
        <v xml:space="preserve">Presidenta: Magdalena Toro Montecino x
Vice presidente: Pablo Ríos Toro          
Secretaria: Marcela Yañez Ruiz            
Tesorera: Carla Ríos Toro                    
Directoras:
Ximena  Ferrada Blank                        
Berta Blank Oyaneder                         
</v>
      </c>
      <c r="I546" s="178" t="str">
        <f>VLOOKUP(A546,'BASE REGISTRO AGOSTO'!$A$1:$T$889,9,FALSE)</f>
        <v xml:space="preserve">Durarán dos años en sus cargos.
</v>
      </c>
      <c r="J546" s="178" t="str">
        <f>VLOOKUP(A546,'BASE REGISTRO AGOSTO'!$A$1:$T$889,10,FALSE)</f>
        <v>De 23 de mayo de 2020 al 23 de mayo de 2022.</v>
      </c>
      <c r="K546" s="178" t="str">
        <f>VLOOKUP(A546,'BASE REGISTRO AGOSTO'!$A$1:$T$889,11,FALSE)</f>
        <v xml:space="preserve">Presidenta:  Magdalena Toro Montecino 
Representante de la Presidenta y el Directorio: María Alejandra Paulina Ríos Toro, (Coordinadora Institucional)
En la región de Los Lagos: Carlos Eduardo Vargas Rodríguez, 
</v>
      </c>
      <c r="L546" s="178" t="str">
        <f>VLOOKUP(A546,'BASE REGISTRO AGOSTO'!$A$1:$T$889,12,FALSE)</f>
        <v xml:space="preserve">Puren Nº 541, comuna de Angol, IX Región de La Araucanía.
</v>
      </c>
      <c r="M546" s="178" t="str">
        <f>VLOOKUP(A546,'BASE REGISTRO AGOSTO'!$A$1:$T$889,13,FALSE)</f>
        <v>IX</v>
      </c>
      <c r="N546" s="178" t="str">
        <f>VLOOKUP(A546,'BASE REGISTRO AGOSTO'!$A$1:$T$889,14,FALSE)</f>
        <v xml:space="preserve"> Angol</v>
      </c>
      <c r="O546" s="178">
        <f>VLOOKUP(A546,'BASE REGISTRO AGOSTO'!$A$1:$T$889,15,FALSE)</f>
        <v>0</v>
      </c>
      <c r="P546" s="178" t="str">
        <f>VLOOKUP(A546,'BASE REGISTRO AGOSTO'!$A$1:$T$889,16,FALSE)</f>
        <v xml:space="preserve"> ongproyecta@yahoo.es</v>
      </c>
      <c r="Q546" s="178">
        <f>VLOOKUP(A546,'BASE REGISTRO AGOSTO'!$A$1:$T$889,17,FALSE)</f>
        <v>0</v>
      </c>
      <c r="R546" s="178" t="str">
        <f>VLOOKUP(A546,'BASE REGISTRO AGOSTO'!$A$1:$T$889,18,FALSE)</f>
        <v>93401: Institución de Asistencia Social</v>
      </c>
      <c r="S546" s="178" t="str">
        <f>VLOOKUP(A546,'BASE REGISTRO AGOSTO'!$A$1:$T$889,19,FALSE)</f>
        <v>Recepción de antecedentes financieros del año 2020, aprobados por el Subdepartamento de Supervisión Financiera Nacional.</v>
      </c>
      <c r="T546" s="183">
        <f>VLOOKUP(A546,'BASE REGISTRO AGOSTO'!$A$1:$T$889,20,FALSE)</f>
        <v>37970</v>
      </c>
      <c r="U546" s="177">
        <v>6999</v>
      </c>
      <c r="V546" s="179">
        <v>29033593</v>
      </c>
      <c r="W546" s="179">
        <v>285625035</v>
      </c>
      <c r="X546" s="180">
        <v>44469</v>
      </c>
      <c r="Y546" s="176" t="s">
        <v>6489</v>
      </c>
      <c r="Z546" s="176" t="s">
        <v>6490</v>
      </c>
      <c r="AA546" s="181" t="s">
        <v>6545</v>
      </c>
    </row>
    <row r="547" spans="1:27" ht="15.75" customHeight="1" x14ac:dyDescent="0.2">
      <c r="A547" s="177">
        <v>7003</v>
      </c>
      <c r="B547" s="178" t="str">
        <f>VLOOKUP(A547,'BASE REGISTRO AGOSTO'!$A$1:$T$889,2,FALSE)</f>
        <v>Corporación Asociación Chilena Pro derechos de los Niños y Jóvenes PRODENI.</v>
      </c>
      <c r="C547" s="178">
        <f>VLOOKUP(A547,'BASE REGISTRO AGOSTO'!$A$1:$T$889,3,FALSE)</f>
        <v>731013004</v>
      </c>
      <c r="D547" s="178" t="str">
        <f>VLOOKUP(A547,'BASE REGISTRO AGOSTO'!$A$1:$T$889,4,FALSE)</f>
        <v>Corporación de Derecho Privado.</v>
      </c>
      <c r="E547" s="178" t="str">
        <f>VLOOKUP(A547,'BASE REGISTRO AGOSTO'!$A$1:$T$889,5,FALSE)</f>
        <v>Otorgada por Decreto Supremo Nº 1187, de fecha 19 de agosto de 1994, del Ministerio de Justicia, publicado en el Diario Oficial el día 13 de septiembre de 1994.</v>
      </c>
      <c r="F547" s="178" t="str">
        <f>VLOOKUP(A547,'BASE REGISTRO AGOSTO'!$A$1:$T$889,6,FALSE)</f>
        <v xml:space="preserve">Certificado de vigencia de Persona Jurídica sin fines de lucro, Folio N° 500406447929, de 31 de agosto de 2021, del Servicio de Registro Civil e Identificación.  
</v>
      </c>
      <c r="G547" s="178" t="str">
        <f>VLOOKUP(A547,'BASE REGISTRO AGOSTO'!$A$1:$T$889,7,FALSE)</f>
        <v xml:space="preserve">Desarrollar actividades por el reconocimiento y respeto de los derechos humanos de los niños, niñas y jóvenes, de la mujer y de las minorías étnicas, promoviendo los valores de un desarrollo democrático en un medio ambiente protegido.  </v>
      </c>
      <c r="H547" s="178" t="str">
        <f>VLOOKUP(A547,'BASE REGISTRO AGOSTO'!$A$1:$T$889,8,FALSE)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47" s="178" t="str">
        <f>VLOOKUP(A547,'BASE REGISTRO AGOSTO'!$A$1:$T$889,9,FALSE)</f>
        <v>Durarán 02 años en sus cargos</v>
      </c>
      <c r="J547" s="178" t="str">
        <f>VLOOKUP(A547,'BASE REGISTRO AGOSTO'!$A$1:$T$889,10,FALSE)</f>
        <v>29 de diciembre de 2020 al 29 de diciembre de 2022</v>
      </c>
      <c r="K547" s="178" t="str">
        <f>VLOOKUP(A547,'BASE REGISTRO AGOSTO'!$A$1:$T$889,11,FALSE)</f>
        <v xml:space="preserve">Poderes para que actúen conjunta, separada e indistintamente a nombre de a institución: 
Presidente: Guido Romo Costamaillere,  y,
Directora Ejecutiva: Francis Valverde Mosquera, 
Delegación de Poderes:
Patricia Rosa Larrea Bosshardt,  </v>
      </c>
      <c r="L547" s="178" t="str">
        <f>VLOOKUP(A547,'BASE REGISTRO AGOSTO'!$A$1:$T$889,12,FALSE)</f>
        <v xml:space="preserve">Providencia 835, oficina 17, comuna de Providencia.
</v>
      </c>
      <c r="M547" s="178" t="str">
        <f>VLOOKUP(A547,'BASE REGISTRO AGOSTO'!$A$1:$T$889,13,FALSE)</f>
        <v>XIII</v>
      </c>
      <c r="N547" s="178" t="str">
        <f>VLOOKUP(A547,'BASE REGISTRO AGOSTO'!$A$1:$T$889,14,FALSE)</f>
        <v>Providencia</v>
      </c>
      <c r="O547" s="178">
        <f>VLOOKUP(A547,'BASE REGISTRO AGOSTO'!$A$1:$T$889,15,FALSE)</f>
        <v>223414941</v>
      </c>
      <c r="P547" s="178" t="str">
        <f>VLOOKUP(A547,'BASE REGISTRO AGOSTO'!$A$1:$T$889,16,FALSE)</f>
        <v>achnu@achnu.cl 
franscisvalverde@achnu.cl</v>
      </c>
      <c r="Q547" s="178">
        <f>VLOOKUP(A547,'BASE REGISTRO AGOSTO'!$A$1:$T$889,17,FALSE)</f>
        <v>0</v>
      </c>
      <c r="R547" s="178" t="str">
        <f>VLOOKUP(A547,'BASE REGISTRO AGOSTO'!$A$1:$T$889,18,FALSE)</f>
        <v>fonos (02)- 2743150</v>
      </c>
      <c r="S547" s="178" t="str">
        <f>VLOOKUP(A547,'BASE REGISTRO AGOSTO'!$A$1:$T$889,19,FALSE)</f>
        <v xml:space="preserve">Se acompaña certificado financiero, correspondiente al año 2020, aprobado por el Subdepartamento de Supervisión Financiera Nacional. </v>
      </c>
      <c r="T547" s="183">
        <f>VLOOKUP(A547,'BASE REGISTRO AGOSTO'!$A$1:$T$889,20,FALSE)</f>
        <v>37970</v>
      </c>
      <c r="U547" s="177">
        <v>7003</v>
      </c>
      <c r="V547" s="179">
        <v>0</v>
      </c>
      <c r="W547" s="179">
        <v>120691405</v>
      </c>
      <c r="X547" s="180">
        <v>44469</v>
      </c>
      <c r="Y547" s="176" t="s">
        <v>6489</v>
      </c>
      <c r="Z547" s="176" t="s">
        <v>6490</v>
      </c>
      <c r="AA547" s="181" t="s">
        <v>148</v>
      </c>
    </row>
    <row r="548" spans="1:27" ht="15.75" customHeight="1" x14ac:dyDescent="0.2">
      <c r="A548" s="177">
        <v>7003</v>
      </c>
      <c r="B548" s="178" t="str">
        <f>VLOOKUP(A548,'BASE REGISTRO AGOSTO'!$A$1:$T$889,2,FALSE)</f>
        <v>Corporación Asociación Chilena Pro derechos de los Niños y Jóvenes PRODENI.</v>
      </c>
      <c r="C548" s="178">
        <f>VLOOKUP(A548,'BASE REGISTRO AGOSTO'!$A$1:$T$889,3,FALSE)</f>
        <v>731013004</v>
      </c>
      <c r="D548" s="178" t="str">
        <f>VLOOKUP(A548,'BASE REGISTRO AGOSTO'!$A$1:$T$889,4,FALSE)</f>
        <v>Corporación de Derecho Privado.</v>
      </c>
      <c r="E548" s="178" t="str">
        <f>VLOOKUP(A548,'BASE REGISTRO AGOSTO'!$A$1:$T$889,5,FALSE)</f>
        <v>Otorgada por Decreto Supremo Nº 1187, de fecha 19 de agosto de 1994, del Ministerio de Justicia, publicado en el Diario Oficial el día 13 de septiembre de 1994.</v>
      </c>
      <c r="F548" s="178" t="str">
        <f>VLOOKUP(A548,'BASE REGISTRO AGOSTO'!$A$1:$T$889,6,FALSE)</f>
        <v xml:space="preserve">Certificado de vigencia de Persona Jurídica sin fines de lucro, Folio N° 500406447929, de 31 de agosto de 2021, del Servicio de Registro Civil e Identificación.  
</v>
      </c>
      <c r="G548" s="178" t="str">
        <f>VLOOKUP(A548,'BASE REGISTRO AGOSTO'!$A$1:$T$889,7,FALSE)</f>
        <v xml:space="preserve">Desarrollar actividades por el reconocimiento y respeto de los derechos humanos de los niños, niñas y jóvenes, de la mujer y de las minorías étnicas, promoviendo los valores de un desarrollo democrático en un medio ambiente protegido.  </v>
      </c>
      <c r="H548" s="178" t="str">
        <f>VLOOKUP(A548,'BASE REGISTRO AGOSTO'!$A$1:$T$889,8,FALSE)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48" s="178" t="str">
        <f>VLOOKUP(A548,'BASE REGISTRO AGOSTO'!$A$1:$T$889,9,FALSE)</f>
        <v>Durarán 02 años en sus cargos</v>
      </c>
      <c r="J548" s="178" t="str">
        <f>VLOOKUP(A548,'BASE REGISTRO AGOSTO'!$A$1:$T$889,10,FALSE)</f>
        <v>29 de diciembre de 2020 al 29 de diciembre de 2022</v>
      </c>
      <c r="K548" s="178" t="str">
        <f>VLOOKUP(A548,'BASE REGISTRO AGOSTO'!$A$1:$T$889,11,FALSE)</f>
        <v xml:space="preserve">Poderes para que actúen conjunta, separada e indistintamente a nombre de a institución: 
Presidente: Guido Romo Costamaillere,  y,
Directora Ejecutiva: Francis Valverde Mosquera, 
Delegación de Poderes:
Patricia Rosa Larrea Bosshardt,  </v>
      </c>
      <c r="L548" s="178" t="str">
        <f>VLOOKUP(A548,'BASE REGISTRO AGOSTO'!$A$1:$T$889,12,FALSE)</f>
        <v xml:space="preserve">Providencia 835, oficina 17, comuna de Providencia.
</v>
      </c>
      <c r="M548" s="178" t="str">
        <f>VLOOKUP(A548,'BASE REGISTRO AGOSTO'!$A$1:$T$889,13,FALSE)</f>
        <v>XIII</v>
      </c>
      <c r="N548" s="178" t="str">
        <f>VLOOKUP(A548,'BASE REGISTRO AGOSTO'!$A$1:$T$889,14,FALSE)</f>
        <v>Providencia</v>
      </c>
      <c r="O548" s="178">
        <f>VLOOKUP(A548,'BASE REGISTRO AGOSTO'!$A$1:$T$889,15,FALSE)</f>
        <v>223414941</v>
      </c>
      <c r="P548" s="178" t="str">
        <f>VLOOKUP(A548,'BASE REGISTRO AGOSTO'!$A$1:$T$889,16,FALSE)</f>
        <v>achnu@achnu.cl 
franscisvalverde@achnu.cl</v>
      </c>
      <c r="Q548" s="178">
        <f>VLOOKUP(A548,'BASE REGISTRO AGOSTO'!$A$1:$T$889,17,FALSE)</f>
        <v>0</v>
      </c>
      <c r="R548" s="178" t="str">
        <f>VLOOKUP(A548,'BASE REGISTRO AGOSTO'!$A$1:$T$889,18,FALSE)</f>
        <v>fonos (02)- 2743150</v>
      </c>
      <c r="S548" s="178" t="str">
        <f>VLOOKUP(A548,'BASE REGISTRO AGOSTO'!$A$1:$T$889,19,FALSE)</f>
        <v xml:space="preserve">Se acompaña certificado financiero, correspondiente al año 2020, aprobado por el Subdepartamento de Supervisión Financiera Nacional. </v>
      </c>
      <c r="T548" s="183">
        <f>VLOOKUP(A548,'BASE REGISTRO AGOSTO'!$A$1:$T$889,20,FALSE)</f>
        <v>37970</v>
      </c>
      <c r="U548" s="177">
        <v>7003</v>
      </c>
      <c r="V548" s="179">
        <v>0</v>
      </c>
      <c r="W548" s="179">
        <v>50113232</v>
      </c>
      <c r="X548" s="180">
        <v>44469</v>
      </c>
      <c r="Y548" s="176" t="s">
        <v>6489</v>
      </c>
      <c r="Z548" s="176" t="s">
        <v>6490</v>
      </c>
      <c r="AA548" s="181" t="s">
        <v>6556</v>
      </c>
    </row>
    <row r="549" spans="1:27" ht="15.75" customHeight="1" x14ac:dyDescent="0.2">
      <c r="A549" s="177">
        <v>7003</v>
      </c>
      <c r="B549" s="178" t="str">
        <f>VLOOKUP(A549,'BASE REGISTRO AGOSTO'!$A$1:$T$889,2,FALSE)</f>
        <v>Corporación Asociación Chilena Pro derechos de los Niños y Jóvenes PRODENI.</v>
      </c>
      <c r="C549" s="178">
        <f>VLOOKUP(A549,'BASE REGISTRO AGOSTO'!$A$1:$T$889,3,FALSE)</f>
        <v>731013004</v>
      </c>
      <c r="D549" s="178" t="str">
        <f>VLOOKUP(A549,'BASE REGISTRO AGOSTO'!$A$1:$T$889,4,FALSE)</f>
        <v>Corporación de Derecho Privado.</v>
      </c>
      <c r="E549" s="178" t="str">
        <f>VLOOKUP(A549,'BASE REGISTRO AGOSTO'!$A$1:$T$889,5,FALSE)</f>
        <v>Otorgada por Decreto Supremo Nº 1187, de fecha 19 de agosto de 1994, del Ministerio de Justicia, publicado en el Diario Oficial el día 13 de septiembre de 1994.</v>
      </c>
      <c r="F549" s="178" t="str">
        <f>VLOOKUP(A549,'BASE REGISTRO AGOSTO'!$A$1:$T$889,6,FALSE)</f>
        <v xml:space="preserve">Certificado de vigencia de Persona Jurídica sin fines de lucro, Folio N° 500406447929, de 31 de agosto de 2021, del Servicio de Registro Civil e Identificación.  
</v>
      </c>
      <c r="G549" s="178" t="str">
        <f>VLOOKUP(A549,'BASE REGISTRO AGOSTO'!$A$1:$T$889,7,FALSE)</f>
        <v xml:space="preserve">Desarrollar actividades por el reconocimiento y respeto de los derechos humanos de los niños, niñas y jóvenes, de la mujer y de las minorías étnicas, promoviendo los valores de un desarrollo democrático en un medio ambiente protegido.  </v>
      </c>
      <c r="H549" s="178" t="str">
        <f>VLOOKUP(A549,'BASE REGISTRO AGOSTO'!$A$1:$T$889,8,FALSE)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49" s="178" t="str">
        <f>VLOOKUP(A549,'BASE REGISTRO AGOSTO'!$A$1:$T$889,9,FALSE)</f>
        <v>Durarán 02 años en sus cargos</v>
      </c>
      <c r="J549" s="178" t="str">
        <f>VLOOKUP(A549,'BASE REGISTRO AGOSTO'!$A$1:$T$889,10,FALSE)</f>
        <v>29 de diciembre de 2020 al 29 de diciembre de 2022</v>
      </c>
      <c r="K549" s="178" t="str">
        <f>VLOOKUP(A549,'BASE REGISTRO AGOSTO'!$A$1:$T$889,11,FALSE)</f>
        <v xml:space="preserve">Poderes para que actúen conjunta, separada e indistintamente a nombre de a institución: 
Presidente: Guido Romo Costamaillere,  y,
Directora Ejecutiva: Francis Valverde Mosquera, 
Delegación de Poderes:
Patricia Rosa Larrea Bosshardt,  </v>
      </c>
      <c r="L549" s="178" t="str">
        <f>VLOOKUP(A549,'BASE REGISTRO AGOSTO'!$A$1:$T$889,12,FALSE)</f>
        <v xml:space="preserve">Providencia 835, oficina 17, comuna de Providencia.
</v>
      </c>
      <c r="M549" s="178" t="str">
        <f>VLOOKUP(A549,'BASE REGISTRO AGOSTO'!$A$1:$T$889,13,FALSE)</f>
        <v>XIII</v>
      </c>
      <c r="N549" s="178" t="str">
        <f>VLOOKUP(A549,'BASE REGISTRO AGOSTO'!$A$1:$T$889,14,FALSE)</f>
        <v>Providencia</v>
      </c>
      <c r="O549" s="178">
        <f>VLOOKUP(A549,'BASE REGISTRO AGOSTO'!$A$1:$T$889,15,FALSE)</f>
        <v>223414941</v>
      </c>
      <c r="P549" s="178" t="str">
        <f>VLOOKUP(A549,'BASE REGISTRO AGOSTO'!$A$1:$T$889,16,FALSE)</f>
        <v>achnu@achnu.cl 
franscisvalverde@achnu.cl</v>
      </c>
      <c r="Q549" s="178">
        <f>VLOOKUP(A549,'BASE REGISTRO AGOSTO'!$A$1:$T$889,17,FALSE)</f>
        <v>0</v>
      </c>
      <c r="R549" s="178" t="str">
        <f>VLOOKUP(A549,'BASE REGISTRO AGOSTO'!$A$1:$T$889,18,FALSE)</f>
        <v>fonos (02)- 2743150</v>
      </c>
      <c r="S549" s="178" t="str">
        <f>VLOOKUP(A549,'BASE REGISTRO AGOSTO'!$A$1:$T$889,19,FALSE)</f>
        <v xml:space="preserve">Se acompaña certificado financiero, correspondiente al año 2020, aprobado por el Subdepartamento de Supervisión Financiera Nacional. </v>
      </c>
      <c r="T549" s="183">
        <f>VLOOKUP(A549,'BASE REGISTRO AGOSTO'!$A$1:$T$889,20,FALSE)</f>
        <v>37970</v>
      </c>
      <c r="U549" s="177">
        <v>7003</v>
      </c>
      <c r="V549" s="179">
        <v>0</v>
      </c>
      <c r="W549" s="179">
        <v>56116200</v>
      </c>
      <c r="X549" s="180">
        <v>44469</v>
      </c>
      <c r="Y549" s="176" t="s">
        <v>6489</v>
      </c>
      <c r="Z549" s="176" t="s">
        <v>6490</v>
      </c>
      <c r="AA549" s="181" t="s">
        <v>6566</v>
      </c>
    </row>
    <row r="550" spans="1:27" ht="15.75" customHeight="1" x14ac:dyDescent="0.2">
      <c r="A550" s="177">
        <v>7003</v>
      </c>
      <c r="B550" s="178" t="str">
        <f>VLOOKUP(A550,'BASE REGISTRO AGOSTO'!$A$1:$T$889,2,FALSE)</f>
        <v>Corporación Asociación Chilena Pro derechos de los Niños y Jóvenes PRODENI.</v>
      </c>
      <c r="C550" s="178">
        <f>VLOOKUP(A550,'BASE REGISTRO AGOSTO'!$A$1:$T$889,3,FALSE)</f>
        <v>731013004</v>
      </c>
      <c r="D550" s="178" t="str">
        <f>VLOOKUP(A550,'BASE REGISTRO AGOSTO'!$A$1:$T$889,4,FALSE)</f>
        <v>Corporación de Derecho Privado.</v>
      </c>
      <c r="E550" s="178" t="str">
        <f>VLOOKUP(A550,'BASE REGISTRO AGOSTO'!$A$1:$T$889,5,FALSE)</f>
        <v>Otorgada por Decreto Supremo Nº 1187, de fecha 19 de agosto de 1994, del Ministerio de Justicia, publicado en el Diario Oficial el día 13 de septiembre de 1994.</v>
      </c>
      <c r="F550" s="178" t="str">
        <f>VLOOKUP(A550,'BASE REGISTRO AGOSTO'!$A$1:$T$889,6,FALSE)</f>
        <v xml:space="preserve">Certificado de vigencia de Persona Jurídica sin fines de lucro, Folio N° 500406447929, de 31 de agosto de 2021, del Servicio de Registro Civil e Identificación.  
</v>
      </c>
      <c r="G550" s="178" t="str">
        <f>VLOOKUP(A550,'BASE REGISTRO AGOSTO'!$A$1:$T$889,7,FALSE)</f>
        <v xml:space="preserve">Desarrollar actividades por el reconocimiento y respeto de los derechos humanos de los niños, niñas y jóvenes, de la mujer y de las minorías étnicas, promoviendo los valores de un desarrollo democrático en un medio ambiente protegido.  </v>
      </c>
      <c r="H550" s="178" t="str">
        <f>VLOOKUP(A550,'BASE REGISTRO AGOSTO'!$A$1:$T$889,8,FALSE)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50" s="178" t="str">
        <f>VLOOKUP(A550,'BASE REGISTRO AGOSTO'!$A$1:$T$889,9,FALSE)</f>
        <v>Durarán 02 años en sus cargos</v>
      </c>
      <c r="J550" s="178" t="str">
        <f>VLOOKUP(A550,'BASE REGISTRO AGOSTO'!$A$1:$T$889,10,FALSE)</f>
        <v>29 de diciembre de 2020 al 29 de diciembre de 2022</v>
      </c>
      <c r="K550" s="178" t="str">
        <f>VLOOKUP(A550,'BASE REGISTRO AGOSTO'!$A$1:$T$889,11,FALSE)</f>
        <v xml:space="preserve">Poderes para que actúen conjunta, separada e indistintamente a nombre de a institución: 
Presidente: Guido Romo Costamaillere,  y,
Directora Ejecutiva: Francis Valverde Mosquera, 
Delegación de Poderes:
Patricia Rosa Larrea Bosshardt,  </v>
      </c>
      <c r="L550" s="178" t="str">
        <f>VLOOKUP(A550,'BASE REGISTRO AGOSTO'!$A$1:$T$889,12,FALSE)</f>
        <v xml:space="preserve">Providencia 835, oficina 17, comuna de Providencia.
</v>
      </c>
      <c r="M550" s="178" t="str">
        <f>VLOOKUP(A550,'BASE REGISTRO AGOSTO'!$A$1:$T$889,13,FALSE)</f>
        <v>XIII</v>
      </c>
      <c r="N550" s="178" t="str">
        <f>VLOOKUP(A550,'BASE REGISTRO AGOSTO'!$A$1:$T$889,14,FALSE)</f>
        <v>Providencia</v>
      </c>
      <c r="O550" s="178">
        <f>VLOOKUP(A550,'BASE REGISTRO AGOSTO'!$A$1:$T$889,15,FALSE)</f>
        <v>223414941</v>
      </c>
      <c r="P550" s="178" t="str">
        <f>VLOOKUP(A550,'BASE REGISTRO AGOSTO'!$A$1:$T$889,16,FALSE)</f>
        <v>achnu@achnu.cl 
franscisvalverde@achnu.cl</v>
      </c>
      <c r="Q550" s="178">
        <f>VLOOKUP(A550,'BASE REGISTRO AGOSTO'!$A$1:$T$889,17,FALSE)</f>
        <v>0</v>
      </c>
      <c r="R550" s="178" t="str">
        <f>VLOOKUP(A550,'BASE REGISTRO AGOSTO'!$A$1:$T$889,18,FALSE)</f>
        <v>fonos (02)- 2743150</v>
      </c>
      <c r="S550" s="178" t="str">
        <f>VLOOKUP(A550,'BASE REGISTRO AGOSTO'!$A$1:$T$889,19,FALSE)</f>
        <v xml:space="preserve">Se acompaña certificado financiero, correspondiente al año 2020, aprobado por el Subdepartamento de Supervisión Financiera Nacional. </v>
      </c>
      <c r="T550" s="183">
        <f>VLOOKUP(A550,'BASE REGISTRO AGOSTO'!$A$1:$T$889,20,FALSE)</f>
        <v>37970</v>
      </c>
      <c r="U550" s="177">
        <v>7003</v>
      </c>
      <c r="V550" s="179">
        <v>0</v>
      </c>
      <c r="W550" s="179">
        <v>36472944</v>
      </c>
      <c r="X550" s="180">
        <v>44469</v>
      </c>
      <c r="Y550" s="176" t="s">
        <v>6489</v>
      </c>
      <c r="Z550" s="176" t="s">
        <v>6490</v>
      </c>
      <c r="AA550" s="181" t="s">
        <v>6573</v>
      </c>
    </row>
    <row r="551" spans="1:27" ht="15.75" customHeight="1" x14ac:dyDescent="0.2">
      <c r="A551" s="177">
        <v>7003</v>
      </c>
      <c r="B551" s="178" t="str">
        <f>VLOOKUP(A551,'BASE REGISTRO AGOSTO'!$A$1:$T$889,2,FALSE)</f>
        <v>Corporación Asociación Chilena Pro derechos de los Niños y Jóvenes PRODENI.</v>
      </c>
      <c r="C551" s="178">
        <f>VLOOKUP(A551,'BASE REGISTRO AGOSTO'!$A$1:$T$889,3,FALSE)</f>
        <v>731013004</v>
      </c>
      <c r="D551" s="178" t="str">
        <f>VLOOKUP(A551,'BASE REGISTRO AGOSTO'!$A$1:$T$889,4,FALSE)</f>
        <v>Corporación de Derecho Privado.</v>
      </c>
      <c r="E551" s="178" t="str">
        <f>VLOOKUP(A551,'BASE REGISTRO AGOSTO'!$A$1:$T$889,5,FALSE)</f>
        <v>Otorgada por Decreto Supremo Nº 1187, de fecha 19 de agosto de 1994, del Ministerio de Justicia, publicado en el Diario Oficial el día 13 de septiembre de 1994.</v>
      </c>
      <c r="F551" s="178" t="str">
        <f>VLOOKUP(A551,'BASE REGISTRO AGOSTO'!$A$1:$T$889,6,FALSE)</f>
        <v xml:space="preserve">Certificado de vigencia de Persona Jurídica sin fines de lucro, Folio N° 500406447929, de 31 de agosto de 2021, del Servicio de Registro Civil e Identificación.  
</v>
      </c>
      <c r="G551" s="178" t="str">
        <f>VLOOKUP(A551,'BASE REGISTRO AGOSTO'!$A$1:$T$889,7,FALSE)</f>
        <v xml:space="preserve">Desarrollar actividades por el reconocimiento y respeto de los derechos humanos de los niños, niñas y jóvenes, de la mujer y de las minorías étnicas, promoviendo los valores de un desarrollo democrático en un medio ambiente protegido.  </v>
      </c>
      <c r="H551" s="178" t="str">
        <f>VLOOKUP(A551,'BASE REGISTRO AGOSTO'!$A$1:$T$889,8,FALSE)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51" s="178" t="str">
        <f>VLOOKUP(A551,'BASE REGISTRO AGOSTO'!$A$1:$T$889,9,FALSE)</f>
        <v>Durarán 02 años en sus cargos</v>
      </c>
      <c r="J551" s="178" t="str">
        <f>VLOOKUP(A551,'BASE REGISTRO AGOSTO'!$A$1:$T$889,10,FALSE)</f>
        <v>29 de diciembre de 2020 al 29 de diciembre de 2022</v>
      </c>
      <c r="K551" s="178" t="str">
        <f>VLOOKUP(A551,'BASE REGISTRO AGOSTO'!$A$1:$T$889,11,FALSE)</f>
        <v xml:space="preserve">Poderes para que actúen conjunta, separada e indistintamente a nombre de a institución: 
Presidente: Guido Romo Costamaillere,  y,
Directora Ejecutiva: Francis Valverde Mosquera, 
Delegación de Poderes:
Patricia Rosa Larrea Bosshardt,  </v>
      </c>
      <c r="L551" s="178" t="str">
        <f>VLOOKUP(A551,'BASE REGISTRO AGOSTO'!$A$1:$T$889,12,FALSE)</f>
        <v xml:space="preserve">Providencia 835, oficina 17, comuna de Providencia.
</v>
      </c>
      <c r="M551" s="178" t="str">
        <f>VLOOKUP(A551,'BASE REGISTRO AGOSTO'!$A$1:$T$889,13,FALSE)</f>
        <v>XIII</v>
      </c>
      <c r="N551" s="178" t="str">
        <f>VLOOKUP(A551,'BASE REGISTRO AGOSTO'!$A$1:$T$889,14,FALSE)</f>
        <v>Providencia</v>
      </c>
      <c r="O551" s="178">
        <f>VLOOKUP(A551,'BASE REGISTRO AGOSTO'!$A$1:$T$889,15,FALSE)</f>
        <v>223414941</v>
      </c>
      <c r="P551" s="178" t="str">
        <f>VLOOKUP(A551,'BASE REGISTRO AGOSTO'!$A$1:$T$889,16,FALSE)</f>
        <v>achnu@achnu.cl 
franscisvalverde@achnu.cl</v>
      </c>
      <c r="Q551" s="178">
        <f>VLOOKUP(A551,'BASE REGISTRO AGOSTO'!$A$1:$T$889,17,FALSE)</f>
        <v>0</v>
      </c>
      <c r="R551" s="178" t="str">
        <f>VLOOKUP(A551,'BASE REGISTRO AGOSTO'!$A$1:$T$889,18,FALSE)</f>
        <v>fonos (02)- 2743150</v>
      </c>
      <c r="S551" s="178" t="str">
        <f>VLOOKUP(A551,'BASE REGISTRO AGOSTO'!$A$1:$T$889,19,FALSE)</f>
        <v xml:space="preserve">Se acompaña certificado financiero, correspondiente al año 2020, aprobado por el Subdepartamento de Supervisión Financiera Nacional. </v>
      </c>
      <c r="T551" s="183">
        <f>VLOOKUP(A551,'BASE REGISTRO AGOSTO'!$A$1:$T$889,20,FALSE)</f>
        <v>37970</v>
      </c>
      <c r="U551" s="177">
        <v>7003</v>
      </c>
      <c r="V551" s="179">
        <v>0</v>
      </c>
      <c r="W551" s="179">
        <v>66945364</v>
      </c>
      <c r="X551" s="180">
        <v>44469</v>
      </c>
      <c r="Y551" s="176" t="s">
        <v>6489</v>
      </c>
      <c r="Z551" s="176" t="s">
        <v>6490</v>
      </c>
      <c r="AA551" s="181" t="s">
        <v>6575</v>
      </c>
    </row>
    <row r="552" spans="1:27" ht="15.75" customHeight="1" x14ac:dyDescent="0.2">
      <c r="A552" s="177">
        <v>7004</v>
      </c>
      <c r="B552" s="178" t="str">
        <f>VLOOKUP(A552,'BASE REGISTRO AGOSTO'!$A$1:$T$889,2,FALSE)</f>
        <v xml:space="preserve">Fundación Paicaví </v>
      </c>
      <c r="C552" s="178">
        <f>VLOOKUP(A552,'BASE REGISTRO AGOSTO'!$A$1:$T$889,3,FALSE)</f>
        <v>716904008</v>
      </c>
      <c r="D552" s="178" t="str">
        <f>VLOOKUP(A552,'BASE REGISTRO AGOSTO'!$A$1:$T$889,4,FALSE)</f>
        <v>Fundación de Derecho Privado</v>
      </c>
      <c r="E552" s="178" t="str">
        <f>VLOOKUP(A552,'BASE REGISTRO AGOSTO'!$A$1:$T$889,5,FALSE)</f>
        <v>Otorgado por Decreto Supremo Nº 742 de fecha 13 de julio de 1989, del Ministerio de Justicia.</v>
      </c>
      <c r="F552" s="178" t="str">
        <f>VLOOKUP(A552,'BASE REGISTRO AGOSTO'!$A$1:$T$889,6,FALSE)</f>
        <v>Certificado de Vigencia folio Nº 500356609686, emitido por el SRCeI, con fecha 17 de noviembre de 2020.</v>
      </c>
      <c r="G552" s="178" t="str">
        <f>VLOOKUP(A552,'BASE REGISTRO AGOSTO'!$A$1:$T$889,7,FALSE)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52" s="178" t="str">
        <f>VLOOKUP(A552,'BASE REGISTRO AGOSTO'!$A$1:$T$889,8,FALSE)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552" s="178" t="str">
        <f>VLOOKUP(A552,'BASE REGISTRO AGOSTO'!$A$1:$T$889,9,FALSE)</f>
        <v xml:space="preserve">Permanecerán en sus cargos indefinidamente y serán reemplazados en caso de impedimento o renuncia.
El Presidente, Secretario y Tesorero: duran 3 años en sus cargos.
</v>
      </c>
      <c r="J552" s="178" t="str">
        <f>VLOOKUP(A552,'BASE REGISTRO AGOSTO'!$A$1:$T$889,10,FALSE)</f>
        <v>02 de noviembre de 2020 al 02 de noviembre del 2023</v>
      </c>
      <c r="K552" s="178" t="str">
        <f>VLOOKUP(A552,'BASE REGISTRO AGOSTO'!$A$1:$T$889,11,FALSE)</f>
        <v xml:space="preserve">Presidente. Ricardo Leiva Romero, 
</v>
      </c>
      <c r="L552" s="178" t="str">
        <f>VLOOKUP(A552,'BASE REGISTRO AGOSTO'!$A$1:$T$889,12,FALSE)</f>
        <v xml:space="preserve">Avate Molina Nº623, Localidad de Maipo, comuna de Buin, región Metropolitana
</v>
      </c>
      <c r="M552" s="178" t="str">
        <f>VLOOKUP(A552,'BASE REGISTRO AGOSTO'!$A$1:$T$889,13,FALSE)</f>
        <v>XIII</v>
      </c>
      <c r="N552" s="178" t="str">
        <f>VLOOKUP(A552,'BASE REGISTRO AGOSTO'!$A$1:$T$889,14,FALSE)</f>
        <v>Maipo</v>
      </c>
      <c r="O552" s="178" t="str">
        <f>VLOOKUP(A552,'BASE REGISTRO AGOSTO'!$A$1:$T$889,15,FALSE)</f>
        <v xml:space="preserve">9855136069 Administración
992225747 REM PER Quillahua </v>
      </c>
      <c r="P552" s="178" t="str">
        <f>VLOOKUP(A552,'BASE REGISTRO AGOSTO'!$A$1:$T$889,16,FALSE)</f>
        <v>hogarquillahua@yahoo.es</v>
      </c>
      <c r="Q552" s="178">
        <f>VLOOKUP(A552,'BASE REGISTRO AGOSTO'!$A$1:$T$889,17,FALSE)</f>
        <v>0</v>
      </c>
      <c r="R552" s="178">
        <f>VLOOKUP(A552,'BASE REGISTRO AGOSTO'!$A$1:$T$889,18,FALSE)</f>
        <v>93401</v>
      </c>
      <c r="S552" s="178" t="str">
        <f>VLOOKUP(A552,'BASE REGISTRO AGOSTO'!$A$1:$T$889,19,FALSE)</f>
        <v xml:space="preserve">Certificado de Antecedentes Financieros del año 2020, aprobados por el Subdepartamento de Supervisión Nacional. </v>
      </c>
      <c r="T552" s="183">
        <f>VLOOKUP(A552,'BASE REGISTRO AGOSTO'!$A$1:$T$889,20,FALSE)</f>
        <v>37970</v>
      </c>
      <c r="U552" s="177">
        <v>7004</v>
      </c>
      <c r="V552" s="179">
        <v>0</v>
      </c>
      <c r="W552" s="179">
        <v>248575960</v>
      </c>
      <c r="X552" s="180">
        <v>44469</v>
      </c>
      <c r="Y552" s="176" t="s">
        <v>6489</v>
      </c>
      <c r="Z552" s="176" t="s">
        <v>6490</v>
      </c>
      <c r="AA552" s="181" t="s">
        <v>6504</v>
      </c>
    </row>
    <row r="553" spans="1:27" ht="15.75" customHeight="1" x14ac:dyDescent="0.2">
      <c r="A553" s="177">
        <v>7010</v>
      </c>
      <c r="B553" s="178" t="str">
        <f>VLOOKUP(A553,'BASE REGISTRO AGOSTO'!$A$1:$T$889,2,FALSE)</f>
        <v xml:space="preserve">
Organización Comunitaria Funcional Haka Pupa o Te Nga Poki
</v>
      </c>
      <c r="C553" s="178">
        <f>VLOOKUP(A553,'BASE REGISTRO AGOSTO'!$A$1:$T$889,3,FALSE)</f>
        <v>747168008</v>
      </c>
      <c r="D553" s="178" t="str">
        <f>VLOOKUP(A553,'BASE REGISTRO AGOSTO'!$A$1:$T$889,4,FALSE)</f>
        <v xml:space="preserve">Organización comunitaria funcional.
</v>
      </c>
      <c r="E553" s="178" t="str">
        <f>VLOOKUP(A553,'BASE REGISTRO AGOSTO'!$A$1:$T$889,5,FALSE)</f>
        <v xml:space="preserve">Regida por Ley Nº 19.418, e inscrita en los Registros de organizaciones comunitarias territoriales y funcionales en la Secretaría Municipal de la I. Municipalidad de Isla de Pascua.
</v>
      </c>
      <c r="F553" s="178" t="str">
        <f>VLOOKUP(A553,'BASE REGISTRO AGOSTO'!$A$1:$T$889,6,FALSE)</f>
        <v xml:space="preserve">Certificado de vigencia de fecha 02 de julio de 2021, emitido por el Servicio de Registro Civil e Identificación, folio N° 85292393.
</v>
      </c>
      <c r="G553" s="178" t="str">
        <f>VLOOKUP(A553,'BASE REGISTRO AGOSTO'!$A$1:$T$889,7,FALSE)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53" s="178" t="str">
        <f>VLOOKUP(A553,'BASE REGISTRO AGOSTO'!$A$1:$T$889,8,FALSE)</f>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
      <c r="I553" s="178" t="str">
        <f>VLOOKUP(A553,'BASE REGISTRO AGOSTO'!$A$1:$T$889,9,FALSE)</f>
        <v>3 AÑOS</v>
      </c>
      <c r="J553" s="178" t="str">
        <f>VLOOKUP(A553,'BASE REGISTRO AGOSTO'!$A$1:$T$889,10,FALSE)</f>
        <v>Del 03 de noviembre de 2020 al 03 de noviembre del 2022; de acuerdo a Acta de Sesión Extraordinaria de Asamblea de Socios de fecha 03 de noviembre de 2020. Se solicita por correo electrónico escritura pública de asamblea, con fecha 17 de diciembre de 2020.</v>
      </c>
      <c r="K553" s="178" t="str">
        <f>VLOOKUP(A553,'BASE REGISTRO AGOSTO'!$A$1:$T$889,11,FALSE)</f>
        <v xml:space="preserve">Irma Inés Riroroko Paoa. </v>
      </c>
      <c r="L553" s="178" t="str">
        <f>VLOOKUP(A553,'BASE REGISTRO AGOSTO'!$A$1:$T$889,12,FALSE)</f>
        <v xml:space="preserve">Heki’l s/n, Sector Mataveri, I. de Pascua, Región de Valparaíso.
</v>
      </c>
      <c r="M553" s="178" t="str">
        <f>VLOOKUP(A553,'BASE REGISTRO AGOSTO'!$A$1:$T$889,13,FALSE)</f>
        <v>V</v>
      </c>
      <c r="N553" s="178" t="str">
        <f>VLOOKUP(A553,'BASE REGISTRO AGOSTO'!$A$1:$T$889,14,FALSE)</f>
        <v>I. de Pascua</v>
      </c>
      <c r="O553" s="178" t="str">
        <f>VLOOKUP(A553,'BASE REGISTRO AGOSTO'!$A$1:$T$889,15,FALSE)</f>
        <v>32) 2100563</v>
      </c>
      <c r="P553" s="178" t="str">
        <f>VLOOKUP(A553,'BASE REGISTRO AGOSTO'!$A$1:$T$889,16,FALSE)</f>
        <v xml:space="preserve">programappf.isladepascua@gmail.com
hakapupa2009@gmail.com </v>
      </c>
      <c r="Q553" s="178">
        <f>VLOOKUP(A553,'BASE REGISTRO AGOSTO'!$A$1:$T$889,17,FALSE)</f>
        <v>0</v>
      </c>
      <c r="R553" s="178" t="str">
        <f>VLOOKUP(A553,'BASE REGISTRO AGOSTO'!$A$1:$T$889,18,FALSE)</f>
        <v>93401 Institución de Asistencia Social.</v>
      </c>
      <c r="S553" s="178" t="str">
        <f>VLOOKUP(A553,'BASE REGISTRO AGOSTO'!$A$1:$T$889,19,FALSE)</f>
        <v>Se acompaña certificado financiero correspondiente al año 2020, aprobados por el Subdepartamento de Supervisión Financiera Nacional.</v>
      </c>
      <c r="T553" s="183">
        <f>VLOOKUP(A553,'BASE REGISTRO AGOSTO'!$A$1:$T$889,20,FALSE)</f>
        <v>37970</v>
      </c>
      <c r="U553" s="177">
        <v>7010</v>
      </c>
      <c r="V553" s="179">
        <v>17688240</v>
      </c>
      <c r="W553" s="179">
        <v>63677791</v>
      </c>
      <c r="X553" s="180">
        <v>44469</v>
      </c>
      <c r="Y553" s="176" t="s">
        <v>6489</v>
      </c>
      <c r="Z553" s="176" t="s">
        <v>6490</v>
      </c>
      <c r="AA553" s="181" t="s">
        <v>6593</v>
      </c>
    </row>
    <row r="554" spans="1:27" ht="15.75" customHeight="1" x14ac:dyDescent="0.2">
      <c r="A554" s="177">
        <v>7015</v>
      </c>
      <c r="B554" s="178" t="str">
        <f>VLOOKUP(A554,'BASE REGISTRO AGOSTO'!$A$1:$T$889,2,FALSE)</f>
        <v>Comunidad Papa Juan XXIII</v>
      </c>
      <c r="C554" s="178">
        <f>VLOOKUP(A554,'BASE REGISTRO AGOSTO'!$A$1:$T$889,3,FALSE)</f>
        <v>745046002</v>
      </c>
      <c r="D554" s="178" t="str">
        <f>VLOOKUP(A554,'BASE REGISTRO AGOSTO'!$A$1:$T$889,4,FALSE)</f>
        <v>Asociación de reconocimiento pontificio</v>
      </c>
      <c r="E554" s="178" t="str">
        <f>VLOOKUP(A554,'BASE REGISTRO AGOSTO'!$A$1:$T$889,5,FALSE)</f>
        <v>Erigida de acuerdo al Derecho Canónico, por decreto Nº 240, del Arzobispado de Santiago, de fecha 30 de junio de 1997.</v>
      </c>
      <c r="F554" s="178" t="str">
        <f>VLOOKUP(A554,'BASE REGISTRO AGOSTO'!$A$1:$T$889,6,FALSE)</f>
        <v>Indefinida.</v>
      </c>
      <c r="G554" s="178" t="str">
        <f>VLOOKUP(A554,'BASE REGISTRO AGOSTO'!$A$1:$T$889,7,FALSE)</f>
        <v>Participar en la misión de salvación de la iglesia, con afectuoso cuidado a todos aquellos que están afligidos a causa  de la debilidad humana.</v>
      </c>
      <c r="H554" s="178" t="str">
        <f>VLOOKUP(A554,'BASE REGISTRO AGOSTO'!$A$1:$T$889,8,FALSE)</f>
        <v>no tiene</v>
      </c>
      <c r="I554" s="178">
        <f>VLOOKUP(A554,'BASE REGISTRO AGOSTO'!$A$1:$T$889,9,FALSE)</f>
        <v>0</v>
      </c>
      <c r="J554" s="178">
        <f>VLOOKUP(A554,'BASE REGISTRO AGOSTO'!$A$1:$T$889,10,FALSE)</f>
        <v>0</v>
      </c>
      <c r="K554" s="178" t="str">
        <f>VLOOKUP(A554,'BASE REGISTRO AGOSTO'!$A$1:$T$889,11,FALSE)</f>
        <v xml:space="preserve">Silvia Andrea Quintanilla Vera
Juan Acuña Montero
</v>
      </c>
      <c r="L554" s="178" t="str">
        <f>VLOOKUP(A554,'BASE REGISTRO AGOSTO'!$A$1:$T$889,12,FALSE)</f>
        <v xml:space="preserve">Toesca Nº1970, Santiago.
</v>
      </c>
      <c r="M554" s="178" t="str">
        <f>VLOOKUP(A554,'BASE REGISTRO AGOSTO'!$A$1:$T$889,13,FALSE)</f>
        <v>XIII</v>
      </c>
      <c r="N554" s="178" t="str">
        <f>VLOOKUP(A554,'BASE REGISTRO AGOSTO'!$A$1:$T$889,14,FALSE)</f>
        <v>Santiago</v>
      </c>
      <c r="O554" s="178" t="str">
        <f>VLOOKUP(A554,'BASE REGISTRO AGOSTO'!$A$1:$T$889,15,FALSE)</f>
        <v>Fono 6960491 – 5441198</v>
      </c>
      <c r="P554" s="178" t="str">
        <f>VLOOKUP(A554,'BASE REGISTRO AGOSTO'!$A$1:$T$889,16,FALSE)</f>
        <v xml:space="preserve">apjxxiiisec@yahoo.es
apexxiiigianni@yahoo.es
</v>
      </c>
      <c r="Q554" s="178">
        <f>VLOOKUP(A554,'BASE REGISTRO AGOSTO'!$A$1:$T$889,17,FALSE)</f>
        <v>0</v>
      </c>
      <c r="R554" s="178">
        <f>VLOOKUP(A554,'BASE REGISTRO AGOSTO'!$A$1:$T$889,18,FALSE)</f>
        <v>93401</v>
      </c>
      <c r="S554" s="178" t="str">
        <f>VLOOKUP(A554,'BASE REGISTRO AGOSTO'!$A$1:$T$889,19,FALSE)</f>
        <v xml:space="preserve">Certificado de Antecedentes Financieros, correspondientes al año 2019, aprobados por el  Subdepartamento de Supervisión Financiera Nacional .  </v>
      </c>
      <c r="T554" s="183">
        <f>VLOOKUP(A554,'BASE REGISTRO AGOSTO'!$A$1:$T$889,20,FALSE)</f>
        <v>37970</v>
      </c>
      <c r="U554" s="177">
        <v>7015</v>
      </c>
      <c r="V554" s="179">
        <v>0</v>
      </c>
      <c r="W554" s="179">
        <v>45461880</v>
      </c>
      <c r="X554" s="180">
        <v>44469</v>
      </c>
      <c r="Y554" s="176" t="s">
        <v>6489</v>
      </c>
      <c r="Z554" s="176" t="s">
        <v>6490</v>
      </c>
      <c r="AA554" s="181" t="s">
        <v>6548</v>
      </c>
    </row>
    <row r="555" spans="1:27" ht="15.75" customHeight="1" x14ac:dyDescent="0.2">
      <c r="A555" s="177">
        <v>7018</v>
      </c>
      <c r="B555" s="178" t="str">
        <f>VLOOKUP(A555,'BASE REGISTRO AGOSTO'!$A$1:$T$889,2,FALSE)</f>
        <v xml:space="preserve">
I. Municipalidad de Calbuco
</v>
      </c>
      <c r="C555" s="178">
        <f>VLOOKUP(A555,'BASE REGISTRO AGOSTO'!$A$1:$T$889,3,FALSE)</f>
        <v>692206002</v>
      </c>
      <c r="D555" s="178" t="str">
        <f>VLOOKUP(A555,'BASE REGISTRO AGOSTO'!$A$1:$T$889,4,FALSE)</f>
        <v>Municipalidad</v>
      </c>
      <c r="E555" s="178" t="str">
        <f>VLOOKUP(A555,'BASE REGISTRO AGOSTO'!$A$1:$T$889,5,FALSE)</f>
        <v>Constitución Política de la República, art. 107.</v>
      </c>
      <c r="F555" s="178" t="str">
        <f>VLOOKUP(A555,'BASE REGISTRO AGOSTO'!$A$1:$T$889,6,FALSE)</f>
        <v>Indefinida.</v>
      </c>
      <c r="G555" s="178" t="str">
        <f>VLOOKUP(A555,'BASE REGISTRO AGOSTO'!$A$1:$T$889,7,FALSE)</f>
        <v>Según Ley Orgánica Nº 18.695, arts. 1º al 4º.</v>
      </c>
      <c r="H555" s="178" t="str">
        <f>VLOOKUP(A555,'BASE REGISTRO AGOSTO'!$A$1:$T$889,8,FALSE)</f>
        <v>no tiene</v>
      </c>
      <c r="I555" s="178">
        <f>VLOOKUP(A555,'BASE REGISTRO AGOSTO'!$A$1:$T$889,9,FALSE)</f>
        <v>0</v>
      </c>
      <c r="J555" s="178">
        <f>VLOOKUP(A555,'BASE REGISTRO AGOSTO'!$A$1:$T$889,10,FALSE)</f>
        <v>0</v>
      </c>
      <c r="K555" s="178" t="str">
        <f>VLOOKUP(A555,'BASE REGISTRO AGOSTO'!$A$1:$T$889,11,FALSE)</f>
        <v xml:space="preserve">Juan Francisco Calbucoy Guerrero
</v>
      </c>
      <c r="L555" s="178" t="str">
        <f>VLOOKUP(A555,'BASE REGISTRO AGOSTO'!$A$1:$T$889,12,FALSE)</f>
        <v xml:space="preserve">Federico Errázuriz Nº 210, Calbuco, Décima Región
</v>
      </c>
      <c r="M555" s="178" t="str">
        <f>VLOOKUP(A555,'BASE REGISTRO AGOSTO'!$A$1:$T$889,13,FALSE)</f>
        <v>X</v>
      </c>
      <c r="N555" s="178" t="str">
        <f>VLOOKUP(A555,'BASE REGISTRO AGOSTO'!$A$1:$T$889,14,FALSE)</f>
        <v>Calbuco</v>
      </c>
      <c r="O555" s="178" t="str">
        <f>VLOOKUP(A555,'BASE REGISTRO AGOSTO'!$A$1:$T$889,15,FALSE)</f>
        <v>Fono: 065- 2460701</v>
      </c>
      <c r="P555" s="178" t="str">
        <f>VLOOKUP(A555,'BASE REGISTRO AGOSTO'!$A$1:$T$889,16,FALSE)</f>
        <v>Correo electrónico: didecocalbuco@entelchile.net</v>
      </c>
      <c r="Q555" s="178">
        <f>VLOOKUP(A555,'BASE REGISTRO AGOSTO'!$A$1:$T$889,17,FALSE)</f>
        <v>0</v>
      </c>
      <c r="R555" s="178">
        <f>VLOOKUP(A555,'BASE REGISTRO AGOSTO'!$A$1:$T$889,18,FALSE)</f>
        <v>91001</v>
      </c>
      <c r="S555" s="178" t="str">
        <f>VLOOKUP(A555,'BASE REGISTRO AGOSTO'!$A$1:$T$889,19,FALSE)</f>
        <v xml:space="preserve">No se acompañan. Aplica Informe Jurídico Nº 09, de  fecha 14 de marzo de 2011 del Departamento Jurídico y Dictamen Nº 070791, de 2009, de la Contraloría General de la República.  
</v>
      </c>
      <c r="T555" s="183">
        <f>VLOOKUP(A555,'BASE REGISTRO AGOSTO'!$A$1:$T$889,20,FALSE)</f>
        <v>37970</v>
      </c>
      <c r="U555" s="177">
        <v>7018</v>
      </c>
      <c r="V555" s="179">
        <v>4893746</v>
      </c>
      <c r="W555" s="179">
        <v>34398152</v>
      </c>
      <c r="X555" s="180">
        <v>44469</v>
      </c>
      <c r="Y555" s="176" t="s">
        <v>6489</v>
      </c>
      <c r="Z555" s="176" t="s">
        <v>6490</v>
      </c>
      <c r="AA555" s="181" t="s">
        <v>6577</v>
      </c>
    </row>
    <row r="556" spans="1:27" ht="15.75" customHeight="1" x14ac:dyDescent="0.2">
      <c r="A556" s="177">
        <v>7021</v>
      </c>
      <c r="B556" s="178" t="str">
        <f>VLOOKUP(A556,'BASE REGISTRO AGOSTO'!$A$1:$T$889,2,FALSE)</f>
        <v xml:space="preserve">
I. Municipalidad de Aysén
</v>
      </c>
      <c r="C556" s="178" t="str">
        <f>VLOOKUP(A556,'BASE REGISTRO AGOSTO'!$A$1:$T$889,3,FALSE)</f>
        <v>69240100K</v>
      </c>
      <c r="D556" s="178" t="str">
        <f>VLOOKUP(A556,'BASE REGISTRO AGOSTO'!$A$1:$T$889,4,FALSE)</f>
        <v>Municipalidad</v>
      </c>
      <c r="E556" s="178" t="str">
        <f>VLOOKUP(A556,'BASE REGISTRO AGOSTO'!$A$1:$T$889,5,FALSE)</f>
        <v>Constitución Política de la República, art. 107.</v>
      </c>
      <c r="F556" s="178" t="str">
        <f>VLOOKUP(A556,'BASE REGISTRO AGOSTO'!$A$1:$T$889,6,FALSE)</f>
        <v>Indefinida.</v>
      </c>
      <c r="G556" s="178" t="str">
        <f>VLOOKUP(A556,'BASE REGISTRO AGOSTO'!$A$1:$T$889,7,FALSE)</f>
        <v>Según Ley Orgánica Nº 18.695, arts. 1º al 4º.</v>
      </c>
      <c r="H556" s="178" t="str">
        <f>VLOOKUP(A556,'BASE REGISTRO AGOSTO'!$A$1:$T$889,8,FALSE)</f>
        <v>no tiene</v>
      </c>
      <c r="I556" s="178">
        <f>VLOOKUP(A556,'BASE REGISTRO AGOSTO'!$A$1:$T$889,9,FALSE)</f>
        <v>0</v>
      </c>
      <c r="J556" s="178">
        <f>VLOOKUP(A556,'BASE REGISTRO AGOSTO'!$A$1:$T$889,10,FALSE)</f>
        <v>0</v>
      </c>
      <c r="K556" s="178" t="str">
        <f>VLOOKUP(A556,'BASE REGISTRO AGOSTO'!$A$1:$T$889,11,FALSE)</f>
        <v xml:space="preserve">Julio Esteban Confucio Uribe Alvarado
</v>
      </c>
      <c r="L556" s="178" t="str">
        <f>VLOOKUP(A556,'BASE REGISTRO AGOSTO'!$A$1:$T$889,12,FALSE)</f>
        <v xml:space="preserve">Esmeralda Nº 607, Aysén.
</v>
      </c>
      <c r="M556" s="178" t="str">
        <f>VLOOKUP(A556,'BASE REGISTRO AGOSTO'!$A$1:$T$889,13,FALSE)</f>
        <v>XI</v>
      </c>
      <c r="N556" s="178" t="str">
        <f>VLOOKUP(A556,'BASE REGISTRO AGOSTO'!$A$1:$T$889,14,FALSE)</f>
        <v>Aysén</v>
      </c>
      <c r="O556" s="178" t="str">
        <f>VLOOKUP(A556,'BASE REGISTRO AGOSTO'!$A$1:$T$889,15,FALSE)</f>
        <v>67-2336500.-</v>
      </c>
      <c r="P556" s="178" t="str">
        <f>VLOOKUP(A556,'BASE REGISTRO AGOSTO'!$A$1:$T$889,16,FALSE)</f>
        <v>Correos electrónicos de la institución.  juribe@puertoaysen.cl (Sr Alcalde)   - mconuecar@puertoaysen.cl (Jefe gabinete)  lmera@puertoaysen.cl (Secretaria Alcaldía)</v>
      </c>
      <c r="Q556" s="178">
        <f>VLOOKUP(A556,'BASE REGISTRO AGOSTO'!$A$1:$T$889,17,FALSE)</f>
        <v>0</v>
      </c>
      <c r="R556" s="178">
        <f>VLOOKUP(A556,'BASE REGISTRO AGOSTO'!$A$1:$T$889,18,FALSE)</f>
        <v>91001</v>
      </c>
      <c r="S556" s="178" t="str">
        <f>VLOOKUP(A556,'BASE REGISTRO AGOSTO'!$A$1:$T$889,19,FALSE)</f>
        <v xml:space="preserve">No se acompañan. Aplica Informe Jurídico Nº 09, de  fecha 14 de marzo de 2011 del Departamento Jurídico y Dictamen Nº 070791, de 2009, de la Contraloría General de la República.  
</v>
      </c>
      <c r="T556" s="183">
        <f>VLOOKUP(A556,'BASE REGISTRO AGOSTO'!$A$1:$T$889,20,FALSE)</f>
        <v>37970</v>
      </c>
      <c r="U556" s="177">
        <v>7021</v>
      </c>
      <c r="V556" s="179">
        <v>5265786</v>
      </c>
      <c r="W556" s="179">
        <v>31569402</v>
      </c>
      <c r="X556" s="180">
        <v>44469</v>
      </c>
      <c r="Y556" s="176" t="s">
        <v>6489</v>
      </c>
      <c r="Z556" s="176" t="s">
        <v>6490</v>
      </c>
      <c r="AA556" s="181" t="s">
        <v>6619</v>
      </c>
    </row>
    <row r="557" spans="1:27" ht="15.75" customHeight="1" x14ac:dyDescent="0.2">
      <c r="A557" s="177">
        <v>7027</v>
      </c>
      <c r="B557" s="178" t="str">
        <f>VLOOKUP(A557,'BASE REGISTRO AGOSTO'!$A$1:$T$889,2,FALSE)</f>
        <v xml:space="preserve">
Organización No Gubernamental de Desarrollo Centro de Promoción y Apoyo a la Infancia - ONG. PAICABI
</v>
      </c>
      <c r="C557" s="178">
        <f>VLOOKUP(A557,'BASE REGISTRO AGOSTO'!$A$1:$T$889,3,FALSE)</f>
        <v>650364007</v>
      </c>
      <c r="D557" s="178" t="str">
        <f>VLOOKUP(A557,'BASE REGISTRO AGOSTO'!$A$1:$T$889,4,FALSE)</f>
        <v>Corporación de Derecho Privado.</v>
      </c>
      <c r="E557" s="178" t="str">
        <f>VLOOKUP(A557,'BASE REGISTRO AGOSTO'!$A$1:$T$889,5,FALSE)</f>
        <v>Otorgado por Decreto Supremo Nº223, de fecha 23 de febrero de 2001, del Ministerio de Justicia.</v>
      </c>
      <c r="F557" s="178" t="str">
        <f>VLOOKUP(A557,'BASE REGISTRO AGOSTO'!$A$1:$T$889,6,FALSE)</f>
        <v>Certificado de Vigencia de Persona Jurídica sin Fines de Lucro Nº de Folio 500396931507, de 5 de julio de 2021, del Servicio de Registro Civil e Identificación.</v>
      </c>
      <c r="G557" s="178" t="str">
        <f>VLOOKUP(A557,'BASE REGISTRO AGOSTO'!$A$1:$T$889,7,FALSE)</f>
        <v>Promoción del desarrollo, especialmente de las personas, familias, grupos y comunidades que viven en condiciones de pobreza y/o marginalidad.</v>
      </c>
      <c r="H557" s="178" t="str">
        <f>VLOOKUP(A557,'BASE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57" s="178" t="str">
        <f>VLOOKUP(A557,'BASE REGISTRO AGOSTO'!$A$1:$T$889,9,FALSE)</f>
        <v>Cada dos Años</v>
      </c>
      <c r="J557" s="178" t="str">
        <f>VLOOKUP(A557,'BASE REGISTRO AGOSTO'!$A$1:$T$889,10,FALSE)</f>
        <v>Inicia el 01-09-2020</v>
      </c>
      <c r="K557" s="178" t="str">
        <f>VLOOKUP(A557,'BASE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57" s="178" t="str">
        <f>VLOOKUP(A557,'BASE REGISTRO AGOSTO'!$A$1:$T$889,12,FALSE)</f>
        <v xml:space="preserve">11 Norte 967, Viña del Mar. Quinta Región </v>
      </c>
      <c r="M557" s="178" t="str">
        <f>VLOOKUP(A557,'BASE REGISTRO AGOSTO'!$A$1:$T$889,13,FALSE)</f>
        <v>V</v>
      </c>
      <c r="N557" s="178" t="str">
        <f>VLOOKUP(A557,'BASE REGISTRO AGOSTO'!$A$1:$T$889,14,FALSE)</f>
        <v xml:space="preserve"> Viña del Mar</v>
      </c>
      <c r="O557" s="178" t="str">
        <f>VLOOKUP(A557,'BASE REGISTRO AGOSTO'!$A$1:$T$889,15,FALSE)</f>
        <v xml:space="preserve">Fono: (32) 2881777; 32/2683887; 32/2694140
Fono Director Ejecutivo Sr. Iván Zamora Zapata: 92401822
Fono Secretaria. Srta. Patricia Nanjari Valenzuela: 92541986
      </v>
      </c>
      <c r="P557" s="178" t="str">
        <f>VLOOKUP(A557,'BASE REGISTRO AGOSTO'!$A$1:$T$889,16,FALSE)</f>
        <v>paicabi@paicabi.cl</v>
      </c>
      <c r="Q557" s="178">
        <f>VLOOKUP(A557,'BASE REGISTRO AGOSTO'!$A$1:$T$889,17,FALSE)</f>
        <v>0</v>
      </c>
      <c r="R557" s="178" t="str">
        <f>VLOOKUP(A557,'BASE REGISTRO AGOSTO'!$A$1:$T$889,18,FALSE)</f>
        <v>93401: Institución de Asistencia Social</v>
      </c>
      <c r="S557" s="178" t="str">
        <f>VLOOKUP(A557,'BASE REGISTRO AGOSTO'!$A$1:$T$889,19,FALSE)</f>
        <v xml:space="preserve">Certificado Financiero correspondiente al año 2020, aprobado por USUFI
</v>
      </c>
      <c r="T557" s="183">
        <f>VLOOKUP(A557,'BASE REGISTRO AGOSTO'!$A$1:$T$889,20,FALSE)</f>
        <v>37970</v>
      </c>
      <c r="U557" s="177">
        <v>7027</v>
      </c>
      <c r="V557" s="179">
        <v>20517496</v>
      </c>
      <c r="W557" s="179">
        <v>154244716</v>
      </c>
      <c r="X557" s="180">
        <v>44469</v>
      </c>
      <c r="Y557" s="176" t="s">
        <v>6489</v>
      </c>
      <c r="Z557" s="176" t="s">
        <v>6490</v>
      </c>
      <c r="AA557" s="181" t="s">
        <v>6494</v>
      </c>
    </row>
    <row r="558" spans="1:27" ht="15.75" customHeight="1" x14ac:dyDescent="0.2">
      <c r="A558" s="177">
        <v>7027</v>
      </c>
      <c r="B558" s="178" t="str">
        <f>VLOOKUP(A558,'BASE REGISTRO AGOSTO'!$A$1:$T$889,2,FALSE)</f>
        <v xml:space="preserve">
Organización No Gubernamental de Desarrollo Centro de Promoción y Apoyo a la Infancia - ONG. PAICABI
</v>
      </c>
      <c r="C558" s="178">
        <f>VLOOKUP(A558,'BASE REGISTRO AGOSTO'!$A$1:$T$889,3,FALSE)</f>
        <v>650364007</v>
      </c>
      <c r="D558" s="178" t="str">
        <f>VLOOKUP(A558,'BASE REGISTRO AGOSTO'!$A$1:$T$889,4,FALSE)</f>
        <v>Corporación de Derecho Privado.</v>
      </c>
      <c r="E558" s="178" t="str">
        <f>VLOOKUP(A558,'BASE REGISTRO AGOSTO'!$A$1:$T$889,5,FALSE)</f>
        <v>Otorgado por Decreto Supremo Nº223, de fecha 23 de febrero de 2001, del Ministerio de Justicia.</v>
      </c>
      <c r="F558" s="178" t="str">
        <f>VLOOKUP(A558,'BASE REGISTRO AGOSTO'!$A$1:$T$889,6,FALSE)</f>
        <v>Certificado de Vigencia de Persona Jurídica sin Fines de Lucro Nº de Folio 500396931507, de 5 de julio de 2021, del Servicio de Registro Civil e Identificación.</v>
      </c>
      <c r="G558" s="178" t="str">
        <f>VLOOKUP(A558,'BASE REGISTRO AGOSTO'!$A$1:$T$889,7,FALSE)</f>
        <v>Promoción del desarrollo, especialmente de las personas, familias, grupos y comunidades que viven en condiciones de pobreza y/o marginalidad.</v>
      </c>
      <c r="H558" s="178" t="str">
        <f>VLOOKUP(A558,'BASE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58" s="178" t="str">
        <f>VLOOKUP(A558,'BASE REGISTRO AGOSTO'!$A$1:$T$889,9,FALSE)</f>
        <v>Cada dos Años</v>
      </c>
      <c r="J558" s="178" t="str">
        <f>VLOOKUP(A558,'BASE REGISTRO AGOSTO'!$A$1:$T$889,10,FALSE)</f>
        <v>Inicia el 01-09-2020</v>
      </c>
      <c r="K558" s="178" t="str">
        <f>VLOOKUP(A558,'BASE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58" s="178" t="str">
        <f>VLOOKUP(A558,'BASE REGISTRO AGOSTO'!$A$1:$T$889,12,FALSE)</f>
        <v xml:space="preserve">11 Norte 967, Viña del Mar. Quinta Región </v>
      </c>
      <c r="M558" s="178" t="str">
        <f>VLOOKUP(A558,'BASE REGISTRO AGOSTO'!$A$1:$T$889,13,FALSE)</f>
        <v>V</v>
      </c>
      <c r="N558" s="178" t="str">
        <f>VLOOKUP(A558,'BASE REGISTRO AGOSTO'!$A$1:$T$889,14,FALSE)</f>
        <v xml:space="preserve"> Viña del Mar</v>
      </c>
      <c r="O558" s="178" t="str">
        <f>VLOOKUP(A558,'BASE REGISTRO AGOSTO'!$A$1:$T$889,15,FALSE)</f>
        <v xml:space="preserve">Fono: (32) 2881777; 32/2683887; 32/2694140
Fono Director Ejecutivo Sr. Iván Zamora Zapata: 92401822
Fono Secretaria. Srta. Patricia Nanjari Valenzuela: 92541986
      </v>
      </c>
      <c r="P558" s="178" t="str">
        <f>VLOOKUP(A558,'BASE REGISTRO AGOSTO'!$A$1:$T$889,16,FALSE)</f>
        <v>paicabi@paicabi.cl</v>
      </c>
      <c r="Q558" s="178">
        <f>VLOOKUP(A558,'BASE REGISTRO AGOSTO'!$A$1:$T$889,17,FALSE)</f>
        <v>0</v>
      </c>
      <c r="R558" s="178" t="str">
        <f>VLOOKUP(A558,'BASE REGISTRO AGOSTO'!$A$1:$T$889,18,FALSE)</f>
        <v>93401: Institución de Asistencia Social</v>
      </c>
      <c r="S558" s="178" t="str">
        <f>VLOOKUP(A558,'BASE REGISTRO AGOSTO'!$A$1:$T$889,19,FALSE)</f>
        <v xml:space="preserve">Certificado Financiero correspondiente al año 2020, aprobado por USUFI
</v>
      </c>
      <c r="T558" s="183">
        <f>VLOOKUP(A558,'BASE REGISTRO AGOSTO'!$A$1:$T$889,20,FALSE)</f>
        <v>37970</v>
      </c>
      <c r="U558" s="177">
        <v>7027</v>
      </c>
      <c r="V558" s="179">
        <v>131224099</v>
      </c>
      <c r="W558" s="179">
        <v>509068931</v>
      </c>
      <c r="X558" s="180">
        <v>44469</v>
      </c>
      <c r="Y558" s="176" t="s">
        <v>6489</v>
      </c>
      <c r="Z558" s="176" t="s">
        <v>6490</v>
      </c>
      <c r="AA558" s="181" t="s">
        <v>6501</v>
      </c>
    </row>
    <row r="559" spans="1:27" ht="15.75" customHeight="1" x14ac:dyDescent="0.2">
      <c r="A559" s="177">
        <v>7027</v>
      </c>
      <c r="B559" s="178" t="str">
        <f>VLOOKUP(A559,'BASE REGISTRO AGOSTO'!$A$1:$T$889,2,FALSE)</f>
        <v xml:space="preserve">
Organización No Gubernamental de Desarrollo Centro de Promoción y Apoyo a la Infancia - ONG. PAICABI
</v>
      </c>
      <c r="C559" s="178">
        <f>VLOOKUP(A559,'BASE REGISTRO AGOSTO'!$A$1:$T$889,3,FALSE)</f>
        <v>650364007</v>
      </c>
      <c r="D559" s="178" t="str">
        <f>VLOOKUP(A559,'BASE REGISTRO AGOSTO'!$A$1:$T$889,4,FALSE)</f>
        <v>Corporación de Derecho Privado.</v>
      </c>
      <c r="E559" s="178" t="str">
        <f>VLOOKUP(A559,'BASE REGISTRO AGOSTO'!$A$1:$T$889,5,FALSE)</f>
        <v>Otorgado por Decreto Supremo Nº223, de fecha 23 de febrero de 2001, del Ministerio de Justicia.</v>
      </c>
      <c r="F559" s="178" t="str">
        <f>VLOOKUP(A559,'BASE REGISTRO AGOSTO'!$A$1:$T$889,6,FALSE)</f>
        <v>Certificado de Vigencia de Persona Jurídica sin Fines de Lucro Nº de Folio 500396931507, de 5 de julio de 2021, del Servicio de Registro Civil e Identificación.</v>
      </c>
      <c r="G559" s="178" t="str">
        <f>VLOOKUP(A559,'BASE REGISTRO AGOSTO'!$A$1:$T$889,7,FALSE)</f>
        <v>Promoción del desarrollo, especialmente de las personas, familias, grupos y comunidades que viven en condiciones de pobreza y/o marginalidad.</v>
      </c>
      <c r="H559" s="178" t="str">
        <f>VLOOKUP(A559,'BASE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59" s="178" t="str">
        <f>VLOOKUP(A559,'BASE REGISTRO AGOSTO'!$A$1:$T$889,9,FALSE)</f>
        <v>Cada dos Años</v>
      </c>
      <c r="J559" s="178" t="str">
        <f>VLOOKUP(A559,'BASE REGISTRO AGOSTO'!$A$1:$T$889,10,FALSE)</f>
        <v>Inicia el 01-09-2020</v>
      </c>
      <c r="K559" s="178" t="str">
        <f>VLOOKUP(A559,'BASE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59" s="178" t="str">
        <f>VLOOKUP(A559,'BASE REGISTRO AGOSTO'!$A$1:$T$889,12,FALSE)</f>
        <v xml:space="preserve">11 Norte 967, Viña del Mar. Quinta Región </v>
      </c>
      <c r="M559" s="178" t="str">
        <f>VLOOKUP(A559,'BASE REGISTRO AGOSTO'!$A$1:$T$889,13,FALSE)</f>
        <v>V</v>
      </c>
      <c r="N559" s="178" t="str">
        <f>VLOOKUP(A559,'BASE REGISTRO AGOSTO'!$A$1:$T$889,14,FALSE)</f>
        <v xml:space="preserve"> Viña del Mar</v>
      </c>
      <c r="O559" s="178" t="str">
        <f>VLOOKUP(A559,'BASE REGISTRO AGOSTO'!$A$1:$T$889,15,FALSE)</f>
        <v xml:space="preserve">Fono: (32) 2881777; 32/2683887; 32/2694140
Fono Director Ejecutivo Sr. Iván Zamora Zapata: 92401822
Fono Secretaria. Srta. Patricia Nanjari Valenzuela: 92541986
      </v>
      </c>
      <c r="P559" s="178" t="str">
        <f>VLOOKUP(A559,'BASE REGISTRO AGOSTO'!$A$1:$T$889,16,FALSE)</f>
        <v>paicabi@paicabi.cl</v>
      </c>
      <c r="Q559" s="178">
        <f>VLOOKUP(A559,'BASE REGISTRO AGOSTO'!$A$1:$T$889,17,FALSE)</f>
        <v>0</v>
      </c>
      <c r="R559" s="178" t="str">
        <f>VLOOKUP(A559,'BASE REGISTRO AGOSTO'!$A$1:$T$889,18,FALSE)</f>
        <v>93401: Institución de Asistencia Social</v>
      </c>
      <c r="S559" s="178" t="str">
        <f>VLOOKUP(A559,'BASE REGISTRO AGOSTO'!$A$1:$T$889,19,FALSE)</f>
        <v xml:space="preserve">Certificado Financiero correspondiente al año 2020, aprobado por USUFI
</v>
      </c>
      <c r="T559" s="183">
        <f>VLOOKUP(A559,'BASE REGISTRO AGOSTO'!$A$1:$T$889,20,FALSE)</f>
        <v>37970</v>
      </c>
      <c r="U559" s="177">
        <v>7027</v>
      </c>
      <c r="V559" s="179">
        <v>15231540</v>
      </c>
      <c r="W559" s="179">
        <v>92351232</v>
      </c>
      <c r="X559" s="180">
        <v>44469</v>
      </c>
      <c r="Y559" s="176" t="s">
        <v>6489</v>
      </c>
      <c r="Z559" s="176" t="s">
        <v>6490</v>
      </c>
      <c r="AA559" s="181" t="s">
        <v>6570</v>
      </c>
    </row>
    <row r="560" spans="1:27" ht="15.75" customHeight="1" x14ac:dyDescent="0.2">
      <c r="A560" s="177">
        <v>7027</v>
      </c>
      <c r="B560" s="178" t="str">
        <f>VLOOKUP(A560,'BASE REGISTRO AGOSTO'!$A$1:$T$889,2,FALSE)</f>
        <v xml:space="preserve">
Organización No Gubernamental de Desarrollo Centro de Promoción y Apoyo a la Infancia - ONG. PAICABI
</v>
      </c>
      <c r="C560" s="178">
        <f>VLOOKUP(A560,'BASE REGISTRO AGOSTO'!$A$1:$T$889,3,FALSE)</f>
        <v>650364007</v>
      </c>
      <c r="D560" s="178" t="str">
        <f>VLOOKUP(A560,'BASE REGISTRO AGOSTO'!$A$1:$T$889,4,FALSE)</f>
        <v>Corporación de Derecho Privado.</v>
      </c>
      <c r="E560" s="178" t="str">
        <f>VLOOKUP(A560,'BASE REGISTRO AGOSTO'!$A$1:$T$889,5,FALSE)</f>
        <v>Otorgado por Decreto Supremo Nº223, de fecha 23 de febrero de 2001, del Ministerio de Justicia.</v>
      </c>
      <c r="F560" s="178" t="str">
        <f>VLOOKUP(A560,'BASE REGISTRO AGOSTO'!$A$1:$T$889,6,FALSE)</f>
        <v>Certificado de Vigencia de Persona Jurídica sin Fines de Lucro Nº de Folio 500396931507, de 5 de julio de 2021, del Servicio de Registro Civil e Identificación.</v>
      </c>
      <c r="G560" s="178" t="str">
        <f>VLOOKUP(A560,'BASE REGISTRO AGOSTO'!$A$1:$T$889,7,FALSE)</f>
        <v>Promoción del desarrollo, especialmente de las personas, familias, grupos y comunidades que viven en condiciones de pobreza y/o marginalidad.</v>
      </c>
      <c r="H560" s="178" t="str">
        <f>VLOOKUP(A560,'BASE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0" s="178" t="str">
        <f>VLOOKUP(A560,'BASE REGISTRO AGOSTO'!$A$1:$T$889,9,FALSE)</f>
        <v>Cada dos Años</v>
      </c>
      <c r="J560" s="178" t="str">
        <f>VLOOKUP(A560,'BASE REGISTRO AGOSTO'!$A$1:$T$889,10,FALSE)</f>
        <v>Inicia el 01-09-2020</v>
      </c>
      <c r="K560" s="178" t="str">
        <f>VLOOKUP(A560,'BASE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0" s="178" t="str">
        <f>VLOOKUP(A560,'BASE REGISTRO AGOSTO'!$A$1:$T$889,12,FALSE)</f>
        <v xml:space="preserve">11 Norte 967, Viña del Mar. Quinta Región </v>
      </c>
      <c r="M560" s="178" t="str">
        <f>VLOOKUP(A560,'BASE REGISTRO AGOSTO'!$A$1:$T$889,13,FALSE)</f>
        <v>V</v>
      </c>
      <c r="N560" s="178" t="str">
        <f>VLOOKUP(A560,'BASE REGISTRO AGOSTO'!$A$1:$T$889,14,FALSE)</f>
        <v xml:space="preserve"> Viña del Mar</v>
      </c>
      <c r="O560" s="178" t="str">
        <f>VLOOKUP(A560,'BASE REGISTRO AGOSTO'!$A$1:$T$889,15,FALSE)</f>
        <v xml:space="preserve">Fono: (32) 2881777; 32/2683887; 32/2694140
Fono Director Ejecutivo Sr. Iván Zamora Zapata: 92401822
Fono Secretaria. Srta. Patricia Nanjari Valenzuela: 92541986
      </v>
      </c>
      <c r="P560" s="178" t="str">
        <f>VLOOKUP(A560,'BASE REGISTRO AGOSTO'!$A$1:$T$889,16,FALSE)</f>
        <v>paicabi@paicabi.cl</v>
      </c>
      <c r="Q560" s="178">
        <f>VLOOKUP(A560,'BASE REGISTRO AGOSTO'!$A$1:$T$889,17,FALSE)</f>
        <v>0</v>
      </c>
      <c r="R560" s="178" t="str">
        <f>VLOOKUP(A560,'BASE REGISTRO AGOSTO'!$A$1:$T$889,18,FALSE)</f>
        <v>93401: Institución de Asistencia Social</v>
      </c>
      <c r="S560" s="178" t="str">
        <f>VLOOKUP(A560,'BASE REGISTRO AGOSTO'!$A$1:$T$889,19,FALSE)</f>
        <v xml:space="preserve">Certificado Financiero correspondiente al año 2020, aprobado por USUFI
</v>
      </c>
      <c r="T560" s="183">
        <f>VLOOKUP(A560,'BASE REGISTRO AGOSTO'!$A$1:$T$889,20,FALSE)</f>
        <v>37970</v>
      </c>
      <c r="U560" s="177">
        <v>7027</v>
      </c>
      <c r="V560" s="179">
        <v>26615112</v>
      </c>
      <c r="W560" s="179">
        <v>242291542</v>
      </c>
      <c r="X560" s="180">
        <v>44469</v>
      </c>
      <c r="Y560" s="176" t="s">
        <v>6489</v>
      </c>
      <c r="Z560" s="176" t="s">
        <v>6490</v>
      </c>
      <c r="AA560" s="181" t="s">
        <v>6512</v>
      </c>
    </row>
    <row r="561" spans="1:27" ht="15.75" customHeight="1" x14ac:dyDescent="0.2">
      <c r="A561" s="177">
        <v>7027</v>
      </c>
      <c r="B561" s="178" t="str">
        <f>VLOOKUP(A561,'BASE REGISTRO AGOSTO'!$A$1:$T$889,2,FALSE)</f>
        <v xml:space="preserve">
Organización No Gubernamental de Desarrollo Centro de Promoción y Apoyo a la Infancia - ONG. PAICABI
</v>
      </c>
      <c r="C561" s="178">
        <f>VLOOKUP(A561,'BASE REGISTRO AGOSTO'!$A$1:$T$889,3,FALSE)</f>
        <v>650364007</v>
      </c>
      <c r="D561" s="178" t="str">
        <f>VLOOKUP(A561,'BASE REGISTRO AGOSTO'!$A$1:$T$889,4,FALSE)</f>
        <v>Corporación de Derecho Privado.</v>
      </c>
      <c r="E561" s="178" t="str">
        <f>VLOOKUP(A561,'BASE REGISTRO AGOSTO'!$A$1:$T$889,5,FALSE)</f>
        <v>Otorgado por Decreto Supremo Nº223, de fecha 23 de febrero de 2001, del Ministerio de Justicia.</v>
      </c>
      <c r="F561" s="178" t="str">
        <f>VLOOKUP(A561,'BASE REGISTRO AGOSTO'!$A$1:$T$889,6,FALSE)</f>
        <v>Certificado de Vigencia de Persona Jurídica sin Fines de Lucro Nº de Folio 500396931507, de 5 de julio de 2021, del Servicio de Registro Civil e Identificación.</v>
      </c>
      <c r="G561" s="178" t="str">
        <f>VLOOKUP(A561,'BASE REGISTRO AGOSTO'!$A$1:$T$889,7,FALSE)</f>
        <v>Promoción del desarrollo, especialmente de las personas, familias, grupos y comunidades que viven en condiciones de pobreza y/o marginalidad.</v>
      </c>
      <c r="H561" s="178" t="str">
        <f>VLOOKUP(A561,'BASE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1" s="178" t="str">
        <f>VLOOKUP(A561,'BASE REGISTRO AGOSTO'!$A$1:$T$889,9,FALSE)</f>
        <v>Cada dos Años</v>
      </c>
      <c r="J561" s="178" t="str">
        <f>VLOOKUP(A561,'BASE REGISTRO AGOSTO'!$A$1:$T$889,10,FALSE)</f>
        <v>Inicia el 01-09-2020</v>
      </c>
      <c r="K561" s="178" t="str">
        <f>VLOOKUP(A561,'BASE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1" s="178" t="str">
        <f>VLOOKUP(A561,'BASE REGISTRO AGOSTO'!$A$1:$T$889,12,FALSE)</f>
        <v xml:space="preserve">11 Norte 967, Viña del Mar. Quinta Región </v>
      </c>
      <c r="M561" s="178" t="str">
        <f>VLOOKUP(A561,'BASE REGISTRO AGOSTO'!$A$1:$T$889,13,FALSE)</f>
        <v>V</v>
      </c>
      <c r="N561" s="178" t="str">
        <f>VLOOKUP(A561,'BASE REGISTRO AGOSTO'!$A$1:$T$889,14,FALSE)</f>
        <v xml:space="preserve"> Viña del Mar</v>
      </c>
      <c r="O561" s="178" t="str">
        <f>VLOOKUP(A561,'BASE REGISTRO AGOSTO'!$A$1:$T$889,15,FALSE)</f>
        <v xml:space="preserve">Fono: (32) 2881777; 32/2683887; 32/2694140
Fono Director Ejecutivo Sr. Iván Zamora Zapata: 92401822
Fono Secretaria. Srta. Patricia Nanjari Valenzuela: 92541986
      </v>
      </c>
      <c r="P561" s="178" t="str">
        <f>VLOOKUP(A561,'BASE REGISTRO AGOSTO'!$A$1:$T$889,16,FALSE)</f>
        <v>paicabi@paicabi.cl</v>
      </c>
      <c r="Q561" s="178">
        <f>VLOOKUP(A561,'BASE REGISTRO AGOSTO'!$A$1:$T$889,17,FALSE)</f>
        <v>0</v>
      </c>
      <c r="R561" s="178" t="str">
        <f>VLOOKUP(A561,'BASE REGISTRO AGOSTO'!$A$1:$T$889,18,FALSE)</f>
        <v>93401: Institución de Asistencia Social</v>
      </c>
      <c r="S561" s="178" t="str">
        <f>VLOOKUP(A561,'BASE REGISTRO AGOSTO'!$A$1:$T$889,19,FALSE)</f>
        <v xml:space="preserve">Certificado Financiero correspondiente al año 2020, aprobado por USUFI
</v>
      </c>
      <c r="T561" s="183">
        <f>VLOOKUP(A561,'BASE REGISTRO AGOSTO'!$A$1:$T$889,20,FALSE)</f>
        <v>37970</v>
      </c>
      <c r="U561" s="177">
        <v>7027</v>
      </c>
      <c r="V561" s="179">
        <v>127762156</v>
      </c>
      <c r="W561" s="179">
        <v>429342183</v>
      </c>
      <c r="X561" s="180">
        <v>44469</v>
      </c>
      <c r="Y561" s="176" t="s">
        <v>6489</v>
      </c>
      <c r="Z561" s="176" t="s">
        <v>6490</v>
      </c>
      <c r="AA561" s="181" t="s">
        <v>6525</v>
      </c>
    </row>
    <row r="562" spans="1:27" ht="15.75" customHeight="1" x14ac:dyDescent="0.2">
      <c r="A562" s="177">
        <v>7027</v>
      </c>
      <c r="B562" s="178" t="str">
        <f>VLOOKUP(A562,'BASE REGISTRO AGOSTO'!$A$1:$T$889,2,FALSE)</f>
        <v xml:space="preserve">
Organización No Gubernamental de Desarrollo Centro de Promoción y Apoyo a la Infancia - ONG. PAICABI
</v>
      </c>
      <c r="C562" s="178">
        <f>VLOOKUP(A562,'BASE REGISTRO AGOSTO'!$A$1:$T$889,3,FALSE)</f>
        <v>650364007</v>
      </c>
      <c r="D562" s="178" t="str">
        <f>VLOOKUP(A562,'BASE REGISTRO AGOSTO'!$A$1:$T$889,4,FALSE)</f>
        <v>Corporación de Derecho Privado.</v>
      </c>
      <c r="E562" s="178" t="str">
        <f>VLOOKUP(A562,'BASE REGISTRO AGOSTO'!$A$1:$T$889,5,FALSE)</f>
        <v>Otorgado por Decreto Supremo Nº223, de fecha 23 de febrero de 2001, del Ministerio de Justicia.</v>
      </c>
      <c r="F562" s="178" t="str">
        <f>VLOOKUP(A562,'BASE REGISTRO AGOSTO'!$A$1:$T$889,6,FALSE)</f>
        <v>Certificado de Vigencia de Persona Jurídica sin Fines de Lucro Nº de Folio 500396931507, de 5 de julio de 2021, del Servicio de Registro Civil e Identificación.</v>
      </c>
      <c r="G562" s="178" t="str">
        <f>VLOOKUP(A562,'BASE REGISTRO AGOSTO'!$A$1:$T$889,7,FALSE)</f>
        <v>Promoción del desarrollo, especialmente de las personas, familias, grupos y comunidades que viven en condiciones de pobreza y/o marginalidad.</v>
      </c>
      <c r="H562" s="178" t="str">
        <f>VLOOKUP(A562,'BASE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2" s="178" t="str">
        <f>VLOOKUP(A562,'BASE REGISTRO AGOSTO'!$A$1:$T$889,9,FALSE)</f>
        <v>Cada dos Años</v>
      </c>
      <c r="J562" s="178" t="str">
        <f>VLOOKUP(A562,'BASE REGISTRO AGOSTO'!$A$1:$T$889,10,FALSE)</f>
        <v>Inicia el 01-09-2020</v>
      </c>
      <c r="K562" s="178" t="str">
        <f>VLOOKUP(A562,'BASE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2" s="178" t="str">
        <f>VLOOKUP(A562,'BASE REGISTRO AGOSTO'!$A$1:$T$889,12,FALSE)</f>
        <v xml:space="preserve">11 Norte 967, Viña del Mar. Quinta Región </v>
      </c>
      <c r="M562" s="178" t="str">
        <f>VLOOKUP(A562,'BASE REGISTRO AGOSTO'!$A$1:$T$889,13,FALSE)</f>
        <v>V</v>
      </c>
      <c r="N562" s="178" t="str">
        <f>VLOOKUP(A562,'BASE REGISTRO AGOSTO'!$A$1:$T$889,14,FALSE)</f>
        <v xml:space="preserve"> Viña del Mar</v>
      </c>
      <c r="O562" s="178" t="str">
        <f>VLOOKUP(A562,'BASE REGISTRO AGOSTO'!$A$1:$T$889,15,FALSE)</f>
        <v xml:space="preserve">Fono: (32) 2881777; 32/2683887; 32/2694140
Fono Director Ejecutivo Sr. Iván Zamora Zapata: 92401822
Fono Secretaria. Srta. Patricia Nanjari Valenzuela: 92541986
      </v>
      </c>
      <c r="P562" s="178" t="str">
        <f>VLOOKUP(A562,'BASE REGISTRO AGOSTO'!$A$1:$T$889,16,FALSE)</f>
        <v>paicabi@paicabi.cl</v>
      </c>
      <c r="Q562" s="178">
        <f>VLOOKUP(A562,'BASE REGISTRO AGOSTO'!$A$1:$T$889,17,FALSE)</f>
        <v>0</v>
      </c>
      <c r="R562" s="178" t="str">
        <f>VLOOKUP(A562,'BASE REGISTRO AGOSTO'!$A$1:$T$889,18,FALSE)</f>
        <v>93401: Institución de Asistencia Social</v>
      </c>
      <c r="S562" s="178" t="str">
        <f>VLOOKUP(A562,'BASE REGISTRO AGOSTO'!$A$1:$T$889,19,FALSE)</f>
        <v xml:space="preserve">Certificado Financiero correspondiente al año 2020, aprobado por USUFI
</v>
      </c>
      <c r="T562" s="183">
        <f>VLOOKUP(A562,'BASE REGISTRO AGOSTO'!$A$1:$T$889,20,FALSE)</f>
        <v>37970</v>
      </c>
      <c r="U562" s="177">
        <v>7027</v>
      </c>
      <c r="V562" s="179">
        <v>45053292</v>
      </c>
      <c r="W562" s="179">
        <v>320214865</v>
      </c>
      <c r="X562" s="180">
        <v>44469</v>
      </c>
      <c r="Y562" s="176" t="s">
        <v>6489</v>
      </c>
      <c r="Z562" s="176" t="s">
        <v>6490</v>
      </c>
      <c r="AA562" s="181" t="s">
        <v>6609</v>
      </c>
    </row>
    <row r="563" spans="1:27" ht="15.75" customHeight="1" x14ac:dyDescent="0.2">
      <c r="A563" s="177">
        <v>7027</v>
      </c>
      <c r="B563" s="178" t="str">
        <f>VLOOKUP(A563,'BASE REGISTRO AGOSTO'!$A$1:$T$889,2,FALSE)</f>
        <v xml:space="preserve">
Organización No Gubernamental de Desarrollo Centro de Promoción y Apoyo a la Infancia - ONG. PAICABI
</v>
      </c>
      <c r="C563" s="178">
        <f>VLOOKUP(A563,'BASE REGISTRO AGOSTO'!$A$1:$T$889,3,FALSE)</f>
        <v>650364007</v>
      </c>
      <c r="D563" s="178" t="str">
        <f>VLOOKUP(A563,'BASE REGISTRO AGOSTO'!$A$1:$T$889,4,FALSE)</f>
        <v>Corporación de Derecho Privado.</v>
      </c>
      <c r="E563" s="178" t="str">
        <f>VLOOKUP(A563,'BASE REGISTRO AGOSTO'!$A$1:$T$889,5,FALSE)</f>
        <v>Otorgado por Decreto Supremo Nº223, de fecha 23 de febrero de 2001, del Ministerio de Justicia.</v>
      </c>
      <c r="F563" s="178" t="str">
        <f>VLOOKUP(A563,'BASE REGISTRO AGOSTO'!$A$1:$T$889,6,FALSE)</f>
        <v>Certificado de Vigencia de Persona Jurídica sin Fines de Lucro Nº de Folio 500396931507, de 5 de julio de 2021, del Servicio de Registro Civil e Identificación.</v>
      </c>
      <c r="G563" s="178" t="str">
        <f>VLOOKUP(A563,'BASE REGISTRO AGOSTO'!$A$1:$T$889,7,FALSE)</f>
        <v>Promoción del desarrollo, especialmente de las personas, familias, grupos y comunidades que viven en condiciones de pobreza y/o marginalidad.</v>
      </c>
      <c r="H563" s="178" t="str">
        <f>VLOOKUP(A563,'BASE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3" s="178" t="str">
        <f>VLOOKUP(A563,'BASE REGISTRO AGOSTO'!$A$1:$T$889,9,FALSE)</f>
        <v>Cada dos Años</v>
      </c>
      <c r="J563" s="178" t="str">
        <f>VLOOKUP(A563,'BASE REGISTRO AGOSTO'!$A$1:$T$889,10,FALSE)</f>
        <v>Inicia el 01-09-2020</v>
      </c>
      <c r="K563" s="178" t="str">
        <f>VLOOKUP(A563,'BASE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3" s="178" t="str">
        <f>VLOOKUP(A563,'BASE REGISTRO AGOSTO'!$A$1:$T$889,12,FALSE)</f>
        <v xml:space="preserve">11 Norte 967, Viña del Mar. Quinta Región </v>
      </c>
      <c r="M563" s="178" t="str">
        <f>VLOOKUP(A563,'BASE REGISTRO AGOSTO'!$A$1:$T$889,13,FALSE)</f>
        <v>V</v>
      </c>
      <c r="N563" s="178" t="str">
        <f>VLOOKUP(A563,'BASE REGISTRO AGOSTO'!$A$1:$T$889,14,FALSE)</f>
        <v xml:space="preserve"> Viña del Mar</v>
      </c>
      <c r="O563" s="178" t="str">
        <f>VLOOKUP(A563,'BASE REGISTRO AGOSTO'!$A$1:$T$889,15,FALSE)</f>
        <v xml:space="preserve">Fono: (32) 2881777; 32/2683887; 32/2694140
Fono Director Ejecutivo Sr. Iván Zamora Zapata: 92401822
Fono Secretaria. Srta. Patricia Nanjari Valenzuela: 92541986
      </v>
      </c>
      <c r="P563" s="178" t="str">
        <f>VLOOKUP(A563,'BASE REGISTRO AGOSTO'!$A$1:$T$889,16,FALSE)</f>
        <v>paicabi@paicabi.cl</v>
      </c>
      <c r="Q563" s="178">
        <f>VLOOKUP(A563,'BASE REGISTRO AGOSTO'!$A$1:$T$889,17,FALSE)</f>
        <v>0</v>
      </c>
      <c r="R563" s="178" t="str">
        <f>VLOOKUP(A563,'BASE REGISTRO AGOSTO'!$A$1:$T$889,18,FALSE)</f>
        <v>93401: Institución de Asistencia Social</v>
      </c>
      <c r="S563" s="178" t="str">
        <f>VLOOKUP(A563,'BASE REGISTRO AGOSTO'!$A$1:$T$889,19,FALSE)</f>
        <v xml:space="preserve">Certificado Financiero correspondiente al año 2020, aprobado por USUFI
</v>
      </c>
      <c r="T563" s="183">
        <f>VLOOKUP(A563,'BASE REGISTRO AGOSTO'!$A$1:$T$889,20,FALSE)</f>
        <v>37970</v>
      </c>
      <c r="U563" s="177">
        <v>7027</v>
      </c>
      <c r="V563" s="179">
        <v>29244557</v>
      </c>
      <c r="W563" s="179">
        <v>162897669</v>
      </c>
      <c r="X563" s="180">
        <v>44469</v>
      </c>
      <c r="Y563" s="176" t="s">
        <v>6489</v>
      </c>
      <c r="Z563" s="176" t="s">
        <v>6490</v>
      </c>
      <c r="AA563" s="181" t="s">
        <v>6563</v>
      </c>
    </row>
    <row r="564" spans="1:27" ht="15.75" customHeight="1" x14ac:dyDescent="0.2">
      <c r="A564" s="177">
        <v>7027</v>
      </c>
      <c r="B564" s="178" t="str">
        <f>VLOOKUP(A564,'BASE REGISTRO AGOSTO'!$A$1:$T$889,2,FALSE)</f>
        <v xml:space="preserve">
Organización No Gubernamental de Desarrollo Centro de Promoción y Apoyo a la Infancia - ONG. PAICABI
</v>
      </c>
      <c r="C564" s="178">
        <f>VLOOKUP(A564,'BASE REGISTRO AGOSTO'!$A$1:$T$889,3,FALSE)</f>
        <v>650364007</v>
      </c>
      <c r="D564" s="178" t="str">
        <f>VLOOKUP(A564,'BASE REGISTRO AGOSTO'!$A$1:$T$889,4,FALSE)</f>
        <v>Corporación de Derecho Privado.</v>
      </c>
      <c r="E564" s="178" t="str">
        <f>VLOOKUP(A564,'BASE REGISTRO AGOSTO'!$A$1:$T$889,5,FALSE)</f>
        <v>Otorgado por Decreto Supremo Nº223, de fecha 23 de febrero de 2001, del Ministerio de Justicia.</v>
      </c>
      <c r="F564" s="178" t="str">
        <f>VLOOKUP(A564,'BASE REGISTRO AGOSTO'!$A$1:$T$889,6,FALSE)</f>
        <v>Certificado de Vigencia de Persona Jurídica sin Fines de Lucro Nº de Folio 500396931507, de 5 de julio de 2021, del Servicio de Registro Civil e Identificación.</v>
      </c>
      <c r="G564" s="178" t="str">
        <f>VLOOKUP(A564,'BASE REGISTRO AGOSTO'!$A$1:$T$889,7,FALSE)</f>
        <v>Promoción del desarrollo, especialmente de las personas, familias, grupos y comunidades que viven en condiciones de pobreza y/o marginalidad.</v>
      </c>
      <c r="H564" s="178" t="str">
        <f>VLOOKUP(A564,'BASE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4" s="178" t="str">
        <f>VLOOKUP(A564,'BASE REGISTRO AGOSTO'!$A$1:$T$889,9,FALSE)</f>
        <v>Cada dos Años</v>
      </c>
      <c r="J564" s="178" t="str">
        <f>VLOOKUP(A564,'BASE REGISTRO AGOSTO'!$A$1:$T$889,10,FALSE)</f>
        <v>Inicia el 01-09-2020</v>
      </c>
      <c r="K564" s="178" t="str">
        <f>VLOOKUP(A564,'BASE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4" s="178" t="str">
        <f>VLOOKUP(A564,'BASE REGISTRO AGOSTO'!$A$1:$T$889,12,FALSE)</f>
        <v xml:space="preserve">11 Norte 967, Viña del Mar. Quinta Región </v>
      </c>
      <c r="M564" s="178" t="str">
        <f>VLOOKUP(A564,'BASE REGISTRO AGOSTO'!$A$1:$T$889,13,FALSE)</f>
        <v>V</v>
      </c>
      <c r="N564" s="178" t="str">
        <f>VLOOKUP(A564,'BASE REGISTRO AGOSTO'!$A$1:$T$889,14,FALSE)</f>
        <v xml:space="preserve"> Viña del Mar</v>
      </c>
      <c r="O564" s="178" t="str">
        <f>VLOOKUP(A564,'BASE REGISTRO AGOSTO'!$A$1:$T$889,15,FALSE)</f>
        <v xml:space="preserve">Fono: (32) 2881777; 32/2683887; 32/2694140
Fono Director Ejecutivo Sr. Iván Zamora Zapata: 92401822
Fono Secretaria. Srta. Patricia Nanjari Valenzuela: 92541986
      </v>
      </c>
      <c r="P564" s="178" t="str">
        <f>VLOOKUP(A564,'BASE REGISTRO AGOSTO'!$A$1:$T$889,16,FALSE)</f>
        <v>paicabi@paicabi.cl</v>
      </c>
      <c r="Q564" s="178">
        <f>VLOOKUP(A564,'BASE REGISTRO AGOSTO'!$A$1:$T$889,17,FALSE)</f>
        <v>0</v>
      </c>
      <c r="R564" s="178" t="str">
        <f>VLOOKUP(A564,'BASE REGISTRO AGOSTO'!$A$1:$T$889,18,FALSE)</f>
        <v>93401: Institución de Asistencia Social</v>
      </c>
      <c r="S564" s="178" t="str">
        <f>VLOOKUP(A564,'BASE REGISTRO AGOSTO'!$A$1:$T$889,19,FALSE)</f>
        <v xml:space="preserve">Certificado Financiero correspondiente al año 2020, aprobado por USUFI
</v>
      </c>
      <c r="T564" s="183">
        <f>VLOOKUP(A564,'BASE REGISTRO AGOSTO'!$A$1:$T$889,20,FALSE)</f>
        <v>37970</v>
      </c>
      <c r="U564" s="177">
        <v>7027</v>
      </c>
      <c r="V564" s="179">
        <v>24691128</v>
      </c>
      <c r="W564" s="179">
        <v>176193265</v>
      </c>
      <c r="X564" s="180">
        <v>44469</v>
      </c>
      <c r="Y564" s="176" t="s">
        <v>6489</v>
      </c>
      <c r="Z564" s="176" t="s">
        <v>6490</v>
      </c>
      <c r="AA564" s="181" t="s">
        <v>6495</v>
      </c>
    </row>
    <row r="565" spans="1:27" ht="15.75" customHeight="1" x14ac:dyDescent="0.2">
      <c r="A565" s="177">
        <v>7027</v>
      </c>
      <c r="B565" s="178" t="str">
        <f>VLOOKUP(A565,'BASE REGISTRO AGOSTO'!$A$1:$T$889,2,FALSE)</f>
        <v xml:space="preserve">
Organización No Gubernamental de Desarrollo Centro de Promoción y Apoyo a la Infancia - ONG. PAICABI
</v>
      </c>
      <c r="C565" s="178">
        <f>VLOOKUP(A565,'BASE REGISTRO AGOSTO'!$A$1:$T$889,3,FALSE)</f>
        <v>650364007</v>
      </c>
      <c r="D565" s="178" t="str">
        <f>VLOOKUP(A565,'BASE REGISTRO AGOSTO'!$A$1:$T$889,4,FALSE)</f>
        <v>Corporación de Derecho Privado.</v>
      </c>
      <c r="E565" s="178" t="str">
        <f>VLOOKUP(A565,'BASE REGISTRO AGOSTO'!$A$1:$T$889,5,FALSE)</f>
        <v>Otorgado por Decreto Supremo Nº223, de fecha 23 de febrero de 2001, del Ministerio de Justicia.</v>
      </c>
      <c r="F565" s="178" t="str">
        <f>VLOOKUP(A565,'BASE REGISTRO AGOSTO'!$A$1:$T$889,6,FALSE)</f>
        <v>Certificado de Vigencia de Persona Jurídica sin Fines de Lucro Nº de Folio 500396931507, de 5 de julio de 2021, del Servicio de Registro Civil e Identificación.</v>
      </c>
      <c r="G565" s="178" t="str">
        <f>VLOOKUP(A565,'BASE REGISTRO AGOSTO'!$A$1:$T$889,7,FALSE)</f>
        <v>Promoción del desarrollo, especialmente de las personas, familias, grupos y comunidades que viven en condiciones de pobreza y/o marginalidad.</v>
      </c>
      <c r="H565" s="178" t="str">
        <f>VLOOKUP(A565,'BASE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5" s="178" t="str">
        <f>VLOOKUP(A565,'BASE REGISTRO AGOSTO'!$A$1:$T$889,9,FALSE)</f>
        <v>Cada dos Años</v>
      </c>
      <c r="J565" s="178" t="str">
        <f>VLOOKUP(A565,'BASE REGISTRO AGOSTO'!$A$1:$T$889,10,FALSE)</f>
        <v>Inicia el 01-09-2020</v>
      </c>
      <c r="K565" s="178" t="str">
        <f>VLOOKUP(A565,'BASE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5" s="178" t="str">
        <f>VLOOKUP(A565,'BASE REGISTRO AGOSTO'!$A$1:$T$889,12,FALSE)</f>
        <v xml:space="preserve">11 Norte 967, Viña del Mar. Quinta Región </v>
      </c>
      <c r="M565" s="178" t="str">
        <f>VLOOKUP(A565,'BASE REGISTRO AGOSTO'!$A$1:$T$889,13,FALSE)</f>
        <v>V</v>
      </c>
      <c r="N565" s="178" t="str">
        <f>VLOOKUP(A565,'BASE REGISTRO AGOSTO'!$A$1:$T$889,14,FALSE)</f>
        <v xml:space="preserve"> Viña del Mar</v>
      </c>
      <c r="O565" s="178" t="str">
        <f>VLOOKUP(A565,'BASE REGISTRO AGOSTO'!$A$1:$T$889,15,FALSE)</f>
        <v xml:space="preserve">Fono: (32) 2881777; 32/2683887; 32/2694140
Fono Director Ejecutivo Sr. Iván Zamora Zapata: 92401822
Fono Secretaria. Srta. Patricia Nanjari Valenzuela: 92541986
      </v>
      </c>
      <c r="P565" s="178" t="str">
        <f>VLOOKUP(A565,'BASE REGISTRO AGOSTO'!$A$1:$T$889,16,FALSE)</f>
        <v>paicabi@paicabi.cl</v>
      </c>
      <c r="Q565" s="178">
        <f>VLOOKUP(A565,'BASE REGISTRO AGOSTO'!$A$1:$T$889,17,FALSE)</f>
        <v>0</v>
      </c>
      <c r="R565" s="178" t="str">
        <f>VLOOKUP(A565,'BASE REGISTRO AGOSTO'!$A$1:$T$889,18,FALSE)</f>
        <v>93401: Institución de Asistencia Social</v>
      </c>
      <c r="S565" s="178" t="str">
        <f>VLOOKUP(A565,'BASE REGISTRO AGOSTO'!$A$1:$T$889,19,FALSE)</f>
        <v xml:space="preserve">Certificado Financiero correspondiente al año 2020, aprobado por USUFI
</v>
      </c>
      <c r="T565" s="183">
        <f>VLOOKUP(A565,'BASE REGISTRO AGOSTO'!$A$1:$T$889,20,FALSE)</f>
        <v>37970</v>
      </c>
      <c r="U565" s="177">
        <v>7027</v>
      </c>
      <c r="V565" s="179">
        <v>53390556</v>
      </c>
      <c r="W565" s="179">
        <v>376105932</v>
      </c>
      <c r="X565" s="180">
        <v>44469</v>
      </c>
      <c r="Y565" s="176" t="s">
        <v>6489</v>
      </c>
      <c r="Z565" s="176" t="s">
        <v>6490</v>
      </c>
      <c r="AA565" s="181" t="s">
        <v>6496</v>
      </c>
    </row>
    <row r="566" spans="1:27" ht="15.75" customHeight="1" x14ac:dyDescent="0.2">
      <c r="A566" s="177">
        <v>7027</v>
      </c>
      <c r="B566" s="178" t="str">
        <f>VLOOKUP(A566,'BASE REGISTRO AGOSTO'!$A$1:$T$889,2,FALSE)</f>
        <v xml:space="preserve">
Organización No Gubernamental de Desarrollo Centro de Promoción y Apoyo a la Infancia - ONG. PAICABI
</v>
      </c>
      <c r="C566" s="178">
        <f>VLOOKUP(A566,'BASE REGISTRO AGOSTO'!$A$1:$T$889,3,FALSE)</f>
        <v>650364007</v>
      </c>
      <c r="D566" s="178" t="str">
        <f>VLOOKUP(A566,'BASE REGISTRO AGOSTO'!$A$1:$T$889,4,FALSE)</f>
        <v>Corporación de Derecho Privado.</v>
      </c>
      <c r="E566" s="178" t="str">
        <f>VLOOKUP(A566,'BASE REGISTRO AGOSTO'!$A$1:$T$889,5,FALSE)</f>
        <v>Otorgado por Decreto Supremo Nº223, de fecha 23 de febrero de 2001, del Ministerio de Justicia.</v>
      </c>
      <c r="F566" s="178" t="str">
        <f>VLOOKUP(A566,'BASE REGISTRO AGOSTO'!$A$1:$T$889,6,FALSE)</f>
        <v>Certificado de Vigencia de Persona Jurídica sin Fines de Lucro Nº de Folio 500396931507, de 5 de julio de 2021, del Servicio de Registro Civil e Identificación.</v>
      </c>
      <c r="G566" s="178" t="str">
        <f>VLOOKUP(A566,'BASE REGISTRO AGOSTO'!$A$1:$T$889,7,FALSE)</f>
        <v>Promoción del desarrollo, especialmente de las personas, familias, grupos y comunidades que viven en condiciones de pobreza y/o marginalidad.</v>
      </c>
      <c r="H566" s="178" t="str">
        <f>VLOOKUP(A566,'BASE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6" s="178" t="str">
        <f>VLOOKUP(A566,'BASE REGISTRO AGOSTO'!$A$1:$T$889,9,FALSE)</f>
        <v>Cada dos Años</v>
      </c>
      <c r="J566" s="178" t="str">
        <f>VLOOKUP(A566,'BASE REGISTRO AGOSTO'!$A$1:$T$889,10,FALSE)</f>
        <v>Inicia el 01-09-2020</v>
      </c>
      <c r="K566" s="178" t="str">
        <f>VLOOKUP(A566,'BASE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6" s="178" t="str">
        <f>VLOOKUP(A566,'BASE REGISTRO AGOSTO'!$A$1:$T$889,12,FALSE)</f>
        <v xml:space="preserve">11 Norte 967, Viña del Mar. Quinta Región </v>
      </c>
      <c r="M566" s="178" t="str">
        <f>VLOOKUP(A566,'BASE REGISTRO AGOSTO'!$A$1:$T$889,13,FALSE)</f>
        <v>V</v>
      </c>
      <c r="N566" s="178" t="str">
        <f>VLOOKUP(A566,'BASE REGISTRO AGOSTO'!$A$1:$T$889,14,FALSE)</f>
        <v xml:space="preserve"> Viña del Mar</v>
      </c>
      <c r="O566" s="178" t="str">
        <f>VLOOKUP(A566,'BASE REGISTRO AGOSTO'!$A$1:$T$889,15,FALSE)</f>
        <v xml:space="preserve">Fono: (32) 2881777; 32/2683887; 32/2694140
Fono Director Ejecutivo Sr. Iván Zamora Zapata: 92401822
Fono Secretaria. Srta. Patricia Nanjari Valenzuela: 92541986
      </v>
      </c>
      <c r="P566" s="178" t="str">
        <f>VLOOKUP(A566,'BASE REGISTRO AGOSTO'!$A$1:$T$889,16,FALSE)</f>
        <v>paicabi@paicabi.cl</v>
      </c>
      <c r="Q566" s="178">
        <f>VLOOKUP(A566,'BASE REGISTRO AGOSTO'!$A$1:$T$889,17,FALSE)</f>
        <v>0</v>
      </c>
      <c r="R566" s="178" t="str">
        <f>VLOOKUP(A566,'BASE REGISTRO AGOSTO'!$A$1:$T$889,18,FALSE)</f>
        <v>93401: Institución de Asistencia Social</v>
      </c>
      <c r="S566" s="178" t="str">
        <f>VLOOKUP(A566,'BASE REGISTRO AGOSTO'!$A$1:$T$889,19,FALSE)</f>
        <v xml:space="preserve">Certificado Financiero correspondiente al año 2020, aprobado por USUFI
</v>
      </c>
      <c r="T566" s="183">
        <f>VLOOKUP(A566,'BASE REGISTRO AGOSTO'!$A$1:$T$889,20,FALSE)</f>
        <v>37970</v>
      </c>
      <c r="U566" s="177">
        <v>7027</v>
      </c>
      <c r="V566" s="179">
        <v>31032000</v>
      </c>
      <c r="W566" s="179">
        <v>151072419</v>
      </c>
      <c r="X566" s="180">
        <v>44469</v>
      </c>
      <c r="Y566" s="176" t="s">
        <v>6489</v>
      </c>
      <c r="Z566" s="176" t="s">
        <v>6490</v>
      </c>
      <c r="AA566" s="181" t="s">
        <v>6540</v>
      </c>
    </row>
    <row r="567" spans="1:27" ht="15.75" customHeight="1" x14ac:dyDescent="0.2">
      <c r="A567" s="177">
        <v>7027</v>
      </c>
      <c r="B567" s="178" t="str">
        <f>VLOOKUP(A567,'BASE REGISTRO AGOSTO'!$A$1:$T$889,2,FALSE)</f>
        <v xml:space="preserve">
Organización No Gubernamental de Desarrollo Centro de Promoción y Apoyo a la Infancia - ONG. PAICABI
</v>
      </c>
      <c r="C567" s="178">
        <f>VLOOKUP(A567,'BASE REGISTRO AGOSTO'!$A$1:$T$889,3,FALSE)</f>
        <v>650364007</v>
      </c>
      <c r="D567" s="178" t="str">
        <f>VLOOKUP(A567,'BASE REGISTRO AGOSTO'!$A$1:$T$889,4,FALSE)</f>
        <v>Corporación de Derecho Privado.</v>
      </c>
      <c r="E567" s="178" t="str">
        <f>VLOOKUP(A567,'BASE REGISTRO AGOSTO'!$A$1:$T$889,5,FALSE)</f>
        <v>Otorgado por Decreto Supremo Nº223, de fecha 23 de febrero de 2001, del Ministerio de Justicia.</v>
      </c>
      <c r="F567" s="178" t="str">
        <f>VLOOKUP(A567,'BASE REGISTRO AGOSTO'!$A$1:$T$889,6,FALSE)</f>
        <v>Certificado de Vigencia de Persona Jurídica sin Fines de Lucro Nº de Folio 500396931507, de 5 de julio de 2021, del Servicio de Registro Civil e Identificación.</v>
      </c>
      <c r="G567" s="178" t="str">
        <f>VLOOKUP(A567,'BASE REGISTRO AGOSTO'!$A$1:$T$889,7,FALSE)</f>
        <v>Promoción del desarrollo, especialmente de las personas, familias, grupos y comunidades que viven en condiciones de pobreza y/o marginalidad.</v>
      </c>
      <c r="H567" s="178" t="str">
        <f>VLOOKUP(A567,'BASE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7" s="178" t="str">
        <f>VLOOKUP(A567,'BASE REGISTRO AGOSTO'!$A$1:$T$889,9,FALSE)</f>
        <v>Cada dos Años</v>
      </c>
      <c r="J567" s="178" t="str">
        <f>VLOOKUP(A567,'BASE REGISTRO AGOSTO'!$A$1:$T$889,10,FALSE)</f>
        <v>Inicia el 01-09-2020</v>
      </c>
      <c r="K567" s="178" t="str">
        <f>VLOOKUP(A567,'BASE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7" s="178" t="str">
        <f>VLOOKUP(A567,'BASE REGISTRO AGOSTO'!$A$1:$T$889,12,FALSE)</f>
        <v xml:space="preserve">11 Norte 967, Viña del Mar. Quinta Región </v>
      </c>
      <c r="M567" s="178" t="str">
        <f>VLOOKUP(A567,'BASE REGISTRO AGOSTO'!$A$1:$T$889,13,FALSE)</f>
        <v>V</v>
      </c>
      <c r="N567" s="178" t="str">
        <f>VLOOKUP(A567,'BASE REGISTRO AGOSTO'!$A$1:$T$889,14,FALSE)</f>
        <v xml:space="preserve"> Viña del Mar</v>
      </c>
      <c r="O567" s="178" t="str">
        <f>VLOOKUP(A567,'BASE REGISTRO AGOSTO'!$A$1:$T$889,15,FALSE)</f>
        <v xml:space="preserve">Fono: (32) 2881777; 32/2683887; 32/2694140
Fono Director Ejecutivo Sr. Iván Zamora Zapata: 92401822
Fono Secretaria. Srta. Patricia Nanjari Valenzuela: 92541986
      </v>
      </c>
      <c r="P567" s="178" t="str">
        <f>VLOOKUP(A567,'BASE REGISTRO AGOSTO'!$A$1:$T$889,16,FALSE)</f>
        <v>paicabi@paicabi.cl</v>
      </c>
      <c r="Q567" s="178">
        <f>VLOOKUP(A567,'BASE REGISTRO AGOSTO'!$A$1:$T$889,17,FALSE)</f>
        <v>0</v>
      </c>
      <c r="R567" s="178" t="str">
        <f>VLOOKUP(A567,'BASE REGISTRO AGOSTO'!$A$1:$T$889,18,FALSE)</f>
        <v>93401: Institución de Asistencia Social</v>
      </c>
      <c r="S567" s="178" t="str">
        <f>VLOOKUP(A567,'BASE REGISTRO AGOSTO'!$A$1:$T$889,19,FALSE)</f>
        <v xml:space="preserve">Certificado Financiero correspondiente al año 2020, aprobado por USUFI
</v>
      </c>
      <c r="T567" s="183">
        <f>VLOOKUP(A567,'BASE REGISTRO AGOSTO'!$A$1:$T$889,20,FALSE)</f>
        <v>37970</v>
      </c>
      <c r="U567" s="177">
        <v>7027</v>
      </c>
      <c r="V567" s="179">
        <v>105048492</v>
      </c>
      <c r="W567" s="179">
        <v>831026616</v>
      </c>
      <c r="X567" s="180">
        <v>44469</v>
      </c>
      <c r="Y567" s="176" t="s">
        <v>6489</v>
      </c>
      <c r="Z567" s="176" t="s">
        <v>6490</v>
      </c>
      <c r="AA567" s="181" t="s">
        <v>6498</v>
      </c>
    </row>
    <row r="568" spans="1:27" ht="15.75" customHeight="1" x14ac:dyDescent="0.2">
      <c r="A568" s="177">
        <v>7027</v>
      </c>
      <c r="B568" s="178" t="str">
        <f>VLOOKUP(A568,'BASE REGISTRO AGOSTO'!$A$1:$T$889,2,FALSE)</f>
        <v xml:space="preserve">
Organización No Gubernamental de Desarrollo Centro de Promoción y Apoyo a la Infancia - ONG. PAICABI
</v>
      </c>
      <c r="C568" s="178">
        <f>VLOOKUP(A568,'BASE REGISTRO AGOSTO'!$A$1:$T$889,3,FALSE)</f>
        <v>650364007</v>
      </c>
      <c r="D568" s="178" t="str">
        <f>VLOOKUP(A568,'BASE REGISTRO AGOSTO'!$A$1:$T$889,4,FALSE)</f>
        <v>Corporación de Derecho Privado.</v>
      </c>
      <c r="E568" s="178" t="str">
        <f>VLOOKUP(A568,'BASE REGISTRO AGOSTO'!$A$1:$T$889,5,FALSE)</f>
        <v>Otorgado por Decreto Supremo Nº223, de fecha 23 de febrero de 2001, del Ministerio de Justicia.</v>
      </c>
      <c r="F568" s="178" t="str">
        <f>VLOOKUP(A568,'BASE REGISTRO AGOSTO'!$A$1:$T$889,6,FALSE)</f>
        <v>Certificado de Vigencia de Persona Jurídica sin Fines de Lucro Nº de Folio 500396931507, de 5 de julio de 2021, del Servicio de Registro Civil e Identificación.</v>
      </c>
      <c r="G568" s="178" t="str">
        <f>VLOOKUP(A568,'BASE REGISTRO AGOSTO'!$A$1:$T$889,7,FALSE)</f>
        <v>Promoción del desarrollo, especialmente de las personas, familias, grupos y comunidades que viven en condiciones de pobreza y/o marginalidad.</v>
      </c>
      <c r="H568" s="178" t="str">
        <f>VLOOKUP(A568,'BASE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8" s="178" t="str">
        <f>VLOOKUP(A568,'BASE REGISTRO AGOSTO'!$A$1:$T$889,9,FALSE)</f>
        <v>Cada dos Años</v>
      </c>
      <c r="J568" s="178" t="str">
        <f>VLOOKUP(A568,'BASE REGISTRO AGOSTO'!$A$1:$T$889,10,FALSE)</f>
        <v>Inicia el 01-09-2020</v>
      </c>
      <c r="K568" s="178" t="str">
        <f>VLOOKUP(A568,'BASE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8" s="178" t="str">
        <f>VLOOKUP(A568,'BASE REGISTRO AGOSTO'!$A$1:$T$889,12,FALSE)</f>
        <v xml:space="preserve">11 Norte 967, Viña del Mar. Quinta Región </v>
      </c>
      <c r="M568" s="178" t="str">
        <f>VLOOKUP(A568,'BASE REGISTRO AGOSTO'!$A$1:$T$889,13,FALSE)</f>
        <v>V</v>
      </c>
      <c r="N568" s="178" t="str">
        <f>VLOOKUP(A568,'BASE REGISTRO AGOSTO'!$A$1:$T$889,14,FALSE)</f>
        <v xml:space="preserve"> Viña del Mar</v>
      </c>
      <c r="O568" s="178" t="str">
        <f>VLOOKUP(A568,'BASE REGISTRO AGOSTO'!$A$1:$T$889,15,FALSE)</f>
        <v xml:space="preserve">Fono: (32) 2881777; 32/2683887; 32/2694140
Fono Director Ejecutivo Sr. Iván Zamora Zapata: 92401822
Fono Secretaria. Srta. Patricia Nanjari Valenzuela: 92541986
      </v>
      </c>
      <c r="P568" s="178" t="str">
        <f>VLOOKUP(A568,'BASE REGISTRO AGOSTO'!$A$1:$T$889,16,FALSE)</f>
        <v>paicabi@paicabi.cl</v>
      </c>
      <c r="Q568" s="178">
        <f>VLOOKUP(A568,'BASE REGISTRO AGOSTO'!$A$1:$T$889,17,FALSE)</f>
        <v>0</v>
      </c>
      <c r="R568" s="178" t="str">
        <f>VLOOKUP(A568,'BASE REGISTRO AGOSTO'!$A$1:$T$889,18,FALSE)</f>
        <v>93401: Institución de Asistencia Social</v>
      </c>
      <c r="S568" s="178" t="str">
        <f>VLOOKUP(A568,'BASE REGISTRO AGOSTO'!$A$1:$T$889,19,FALSE)</f>
        <v xml:space="preserve">Certificado Financiero correspondiente al año 2020, aprobado por USUFI
</v>
      </c>
      <c r="T568" s="183">
        <f>VLOOKUP(A568,'BASE REGISTRO AGOSTO'!$A$1:$T$889,20,FALSE)</f>
        <v>37970</v>
      </c>
      <c r="U568" s="177">
        <v>7027</v>
      </c>
      <c r="V568" s="179">
        <v>27256440</v>
      </c>
      <c r="W568" s="179">
        <v>180213168</v>
      </c>
      <c r="X568" s="180">
        <v>44469</v>
      </c>
      <c r="Y568" s="176" t="s">
        <v>6489</v>
      </c>
      <c r="Z568" s="176" t="s">
        <v>6490</v>
      </c>
      <c r="AA568" s="181" t="s">
        <v>6546</v>
      </c>
    </row>
    <row r="569" spans="1:27" ht="15.75" customHeight="1" x14ac:dyDescent="0.2">
      <c r="A569" s="177">
        <v>7027</v>
      </c>
      <c r="B569" s="178" t="str">
        <f>VLOOKUP(A569,'BASE REGISTRO AGOSTO'!$A$1:$T$889,2,FALSE)</f>
        <v xml:space="preserve">
Organización No Gubernamental de Desarrollo Centro de Promoción y Apoyo a la Infancia - ONG. PAICABI
</v>
      </c>
      <c r="C569" s="178">
        <f>VLOOKUP(A569,'BASE REGISTRO AGOSTO'!$A$1:$T$889,3,FALSE)</f>
        <v>650364007</v>
      </c>
      <c r="D569" s="178" t="str">
        <f>VLOOKUP(A569,'BASE REGISTRO AGOSTO'!$A$1:$T$889,4,FALSE)</f>
        <v>Corporación de Derecho Privado.</v>
      </c>
      <c r="E569" s="178" t="str">
        <f>VLOOKUP(A569,'BASE REGISTRO AGOSTO'!$A$1:$T$889,5,FALSE)</f>
        <v>Otorgado por Decreto Supremo Nº223, de fecha 23 de febrero de 2001, del Ministerio de Justicia.</v>
      </c>
      <c r="F569" s="178" t="str">
        <f>VLOOKUP(A569,'BASE REGISTRO AGOSTO'!$A$1:$T$889,6,FALSE)</f>
        <v>Certificado de Vigencia de Persona Jurídica sin Fines de Lucro Nº de Folio 500396931507, de 5 de julio de 2021, del Servicio de Registro Civil e Identificación.</v>
      </c>
      <c r="G569" s="178" t="str">
        <f>VLOOKUP(A569,'BASE REGISTRO AGOSTO'!$A$1:$T$889,7,FALSE)</f>
        <v>Promoción del desarrollo, especialmente de las personas, familias, grupos y comunidades que viven en condiciones de pobreza y/o marginalidad.</v>
      </c>
      <c r="H569" s="178" t="str">
        <f>VLOOKUP(A569,'BASE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9" s="178" t="str">
        <f>VLOOKUP(A569,'BASE REGISTRO AGOSTO'!$A$1:$T$889,9,FALSE)</f>
        <v>Cada dos Años</v>
      </c>
      <c r="J569" s="178" t="str">
        <f>VLOOKUP(A569,'BASE REGISTRO AGOSTO'!$A$1:$T$889,10,FALSE)</f>
        <v>Inicia el 01-09-2020</v>
      </c>
      <c r="K569" s="178" t="str">
        <f>VLOOKUP(A569,'BASE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9" s="178" t="str">
        <f>VLOOKUP(A569,'BASE REGISTRO AGOSTO'!$A$1:$T$889,12,FALSE)</f>
        <v xml:space="preserve">11 Norte 967, Viña del Mar. Quinta Región </v>
      </c>
      <c r="M569" s="178" t="str">
        <f>VLOOKUP(A569,'BASE REGISTRO AGOSTO'!$A$1:$T$889,13,FALSE)</f>
        <v>V</v>
      </c>
      <c r="N569" s="178" t="str">
        <f>VLOOKUP(A569,'BASE REGISTRO AGOSTO'!$A$1:$T$889,14,FALSE)</f>
        <v xml:space="preserve"> Viña del Mar</v>
      </c>
      <c r="O569" s="178" t="str">
        <f>VLOOKUP(A569,'BASE REGISTRO AGOSTO'!$A$1:$T$889,15,FALSE)</f>
        <v xml:space="preserve">Fono: (32) 2881777; 32/2683887; 32/2694140
Fono Director Ejecutivo Sr. Iván Zamora Zapata: 92401822
Fono Secretaria. Srta. Patricia Nanjari Valenzuela: 92541986
      </v>
      </c>
      <c r="P569" s="178" t="str">
        <f>VLOOKUP(A569,'BASE REGISTRO AGOSTO'!$A$1:$T$889,16,FALSE)</f>
        <v>paicabi@paicabi.cl</v>
      </c>
      <c r="Q569" s="178">
        <f>VLOOKUP(A569,'BASE REGISTRO AGOSTO'!$A$1:$T$889,17,FALSE)</f>
        <v>0</v>
      </c>
      <c r="R569" s="178" t="str">
        <f>VLOOKUP(A569,'BASE REGISTRO AGOSTO'!$A$1:$T$889,18,FALSE)</f>
        <v>93401: Institución de Asistencia Social</v>
      </c>
      <c r="S569" s="178" t="str">
        <f>VLOOKUP(A569,'BASE REGISTRO AGOSTO'!$A$1:$T$889,19,FALSE)</f>
        <v xml:space="preserve">Certificado Financiero correspondiente al año 2020, aprobado por USUFI
</v>
      </c>
      <c r="T569" s="183">
        <f>VLOOKUP(A569,'BASE REGISTRO AGOSTO'!$A$1:$T$889,20,FALSE)</f>
        <v>37970</v>
      </c>
      <c r="U569" s="177">
        <v>7027</v>
      </c>
      <c r="V569" s="179">
        <v>9138924</v>
      </c>
      <c r="W569" s="179">
        <v>9138924</v>
      </c>
      <c r="X569" s="180">
        <v>44469</v>
      </c>
      <c r="Y569" s="176" t="s">
        <v>6489</v>
      </c>
      <c r="Z569" s="176" t="s">
        <v>6490</v>
      </c>
      <c r="AA569" s="181" t="s">
        <v>7480</v>
      </c>
    </row>
    <row r="570" spans="1:27" ht="15.75" customHeight="1" x14ac:dyDescent="0.2">
      <c r="A570" s="177">
        <v>7027</v>
      </c>
      <c r="B570" s="178" t="str">
        <f>VLOOKUP(A570,'BASE REGISTRO AGOSTO'!$A$1:$T$889,2,FALSE)</f>
        <v xml:space="preserve">
Organización No Gubernamental de Desarrollo Centro de Promoción y Apoyo a la Infancia - ONG. PAICABI
</v>
      </c>
      <c r="C570" s="178">
        <f>VLOOKUP(A570,'BASE REGISTRO AGOSTO'!$A$1:$T$889,3,FALSE)</f>
        <v>650364007</v>
      </c>
      <c r="D570" s="178" t="str">
        <f>VLOOKUP(A570,'BASE REGISTRO AGOSTO'!$A$1:$T$889,4,FALSE)</f>
        <v>Corporación de Derecho Privado.</v>
      </c>
      <c r="E570" s="178" t="str">
        <f>VLOOKUP(A570,'BASE REGISTRO AGOSTO'!$A$1:$T$889,5,FALSE)</f>
        <v>Otorgado por Decreto Supremo Nº223, de fecha 23 de febrero de 2001, del Ministerio de Justicia.</v>
      </c>
      <c r="F570" s="178" t="str">
        <f>VLOOKUP(A570,'BASE REGISTRO AGOSTO'!$A$1:$T$889,6,FALSE)</f>
        <v>Certificado de Vigencia de Persona Jurídica sin Fines de Lucro Nº de Folio 500396931507, de 5 de julio de 2021, del Servicio de Registro Civil e Identificación.</v>
      </c>
      <c r="G570" s="178" t="str">
        <f>VLOOKUP(A570,'BASE REGISTRO AGOSTO'!$A$1:$T$889,7,FALSE)</f>
        <v>Promoción del desarrollo, especialmente de las personas, familias, grupos y comunidades que viven en condiciones de pobreza y/o marginalidad.</v>
      </c>
      <c r="H570" s="178" t="str">
        <f>VLOOKUP(A570,'BASE REGISTRO AGOSTO'!$A$1:$T$889,8,FALSE)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0" s="178" t="str">
        <f>VLOOKUP(A570,'BASE REGISTRO AGOSTO'!$A$1:$T$889,9,FALSE)</f>
        <v>Cada dos Años</v>
      </c>
      <c r="J570" s="178" t="str">
        <f>VLOOKUP(A570,'BASE REGISTRO AGOSTO'!$A$1:$T$889,10,FALSE)</f>
        <v>Inicia el 01-09-2020</v>
      </c>
      <c r="K570" s="178" t="str">
        <f>VLOOKUP(A570,'BASE REGISTRO AGOSTO'!$A$1:$T$889,11,FALSE)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0" s="178" t="str">
        <f>VLOOKUP(A570,'BASE REGISTRO AGOSTO'!$A$1:$T$889,12,FALSE)</f>
        <v xml:space="preserve">11 Norte 967, Viña del Mar. Quinta Región </v>
      </c>
      <c r="M570" s="178" t="str">
        <f>VLOOKUP(A570,'BASE REGISTRO AGOSTO'!$A$1:$T$889,13,FALSE)</f>
        <v>V</v>
      </c>
      <c r="N570" s="178" t="str">
        <f>VLOOKUP(A570,'BASE REGISTRO AGOSTO'!$A$1:$T$889,14,FALSE)</f>
        <v xml:space="preserve"> Viña del Mar</v>
      </c>
      <c r="O570" s="178" t="str">
        <f>VLOOKUP(A570,'BASE REGISTRO AGOSTO'!$A$1:$T$889,15,FALSE)</f>
        <v xml:space="preserve">Fono: (32) 2881777; 32/2683887; 32/2694140
Fono Director Ejecutivo Sr. Iván Zamora Zapata: 92401822
Fono Secretaria. Srta. Patricia Nanjari Valenzuela: 92541986
      </v>
      </c>
      <c r="P570" s="178" t="str">
        <f>VLOOKUP(A570,'BASE REGISTRO AGOSTO'!$A$1:$T$889,16,FALSE)</f>
        <v>paicabi@paicabi.cl</v>
      </c>
      <c r="Q570" s="178">
        <f>VLOOKUP(A570,'BASE REGISTRO AGOSTO'!$A$1:$T$889,17,FALSE)</f>
        <v>0</v>
      </c>
      <c r="R570" s="178" t="str">
        <f>VLOOKUP(A570,'BASE REGISTRO AGOSTO'!$A$1:$T$889,18,FALSE)</f>
        <v>93401: Institución de Asistencia Social</v>
      </c>
      <c r="S570" s="178" t="str">
        <f>VLOOKUP(A570,'BASE REGISTRO AGOSTO'!$A$1:$T$889,19,FALSE)</f>
        <v xml:space="preserve">Certificado Financiero correspondiente al año 2020, aprobado por USUFI
</v>
      </c>
      <c r="T570" s="183">
        <f>VLOOKUP(A570,'BASE REGISTRO AGOSTO'!$A$1:$T$889,20,FALSE)</f>
        <v>37970</v>
      </c>
      <c r="U570" s="177">
        <v>7027</v>
      </c>
      <c r="V570" s="179">
        <v>94435548</v>
      </c>
      <c r="W570" s="179">
        <v>455984208</v>
      </c>
      <c r="X570" s="180">
        <v>44469</v>
      </c>
      <c r="Y570" s="176" t="s">
        <v>6489</v>
      </c>
      <c r="Z570" s="176" t="s">
        <v>6490</v>
      </c>
      <c r="AA570" s="181" t="s">
        <v>7476</v>
      </c>
    </row>
    <row r="571" spans="1:27" ht="15.75" customHeight="1" x14ac:dyDescent="0.2">
      <c r="A571" s="177">
        <v>7031</v>
      </c>
      <c r="B571" s="178" t="str">
        <f>VLOOKUP(A571,'BASE REGISTRO AGOSTO'!$A$1:$T$889,2,FALSE)</f>
        <v xml:space="preserve">
O.N.G. Corporación de Apoyo al Desarrollo Autogestionado Grada.
O.N.G. Grada.
</v>
      </c>
      <c r="C571" s="178">
        <f>VLOOKUP(A571,'BASE REGISTRO AGOSTO'!$A$1:$T$889,3,FALSE)</f>
        <v>731026009</v>
      </c>
      <c r="D571" s="178" t="str">
        <f>VLOOKUP(A571,'BASE REGISTRO AGOSTO'!$A$1:$T$889,4,FALSE)</f>
        <v>Corporación de Derecho Privado.</v>
      </c>
      <c r="E571" s="178" t="str">
        <f>VLOOKUP(A571,'BASE REGISTRO AGOSTO'!$A$1:$T$889,5,FALSE)</f>
        <v>Otorgado por Decreto Supremo Nº 256, de fecha 09 de Marzo de 1995, del Ministerio de Justicia.</v>
      </c>
      <c r="F571" s="178" t="str">
        <f>VLOOKUP(A571,'BASE REGISTRO AGOSTO'!$A$1:$T$889,6,FALSE)</f>
        <v>Se acompaña Certificado de Vigencia Folio 500402099520, de fecha 5 de agosto de 2021, del SRCEI</v>
      </c>
      <c r="G571" s="178" t="str">
        <f>VLOOKUP(A571,'BASE REGISTRO AGOSTO'!$A$1:$T$889,7,FALSE)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571" s="178" t="str">
        <f>VLOOKUP(A571,'BASE REGISTRO AGOSTO'!$A$1:$T$889,8,FALSE)</f>
        <v>Presidente: Marcelo Cristian Zambra Yáñez,         
Vicepresidente: Francisco Prado Oyarzo, 
Secretaria: Luz María Loreto Baghetti Gómez, 
Tesorero: José Guillermo Ríos Campos,           
Directora: María Elena Campusano Bakovic,</v>
      </c>
      <c r="I571" s="178" t="str">
        <f>VLOOKUP(A571,'BASE REGISTRO AGOSTO'!$A$1:$T$889,9,FALSE)</f>
        <v>Durarán dos años en sus cargos</v>
      </c>
      <c r="J571" s="178" t="str">
        <f>VLOOKUP(A571,'BASE REGISTRO AGOSTO'!$A$1:$T$889,10,FALSE)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571" s="178" t="str">
        <f>VLOOKUP(A571,'BASE REGISTRO AGOSTO'!$A$1:$T$889,11,FALSE)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571" s="178" t="str">
        <f>VLOOKUP(A571,'BASE REGISTRO AGOSTO'!$A$1:$T$889,12,FALSE)</f>
        <v xml:space="preserve">Carmen Covarrubias número 213, Comuna de Ñuñoa.
</v>
      </c>
      <c r="M571" s="178" t="str">
        <f>VLOOKUP(A571,'BASE REGISTRO AGOSTO'!$A$1:$T$889,13,FALSE)</f>
        <v>XIII</v>
      </c>
      <c r="N571" s="178" t="str">
        <f>VLOOKUP(A571,'BASE REGISTRO AGOSTO'!$A$1:$T$889,14,FALSE)</f>
        <v>Ñuñoa</v>
      </c>
      <c r="O571" s="178" t="str">
        <f>VLOOKUP(A571,'BASE REGISTRO AGOSTO'!$A$1:$T$889,15,FALSE)</f>
        <v xml:space="preserve">Fono 56-2-22693942
</v>
      </c>
      <c r="P571" s="178" t="str">
        <f>VLOOKUP(A571,'BASE REGISTRO AGOSTO'!$A$1:$T$889,16,FALSE)</f>
        <v xml:space="preserve">info@grada.cl  onggrada@gmail.com </v>
      </c>
      <c r="Q571" s="178">
        <f>VLOOKUP(A571,'BASE REGISTRO AGOSTO'!$A$1:$T$889,17,FALSE)</f>
        <v>0</v>
      </c>
      <c r="R571" s="178" t="str">
        <f>VLOOKUP(A571,'BASE REGISTRO AGOSTO'!$A$1:$T$889,18,FALSE)</f>
        <v xml:space="preserve">
93401
</v>
      </c>
      <c r="S571" s="178" t="str">
        <f>VLOOKUP(A571,'BASE REGISTRO AGOSTO'!$A$1:$T$889,19,FALSE)</f>
        <v xml:space="preserve">Se acompaña Certificado Financiero al año 2020, el cual ha sido aprobado por USUFI. Se hace presente que éste no ha sido autorizado ante notario. </v>
      </c>
      <c r="T571" s="183">
        <f>VLOOKUP(A571,'BASE REGISTRO AGOSTO'!$A$1:$T$889,20,FALSE)</f>
        <v>37970</v>
      </c>
      <c r="U571" s="177">
        <v>7031</v>
      </c>
      <c r="V571" s="179">
        <v>18283601</v>
      </c>
      <c r="W571" s="179">
        <v>101333603</v>
      </c>
      <c r="X571" s="180">
        <v>44469</v>
      </c>
      <c r="Y571" s="176" t="s">
        <v>6489</v>
      </c>
      <c r="Z571" s="176" t="s">
        <v>6490</v>
      </c>
      <c r="AA571" s="181" t="s">
        <v>7481</v>
      </c>
    </row>
    <row r="572" spans="1:27" ht="15.75" customHeight="1" x14ac:dyDescent="0.2">
      <c r="A572" s="177">
        <v>7036</v>
      </c>
      <c r="B572" s="178" t="str">
        <f>VLOOKUP(A572,'BASE REGISTRO AGOSTO'!$A$1:$T$889,2,FALSE)</f>
        <v xml:space="preserve">
Fundación  María de la Luz Zañartu
</v>
      </c>
      <c r="C572" s="178" t="str">
        <f>VLOOKUP(A572,'BASE REGISTRO AGOSTO'!$A$1:$T$889,3,FALSE)</f>
        <v>75187300K</v>
      </c>
      <c r="D572" s="178" t="str">
        <f>VLOOKUP(A572,'BASE REGISTRO AGOSTO'!$A$1:$T$889,4,FALSE)</f>
        <v>Fundación de Derecho Privado</v>
      </c>
      <c r="E572" s="178" t="str">
        <f>VLOOKUP(A572,'BASE REGISTRO AGOSTO'!$A$1:$T$889,5,FALSE)</f>
        <v>Otorgado por Decreto Supremo Nº496, de fecha 18 de mayo de 1999, del Ministerio de Justicia.</v>
      </c>
      <c r="F572" s="178" t="str">
        <f>VLOOKUP(A572,'BASE REGISTRO AGOSTO'!$A$1:$T$889,6,FALSE)</f>
        <v xml:space="preserve">Certificado de Vigencia folio Nº 500401914204, de fecha 04-08-2021, emitido por el Servicio de Registro Civil e Identificación. </v>
      </c>
      <c r="G572" s="178" t="str">
        <f>VLOOKUP(A572,'BASE REGISTRO AGOSTO'!$A$1:$T$889,7,FALSE)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2" s="178" t="str">
        <f>VLOOKUP(A572,'BASE REGISTRO AGOSTO'!$A$1:$T$889,8,FALSE)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
      <c r="I572" s="178" t="str">
        <f>VLOOKUP(A572,'BASE REGISTRO AGOSTO'!$A$1:$T$889,9,FALSE)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2" s="178" t="str">
        <f>VLOOKUP(A572,'BASE REGISTRO AGOSTO'!$A$1:$T$889,10,FALSE)</f>
        <v>10 de julio de 2017, según Certificado de directorio de persona jurídica, folio Nº 500348005479, de fecha 29 de septiembre de 2020, emitido por el Servicio de Registro Civil e Identificación</v>
      </c>
      <c r="K572" s="178" t="str">
        <f>VLOOKUP(A572,'BASE REGISTRO AGOSTO'!$A$1:$T$889,11,FALSE)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2" s="178" t="str">
        <f>VLOOKUP(A572,'BASE REGISTRO AGOSTO'!$A$1:$T$889,12,FALSE)</f>
        <v xml:space="preserve">Calle Uno Nº 3011, comuna de Quilicura, Región Metropolitana.
</v>
      </c>
      <c r="M572" s="178" t="str">
        <f>VLOOKUP(A572,'BASE REGISTRO AGOSTO'!$A$1:$T$889,13,FALSE)</f>
        <v>XIII</v>
      </c>
      <c r="N572" s="178" t="str">
        <f>VLOOKUP(A572,'BASE REGISTRO AGOSTO'!$A$1:$T$889,14,FALSE)</f>
        <v>Quilicura</v>
      </c>
      <c r="O572" s="178" t="str">
        <f>VLOOKUP(A572,'BASE REGISTRO AGOSTO'!$A$1:$T$889,15,FALSE)</f>
        <v>984991231 y red fija 224731095</v>
      </c>
      <c r="P572" s="178" t="str">
        <f>VLOOKUP(A572,'BASE REGISTRO AGOSTO'!$A$1:$T$889,16,FALSE)</f>
        <v>lisette@fundacionmariadelaluz.cl 
gerente@fmdl.cl</v>
      </c>
      <c r="Q572" s="178">
        <f>VLOOKUP(A572,'BASE REGISTRO AGOSTO'!$A$1:$T$889,17,FALSE)</f>
        <v>0</v>
      </c>
      <c r="R572" s="178" t="str">
        <f>VLOOKUP(A572,'BASE REGISTRO AGOSTO'!$A$1:$T$889,18,FALSE)</f>
        <v>93401: Instituciones de asistencia social.</v>
      </c>
      <c r="S572" s="178" t="str">
        <f>VLOOKUP(A572,'BASE REGISTRO AGOSTO'!$A$1:$T$889,19,FALSE)</f>
        <v>Se acompaña certificado financiero correspondiente al año 2020, aprobados por el Sub Departamento de Supervisión Financiera Nacional</v>
      </c>
      <c r="T572" s="183">
        <f>VLOOKUP(A572,'BASE REGISTRO AGOSTO'!$A$1:$T$889,20,FALSE)</f>
        <v>37970</v>
      </c>
      <c r="U572" s="177">
        <v>7036</v>
      </c>
      <c r="V572" s="179">
        <v>26320082</v>
      </c>
      <c r="W572" s="179">
        <v>175686923</v>
      </c>
      <c r="X572" s="180">
        <v>44469</v>
      </c>
      <c r="Y572" s="176" t="s">
        <v>6489</v>
      </c>
      <c r="Z572" s="176" t="s">
        <v>6490</v>
      </c>
      <c r="AA572" s="181" t="s">
        <v>6658</v>
      </c>
    </row>
    <row r="573" spans="1:27" ht="15.75" customHeight="1" x14ac:dyDescent="0.2">
      <c r="A573" s="177">
        <v>7036</v>
      </c>
      <c r="B573" s="178" t="str">
        <f>VLOOKUP(A573,'BASE REGISTRO AGOSTO'!$A$1:$T$889,2,FALSE)</f>
        <v xml:space="preserve">
Fundación  María de la Luz Zañartu
</v>
      </c>
      <c r="C573" s="178" t="str">
        <f>VLOOKUP(A573,'BASE REGISTRO AGOSTO'!$A$1:$T$889,3,FALSE)</f>
        <v>75187300K</v>
      </c>
      <c r="D573" s="178" t="str">
        <f>VLOOKUP(A573,'BASE REGISTRO AGOSTO'!$A$1:$T$889,4,FALSE)</f>
        <v>Fundación de Derecho Privado</v>
      </c>
      <c r="E573" s="178" t="str">
        <f>VLOOKUP(A573,'BASE REGISTRO AGOSTO'!$A$1:$T$889,5,FALSE)</f>
        <v>Otorgado por Decreto Supremo Nº496, de fecha 18 de mayo de 1999, del Ministerio de Justicia.</v>
      </c>
      <c r="F573" s="178" t="str">
        <f>VLOOKUP(A573,'BASE REGISTRO AGOSTO'!$A$1:$T$889,6,FALSE)</f>
        <v xml:space="preserve">Certificado de Vigencia folio Nº 500401914204, de fecha 04-08-2021, emitido por el Servicio de Registro Civil e Identificación. </v>
      </c>
      <c r="G573" s="178" t="str">
        <f>VLOOKUP(A573,'BASE REGISTRO AGOSTO'!$A$1:$T$889,7,FALSE)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3" s="178" t="str">
        <f>VLOOKUP(A573,'BASE REGISTRO AGOSTO'!$A$1:$T$889,8,FALSE)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
      <c r="I573" s="178" t="str">
        <f>VLOOKUP(A573,'BASE REGISTRO AGOSTO'!$A$1:$T$889,9,FALSE)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3" s="178" t="str">
        <f>VLOOKUP(A573,'BASE REGISTRO AGOSTO'!$A$1:$T$889,10,FALSE)</f>
        <v>10 de julio de 2017, según Certificado de directorio de persona jurídica, folio Nº 500348005479, de fecha 29 de septiembre de 2020, emitido por el Servicio de Registro Civil e Identificación</v>
      </c>
      <c r="K573" s="178" t="str">
        <f>VLOOKUP(A573,'BASE REGISTRO AGOSTO'!$A$1:$T$889,11,FALSE)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3" s="178" t="str">
        <f>VLOOKUP(A573,'BASE REGISTRO AGOSTO'!$A$1:$T$889,12,FALSE)</f>
        <v xml:space="preserve">Calle Uno Nº 3011, comuna de Quilicura, Región Metropolitana.
</v>
      </c>
      <c r="M573" s="178" t="str">
        <f>VLOOKUP(A573,'BASE REGISTRO AGOSTO'!$A$1:$T$889,13,FALSE)</f>
        <v>XIII</v>
      </c>
      <c r="N573" s="178" t="str">
        <f>VLOOKUP(A573,'BASE REGISTRO AGOSTO'!$A$1:$T$889,14,FALSE)</f>
        <v>Quilicura</v>
      </c>
      <c r="O573" s="178" t="str">
        <f>VLOOKUP(A573,'BASE REGISTRO AGOSTO'!$A$1:$T$889,15,FALSE)</f>
        <v>984991231 y red fija 224731095</v>
      </c>
      <c r="P573" s="178" t="str">
        <f>VLOOKUP(A573,'BASE REGISTRO AGOSTO'!$A$1:$T$889,16,FALSE)</f>
        <v>lisette@fundacionmariadelaluz.cl 
gerente@fmdl.cl</v>
      </c>
      <c r="Q573" s="178">
        <f>VLOOKUP(A573,'BASE REGISTRO AGOSTO'!$A$1:$T$889,17,FALSE)</f>
        <v>0</v>
      </c>
      <c r="R573" s="178" t="str">
        <f>VLOOKUP(A573,'BASE REGISTRO AGOSTO'!$A$1:$T$889,18,FALSE)</f>
        <v>93401: Instituciones de asistencia social.</v>
      </c>
      <c r="S573" s="178" t="str">
        <f>VLOOKUP(A573,'BASE REGISTRO AGOSTO'!$A$1:$T$889,19,FALSE)</f>
        <v>Se acompaña certificado financiero correspondiente al año 2020, aprobados por el Sub Departamento de Supervisión Financiera Nacional</v>
      </c>
      <c r="T573" s="183">
        <f>VLOOKUP(A573,'BASE REGISTRO AGOSTO'!$A$1:$T$889,20,FALSE)</f>
        <v>37970</v>
      </c>
      <c r="U573" s="177">
        <v>7036</v>
      </c>
      <c r="V573" s="179">
        <v>29096004</v>
      </c>
      <c r="W573" s="179">
        <v>290742842</v>
      </c>
      <c r="X573" s="180">
        <v>44469</v>
      </c>
      <c r="Y573" s="176" t="s">
        <v>6489</v>
      </c>
      <c r="Z573" s="176" t="s">
        <v>6490</v>
      </c>
      <c r="AA573" s="181" t="s">
        <v>6497</v>
      </c>
    </row>
    <row r="574" spans="1:27" ht="15.75" customHeight="1" x14ac:dyDescent="0.2">
      <c r="A574" s="177">
        <v>7037</v>
      </c>
      <c r="B574" s="178" t="str">
        <f>VLOOKUP(A574,'BASE REGISTRO AGOSTO'!$A$1:$T$889,2,FALSE)</f>
        <v xml:space="preserve">
Organización no gubernamental de Desarrollo Integral del Joven y su Familia Surcos, u ONG Surcos.
</v>
      </c>
      <c r="C574" s="178">
        <f>VLOOKUP(A574,'BASE REGISTRO AGOSTO'!$A$1:$T$889,3,FALSE)</f>
        <v>753474005</v>
      </c>
      <c r="D574" s="178" t="str">
        <f>VLOOKUP(A574,'BASE REGISTRO AGOSTO'!$A$1:$T$889,4,FALSE)</f>
        <v>Corporación de Derecho Privado.</v>
      </c>
      <c r="E574" s="178" t="str">
        <f>VLOOKUP(A574,'BASE REGISTRO AGOSTO'!$A$1:$T$889,5,FALSE)</f>
        <v>Decreto Supremo Nº 739, de 7 de septiembre de 1999, del Ministerio de Justicia.</v>
      </c>
      <c r="F574" s="178" t="str">
        <f>VLOOKUP(A574,'BASE REGISTRO AGOSTO'!$A$1:$T$889,6,FALSE)</f>
        <v>Certificado de Vigencia Folio Nº 500403860751, 16 de agosto de 2021, emitido por el Servicio de Registro Civil e Identificación.</v>
      </c>
      <c r="G574" s="178" t="str">
        <f>VLOOKUP(A574,'BASE REGISTRO AGOSTO'!$A$1:$T$889,7,FALSE)</f>
        <v xml:space="preserve">Promoción y desarrollo, especialmente de las personas, familias, grupos y comunidades que viven en condiciones de pobreza y/o marginalidad.  </v>
      </c>
      <c r="H574" s="178" t="str">
        <f>VLOOKUP(A574,'BASE REGISTRO AGOSTO'!$A$1:$T$889,8,FALSE)</f>
        <v xml:space="preserve">Presidente: Marcelo Ovalle Briones, 
Vicepresidente: Emma Alejandra Miranda Luna, 
Secretario: Marjorie Alejandra Martínez Marciel, 
Tesorero: Claudio Iván Gutierrez Torres, </v>
      </c>
      <c r="I574" s="178" t="str">
        <f>VLOOKUP(A574,'BASE REGISTRO AGOSTO'!$A$1:$T$889,9,FALSE)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4" s="178" t="str">
        <f>VLOOKUP(A574,'BASE REGISTRO AGOSTO'!$A$1:$T$889,10,FALSE)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74" s="178" t="str">
        <f>VLOOKUP(A574,'BASE REGISTRO AGOSTO'!$A$1:$T$889,11,FALSE)</f>
        <v xml:space="preserve">Presidente: Marcelo Ovalle Briones 
Ercilia Bereniche Silva Barra, 
</v>
      </c>
      <c r="L574" s="178" t="str">
        <f>VLOOKUP(A574,'BASE REGISTRO AGOSTO'!$A$1:$T$889,12,FALSE)</f>
        <v xml:space="preserve">Teatinos N°371 OF 401, comuna de Santiago, Región Metropolitana. 
</v>
      </c>
      <c r="M574" s="178" t="str">
        <f>VLOOKUP(A574,'BASE REGISTRO AGOSTO'!$A$1:$T$889,13,FALSE)</f>
        <v>XIII</v>
      </c>
      <c r="N574" s="178" t="str">
        <f>VLOOKUP(A574,'BASE REGISTRO AGOSTO'!$A$1:$T$889,14,FALSE)</f>
        <v>Santiago</v>
      </c>
      <c r="O574" s="178" t="str">
        <f>VLOOKUP(A574,'BASE REGISTRO AGOSTO'!$A$1:$T$889,15,FALSE)</f>
        <v>569-8807662 y 569-93296189</v>
      </c>
      <c r="P574" s="178" t="str">
        <f>VLOOKUP(A574,'BASE REGISTRO AGOSTO'!$A$1:$T$889,16,FALSE)</f>
        <v>jvelasquezt@ongsurcos.cl/ bsilvabarra@gmail.com</v>
      </c>
      <c r="Q574" s="178">
        <f>VLOOKUP(A574,'BASE REGISTRO AGOSTO'!$A$1:$T$889,17,FALSE)</f>
        <v>0</v>
      </c>
      <c r="R574" s="178" t="str">
        <f>VLOOKUP(A574,'BASE REGISTRO AGOSTO'!$A$1:$T$889,18,FALSE)</f>
        <v>93401 Institución de Asistencia Social.</v>
      </c>
      <c r="S574" s="178" t="str">
        <f>VLOOKUP(A574,'BASE REGISTRO AGOSTO'!$A$1:$T$889,19,FALSE)</f>
        <v>Certificado de antecedentes financieros correspondientes al año 2020 aprobados por el Subdepartamento de Supervisión Nacional.</v>
      </c>
      <c r="T574" s="183">
        <f>VLOOKUP(A574,'BASE REGISTRO AGOSTO'!$A$1:$T$889,20,FALSE)</f>
        <v>37970</v>
      </c>
      <c r="U574" s="177">
        <v>7037</v>
      </c>
      <c r="V574" s="179">
        <v>6206400</v>
      </c>
      <c r="W574" s="179">
        <v>49806359</v>
      </c>
      <c r="X574" s="180">
        <v>44469</v>
      </c>
      <c r="Y574" s="176" t="s">
        <v>6489</v>
      </c>
      <c r="Z574" s="176" t="s">
        <v>6490</v>
      </c>
      <c r="AA574" s="181" t="s">
        <v>6556</v>
      </c>
    </row>
    <row r="575" spans="1:27" ht="15.75" customHeight="1" x14ac:dyDescent="0.2">
      <c r="A575" s="177">
        <v>7037</v>
      </c>
      <c r="B575" s="178" t="str">
        <f>VLOOKUP(A575,'BASE REGISTRO AGOSTO'!$A$1:$T$889,2,FALSE)</f>
        <v xml:space="preserve">
Organización no gubernamental de Desarrollo Integral del Joven y su Familia Surcos, u ONG Surcos.
</v>
      </c>
      <c r="C575" s="178">
        <f>VLOOKUP(A575,'BASE REGISTRO AGOSTO'!$A$1:$T$889,3,FALSE)</f>
        <v>753474005</v>
      </c>
      <c r="D575" s="178" t="str">
        <f>VLOOKUP(A575,'BASE REGISTRO AGOSTO'!$A$1:$T$889,4,FALSE)</f>
        <v>Corporación de Derecho Privado.</v>
      </c>
      <c r="E575" s="178" t="str">
        <f>VLOOKUP(A575,'BASE REGISTRO AGOSTO'!$A$1:$T$889,5,FALSE)</f>
        <v>Decreto Supremo Nº 739, de 7 de septiembre de 1999, del Ministerio de Justicia.</v>
      </c>
      <c r="F575" s="178" t="str">
        <f>VLOOKUP(A575,'BASE REGISTRO AGOSTO'!$A$1:$T$889,6,FALSE)</f>
        <v>Certificado de Vigencia Folio Nº 500403860751, 16 de agosto de 2021, emitido por el Servicio de Registro Civil e Identificación.</v>
      </c>
      <c r="G575" s="178" t="str">
        <f>VLOOKUP(A575,'BASE REGISTRO AGOSTO'!$A$1:$T$889,7,FALSE)</f>
        <v xml:space="preserve">Promoción y desarrollo, especialmente de las personas, familias, grupos y comunidades que viven en condiciones de pobreza y/o marginalidad.  </v>
      </c>
      <c r="H575" s="178" t="str">
        <f>VLOOKUP(A575,'BASE REGISTRO AGOSTO'!$A$1:$T$889,8,FALSE)</f>
        <v xml:space="preserve">Presidente: Marcelo Ovalle Briones, 
Vicepresidente: Emma Alejandra Miranda Luna, 
Secretario: Marjorie Alejandra Martínez Marciel, 
Tesorero: Claudio Iván Gutierrez Torres, </v>
      </c>
      <c r="I575" s="178" t="str">
        <f>VLOOKUP(A575,'BASE REGISTRO AGOSTO'!$A$1:$T$889,9,FALSE)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5" s="178" t="str">
        <f>VLOOKUP(A575,'BASE REGISTRO AGOSTO'!$A$1:$T$889,10,FALSE)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75" s="178" t="str">
        <f>VLOOKUP(A575,'BASE REGISTRO AGOSTO'!$A$1:$T$889,11,FALSE)</f>
        <v xml:space="preserve">Presidente: Marcelo Ovalle Briones 
Ercilia Bereniche Silva Barra, 
</v>
      </c>
      <c r="L575" s="178" t="str">
        <f>VLOOKUP(A575,'BASE REGISTRO AGOSTO'!$A$1:$T$889,12,FALSE)</f>
        <v xml:space="preserve">Teatinos N°371 OF 401, comuna de Santiago, Región Metropolitana. 
</v>
      </c>
      <c r="M575" s="178" t="str">
        <f>VLOOKUP(A575,'BASE REGISTRO AGOSTO'!$A$1:$T$889,13,FALSE)</f>
        <v>XIII</v>
      </c>
      <c r="N575" s="178" t="str">
        <f>VLOOKUP(A575,'BASE REGISTRO AGOSTO'!$A$1:$T$889,14,FALSE)</f>
        <v>Santiago</v>
      </c>
      <c r="O575" s="178" t="str">
        <f>VLOOKUP(A575,'BASE REGISTRO AGOSTO'!$A$1:$T$889,15,FALSE)</f>
        <v>569-8807662 y 569-93296189</v>
      </c>
      <c r="P575" s="178" t="str">
        <f>VLOOKUP(A575,'BASE REGISTRO AGOSTO'!$A$1:$T$889,16,FALSE)</f>
        <v>jvelasquezt@ongsurcos.cl/ bsilvabarra@gmail.com</v>
      </c>
      <c r="Q575" s="178">
        <f>VLOOKUP(A575,'BASE REGISTRO AGOSTO'!$A$1:$T$889,17,FALSE)</f>
        <v>0</v>
      </c>
      <c r="R575" s="178" t="str">
        <f>VLOOKUP(A575,'BASE REGISTRO AGOSTO'!$A$1:$T$889,18,FALSE)</f>
        <v>93401 Institución de Asistencia Social.</v>
      </c>
      <c r="S575" s="178" t="str">
        <f>VLOOKUP(A575,'BASE REGISTRO AGOSTO'!$A$1:$T$889,19,FALSE)</f>
        <v>Certificado de antecedentes financieros correspondientes al año 2020 aprobados por el Subdepartamento de Supervisión Nacional.</v>
      </c>
      <c r="T575" s="183">
        <f>VLOOKUP(A575,'BASE REGISTRO AGOSTO'!$A$1:$T$889,20,FALSE)</f>
        <v>37970</v>
      </c>
      <c r="U575" s="177">
        <v>7037</v>
      </c>
      <c r="V575" s="179">
        <v>8726400</v>
      </c>
      <c r="W575" s="179">
        <v>52171200</v>
      </c>
      <c r="X575" s="180">
        <v>44469</v>
      </c>
      <c r="Y575" s="176" t="s">
        <v>6489</v>
      </c>
      <c r="Z575" s="176" t="s">
        <v>6490</v>
      </c>
      <c r="AA575" s="181" t="s">
        <v>6572</v>
      </c>
    </row>
    <row r="576" spans="1:27" ht="15.75" customHeight="1" x14ac:dyDescent="0.2">
      <c r="A576" s="177">
        <v>7037</v>
      </c>
      <c r="B576" s="178" t="str">
        <f>VLOOKUP(A576,'BASE REGISTRO AGOSTO'!$A$1:$T$889,2,FALSE)</f>
        <v xml:space="preserve">
Organización no gubernamental de Desarrollo Integral del Joven y su Familia Surcos, u ONG Surcos.
</v>
      </c>
      <c r="C576" s="178">
        <f>VLOOKUP(A576,'BASE REGISTRO AGOSTO'!$A$1:$T$889,3,FALSE)</f>
        <v>753474005</v>
      </c>
      <c r="D576" s="178" t="str">
        <f>VLOOKUP(A576,'BASE REGISTRO AGOSTO'!$A$1:$T$889,4,FALSE)</f>
        <v>Corporación de Derecho Privado.</v>
      </c>
      <c r="E576" s="178" t="str">
        <f>VLOOKUP(A576,'BASE REGISTRO AGOSTO'!$A$1:$T$889,5,FALSE)</f>
        <v>Decreto Supremo Nº 739, de 7 de septiembre de 1999, del Ministerio de Justicia.</v>
      </c>
      <c r="F576" s="178" t="str">
        <f>VLOOKUP(A576,'BASE REGISTRO AGOSTO'!$A$1:$T$889,6,FALSE)</f>
        <v>Certificado de Vigencia Folio Nº 500403860751, 16 de agosto de 2021, emitido por el Servicio de Registro Civil e Identificación.</v>
      </c>
      <c r="G576" s="178" t="str">
        <f>VLOOKUP(A576,'BASE REGISTRO AGOSTO'!$A$1:$T$889,7,FALSE)</f>
        <v xml:space="preserve">Promoción y desarrollo, especialmente de las personas, familias, grupos y comunidades que viven en condiciones de pobreza y/o marginalidad.  </v>
      </c>
      <c r="H576" s="178" t="str">
        <f>VLOOKUP(A576,'BASE REGISTRO AGOSTO'!$A$1:$T$889,8,FALSE)</f>
        <v xml:space="preserve">Presidente: Marcelo Ovalle Briones, 
Vicepresidente: Emma Alejandra Miranda Luna, 
Secretario: Marjorie Alejandra Martínez Marciel, 
Tesorero: Claudio Iván Gutierrez Torres, </v>
      </c>
      <c r="I576" s="178" t="str">
        <f>VLOOKUP(A576,'BASE REGISTRO AGOSTO'!$A$1:$T$889,9,FALSE)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6" s="178" t="str">
        <f>VLOOKUP(A576,'BASE REGISTRO AGOSTO'!$A$1:$T$889,10,FALSE)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76" s="178" t="str">
        <f>VLOOKUP(A576,'BASE REGISTRO AGOSTO'!$A$1:$T$889,11,FALSE)</f>
        <v xml:space="preserve">Presidente: Marcelo Ovalle Briones 
Ercilia Bereniche Silva Barra, 
</v>
      </c>
      <c r="L576" s="178" t="str">
        <f>VLOOKUP(A576,'BASE REGISTRO AGOSTO'!$A$1:$T$889,12,FALSE)</f>
        <v xml:space="preserve">Teatinos N°371 OF 401, comuna de Santiago, Región Metropolitana. 
</v>
      </c>
      <c r="M576" s="178" t="str">
        <f>VLOOKUP(A576,'BASE REGISTRO AGOSTO'!$A$1:$T$889,13,FALSE)</f>
        <v>XIII</v>
      </c>
      <c r="N576" s="178" t="str">
        <f>VLOOKUP(A576,'BASE REGISTRO AGOSTO'!$A$1:$T$889,14,FALSE)</f>
        <v>Santiago</v>
      </c>
      <c r="O576" s="178" t="str">
        <f>VLOOKUP(A576,'BASE REGISTRO AGOSTO'!$A$1:$T$889,15,FALSE)</f>
        <v>569-8807662 y 569-93296189</v>
      </c>
      <c r="P576" s="178" t="str">
        <f>VLOOKUP(A576,'BASE REGISTRO AGOSTO'!$A$1:$T$889,16,FALSE)</f>
        <v>jvelasquezt@ongsurcos.cl/ bsilvabarra@gmail.com</v>
      </c>
      <c r="Q576" s="178">
        <f>VLOOKUP(A576,'BASE REGISTRO AGOSTO'!$A$1:$T$889,17,FALSE)</f>
        <v>0</v>
      </c>
      <c r="R576" s="178" t="str">
        <f>VLOOKUP(A576,'BASE REGISTRO AGOSTO'!$A$1:$T$889,18,FALSE)</f>
        <v>93401 Institución de Asistencia Social.</v>
      </c>
      <c r="S576" s="178" t="str">
        <f>VLOOKUP(A576,'BASE REGISTRO AGOSTO'!$A$1:$T$889,19,FALSE)</f>
        <v>Certificado de antecedentes financieros correspondientes al año 2020 aprobados por el Subdepartamento de Supervisión Nacional.</v>
      </c>
      <c r="T576" s="183">
        <f>VLOOKUP(A576,'BASE REGISTRO AGOSTO'!$A$1:$T$889,20,FALSE)</f>
        <v>37970</v>
      </c>
      <c r="U576" s="177">
        <v>7037</v>
      </c>
      <c r="V576" s="179">
        <v>0</v>
      </c>
      <c r="W576" s="179">
        <v>43522380</v>
      </c>
      <c r="X576" s="180">
        <v>44469</v>
      </c>
      <c r="Y576" s="176" t="s">
        <v>6489</v>
      </c>
      <c r="Z576" s="176" t="s">
        <v>6490</v>
      </c>
      <c r="AA576" s="181" t="s">
        <v>6583</v>
      </c>
    </row>
    <row r="577" spans="1:27" ht="15.75" customHeight="1" x14ac:dyDescent="0.2">
      <c r="A577" s="177">
        <v>7037</v>
      </c>
      <c r="B577" s="178" t="str">
        <f>VLOOKUP(A577,'BASE REGISTRO AGOSTO'!$A$1:$T$889,2,FALSE)</f>
        <v xml:space="preserve">
Organización no gubernamental de Desarrollo Integral del Joven y su Familia Surcos, u ONG Surcos.
</v>
      </c>
      <c r="C577" s="178">
        <f>VLOOKUP(A577,'BASE REGISTRO AGOSTO'!$A$1:$T$889,3,FALSE)</f>
        <v>753474005</v>
      </c>
      <c r="D577" s="178" t="str">
        <f>VLOOKUP(A577,'BASE REGISTRO AGOSTO'!$A$1:$T$889,4,FALSE)</f>
        <v>Corporación de Derecho Privado.</v>
      </c>
      <c r="E577" s="178" t="str">
        <f>VLOOKUP(A577,'BASE REGISTRO AGOSTO'!$A$1:$T$889,5,FALSE)</f>
        <v>Decreto Supremo Nº 739, de 7 de septiembre de 1999, del Ministerio de Justicia.</v>
      </c>
      <c r="F577" s="178" t="str">
        <f>VLOOKUP(A577,'BASE REGISTRO AGOSTO'!$A$1:$T$889,6,FALSE)</f>
        <v>Certificado de Vigencia Folio Nº 500403860751, 16 de agosto de 2021, emitido por el Servicio de Registro Civil e Identificación.</v>
      </c>
      <c r="G577" s="178" t="str">
        <f>VLOOKUP(A577,'BASE REGISTRO AGOSTO'!$A$1:$T$889,7,FALSE)</f>
        <v xml:space="preserve">Promoción y desarrollo, especialmente de las personas, familias, grupos y comunidades que viven en condiciones de pobreza y/o marginalidad.  </v>
      </c>
      <c r="H577" s="178" t="str">
        <f>VLOOKUP(A577,'BASE REGISTRO AGOSTO'!$A$1:$T$889,8,FALSE)</f>
        <v xml:space="preserve">Presidente: Marcelo Ovalle Briones, 
Vicepresidente: Emma Alejandra Miranda Luna, 
Secretario: Marjorie Alejandra Martínez Marciel, 
Tesorero: Claudio Iván Gutierrez Torres, </v>
      </c>
      <c r="I577" s="178" t="str">
        <f>VLOOKUP(A577,'BASE REGISTRO AGOSTO'!$A$1:$T$889,9,FALSE)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7" s="178" t="str">
        <f>VLOOKUP(A577,'BASE REGISTRO AGOSTO'!$A$1:$T$889,10,FALSE)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77" s="178" t="str">
        <f>VLOOKUP(A577,'BASE REGISTRO AGOSTO'!$A$1:$T$889,11,FALSE)</f>
        <v xml:space="preserve">Presidente: Marcelo Ovalle Briones 
Ercilia Bereniche Silva Barra, 
</v>
      </c>
      <c r="L577" s="178" t="str">
        <f>VLOOKUP(A577,'BASE REGISTRO AGOSTO'!$A$1:$T$889,12,FALSE)</f>
        <v xml:space="preserve">Teatinos N°371 OF 401, comuna de Santiago, Región Metropolitana. 
</v>
      </c>
      <c r="M577" s="178" t="str">
        <f>VLOOKUP(A577,'BASE REGISTRO AGOSTO'!$A$1:$T$889,13,FALSE)</f>
        <v>XIII</v>
      </c>
      <c r="N577" s="178" t="str">
        <f>VLOOKUP(A577,'BASE REGISTRO AGOSTO'!$A$1:$T$889,14,FALSE)</f>
        <v>Santiago</v>
      </c>
      <c r="O577" s="178" t="str">
        <f>VLOOKUP(A577,'BASE REGISTRO AGOSTO'!$A$1:$T$889,15,FALSE)</f>
        <v>569-8807662 y 569-93296189</v>
      </c>
      <c r="P577" s="178" t="str">
        <f>VLOOKUP(A577,'BASE REGISTRO AGOSTO'!$A$1:$T$889,16,FALSE)</f>
        <v>jvelasquezt@ongsurcos.cl/ bsilvabarra@gmail.com</v>
      </c>
      <c r="Q577" s="178">
        <f>VLOOKUP(A577,'BASE REGISTRO AGOSTO'!$A$1:$T$889,17,FALSE)</f>
        <v>0</v>
      </c>
      <c r="R577" s="178" t="str">
        <f>VLOOKUP(A577,'BASE REGISTRO AGOSTO'!$A$1:$T$889,18,FALSE)</f>
        <v>93401 Institución de Asistencia Social.</v>
      </c>
      <c r="S577" s="178" t="str">
        <f>VLOOKUP(A577,'BASE REGISTRO AGOSTO'!$A$1:$T$889,19,FALSE)</f>
        <v>Certificado de antecedentes financieros correspondientes al año 2020 aprobados por el Subdepartamento de Supervisión Nacional.</v>
      </c>
      <c r="T577" s="183">
        <f>VLOOKUP(A577,'BASE REGISTRO AGOSTO'!$A$1:$T$889,20,FALSE)</f>
        <v>37970</v>
      </c>
      <c r="U577" s="177">
        <v>7037</v>
      </c>
      <c r="V577" s="179">
        <v>9697500</v>
      </c>
      <c r="W577" s="179">
        <v>75873240</v>
      </c>
      <c r="X577" s="180">
        <v>44469</v>
      </c>
      <c r="Y577" s="176" t="s">
        <v>6489</v>
      </c>
      <c r="Z577" s="176" t="s">
        <v>6490</v>
      </c>
      <c r="AA577" s="181" t="s">
        <v>6600</v>
      </c>
    </row>
    <row r="578" spans="1:27" ht="15.75" customHeight="1" x14ac:dyDescent="0.2">
      <c r="A578" s="177">
        <v>7037</v>
      </c>
      <c r="B578" s="178" t="str">
        <f>VLOOKUP(A578,'BASE REGISTRO AGOSTO'!$A$1:$T$889,2,FALSE)</f>
        <v xml:space="preserve">
Organización no gubernamental de Desarrollo Integral del Joven y su Familia Surcos, u ONG Surcos.
</v>
      </c>
      <c r="C578" s="178">
        <f>VLOOKUP(A578,'BASE REGISTRO AGOSTO'!$A$1:$T$889,3,FALSE)</f>
        <v>753474005</v>
      </c>
      <c r="D578" s="178" t="str">
        <f>VLOOKUP(A578,'BASE REGISTRO AGOSTO'!$A$1:$T$889,4,FALSE)</f>
        <v>Corporación de Derecho Privado.</v>
      </c>
      <c r="E578" s="178" t="str">
        <f>VLOOKUP(A578,'BASE REGISTRO AGOSTO'!$A$1:$T$889,5,FALSE)</f>
        <v>Decreto Supremo Nº 739, de 7 de septiembre de 1999, del Ministerio de Justicia.</v>
      </c>
      <c r="F578" s="178" t="str">
        <f>VLOOKUP(A578,'BASE REGISTRO AGOSTO'!$A$1:$T$889,6,FALSE)</f>
        <v>Certificado de Vigencia Folio Nº 500403860751, 16 de agosto de 2021, emitido por el Servicio de Registro Civil e Identificación.</v>
      </c>
      <c r="G578" s="178" t="str">
        <f>VLOOKUP(A578,'BASE REGISTRO AGOSTO'!$A$1:$T$889,7,FALSE)</f>
        <v xml:space="preserve">Promoción y desarrollo, especialmente de las personas, familias, grupos y comunidades que viven en condiciones de pobreza y/o marginalidad.  </v>
      </c>
      <c r="H578" s="178" t="str">
        <f>VLOOKUP(A578,'BASE REGISTRO AGOSTO'!$A$1:$T$889,8,FALSE)</f>
        <v xml:space="preserve">Presidente: Marcelo Ovalle Briones, 
Vicepresidente: Emma Alejandra Miranda Luna, 
Secretario: Marjorie Alejandra Martínez Marciel, 
Tesorero: Claudio Iván Gutierrez Torres, </v>
      </c>
      <c r="I578" s="178" t="str">
        <f>VLOOKUP(A578,'BASE REGISTRO AGOSTO'!$A$1:$T$889,9,FALSE)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8" s="178" t="str">
        <f>VLOOKUP(A578,'BASE REGISTRO AGOSTO'!$A$1:$T$889,10,FALSE)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78" s="178" t="str">
        <f>VLOOKUP(A578,'BASE REGISTRO AGOSTO'!$A$1:$T$889,11,FALSE)</f>
        <v xml:space="preserve">Presidente: Marcelo Ovalle Briones 
Ercilia Bereniche Silva Barra, 
</v>
      </c>
      <c r="L578" s="178" t="str">
        <f>VLOOKUP(A578,'BASE REGISTRO AGOSTO'!$A$1:$T$889,12,FALSE)</f>
        <v xml:space="preserve">Teatinos N°371 OF 401, comuna de Santiago, Región Metropolitana. 
</v>
      </c>
      <c r="M578" s="178" t="str">
        <f>VLOOKUP(A578,'BASE REGISTRO AGOSTO'!$A$1:$T$889,13,FALSE)</f>
        <v>XIII</v>
      </c>
      <c r="N578" s="178" t="str">
        <f>VLOOKUP(A578,'BASE REGISTRO AGOSTO'!$A$1:$T$889,14,FALSE)</f>
        <v>Santiago</v>
      </c>
      <c r="O578" s="178" t="str">
        <f>VLOOKUP(A578,'BASE REGISTRO AGOSTO'!$A$1:$T$889,15,FALSE)</f>
        <v>569-8807662 y 569-93296189</v>
      </c>
      <c r="P578" s="178" t="str">
        <f>VLOOKUP(A578,'BASE REGISTRO AGOSTO'!$A$1:$T$889,16,FALSE)</f>
        <v>jvelasquezt@ongsurcos.cl/ bsilvabarra@gmail.com</v>
      </c>
      <c r="Q578" s="178">
        <f>VLOOKUP(A578,'BASE REGISTRO AGOSTO'!$A$1:$T$889,17,FALSE)</f>
        <v>0</v>
      </c>
      <c r="R578" s="178" t="str">
        <f>VLOOKUP(A578,'BASE REGISTRO AGOSTO'!$A$1:$T$889,18,FALSE)</f>
        <v>93401 Institución de Asistencia Social.</v>
      </c>
      <c r="S578" s="178" t="str">
        <f>VLOOKUP(A578,'BASE REGISTRO AGOSTO'!$A$1:$T$889,19,FALSE)</f>
        <v>Certificado de antecedentes financieros correspondientes al año 2020 aprobados por el Subdepartamento de Supervisión Nacional.</v>
      </c>
      <c r="T578" s="183">
        <f>VLOOKUP(A578,'BASE REGISTRO AGOSTO'!$A$1:$T$889,20,FALSE)</f>
        <v>37970</v>
      </c>
      <c r="U578" s="177">
        <v>7037</v>
      </c>
      <c r="V578" s="179">
        <v>7758000</v>
      </c>
      <c r="W578" s="179">
        <v>59348700</v>
      </c>
      <c r="X578" s="180">
        <v>44469</v>
      </c>
      <c r="Y578" s="176" t="s">
        <v>6489</v>
      </c>
      <c r="Z578" s="176" t="s">
        <v>6490</v>
      </c>
      <c r="AA578" s="181" t="s">
        <v>6585</v>
      </c>
    </row>
    <row r="579" spans="1:27" ht="15.75" customHeight="1" x14ac:dyDescent="0.2">
      <c r="A579" s="177">
        <v>7037</v>
      </c>
      <c r="B579" s="178" t="str">
        <f>VLOOKUP(A579,'BASE REGISTRO AGOSTO'!$A$1:$T$889,2,FALSE)</f>
        <v xml:space="preserve">
Organización no gubernamental de Desarrollo Integral del Joven y su Familia Surcos, u ONG Surcos.
</v>
      </c>
      <c r="C579" s="178">
        <f>VLOOKUP(A579,'BASE REGISTRO AGOSTO'!$A$1:$T$889,3,FALSE)</f>
        <v>753474005</v>
      </c>
      <c r="D579" s="178" t="str">
        <f>VLOOKUP(A579,'BASE REGISTRO AGOSTO'!$A$1:$T$889,4,FALSE)</f>
        <v>Corporación de Derecho Privado.</v>
      </c>
      <c r="E579" s="178" t="str">
        <f>VLOOKUP(A579,'BASE REGISTRO AGOSTO'!$A$1:$T$889,5,FALSE)</f>
        <v>Decreto Supremo Nº 739, de 7 de septiembre de 1999, del Ministerio de Justicia.</v>
      </c>
      <c r="F579" s="178" t="str">
        <f>VLOOKUP(A579,'BASE REGISTRO AGOSTO'!$A$1:$T$889,6,FALSE)</f>
        <v>Certificado de Vigencia Folio Nº 500403860751, 16 de agosto de 2021, emitido por el Servicio de Registro Civil e Identificación.</v>
      </c>
      <c r="G579" s="178" t="str">
        <f>VLOOKUP(A579,'BASE REGISTRO AGOSTO'!$A$1:$T$889,7,FALSE)</f>
        <v xml:space="preserve">Promoción y desarrollo, especialmente de las personas, familias, grupos y comunidades que viven en condiciones de pobreza y/o marginalidad.  </v>
      </c>
      <c r="H579" s="178" t="str">
        <f>VLOOKUP(A579,'BASE REGISTRO AGOSTO'!$A$1:$T$889,8,FALSE)</f>
        <v xml:space="preserve">Presidente: Marcelo Ovalle Briones, 
Vicepresidente: Emma Alejandra Miranda Luna, 
Secretario: Marjorie Alejandra Martínez Marciel, 
Tesorero: Claudio Iván Gutierrez Torres, </v>
      </c>
      <c r="I579" s="178" t="str">
        <f>VLOOKUP(A579,'BASE REGISTRO AGOSTO'!$A$1:$T$889,9,FALSE)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9" s="178" t="str">
        <f>VLOOKUP(A579,'BASE REGISTRO AGOSTO'!$A$1:$T$889,10,FALSE)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79" s="178" t="str">
        <f>VLOOKUP(A579,'BASE REGISTRO AGOSTO'!$A$1:$T$889,11,FALSE)</f>
        <v xml:space="preserve">Presidente: Marcelo Ovalle Briones 
Ercilia Bereniche Silva Barra, 
</v>
      </c>
      <c r="L579" s="178" t="str">
        <f>VLOOKUP(A579,'BASE REGISTRO AGOSTO'!$A$1:$T$889,12,FALSE)</f>
        <v xml:space="preserve">Teatinos N°371 OF 401, comuna de Santiago, Región Metropolitana. 
</v>
      </c>
      <c r="M579" s="178" t="str">
        <f>VLOOKUP(A579,'BASE REGISTRO AGOSTO'!$A$1:$T$889,13,FALSE)</f>
        <v>XIII</v>
      </c>
      <c r="N579" s="178" t="str">
        <f>VLOOKUP(A579,'BASE REGISTRO AGOSTO'!$A$1:$T$889,14,FALSE)</f>
        <v>Santiago</v>
      </c>
      <c r="O579" s="178" t="str">
        <f>VLOOKUP(A579,'BASE REGISTRO AGOSTO'!$A$1:$T$889,15,FALSE)</f>
        <v>569-8807662 y 569-93296189</v>
      </c>
      <c r="P579" s="178" t="str">
        <f>VLOOKUP(A579,'BASE REGISTRO AGOSTO'!$A$1:$T$889,16,FALSE)</f>
        <v>jvelasquezt@ongsurcos.cl/ bsilvabarra@gmail.com</v>
      </c>
      <c r="Q579" s="178">
        <f>VLOOKUP(A579,'BASE REGISTRO AGOSTO'!$A$1:$T$889,17,FALSE)</f>
        <v>0</v>
      </c>
      <c r="R579" s="178" t="str">
        <f>VLOOKUP(A579,'BASE REGISTRO AGOSTO'!$A$1:$T$889,18,FALSE)</f>
        <v>93401 Institución de Asistencia Social.</v>
      </c>
      <c r="S579" s="178" t="str">
        <f>VLOOKUP(A579,'BASE REGISTRO AGOSTO'!$A$1:$T$889,19,FALSE)</f>
        <v>Certificado de antecedentes financieros correspondientes al año 2020 aprobados por el Subdepartamento de Supervisión Nacional.</v>
      </c>
      <c r="T579" s="183">
        <f>VLOOKUP(A579,'BASE REGISTRO AGOSTO'!$A$1:$T$889,20,FALSE)</f>
        <v>37970</v>
      </c>
      <c r="U579" s="177">
        <v>7037</v>
      </c>
      <c r="V579" s="179">
        <v>15516000</v>
      </c>
      <c r="W579" s="179">
        <v>75392550</v>
      </c>
      <c r="X579" s="180">
        <v>44469</v>
      </c>
      <c r="Y579" s="176" t="s">
        <v>6489</v>
      </c>
      <c r="Z579" s="176" t="s">
        <v>6490</v>
      </c>
      <c r="AA579" s="181" t="s">
        <v>6529</v>
      </c>
    </row>
    <row r="580" spans="1:27" ht="15.75" customHeight="1" x14ac:dyDescent="0.2">
      <c r="A580" s="177">
        <v>7037</v>
      </c>
      <c r="B580" s="178" t="str">
        <f>VLOOKUP(A580,'BASE REGISTRO AGOSTO'!$A$1:$T$889,2,FALSE)</f>
        <v xml:space="preserve">
Organización no gubernamental de Desarrollo Integral del Joven y su Familia Surcos, u ONG Surcos.
</v>
      </c>
      <c r="C580" s="178">
        <f>VLOOKUP(A580,'BASE REGISTRO AGOSTO'!$A$1:$T$889,3,FALSE)</f>
        <v>753474005</v>
      </c>
      <c r="D580" s="178" t="str">
        <f>VLOOKUP(A580,'BASE REGISTRO AGOSTO'!$A$1:$T$889,4,FALSE)</f>
        <v>Corporación de Derecho Privado.</v>
      </c>
      <c r="E580" s="178" t="str">
        <f>VLOOKUP(A580,'BASE REGISTRO AGOSTO'!$A$1:$T$889,5,FALSE)</f>
        <v>Decreto Supremo Nº 739, de 7 de septiembre de 1999, del Ministerio de Justicia.</v>
      </c>
      <c r="F580" s="178" t="str">
        <f>VLOOKUP(A580,'BASE REGISTRO AGOSTO'!$A$1:$T$889,6,FALSE)</f>
        <v>Certificado de Vigencia Folio Nº 500403860751, 16 de agosto de 2021, emitido por el Servicio de Registro Civil e Identificación.</v>
      </c>
      <c r="G580" s="178" t="str">
        <f>VLOOKUP(A580,'BASE REGISTRO AGOSTO'!$A$1:$T$889,7,FALSE)</f>
        <v xml:space="preserve">Promoción y desarrollo, especialmente de las personas, familias, grupos y comunidades que viven en condiciones de pobreza y/o marginalidad.  </v>
      </c>
      <c r="H580" s="178" t="str">
        <f>VLOOKUP(A580,'BASE REGISTRO AGOSTO'!$A$1:$T$889,8,FALSE)</f>
        <v xml:space="preserve">Presidente: Marcelo Ovalle Briones, 
Vicepresidente: Emma Alejandra Miranda Luna, 
Secretario: Marjorie Alejandra Martínez Marciel, 
Tesorero: Claudio Iván Gutierrez Torres, </v>
      </c>
      <c r="I580" s="178" t="str">
        <f>VLOOKUP(A580,'BASE REGISTRO AGOSTO'!$A$1:$T$889,9,FALSE)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0" s="178" t="str">
        <f>VLOOKUP(A580,'BASE REGISTRO AGOSTO'!$A$1:$T$889,10,FALSE)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80" s="178" t="str">
        <f>VLOOKUP(A580,'BASE REGISTRO AGOSTO'!$A$1:$T$889,11,FALSE)</f>
        <v xml:space="preserve">Presidente: Marcelo Ovalle Briones 
Ercilia Bereniche Silva Barra, 
</v>
      </c>
      <c r="L580" s="178" t="str">
        <f>VLOOKUP(A580,'BASE REGISTRO AGOSTO'!$A$1:$T$889,12,FALSE)</f>
        <v xml:space="preserve">Teatinos N°371 OF 401, comuna de Santiago, Región Metropolitana. 
</v>
      </c>
      <c r="M580" s="178" t="str">
        <f>VLOOKUP(A580,'BASE REGISTRO AGOSTO'!$A$1:$T$889,13,FALSE)</f>
        <v>XIII</v>
      </c>
      <c r="N580" s="178" t="str">
        <f>VLOOKUP(A580,'BASE REGISTRO AGOSTO'!$A$1:$T$889,14,FALSE)</f>
        <v>Santiago</v>
      </c>
      <c r="O580" s="178" t="str">
        <f>VLOOKUP(A580,'BASE REGISTRO AGOSTO'!$A$1:$T$889,15,FALSE)</f>
        <v>569-8807662 y 569-93296189</v>
      </c>
      <c r="P580" s="178" t="str">
        <f>VLOOKUP(A580,'BASE REGISTRO AGOSTO'!$A$1:$T$889,16,FALSE)</f>
        <v>jvelasquezt@ongsurcos.cl/ bsilvabarra@gmail.com</v>
      </c>
      <c r="Q580" s="178">
        <f>VLOOKUP(A580,'BASE REGISTRO AGOSTO'!$A$1:$T$889,17,FALSE)</f>
        <v>0</v>
      </c>
      <c r="R580" s="178" t="str">
        <f>VLOOKUP(A580,'BASE REGISTRO AGOSTO'!$A$1:$T$889,18,FALSE)</f>
        <v>93401 Institución de Asistencia Social.</v>
      </c>
      <c r="S580" s="178" t="str">
        <f>VLOOKUP(A580,'BASE REGISTRO AGOSTO'!$A$1:$T$889,19,FALSE)</f>
        <v>Certificado de antecedentes financieros correspondientes al año 2020 aprobados por el Subdepartamento de Supervisión Nacional.</v>
      </c>
      <c r="T580" s="183">
        <f>VLOOKUP(A580,'BASE REGISTRO AGOSTO'!$A$1:$T$889,20,FALSE)</f>
        <v>37970</v>
      </c>
      <c r="U580" s="177">
        <v>7037</v>
      </c>
      <c r="V580" s="179">
        <v>6206400</v>
      </c>
      <c r="W580" s="179">
        <v>49806359</v>
      </c>
      <c r="X580" s="180">
        <v>44469</v>
      </c>
      <c r="Y580" s="176" t="s">
        <v>6489</v>
      </c>
      <c r="Z580" s="176" t="s">
        <v>6490</v>
      </c>
      <c r="AA580" s="181" t="s">
        <v>6575</v>
      </c>
    </row>
    <row r="581" spans="1:27" ht="15.75" customHeight="1" x14ac:dyDescent="0.2">
      <c r="A581" s="177">
        <v>7038</v>
      </c>
      <c r="B581" s="178" t="str">
        <f>VLOOKUP(A581,'BASE REGISTRO AGOSTO'!$A$1:$T$889,2,FALSE)</f>
        <v xml:space="preserve">
Organización no gubernamental de desarrollo María Madre.
</v>
      </c>
      <c r="C581" s="178">
        <f>VLOOKUP(A581,'BASE REGISTRO AGOSTO'!$A$1:$T$889,3,FALSE)</f>
        <v>759418204</v>
      </c>
      <c r="D581" s="178" t="str">
        <f>VLOOKUP(A581,'BASE REGISTRO AGOSTO'!$A$1:$T$889,4,FALSE)</f>
        <v>Corporación de Derecho Privado.</v>
      </c>
      <c r="E581" s="178" t="str">
        <f>VLOOKUP(A581,'BASE REGISTRO AGOSTO'!$A$1:$T$889,5,FALSE)</f>
        <v>Decreto Nº 1222, de 29 de noviembre de 1996, del Ministerio de Justicia.</v>
      </c>
      <c r="F581" s="178" t="str">
        <f>VLOOKUP(A581,'BASE REGISTRO AGOSTO'!$A$1:$T$889,6,FALSE)</f>
        <v>Certificado de Vigencia  de persona jurídica sin fines de lucro, folio Nº 500395543196, emitido el 25 de junio de 2021 por el SRCeI</v>
      </c>
      <c r="G581" s="178" t="str">
        <f>VLOOKUP(A581,'BASE REGISTRO AGOSTO'!$A$1:$T$889,7,FALSE)</f>
        <v xml:space="preserve">La promoción y desarrollo, especialmente de las personas, familias, grupos y comunidades que viven en condiciones de pobreza y/o marginalidad.  </v>
      </c>
      <c r="H581" s="178" t="str">
        <f>VLOOKUP(A581,'BASE REGISTRO AGOSTO'!$A$1:$T$889,8,FALSE)</f>
        <v>Claudia Elizabeth Marambio Valencia,  (Presidenta y Representante Legal)
Alejandra Ríos Irarrázaval,  (Vice Presidenta)
Lorena del Carmen Fonzo Cruzat,  (Secretaria)
María Verónica Preneste,  (Tesorera)
Loreto Monique Fonzo Cruzat, (Protesorera)
Carmen Gloria Marín Martínez, , (Directora)</v>
      </c>
      <c r="I581" s="178" t="str">
        <f>VLOOKUP(A581,'BASE REGISTRO AGOSTO'!$A$1:$T$889,9,FALSE)</f>
        <v xml:space="preserve">
Conforme a Estatutos de la ONG de Desarrollo María Madre, la elección del Directorio se realiza cada 2 años</v>
      </c>
      <c r="J581" s="178" t="str">
        <f>VLOOKUP(A581,'BASE REGISTRO AGOSTO'!$A$1:$T$889,10,FALSE)</f>
        <v xml:space="preserve">2 años (Desde el 03 de agosto de 2018 al 03 de agosto de 2020, de manera que el Directorio se encuentra vencido.
</v>
      </c>
      <c r="K581" s="178" t="str">
        <f>VLOOKUP(A581,'BASE REGISTRO AGOSTO'!$A$1:$T$889,11,FALSE)</f>
        <v xml:space="preserve">Claudia Marambio Valencia, </v>
      </c>
      <c r="L581" s="178" t="str">
        <f>VLOOKUP(A581,'BASE REGISTRO AGOSTO'!$A$1:$T$889,12,FALSE)</f>
        <v xml:space="preserve">Madrid Nº 570, Recreo, Viña del Mar, Región de Valparaíso.
</v>
      </c>
      <c r="M581" s="178" t="str">
        <f>VLOOKUP(A581,'BASE REGISTRO AGOSTO'!$A$1:$T$889,13,FALSE)</f>
        <v>V</v>
      </c>
      <c r="N581" s="178" t="str">
        <f>VLOOKUP(A581,'BASE REGISTRO AGOSTO'!$A$1:$T$889,14,FALSE)</f>
        <v>Viña del Mar</v>
      </c>
      <c r="O581" s="178" t="str">
        <f>VLOOKUP(A581,'BASE REGISTRO AGOSTO'!$A$1:$T$889,15,FALSE)</f>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
      <c r="P581" s="178">
        <f>VLOOKUP(A581,'BASE REGISTRO AGOSTO'!$A$1:$T$889,16,FALSE)</f>
        <v>0</v>
      </c>
      <c r="Q581" s="178">
        <f>VLOOKUP(A581,'BASE REGISTRO AGOSTO'!$A$1:$T$889,17,FALSE)</f>
        <v>0</v>
      </c>
      <c r="R581" s="178" t="str">
        <f>VLOOKUP(A581,'BASE REGISTRO AGOSTO'!$A$1:$T$889,18,FALSE)</f>
        <v>93401 Institución de Asistencia Social.</v>
      </c>
      <c r="S581" s="178" t="str">
        <f>VLOOKUP(A581,'BASE REGISTRO AGOSTO'!$A$1:$T$889,19,FALSE)</f>
        <v xml:space="preserve">
Antecedentes financieros del año 2020, aprobados por el Subbdepartamento de Supervisión Financiera.-
</v>
      </c>
      <c r="T581" s="183">
        <f>VLOOKUP(A581,'BASE REGISTRO AGOSTO'!$A$1:$T$889,20,FALSE)</f>
        <v>37970</v>
      </c>
      <c r="U581" s="177">
        <v>7038</v>
      </c>
      <c r="V581" s="179">
        <v>22039840</v>
      </c>
      <c r="W581" s="179">
        <v>174872339</v>
      </c>
      <c r="X581" s="180">
        <v>44469</v>
      </c>
      <c r="Y581" s="176" t="s">
        <v>6489</v>
      </c>
      <c r="Z581" s="176" t="s">
        <v>6490</v>
      </c>
      <c r="AA581" s="181" t="s">
        <v>7476</v>
      </c>
    </row>
    <row r="582" spans="1:27" ht="15.75" customHeight="1" x14ac:dyDescent="0.2">
      <c r="A582" s="177">
        <v>7039</v>
      </c>
      <c r="B582" s="178" t="str">
        <f>VLOOKUP(A582,'BASE REGISTRO AGOSTO'!$A$1:$T$889,2,FALSE)</f>
        <v>Fundación de Beneficencia Hogar de Niños San José</v>
      </c>
      <c r="C582" s="178">
        <f>VLOOKUP(A582,'BASE REGISTRO AGOSTO'!$A$1:$T$889,3,FALSE)</f>
        <v>700249204</v>
      </c>
      <c r="D582" s="178" t="str">
        <f>VLOOKUP(A582,'BASE REGISTRO AGOSTO'!$A$1:$T$889,4,FALSE)</f>
        <v>Fundación de Derecho Privado.</v>
      </c>
      <c r="E582" s="178" t="str">
        <f>VLOOKUP(A582,'BASE REGISTRO AGOSTO'!$A$1:$T$889,5,FALSE)</f>
        <v xml:space="preserve">Decreto Supremo Nº2962, de 15 de octubre de 1964, del Ministerio de Justicia. </v>
      </c>
      <c r="F582" s="178" t="str">
        <f>VLOOKUP(A582,'BASE REGISTRO AGOSTO'!$A$1:$T$889,6,FALSE)</f>
        <v>Certificado de Vigencia Folio Nº 500396356941, de fecha 01 de julio de 2021, del Servicio de Registro Civil e Identificación.</v>
      </c>
      <c r="G582" s="178" t="str">
        <f>VLOOKUP(A582,'BASE REGISTRO AGOSTO'!$A$1:$T$889,7,FALSE)</f>
        <v xml:space="preserve">La creación, atención y mantenimiento de hogares para niños huérfanos, indigentes o abandonados por sus familiares y la creación de establecimientos educacionales que permitan un desarrollo integral del menor en situación irregular.
</v>
      </c>
      <c r="H582" s="178" t="str">
        <f>VLOOKUP(A582,'BASE REGISTRO AGOSTO'!$A$1:$T$889,8,FALSE)</f>
        <v xml:space="preserve">Presidente: José Esteban Raúl Ahumada Figueroa, 
Secretario: Martín Santa María Oyanadel, 
Tesorero: Ricardo Majluf Sapag, 
Consejeros:
Pablo Vicente Gonzalez Figari 
Daniel Panchot Schaefer 
Ximena Osorio Urzúa 
Paulina Soto Calisto 
</v>
      </c>
      <c r="I582" s="178" t="str">
        <f>VLOOKUP(A582,'BASE REGISTRO AGOSTO'!$A$1:$T$889,9,FALSE)</f>
        <v xml:space="preserve">Los religiosos duran 3 años en sus cargos y los laicos, 4 años.
Renovación parcial anual.
</v>
      </c>
      <c r="J582" s="178" t="str">
        <f>VLOOKUP(A582,'BASE REGISTRO AGOSTO'!$A$1:$T$889,10,FALSE)</f>
        <v xml:space="preserve">13 de abril de 2021 al 13 de abril de 2024.
</v>
      </c>
      <c r="K582" s="178" t="str">
        <f>VLOOKUP(A582,'BASE REGISTRO AGOSTO'!$A$1:$T$889,11,FALSE)</f>
        <v xml:space="preserve">José Esteban Raúl Ahumada Figueroa, 
Poder de Representación:
María Jesús Egaña Velarde, 
María Dolores González Ramírez, 
Daniel Anthony Panchot Schaefer, 
Directora Ejecutiva: Carola Judith Gana Ahumada,
</v>
      </c>
      <c r="L582" s="178" t="str">
        <f>VLOOKUP(A582,'BASE REGISTRO AGOSTO'!$A$1:$T$889,12,FALSE)</f>
        <v xml:space="preserve">Egaña N°940, comuna de Peñalolen, Región Metropolitana
</v>
      </c>
      <c r="M582" s="178" t="str">
        <f>VLOOKUP(A582,'BASE REGISTRO AGOSTO'!$A$1:$T$889,13,FALSE)</f>
        <v>XIII</v>
      </c>
      <c r="N582" s="178" t="str">
        <f>VLOOKUP(A582,'BASE REGISTRO AGOSTO'!$A$1:$T$889,14,FALSE)</f>
        <v>Peñalolen</v>
      </c>
      <c r="O582" s="178" t="str">
        <f>VLOOKUP(A582,'BASE REGISTRO AGOSTO'!$A$1:$T$889,15,FALSE)</f>
        <v>222273131 – 222273036</v>
      </c>
      <c r="P582" s="178" t="str">
        <f>VLOOKUP(A582,'BASE REGISTRO AGOSTO'!$A$1:$T$889,16,FALSE)</f>
        <v>fundamor@fundamor.cl
e-mdoloresama@hotmail.com
mdolores@fundamor.cl
proyectos@fundamor.cl</v>
      </c>
      <c r="Q582" s="178">
        <f>VLOOKUP(A582,'BASE REGISTRO AGOSTO'!$A$1:$T$889,17,FALSE)</f>
        <v>0</v>
      </c>
      <c r="R582" s="178" t="str">
        <f>VLOOKUP(A582,'BASE REGISTRO AGOSTO'!$A$1:$T$889,18,FALSE)</f>
        <v>93401: Institución de Asistencia Social.</v>
      </c>
      <c r="S582" s="178" t="str">
        <f>VLOOKUP(A582,'BASE REGISTRO AGOSTO'!$A$1:$T$889,19,FALSE)</f>
        <v>Antecedentes Financieros correspondientes al año 2020 aprobados por el Subdepartamento de Supervisión Financiera Nacional.</v>
      </c>
      <c r="T582" s="183">
        <f>VLOOKUP(A582,'BASE REGISTRO AGOSTO'!$A$1:$T$889,20,FALSE)</f>
        <v>37970</v>
      </c>
      <c r="U582" s="177">
        <v>7039</v>
      </c>
      <c r="V582" s="179">
        <v>45668494</v>
      </c>
      <c r="W582" s="179">
        <v>366056539</v>
      </c>
      <c r="X582" s="180">
        <v>44469</v>
      </c>
      <c r="Y582" s="176" t="s">
        <v>6489</v>
      </c>
      <c r="Z582" s="176" t="s">
        <v>6490</v>
      </c>
      <c r="AA582" s="181" t="s">
        <v>7482</v>
      </c>
    </row>
    <row r="583" spans="1:27" ht="15.75" customHeight="1" x14ac:dyDescent="0.2">
      <c r="A583" s="177">
        <v>7041</v>
      </c>
      <c r="B583" s="178" t="str">
        <f>VLOOKUP(A583,'BASE REGISTRO AGOSTO'!$A$1:$T$889,2,FALSE)</f>
        <v>Corporación de Educación y Desarrollo Popular “El Trampolín”</v>
      </c>
      <c r="C583" s="178">
        <f>VLOOKUP(A583,'BASE REGISTRO AGOSTO'!$A$1:$T$889,3,FALSE)</f>
        <v>725712006</v>
      </c>
      <c r="D583" s="178" t="str">
        <f>VLOOKUP(A583,'BASE REGISTRO AGOSTO'!$A$1:$T$889,4,FALSE)</f>
        <v>Corporación de Derecho Privado.</v>
      </c>
      <c r="E583" s="178" t="str">
        <f>VLOOKUP(A583,'BASE REGISTRO AGOSTO'!$A$1:$T$889,5,FALSE)</f>
        <v>Otorgada por Decreto Supremo Nº 833, de fecha 31 de mayo de 1994, del Ministerio de Justicia, publicado en el Diario Oficial el día 27 de julio de 1994.</v>
      </c>
      <c r="F583" s="178" t="str">
        <f>VLOOKUP(A583,'BASE REGISTRO AGOSTO'!$A$1:$T$889,6,FALSE)</f>
        <v>Certificado de directorio de persona jurídica sin fines de lucro, donde consta su vigencia, folio Nº 500393971944, de fecha 16 de junio de 2021, del Servicio de Registro Civil e Identificación.</v>
      </c>
      <c r="G583" s="178" t="str">
        <f>VLOOKUP(A583,'BASE REGISTRO AGOSTO'!$A$1:$T$889,7,FALSE)</f>
        <v xml:space="preserve">La promoción del desarrollo, especialmente de las personas, famitas, grupos y comunidades que viven en condiciones de pobreza y/o marginalidad.  </v>
      </c>
      <c r="H583" s="178" t="str">
        <f>VLOOKUP(A583,'BASE REGISTRO AGOSTO'!$A$1:$T$889,8,FALSE)</f>
        <v xml:space="preserve">Presidente: Hugo Francisco Palma Aguilera
Vicepresidenta: Marlene Sepúlveda Penroz, 
Secretaria: Vilma Chavarría Rubilar,
Tesorera: Nancy Pennings, 
Primera Directora: Paula Villablanca Plaza, 
Segunda Directora: Vilma Elizabeth Aguilera Saavedra, 
</v>
      </c>
      <c r="I583" s="178" t="str">
        <f>VLOOKUP(A583,'BASE REGISTRO AGOSTO'!$A$1:$T$889,9,FALSE)</f>
        <v xml:space="preserve">Durarán 01 año en sus cargos.
</v>
      </c>
      <c r="J583" s="178" t="str">
        <f>VLOOKUP(A583,'BASE REGISTRO AGOSTO'!$A$1:$T$889,10,FALSE)</f>
        <v>14 de abril de 2021 al 14 de abril de 2022</v>
      </c>
      <c r="K583" s="178" t="str">
        <f>VLOOKUP(A583,'BASE REGISTRO AGOSTO'!$A$1:$T$889,11,FALSE)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3" s="178" t="str">
        <f>VLOOKUP(A583,'BASE REGISTRO AGOSTO'!$A$1:$T$889,12,FALSE)</f>
        <v xml:space="preserve">La Candelaria Nº 1998,Villa San Luis IV,  comuna de Maipú, Región Metropolitana,  </v>
      </c>
      <c r="M583" s="178" t="str">
        <f>VLOOKUP(A583,'BASE REGISTRO AGOSTO'!$A$1:$T$889,13,FALSE)</f>
        <v>XIII</v>
      </c>
      <c r="N583" s="178" t="str">
        <f>VLOOKUP(A583,'BASE REGISTRO AGOSTO'!$A$1:$T$889,14,FALSE)</f>
        <v>maipú</v>
      </c>
      <c r="O583" s="178">
        <f>VLOOKUP(A583,'BASE REGISTRO AGOSTO'!$A$1:$T$889,15,FALSE)</f>
        <v>56933337595</v>
      </c>
      <c r="P583" s="178" t="str">
        <f>VLOOKUP(A583,'BASE REGISTRO AGOSTO'!$A$1:$T$889,16,FALSE)</f>
        <v>trampolinad1@gmail.com</v>
      </c>
      <c r="Q583" s="178">
        <f>VLOOKUP(A583,'BASE REGISTRO AGOSTO'!$A$1:$T$889,17,FALSE)</f>
        <v>0</v>
      </c>
      <c r="R583" s="178" t="str">
        <f>VLOOKUP(A583,'BASE REGISTRO AGOSTO'!$A$1:$T$889,18,FALSE)</f>
        <v>93401: Institución de Asistencia Social</v>
      </c>
      <c r="S583" s="178" t="str">
        <f>VLOOKUP(A583,'BASE REGISTRO AGOSTO'!$A$1:$T$889,19,FALSE)</f>
        <v xml:space="preserve">Se acompaña certificado financiero, correspondiente al año 2020 y balance general año 2020, aprobado por el Sub Departamento de Supervisión Financiera Nacional. </v>
      </c>
      <c r="T583" s="183">
        <f>VLOOKUP(A583,'BASE REGISTRO AGOSTO'!$A$1:$T$889,20,FALSE)</f>
        <v>37970</v>
      </c>
      <c r="U583" s="177">
        <v>7041</v>
      </c>
      <c r="V583" s="179">
        <v>8136590</v>
      </c>
      <c r="W583" s="179">
        <v>61820382</v>
      </c>
      <c r="X583" s="180">
        <v>44469</v>
      </c>
      <c r="Y583" s="176" t="s">
        <v>6489</v>
      </c>
      <c r="Z583" s="176" t="s">
        <v>6490</v>
      </c>
      <c r="AA583" s="181" t="s">
        <v>6659</v>
      </c>
    </row>
    <row r="584" spans="1:27" ht="15.75" customHeight="1" x14ac:dyDescent="0.2">
      <c r="A584" s="177">
        <v>7041</v>
      </c>
      <c r="B584" s="178" t="str">
        <f>VLOOKUP(A584,'BASE REGISTRO AGOSTO'!$A$1:$T$889,2,FALSE)</f>
        <v>Corporación de Educación y Desarrollo Popular “El Trampolín”</v>
      </c>
      <c r="C584" s="178">
        <f>VLOOKUP(A584,'BASE REGISTRO AGOSTO'!$A$1:$T$889,3,FALSE)</f>
        <v>725712006</v>
      </c>
      <c r="D584" s="178" t="str">
        <f>VLOOKUP(A584,'BASE REGISTRO AGOSTO'!$A$1:$T$889,4,FALSE)</f>
        <v>Corporación de Derecho Privado.</v>
      </c>
      <c r="E584" s="178" t="str">
        <f>VLOOKUP(A584,'BASE REGISTRO AGOSTO'!$A$1:$T$889,5,FALSE)</f>
        <v>Otorgada por Decreto Supremo Nº 833, de fecha 31 de mayo de 1994, del Ministerio de Justicia, publicado en el Diario Oficial el día 27 de julio de 1994.</v>
      </c>
      <c r="F584" s="178" t="str">
        <f>VLOOKUP(A584,'BASE REGISTRO AGOSTO'!$A$1:$T$889,6,FALSE)</f>
        <v>Certificado de directorio de persona jurídica sin fines de lucro, donde consta su vigencia, folio Nº 500393971944, de fecha 16 de junio de 2021, del Servicio de Registro Civil e Identificación.</v>
      </c>
      <c r="G584" s="178" t="str">
        <f>VLOOKUP(A584,'BASE REGISTRO AGOSTO'!$A$1:$T$889,7,FALSE)</f>
        <v xml:space="preserve">La promoción del desarrollo, especialmente de las personas, famitas, grupos y comunidades que viven en condiciones de pobreza y/o marginalidad.  </v>
      </c>
      <c r="H584" s="178" t="str">
        <f>VLOOKUP(A584,'BASE REGISTRO AGOSTO'!$A$1:$T$889,8,FALSE)</f>
        <v xml:space="preserve">Presidente: Hugo Francisco Palma Aguilera
Vicepresidenta: Marlene Sepúlveda Penroz, 
Secretaria: Vilma Chavarría Rubilar,
Tesorera: Nancy Pennings, 
Primera Directora: Paula Villablanca Plaza, 
Segunda Directora: Vilma Elizabeth Aguilera Saavedra, 
</v>
      </c>
      <c r="I584" s="178" t="str">
        <f>VLOOKUP(A584,'BASE REGISTRO AGOSTO'!$A$1:$T$889,9,FALSE)</f>
        <v xml:space="preserve">Durarán 01 año en sus cargos.
</v>
      </c>
      <c r="J584" s="178" t="str">
        <f>VLOOKUP(A584,'BASE REGISTRO AGOSTO'!$A$1:$T$889,10,FALSE)</f>
        <v>14 de abril de 2021 al 14 de abril de 2022</v>
      </c>
      <c r="K584" s="178" t="str">
        <f>VLOOKUP(A584,'BASE REGISTRO AGOSTO'!$A$1:$T$889,11,FALSE)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4" s="178" t="str">
        <f>VLOOKUP(A584,'BASE REGISTRO AGOSTO'!$A$1:$T$889,12,FALSE)</f>
        <v xml:space="preserve">La Candelaria Nº 1998,Villa San Luis IV,  comuna de Maipú, Región Metropolitana,  </v>
      </c>
      <c r="M584" s="178" t="str">
        <f>VLOOKUP(A584,'BASE REGISTRO AGOSTO'!$A$1:$T$889,13,FALSE)</f>
        <v>XIII</v>
      </c>
      <c r="N584" s="178" t="str">
        <f>VLOOKUP(A584,'BASE REGISTRO AGOSTO'!$A$1:$T$889,14,FALSE)</f>
        <v>maipú</v>
      </c>
      <c r="O584" s="178">
        <f>VLOOKUP(A584,'BASE REGISTRO AGOSTO'!$A$1:$T$889,15,FALSE)</f>
        <v>56933337595</v>
      </c>
      <c r="P584" s="178" t="str">
        <f>VLOOKUP(A584,'BASE REGISTRO AGOSTO'!$A$1:$T$889,16,FALSE)</f>
        <v>trampolinad1@gmail.com</v>
      </c>
      <c r="Q584" s="178">
        <f>VLOOKUP(A584,'BASE REGISTRO AGOSTO'!$A$1:$T$889,17,FALSE)</f>
        <v>0</v>
      </c>
      <c r="R584" s="178" t="str">
        <f>VLOOKUP(A584,'BASE REGISTRO AGOSTO'!$A$1:$T$889,18,FALSE)</f>
        <v>93401: Institución de Asistencia Social</v>
      </c>
      <c r="S584" s="178" t="str">
        <f>VLOOKUP(A584,'BASE REGISTRO AGOSTO'!$A$1:$T$889,19,FALSE)</f>
        <v xml:space="preserve">Se acompaña certificado financiero, correspondiente al año 2020 y balance general año 2020, aprobado por el Sub Departamento de Supervisión Financiera Nacional. </v>
      </c>
      <c r="T584" s="183">
        <f>VLOOKUP(A584,'BASE REGISTRO AGOSTO'!$A$1:$T$889,20,FALSE)</f>
        <v>37970</v>
      </c>
      <c r="U584" s="177">
        <v>7041</v>
      </c>
      <c r="V584" s="179">
        <v>6206400</v>
      </c>
      <c r="W584" s="179">
        <v>51978600</v>
      </c>
      <c r="X584" s="180">
        <v>44469</v>
      </c>
      <c r="Y584" s="176" t="s">
        <v>6489</v>
      </c>
      <c r="Z584" s="176" t="s">
        <v>6490</v>
      </c>
      <c r="AA584" s="181" t="s">
        <v>6529</v>
      </c>
    </row>
    <row r="585" spans="1:27" ht="15.75" customHeight="1" x14ac:dyDescent="0.2">
      <c r="A585" s="177">
        <v>7049</v>
      </c>
      <c r="B585" s="178" t="str">
        <f>VLOOKUP(A585,'BASE REGISTRO AGOSTO'!$A$1:$T$889,2,FALSE)</f>
        <v xml:space="preserve">
I. Municipalidad de Valparaíso
</v>
      </c>
      <c r="C585" s="178">
        <f>VLOOKUP(A585,'BASE REGISTRO AGOSTO'!$A$1:$T$889,3,FALSE)</f>
        <v>690609002</v>
      </c>
      <c r="D585" s="178" t="str">
        <f>VLOOKUP(A585,'BASE REGISTRO AGOSTO'!$A$1:$T$889,4,FALSE)</f>
        <v>Municipalidad</v>
      </c>
      <c r="E585" s="178" t="str">
        <f>VLOOKUP(A585,'BASE REGISTRO AGOSTO'!$A$1:$T$889,5,FALSE)</f>
        <v>Constitución Política de la República, art. 118</v>
      </c>
      <c r="F585" s="178" t="str">
        <f>VLOOKUP(A585,'BASE REGISTRO AGOSTO'!$A$1:$T$889,6,FALSE)</f>
        <v>Indefinida.</v>
      </c>
      <c r="G585" s="178" t="str">
        <f>VLOOKUP(A585,'BASE REGISTRO AGOSTO'!$A$1:$T$889,7,FALSE)</f>
        <v>Según Ley Orgánica Nº 18.695, arts. 1º al 4º.</v>
      </c>
      <c r="H585" s="178" t="str">
        <f>VLOOKUP(A585,'BASE REGISTRO AGOSTO'!$A$1:$T$889,8,FALSE)</f>
        <v>no tiene</v>
      </c>
      <c r="I585" s="178">
        <f>VLOOKUP(A585,'BASE REGISTRO AGOSTO'!$A$1:$T$889,9,FALSE)</f>
        <v>0</v>
      </c>
      <c r="J585" s="178">
        <f>VLOOKUP(A585,'BASE REGISTRO AGOSTO'!$A$1:$T$889,10,FALSE)</f>
        <v>0</v>
      </c>
      <c r="K585" s="178" t="str">
        <f>VLOOKUP(A585,'BASE REGISTRO AGOSTO'!$A$1:$T$889,11,FALSE)</f>
        <v xml:space="preserve">Jorge Enrique Castro Múñoz, </v>
      </c>
      <c r="L585" s="178" t="str">
        <f>VLOOKUP(A585,'BASE REGISTRO AGOSTO'!$A$1:$T$889,12,FALSE)</f>
        <v>Condell Nº 1490, Valparaíso, Quinta Región.</v>
      </c>
      <c r="M585" s="178" t="str">
        <f>VLOOKUP(A585,'BASE REGISTRO AGOSTO'!$A$1:$T$889,13,FALSE)</f>
        <v>V</v>
      </c>
      <c r="N585" s="178" t="str">
        <f>VLOOKUP(A585,'BASE REGISTRO AGOSTO'!$A$1:$T$889,14,FALSE)</f>
        <v>Valparaíso</v>
      </c>
      <c r="O585" s="178">
        <f>VLOOKUP(A585,'BASE REGISTRO AGOSTO'!$A$1:$T$889,15,FALSE)</f>
        <v>0</v>
      </c>
      <c r="P585" s="178">
        <f>VLOOKUP(A585,'BASE REGISTRO AGOSTO'!$A$1:$T$889,16,FALSE)</f>
        <v>0</v>
      </c>
      <c r="Q585" s="178">
        <f>VLOOKUP(A585,'BASE REGISTRO AGOSTO'!$A$1:$T$889,17,FALSE)</f>
        <v>0</v>
      </c>
      <c r="R585" s="178">
        <f>VLOOKUP(A585,'BASE REGISTRO AGOSTO'!$A$1:$T$889,18,FALSE)</f>
        <v>91001</v>
      </c>
      <c r="S585" s="178" t="str">
        <f>VLOOKUP(A585,'BASE REGISTRO AGOSTO'!$A$1:$T$889,19,FALSE)</f>
        <v xml:space="preserve">No se acompañan. Aplica Informe Jurídico Nº 09, de  fecha 14 de marzo de 2011 del Departamento Jurídico y Dictamen Nº 070791, de 2009, de la Contraloría General de la República.  
</v>
      </c>
      <c r="T585" s="183">
        <f>VLOOKUP(A585,'BASE REGISTRO AGOSTO'!$A$1:$T$889,20,FALSE)</f>
        <v>37970</v>
      </c>
      <c r="U585" s="177">
        <v>7049</v>
      </c>
      <c r="V585" s="179">
        <v>0</v>
      </c>
      <c r="W585" s="179">
        <v>60218838</v>
      </c>
      <c r="X585" s="180">
        <v>44469</v>
      </c>
      <c r="Y585" s="176" t="s">
        <v>6489</v>
      </c>
      <c r="Z585" s="176" t="s">
        <v>6490</v>
      </c>
      <c r="AA585" s="181" t="s">
        <v>6498</v>
      </c>
    </row>
    <row r="586" spans="1:27" ht="15.75" customHeight="1" x14ac:dyDescent="0.2">
      <c r="A586" s="177">
        <v>7050</v>
      </c>
      <c r="B586" s="178" t="str">
        <f>VLOOKUP(A586,'BASE REGISTRO AGOSTO'!$A$1:$T$889,2,FALSE)</f>
        <v>I. Municipalidad de Talcahuano</v>
      </c>
      <c r="C586" s="178">
        <f>VLOOKUP(A586,'BASE REGISTRO AGOSTO'!$A$1:$T$889,3,FALSE)</f>
        <v>691508005</v>
      </c>
      <c r="D586" s="178" t="str">
        <f>VLOOKUP(A586,'BASE REGISTRO AGOSTO'!$A$1:$T$889,4,FALSE)</f>
        <v>Municipalidad</v>
      </c>
      <c r="E586" s="178" t="str">
        <f>VLOOKUP(A586,'BASE REGISTRO AGOSTO'!$A$1:$T$889,5,FALSE)</f>
        <v>Constitución Política de la República, art. 107.</v>
      </c>
      <c r="F586" s="178" t="str">
        <f>VLOOKUP(A586,'BASE REGISTRO AGOSTO'!$A$1:$T$889,6,FALSE)</f>
        <v>Indefinida.</v>
      </c>
      <c r="G586" s="178" t="str">
        <f>VLOOKUP(A586,'BASE REGISTRO AGOSTO'!$A$1:$T$889,7,FALSE)</f>
        <v>Según Ley Orgánica Nº 18.695, arts. 1º al 4º.</v>
      </c>
      <c r="H586" s="178" t="str">
        <f>VLOOKUP(A586,'BASE REGISTRO AGOSTO'!$A$1:$T$889,8,FALSE)</f>
        <v>no tiene</v>
      </c>
      <c r="I586" s="178">
        <f>VLOOKUP(A586,'BASE REGISTRO AGOSTO'!$A$1:$T$889,9,FALSE)</f>
        <v>0</v>
      </c>
      <c r="J586" s="178">
        <f>VLOOKUP(A586,'BASE REGISTRO AGOSTO'!$A$1:$T$889,10,FALSE)</f>
        <v>0</v>
      </c>
      <c r="K586" s="178" t="str">
        <f>VLOOKUP(A586,'BASE REGISTRO AGOSTO'!$A$1:$T$889,11,FALSE)</f>
        <v xml:space="preserve">Henry Campos Coa,                 </v>
      </c>
      <c r="L586" s="178" t="str">
        <f>VLOOKUP(A586,'BASE REGISTRO AGOSTO'!$A$1:$T$889,12,FALSE)</f>
        <v>Sargento Aldea Nº250, Talcahuano, Octava Región.</v>
      </c>
      <c r="M586" s="178" t="str">
        <f>VLOOKUP(A586,'BASE REGISTRO AGOSTO'!$A$1:$T$889,13,FALSE)</f>
        <v>VIII</v>
      </c>
      <c r="N586" s="178" t="str">
        <f>VLOOKUP(A586,'BASE REGISTRO AGOSTO'!$A$1:$T$889,14,FALSE)</f>
        <v xml:space="preserve"> Talcahuano</v>
      </c>
      <c r="O586" s="178" t="str">
        <f>VLOOKUP(A586,'BASE REGISTRO AGOSTO'!$A$1:$T$889,15,FALSE)</f>
        <v xml:space="preserve">Teléfonos: 41-3835302- 98088293
</v>
      </c>
      <c r="P586" s="178" t="str">
        <f>VLOOKUP(A586,'BASE REGISTRO AGOSTO'!$A$1:$T$889,16,FALSE)</f>
        <v>alcaldia@talcahuano.cl
Ximena.pantoja@talcahuano.cl</v>
      </c>
      <c r="Q586" s="178">
        <f>VLOOKUP(A586,'BASE REGISTRO AGOSTO'!$A$1:$T$889,17,FALSE)</f>
        <v>0</v>
      </c>
      <c r="R586" s="178">
        <f>VLOOKUP(A586,'BASE REGISTRO AGOSTO'!$A$1:$T$889,18,FALSE)</f>
        <v>91001</v>
      </c>
      <c r="S586" s="178" t="str">
        <f>VLOOKUP(A586,'BASE REGISTRO AGOSTO'!$A$1:$T$889,19,FALSE)</f>
        <v xml:space="preserve">No se acompañan. Aplica Informe Jurídico Nº 09, de  fecha 14 de marzo de 2011 del Departamento Jurídico y Dictamen Nº 070791, de 2009, de la Contraloría General de la República.  
</v>
      </c>
      <c r="T586" s="183">
        <f>VLOOKUP(A586,'BASE REGISTRO AGOSTO'!$A$1:$T$889,20,FALSE)</f>
        <v>37970</v>
      </c>
      <c r="U586" s="177">
        <v>7050</v>
      </c>
      <c r="V586" s="179">
        <v>7177495</v>
      </c>
      <c r="W586" s="179">
        <v>57628123</v>
      </c>
      <c r="X586" s="180">
        <v>44469</v>
      </c>
      <c r="Y586" s="176" t="s">
        <v>6489</v>
      </c>
      <c r="Z586" s="176" t="s">
        <v>6490</v>
      </c>
      <c r="AA586" s="181" t="s">
        <v>6571</v>
      </c>
    </row>
    <row r="587" spans="1:27" ht="15.75" customHeight="1" x14ac:dyDescent="0.2">
      <c r="A587" s="177">
        <v>7051</v>
      </c>
      <c r="B587" s="178" t="str">
        <f>VLOOKUP(A587,'BASE REGISTRO AGOSTO'!$A$1:$T$889,2,FALSE)</f>
        <v xml:space="preserve">
I. Municipalidad de La Pintana
</v>
      </c>
      <c r="C587" s="178">
        <f>VLOOKUP(A587,'BASE REGISTRO AGOSTO'!$A$1:$T$889,3,FALSE)</f>
        <v>692538005</v>
      </c>
      <c r="D587" s="178" t="str">
        <f>VLOOKUP(A587,'BASE REGISTRO AGOSTO'!$A$1:$T$889,4,FALSE)</f>
        <v>Municipalidad</v>
      </c>
      <c r="E587" s="178" t="str">
        <f>VLOOKUP(A587,'BASE REGISTRO AGOSTO'!$A$1:$T$889,5,FALSE)</f>
        <v>Constitución Política de la República, art. 107.</v>
      </c>
      <c r="F587" s="178" t="str">
        <f>VLOOKUP(A587,'BASE REGISTRO AGOSTO'!$A$1:$T$889,6,FALSE)</f>
        <v>Indefinida.</v>
      </c>
      <c r="G587" s="178" t="str">
        <f>VLOOKUP(A587,'BASE REGISTRO AGOSTO'!$A$1:$T$889,7,FALSE)</f>
        <v>Según Ley Orgánica Nº 18.695, arts. 1º al 4º.</v>
      </c>
      <c r="H587" s="178" t="str">
        <f>VLOOKUP(A587,'BASE REGISTRO AGOSTO'!$A$1:$T$889,8,FALSE)</f>
        <v>no tiene</v>
      </c>
      <c r="I587" s="178">
        <f>VLOOKUP(A587,'BASE REGISTRO AGOSTO'!$A$1:$T$889,9,FALSE)</f>
        <v>0</v>
      </c>
      <c r="J587" s="178">
        <f>VLOOKUP(A587,'BASE REGISTRO AGOSTO'!$A$1:$T$889,10,FALSE)</f>
        <v>0</v>
      </c>
      <c r="K587" s="178" t="str">
        <f>VLOOKUP(A587,'BASE REGISTRO AGOSTO'!$A$1:$T$889,11,FALSE)</f>
        <v xml:space="preserve">Claudia Gerlene Pizarro Peña, </v>
      </c>
      <c r="L587" s="178" t="str">
        <f>VLOOKUP(A587,'BASE REGISTRO AGOSTO'!$A$1:$T$889,12,FALSE)</f>
        <v>Santa Rosa Nº 12.975, comuna de La Pintana, Región Metropolitana.</v>
      </c>
      <c r="M587" s="178" t="str">
        <f>VLOOKUP(A587,'BASE REGISTRO AGOSTO'!$A$1:$T$889,13,FALSE)</f>
        <v>XIII</v>
      </c>
      <c r="N587" s="178" t="str">
        <f>VLOOKUP(A587,'BASE REGISTRO AGOSTO'!$A$1:$T$889,14,FALSE)</f>
        <v>La Pintana</v>
      </c>
      <c r="O587" s="178">
        <f>VLOOKUP(A587,'BASE REGISTRO AGOSTO'!$A$1:$T$889,15,FALSE)</f>
        <v>0</v>
      </c>
      <c r="P587" s="178">
        <f>VLOOKUP(A587,'BASE REGISTRO AGOSTO'!$A$1:$T$889,16,FALSE)</f>
        <v>0</v>
      </c>
      <c r="Q587" s="178">
        <f>VLOOKUP(A587,'BASE REGISTRO AGOSTO'!$A$1:$T$889,17,FALSE)</f>
        <v>0</v>
      </c>
      <c r="R587" s="178">
        <f>VLOOKUP(A587,'BASE REGISTRO AGOSTO'!$A$1:$T$889,18,FALSE)</f>
        <v>91001</v>
      </c>
      <c r="S587" s="178" t="str">
        <f>VLOOKUP(A587,'BASE REGISTRO AGOSTO'!$A$1:$T$889,19,FALSE)</f>
        <v xml:space="preserve"> No se acompañan. Aplica Informe Jurídico Nº 09, de  fecha 14 de marzo de 2011 del Departamento Jurídico y Dictamen Nº 070791, de 2009, de la Contraloría General de la República.  
</v>
      </c>
      <c r="T587" s="183">
        <f>VLOOKUP(A587,'BASE REGISTRO AGOSTO'!$A$1:$T$889,20,FALSE)</f>
        <v>37970</v>
      </c>
      <c r="U587" s="177">
        <v>7051</v>
      </c>
      <c r="V587" s="179">
        <v>78345939</v>
      </c>
      <c r="W587" s="179">
        <v>294827076</v>
      </c>
      <c r="X587" s="180">
        <v>44469</v>
      </c>
      <c r="Y587" s="176" t="s">
        <v>6489</v>
      </c>
      <c r="Z587" s="176" t="s">
        <v>6490</v>
      </c>
      <c r="AA587" s="181" t="s">
        <v>6548</v>
      </c>
    </row>
    <row r="588" spans="1:27" ht="15.75" customHeight="1" x14ac:dyDescent="0.2">
      <c r="A588" s="177">
        <v>7052</v>
      </c>
      <c r="B588" s="178" t="str">
        <f>VLOOKUP(A588,'BASE REGISTRO AGOSTO'!$A$1:$T$889,2,FALSE)</f>
        <v xml:space="preserve">
I. Municipalidad de Rengo
</v>
      </c>
      <c r="C588" s="178">
        <f>VLOOKUP(A588,'BASE REGISTRO AGOSTO'!$A$1:$T$889,3,FALSE)</f>
        <v>690812002</v>
      </c>
      <c r="D588" s="178" t="str">
        <f>VLOOKUP(A588,'BASE REGISTRO AGOSTO'!$A$1:$T$889,4,FALSE)</f>
        <v>Municipalidad</v>
      </c>
      <c r="E588" s="178" t="str">
        <f>VLOOKUP(A588,'BASE REGISTRO AGOSTO'!$A$1:$T$889,5,FALSE)</f>
        <v>Constitución Política de la República, art. 107.</v>
      </c>
      <c r="F588" s="178" t="str">
        <f>VLOOKUP(A588,'BASE REGISTRO AGOSTO'!$A$1:$T$889,6,FALSE)</f>
        <v>Indefinida.</v>
      </c>
      <c r="G588" s="178" t="str">
        <f>VLOOKUP(A588,'BASE REGISTRO AGOSTO'!$A$1:$T$889,7,FALSE)</f>
        <v>Según Ley Orgánica Nº 18.695, arts. 1º al 4º.</v>
      </c>
      <c r="H588" s="178" t="str">
        <f>VLOOKUP(A588,'BASE REGISTRO AGOSTO'!$A$1:$T$889,8,FALSE)</f>
        <v>no tiene</v>
      </c>
      <c r="I588" s="178">
        <f>VLOOKUP(A588,'BASE REGISTRO AGOSTO'!$A$1:$T$889,9,FALSE)</f>
        <v>0</v>
      </c>
      <c r="J588" s="178">
        <f>VLOOKUP(A588,'BASE REGISTRO AGOSTO'!$A$1:$T$889,10,FALSE)</f>
        <v>0</v>
      </c>
      <c r="K588" s="178" t="str">
        <f>VLOOKUP(A588,'BASE REGISTRO AGOSTO'!$A$1:$T$889,11,FALSE)</f>
        <v>Andrés Maxim Roldan Grez</v>
      </c>
      <c r="L588" s="178" t="str">
        <f>VLOOKUP(A588,'BASE REGISTRO AGOSTO'!$A$1:$T$889,12,FALSE)</f>
        <v xml:space="preserve">Urriola Nº26, Rengo, Sexta Región. </v>
      </c>
      <c r="M588" s="178" t="str">
        <f>VLOOKUP(A588,'BASE REGISTRO AGOSTO'!$A$1:$T$889,13,FALSE)</f>
        <v>VI</v>
      </c>
      <c r="N588" s="178" t="str">
        <f>VLOOKUP(A588,'BASE REGISTRO AGOSTO'!$A$1:$T$889,14,FALSE)</f>
        <v>Rengo</v>
      </c>
      <c r="O588" s="178" t="str">
        <f>VLOOKUP(A588,'BASE REGISTRO AGOSTO'!$A$1:$T$889,15,FALSE)</f>
        <v>Teléfono (72) 512060</v>
      </c>
      <c r="P588" s="178">
        <f>VLOOKUP(A588,'BASE REGISTRO AGOSTO'!$A$1:$T$889,16,FALSE)</f>
        <v>0</v>
      </c>
      <c r="Q588" s="178">
        <f>VLOOKUP(A588,'BASE REGISTRO AGOSTO'!$A$1:$T$889,17,FALSE)</f>
        <v>0</v>
      </c>
      <c r="R588" s="178">
        <f>VLOOKUP(A588,'BASE REGISTRO AGOSTO'!$A$1:$T$889,18,FALSE)</f>
        <v>91001</v>
      </c>
      <c r="S588" s="178" t="str">
        <f>VLOOKUP(A588,'BASE REGISTRO AGOSTO'!$A$1:$T$889,19,FALSE)</f>
        <v xml:space="preserve">No se acompañan. Aplica Informe Jurídico Nº 09, de  fecha 14 de marzo de 2011 del Departamento Jurídico y Dictamen Nº 070791, de 2009, de la Contraloría General de la República.  
</v>
      </c>
      <c r="T588" s="183">
        <f>VLOOKUP(A588,'BASE REGISTRO AGOSTO'!$A$1:$T$889,20,FALSE)</f>
        <v>37970</v>
      </c>
      <c r="U588" s="177">
        <v>7052</v>
      </c>
      <c r="V588" s="179">
        <v>4292760</v>
      </c>
      <c r="W588" s="179">
        <v>34466580</v>
      </c>
      <c r="X588" s="180">
        <v>44469</v>
      </c>
      <c r="Y588" s="176" t="s">
        <v>6489</v>
      </c>
      <c r="Z588" s="176" t="s">
        <v>6490</v>
      </c>
      <c r="AA588" s="181" t="s">
        <v>6574</v>
      </c>
    </row>
    <row r="589" spans="1:27" ht="15.75" customHeight="1" x14ac:dyDescent="0.2">
      <c r="A589" s="177">
        <v>7054</v>
      </c>
      <c r="B589" s="178" t="str">
        <f>VLOOKUP(A589,'BASE REGISTRO AGOSTO'!$A$1:$T$889,2,FALSE)</f>
        <v xml:space="preserve">
I. Municipalidad de Cerro Navia
</v>
      </c>
      <c r="C589" s="178">
        <f>VLOOKUP(A589,'BASE REGISTRO AGOSTO'!$A$1:$T$889,3,FALSE)</f>
        <v>692542002</v>
      </c>
      <c r="D589" s="178" t="str">
        <f>VLOOKUP(A589,'BASE REGISTRO AGOSTO'!$A$1:$T$889,4,FALSE)</f>
        <v>Municipalidad</v>
      </c>
      <c r="E589" s="178" t="str">
        <f>VLOOKUP(A589,'BASE REGISTRO AGOSTO'!$A$1:$T$889,5,FALSE)</f>
        <v>Constitución Política de la República, art. 107.</v>
      </c>
      <c r="F589" s="178" t="str">
        <f>VLOOKUP(A589,'BASE REGISTRO AGOSTO'!$A$1:$T$889,6,FALSE)</f>
        <v>Indefinida.</v>
      </c>
      <c r="G589" s="178" t="str">
        <f>VLOOKUP(A589,'BASE REGISTRO AGOSTO'!$A$1:$T$889,7,FALSE)</f>
        <v>Según Ley Orgánica Nº 18.695, arts. 1º al 4º.</v>
      </c>
      <c r="H589" s="178" t="str">
        <f>VLOOKUP(A589,'BASE REGISTRO AGOSTO'!$A$1:$T$889,8,FALSE)</f>
        <v>no tiene</v>
      </c>
      <c r="I589" s="178">
        <f>VLOOKUP(A589,'BASE REGISTRO AGOSTO'!$A$1:$T$889,9,FALSE)</f>
        <v>0</v>
      </c>
      <c r="J589" s="178">
        <f>VLOOKUP(A589,'BASE REGISTRO AGOSTO'!$A$1:$T$889,10,FALSE)</f>
        <v>0</v>
      </c>
      <c r="K589" s="178" t="str">
        <f>VLOOKUP(A589,'BASE REGISTRO AGOSTO'!$A$1:$T$889,11,FALSE)</f>
        <v xml:space="preserve">Mauro Elias Tamayo Rozas, </v>
      </c>
      <c r="L589" s="178" t="str">
        <f>VLOOKUP(A589,'BASE REGISTRO AGOSTO'!$A$1:$T$889,12,FALSE)</f>
        <v xml:space="preserve">Del Consistorial Nº 6645, comuna de Cerro Navia, Región Metropolitana.
</v>
      </c>
      <c r="M589" s="178" t="str">
        <f>VLOOKUP(A589,'BASE REGISTRO AGOSTO'!$A$1:$T$889,13,FALSE)</f>
        <v>XIII</v>
      </c>
      <c r="N589" s="178" t="str">
        <f>VLOOKUP(A589,'BASE REGISTRO AGOSTO'!$A$1:$T$889,14,FALSE)</f>
        <v>Cerro Navia</v>
      </c>
      <c r="O589" s="178" t="str">
        <f>VLOOKUP(A589,'BASE REGISTRO AGOSTO'!$A$1:$T$889,15,FALSE)</f>
        <v xml:space="preserve">Teléfono Alcalde: 223804196, 
Teléfono Jefe de Gabinete: 223804020,
Teléfono Jefe de la Oficina de la Niñez: 223804024,
</v>
      </c>
      <c r="P589" s="178" t="str">
        <f>VLOOKUP(A589,'BASE REGISTRO AGOSTO'!$A$1:$T$889,16,FALSE)</f>
        <v xml:space="preserve">E-mail Alcalde:mauro.tamayo@cerronavia.cl
E-mail Jefe de Gabinete: nicolas.cataldo@cerronavia.cl
E-mail Jefe de la Oficina de la Niñez: juan.veloz@cerronavia.cl.
</v>
      </c>
      <c r="Q589" s="178">
        <f>VLOOKUP(A589,'BASE REGISTRO AGOSTO'!$A$1:$T$889,17,FALSE)</f>
        <v>0</v>
      </c>
      <c r="R589" s="178">
        <f>VLOOKUP(A589,'BASE REGISTRO AGOSTO'!$A$1:$T$889,18,FALSE)</f>
        <v>91001</v>
      </c>
      <c r="S589" s="178" t="str">
        <f>VLOOKUP(A589,'BASE REGISTRO AGOSTO'!$A$1:$T$889,19,FALSE)</f>
        <v xml:space="preserve">No se acompañan. Aplica Informe Jurídico Nº 09, de  fecha 14 de marzo de 2011 del Departamento Jurídico y Dictamen Nº 070791, de 2009, de la Contraloría General de la República.  
</v>
      </c>
      <c r="T589" s="183">
        <f>VLOOKUP(A589,'BASE REGISTRO AGOSTO'!$A$1:$T$889,20,FALSE)</f>
        <v>37970</v>
      </c>
      <c r="U589" s="177">
        <v>7054</v>
      </c>
      <c r="V589" s="179">
        <v>9014796</v>
      </c>
      <c r="W589" s="179">
        <v>63365022</v>
      </c>
      <c r="X589" s="180">
        <v>44469</v>
      </c>
      <c r="Y589" s="176" t="s">
        <v>6489</v>
      </c>
      <c r="Z589" s="176" t="s">
        <v>6490</v>
      </c>
      <c r="AA589" s="181" t="s">
        <v>6620</v>
      </c>
    </row>
    <row r="590" spans="1:27" ht="15.75" customHeight="1" x14ac:dyDescent="0.2">
      <c r="A590" s="177">
        <v>7056</v>
      </c>
      <c r="B590" s="178" t="str">
        <f>VLOOKUP(A590,'BASE REGISTRO AGOSTO'!$A$1:$T$889,2,FALSE)</f>
        <v xml:space="preserve">
I. Municipalidad de Quilicura
</v>
      </c>
      <c r="C590" s="178">
        <f>VLOOKUP(A590,'BASE REGISTRO AGOSTO'!$A$1:$T$889,3,FALSE)</f>
        <v>690713004</v>
      </c>
      <c r="D590" s="178" t="str">
        <f>VLOOKUP(A590,'BASE REGISTRO AGOSTO'!$A$1:$T$889,4,FALSE)</f>
        <v>Municipalidad</v>
      </c>
      <c r="E590" s="178" t="str">
        <f>VLOOKUP(A590,'BASE REGISTRO AGOSTO'!$A$1:$T$889,5,FALSE)</f>
        <v>Constitución Política de la República, art. 107.</v>
      </c>
      <c r="F590" s="178" t="str">
        <f>VLOOKUP(A590,'BASE REGISTRO AGOSTO'!$A$1:$T$889,6,FALSE)</f>
        <v>Indefinida.</v>
      </c>
      <c r="G590" s="178" t="str">
        <f>VLOOKUP(A590,'BASE REGISTRO AGOSTO'!$A$1:$T$889,7,FALSE)</f>
        <v>Según Ley Orgánica Nº 18.695, arts. 1º al 4º.</v>
      </c>
      <c r="H590" s="178" t="str">
        <f>VLOOKUP(A590,'BASE REGISTRO AGOSTO'!$A$1:$T$889,8,FALSE)</f>
        <v>no tiene</v>
      </c>
      <c r="I590" s="178">
        <f>VLOOKUP(A590,'BASE REGISTRO AGOSTO'!$A$1:$T$889,9,FALSE)</f>
        <v>0</v>
      </c>
      <c r="J590" s="178">
        <f>VLOOKUP(A590,'BASE REGISTRO AGOSTO'!$A$1:$T$889,10,FALSE)</f>
        <v>0</v>
      </c>
      <c r="K590" s="178" t="str">
        <f>VLOOKUP(A590,'BASE REGISTRO AGOSTO'!$A$1:$T$889,11,FALSE)</f>
        <v xml:space="preserve">Paulina Rebeca Bobadilla Navarrete
</v>
      </c>
      <c r="L590" s="178" t="str">
        <f>VLOOKUP(A590,'BASE REGISTRO AGOSTO'!$A$1:$T$889,12,FALSE)</f>
        <v xml:space="preserve">José Francisco Vergara Nº450, Quilicura, Región Metropolitana. </v>
      </c>
      <c r="M590" s="178" t="str">
        <f>VLOOKUP(A590,'BASE REGISTRO AGOSTO'!$A$1:$T$889,13,FALSE)</f>
        <v>XIII</v>
      </c>
      <c r="N590" s="178" t="str">
        <f>VLOOKUP(A590,'BASE REGISTRO AGOSTO'!$A$1:$T$889,14,FALSE)</f>
        <v>Quilicura</v>
      </c>
      <c r="O590" s="178" t="str">
        <f>VLOOKUP(A590,'BASE REGISTRO AGOSTO'!$A$1:$T$889,15,FALSE)</f>
        <v>Fono mesa central 3666700, Dideco 3666730.</v>
      </c>
      <c r="P590" s="178">
        <f>VLOOKUP(A590,'BASE REGISTRO AGOSTO'!$A$1:$T$889,16,FALSE)</f>
        <v>0</v>
      </c>
      <c r="Q590" s="178">
        <f>VLOOKUP(A590,'BASE REGISTRO AGOSTO'!$A$1:$T$889,17,FALSE)</f>
        <v>0</v>
      </c>
      <c r="R590" s="178">
        <f>VLOOKUP(A590,'BASE REGISTRO AGOSTO'!$A$1:$T$889,18,FALSE)</f>
        <v>91001</v>
      </c>
      <c r="S590" s="178" t="str">
        <f>VLOOKUP(A590,'BASE REGISTRO AGOSTO'!$A$1:$T$889,19,FALSE)</f>
        <v xml:space="preserve">No se acompañan. Aplica Informe Jurídico Nº 09, de  fecha 14 de marzo de 2011 del Departamento Jurídico y Dictamen Nº 070791, de 2009, de la Contraloría General de la República.  
</v>
      </c>
      <c r="T590" s="183">
        <f>VLOOKUP(A590,'BASE REGISTRO AGOSTO'!$A$1:$T$889,20,FALSE)</f>
        <v>37970</v>
      </c>
      <c r="U590" s="177">
        <v>7056</v>
      </c>
      <c r="V590" s="179">
        <v>16938300</v>
      </c>
      <c r="W590" s="179">
        <v>147757671</v>
      </c>
      <c r="X590" s="180">
        <v>44469</v>
      </c>
      <c r="Y590" s="176" t="s">
        <v>6489</v>
      </c>
      <c r="Z590" s="176" t="s">
        <v>6490</v>
      </c>
      <c r="AA590" s="181" t="s">
        <v>6537</v>
      </c>
    </row>
    <row r="591" spans="1:27" ht="15.75" customHeight="1" x14ac:dyDescent="0.2">
      <c r="A591" s="177">
        <v>7057</v>
      </c>
      <c r="B591" s="178" t="str">
        <f>VLOOKUP(A591,'BASE REGISTRO AGOSTO'!$A$1:$T$889,2,FALSE)</f>
        <v xml:space="preserve">
I. Municipalidad de Temuco
</v>
      </c>
      <c r="C591" s="178">
        <f>VLOOKUP(A591,'BASE REGISTRO AGOSTO'!$A$1:$T$889,3,FALSE)</f>
        <v>691907007</v>
      </c>
      <c r="D591" s="178" t="str">
        <f>VLOOKUP(A591,'BASE REGISTRO AGOSTO'!$A$1:$T$889,4,FALSE)</f>
        <v>Municipalidad</v>
      </c>
      <c r="E591" s="178" t="str">
        <f>VLOOKUP(A591,'BASE REGISTRO AGOSTO'!$A$1:$T$889,5,FALSE)</f>
        <v>Constitución Política de la República, art. 107.</v>
      </c>
      <c r="F591" s="178" t="str">
        <f>VLOOKUP(A591,'BASE REGISTRO AGOSTO'!$A$1:$T$889,6,FALSE)</f>
        <v>Indefinida.</v>
      </c>
      <c r="G591" s="178" t="str">
        <f>VLOOKUP(A591,'BASE REGISTRO AGOSTO'!$A$1:$T$889,7,FALSE)</f>
        <v>Según Ley Orgánica Nº 18.695, arts. 1º al 4º.</v>
      </c>
      <c r="H591" s="178" t="str">
        <f>VLOOKUP(A591,'BASE REGISTRO AGOSTO'!$A$1:$T$889,8,FALSE)</f>
        <v>no tiene</v>
      </c>
      <c r="I591" s="178">
        <f>VLOOKUP(A591,'BASE REGISTRO AGOSTO'!$A$1:$T$889,9,FALSE)</f>
        <v>0</v>
      </c>
      <c r="J591" s="178">
        <f>VLOOKUP(A591,'BASE REGISTRO AGOSTO'!$A$1:$T$889,10,FALSE)</f>
        <v>0</v>
      </c>
      <c r="K591" s="178" t="str">
        <f>VLOOKUP(A591,'BASE REGISTRO AGOSTO'!$A$1:$T$889,11,FALSE)</f>
        <v xml:space="preserve">Roberto Francisco Neira Aburto
</v>
      </c>
      <c r="L591" s="178" t="str">
        <f>VLOOKUP(A591,'BASE REGISTRO AGOSTO'!$A$1:$T$889,12,FALSE)</f>
        <v xml:space="preserve">Arturo Prat Nº 650, Temuco, Novena Región.
</v>
      </c>
      <c r="M591" s="178" t="str">
        <f>VLOOKUP(A591,'BASE REGISTRO AGOSTO'!$A$1:$T$889,13,FALSE)</f>
        <v>IX</v>
      </c>
      <c r="N591" s="178" t="str">
        <f>VLOOKUP(A591,'BASE REGISTRO AGOSTO'!$A$1:$T$889,14,FALSE)</f>
        <v xml:space="preserve"> Temuco,</v>
      </c>
      <c r="O591" s="178" t="str">
        <f>VLOOKUP(A591,'BASE REGISTRO AGOSTO'!$A$1:$T$889,15,FALSE)</f>
        <v>Teléfono: 452973427- 453973437</v>
      </c>
      <c r="P591" s="178" t="str">
        <f>VLOOKUP(A591,'BASE REGISTRO AGOSTO'!$A$1:$T$889,16,FALSE)</f>
        <v>rneira@temuco.cl</v>
      </c>
      <c r="Q591" s="178">
        <f>VLOOKUP(A591,'BASE REGISTRO AGOSTO'!$A$1:$T$889,17,FALSE)</f>
        <v>0</v>
      </c>
      <c r="R591" s="178">
        <f>VLOOKUP(A591,'BASE REGISTRO AGOSTO'!$A$1:$T$889,18,FALSE)</f>
        <v>91001</v>
      </c>
      <c r="S591" s="178" t="str">
        <f>VLOOKUP(A591,'BASE REGISTRO AGOSTO'!$A$1:$T$889,19,FALSE)</f>
        <v xml:space="preserve">No se acompañan. Aplica Informe Jurídico Nº 09, de  fecha 14 de marzo de 2011 del Departamento Jurídico y Dictamen Nº 070791, de 2009, de la Contraloría General de la República.  
</v>
      </c>
      <c r="T591" s="183">
        <f>VLOOKUP(A591,'BASE REGISTRO AGOSTO'!$A$1:$T$889,20,FALSE)</f>
        <v>37970</v>
      </c>
      <c r="U591" s="177">
        <v>7057</v>
      </c>
      <c r="V591" s="179">
        <v>10603117</v>
      </c>
      <c r="W591" s="179">
        <v>74529334</v>
      </c>
      <c r="X591" s="180">
        <v>44469</v>
      </c>
      <c r="Y591" s="176" t="s">
        <v>6489</v>
      </c>
      <c r="Z591" s="176" t="s">
        <v>6490</v>
      </c>
      <c r="AA591" s="181" t="s">
        <v>181</v>
      </c>
    </row>
    <row r="592" spans="1:27" ht="15.75" customHeight="1" x14ac:dyDescent="0.2">
      <c r="A592" s="177">
        <v>7064</v>
      </c>
      <c r="B592" s="178" t="str">
        <f>VLOOKUP(A592,'BASE REGISTRO AGOSTO'!$A$1:$T$889,2,FALSE)</f>
        <v xml:space="preserve">
I. Municipalidad de Quillota
</v>
      </c>
      <c r="C592" s="178">
        <f>VLOOKUP(A592,'BASE REGISTRO AGOSTO'!$A$1:$T$889,3,FALSE)</f>
        <v>690601001</v>
      </c>
      <c r="D592" s="178" t="str">
        <f>VLOOKUP(A592,'BASE REGISTRO AGOSTO'!$A$1:$T$889,4,FALSE)</f>
        <v>Municipalidad</v>
      </c>
      <c r="E592" s="178" t="str">
        <f>VLOOKUP(A592,'BASE REGISTRO AGOSTO'!$A$1:$T$889,5,FALSE)</f>
        <v>Constitución Política de la República, artículo 107</v>
      </c>
      <c r="F592" s="178" t="str">
        <f>VLOOKUP(A592,'BASE REGISTRO AGOSTO'!$A$1:$T$889,6,FALSE)</f>
        <v>Indefinida</v>
      </c>
      <c r="G592" s="178" t="str">
        <f>VLOOKUP(A592,'BASE REGISTRO AGOSTO'!$A$1:$T$889,7,FALSE)</f>
        <v>Según Ley Orgánica N° 18.695, artículos 1°al 4°</v>
      </c>
      <c r="H592" s="178" t="str">
        <f>VLOOKUP(A592,'BASE REGISTRO AGOSTO'!$A$1:$T$889,8,FALSE)</f>
        <v>no tiene</v>
      </c>
      <c r="I592" s="178">
        <f>VLOOKUP(A592,'BASE REGISTRO AGOSTO'!$A$1:$T$889,9,FALSE)</f>
        <v>0</v>
      </c>
      <c r="J592" s="178">
        <f>VLOOKUP(A592,'BASE REGISTRO AGOSTO'!$A$1:$T$889,10,FALSE)</f>
        <v>0</v>
      </c>
      <c r="K592" s="178" t="str">
        <f>VLOOKUP(A592,'BASE REGISTRO AGOSTO'!$A$1:$T$889,11,FALSE)</f>
        <v xml:space="preserve">Oscar Rodolfo Calderón Sánchez
</v>
      </c>
      <c r="L592" s="178" t="str">
        <f>VLOOKUP(A592,'BASE REGISTRO AGOSTO'!$A$1:$T$889,12,FALSE)</f>
        <v xml:space="preserve">Maipú N°330, comuna de Quillota, Quinta Región.
</v>
      </c>
      <c r="M592" s="178" t="str">
        <f>VLOOKUP(A592,'BASE REGISTRO AGOSTO'!$A$1:$T$889,13,FALSE)</f>
        <v>V</v>
      </c>
      <c r="N592" s="178" t="str">
        <f>VLOOKUP(A592,'BASE REGISTRO AGOSTO'!$A$1:$T$889,14,FALSE)</f>
        <v>Quillota</v>
      </c>
      <c r="O592" s="178" t="str">
        <f>VLOOKUP(A592,'BASE REGISTRO AGOSTO'!$A$1:$T$889,15,FALSE)</f>
        <v>332291134
332291138</v>
      </c>
      <c r="P592" s="178" t="str">
        <f>VLOOKUP(A592,'BASE REGISTRO AGOSTO'!$A$1:$T$889,16,FALSE)</f>
        <v>Oscar.calderon@quillota.cl
Luz.sepulveda@quillota.cl</v>
      </c>
      <c r="Q592" s="178">
        <f>VLOOKUP(A592,'BASE REGISTRO AGOSTO'!$A$1:$T$889,17,FALSE)</f>
        <v>0</v>
      </c>
      <c r="R592" s="178">
        <f>VLOOKUP(A592,'BASE REGISTRO AGOSTO'!$A$1:$T$889,18,FALSE)</f>
        <v>91001</v>
      </c>
      <c r="S592" s="178" t="str">
        <f>VLOOKUP(A592,'BASE REGISTRO AGOSTO'!$A$1:$T$889,19,FALSE)</f>
        <v xml:space="preserve">No se acompañan. Aplica Informe Jurídico Nº 09, de  fecha 14 de marzo de 2011 del Departamento Jurídico y Dictamen Nº 070791, de 2009, de la Contraloría General de la República.  </v>
      </c>
      <c r="T592" s="183">
        <f>VLOOKUP(A592,'BASE REGISTRO AGOSTO'!$A$1:$T$889,20,FALSE)</f>
        <v>37970</v>
      </c>
      <c r="U592" s="177">
        <v>7064</v>
      </c>
      <c r="V592" s="179">
        <v>6439140</v>
      </c>
      <c r="W592" s="179">
        <v>45260730</v>
      </c>
      <c r="X592" s="180">
        <v>44469</v>
      </c>
      <c r="Y592" s="176" t="s">
        <v>6489</v>
      </c>
      <c r="Z592" s="176" t="s">
        <v>6490</v>
      </c>
      <c r="AA592" s="181" t="s">
        <v>6495</v>
      </c>
    </row>
    <row r="593" spans="1:27" ht="15.75" customHeight="1" x14ac:dyDescent="0.2">
      <c r="A593" s="177">
        <v>7066</v>
      </c>
      <c r="B593" s="178" t="str">
        <f>VLOOKUP(A593,'BASE REGISTRO AGOSTO'!$A$1:$T$889,2,FALSE)</f>
        <v xml:space="preserve">
I. Municipalidad de Ñuñoa
</v>
      </c>
      <c r="C593" s="178">
        <f>VLOOKUP(A593,'BASE REGISTRO AGOSTO'!$A$1:$T$889,3,FALSE)</f>
        <v>690705001</v>
      </c>
      <c r="D593" s="178" t="str">
        <f>VLOOKUP(A593,'BASE REGISTRO AGOSTO'!$A$1:$T$889,4,FALSE)</f>
        <v>Municipalidad</v>
      </c>
      <c r="E593" s="178" t="str">
        <f>VLOOKUP(A593,'BASE REGISTRO AGOSTO'!$A$1:$T$889,5,FALSE)</f>
        <v>Constitución Política de la República, art. 107.</v>
      </c>
      <c r="F593" s="178" t="str">
        <f>VLOOKUP(A593,'BASE REGISTRO AGOSTO'!$A$1:$T$889,6,FALSE)</f>
        <v>Indefinida.</v>
      </c>
      <c r="G593" s="178" t="str">
        <f>VLOOKUP(A593,'BASE REGISTRO AGOSTO'!$A$1:$T$889,7,FALSE)</f>
        <v>Según Ley Orgánica Nº 18.695, arts. 1º al 4º.</v>
      </c>
      <c r="H593" s="178" t="str">
        <f>VLOOKUP(A593,'BASE REGISTRO AGOSTO'!$A$1:$T$889,8,FALSE)</f>
        <v>no tiene</v>
      </c>
      <c r="I593" s="178">
        <f>VLOOKUP(A593,'BASE REGISTRO AGOSTO'!$A$1:$T$889,9,FALSE)</f>
        <v>0</v>
      </c>
      <c r="J593" s="178">
        <f>VLOOKUP(A593,'BASE REGISTRO AGOSTO'!$A$1:$T$889,10,FALSE)</f>
        <v>0</v>
      </c>
      <c r="K593" s="178" t="str">
        <f>VLOOKUP(A593,'BASE REGISTRO AGOSTO'!$A$1:$T$889,11,FALSE)</f>
        <v xml:space="preserve">Cristina Emilia Rios Saavedra </v>
      </c>
      <c r="L593" s="178" t="str">
        <f>VLOOKUP(A593,'BASE REGISTRO AGOSTO'!$A$1:$T$889,12,FALSE)</f>
        <v>Avenida Irarrázaval Nº3550, Ñuñoa, Región Metropolitana.</v>
      </c>
      <c r="M593" s="178" t="str">
        <f>VLOOKUP(A593,'BASE REGISTRO AGOSTO'!$A$1:$T$889,13,FALSE)</f>
        <v>XIII</v>
      </c>
      <c r="N593" s="178" t="str">
        <f>VLOOKUP(A593,'BASE REGISTRO AGOSTO'!$A$1:$T$889,14,FALSE)</f>
        <v>Ñuñoa</v>
      </c>
      <c r="O593" s="178" t="str">
        <f>VLOOKUP(A593,'BASE REGISTRO AGOSTO'!$A$1:$T$889,15,FALSE)</f>
        <v>232407050/ 232407005</v>
      </c>
      <c r="P593" s="178" t="str">
        <f>VLOOKUP(A593,'BASE REGISTRO AGOSTO'!$A$1:$T$889,16,FALSE)</f>
        <v xml:space="preserve">Correo electrónico: alcalde@nunoa.cl
</v>
      </c>
      <c r="Q593" s="178">
        <f>VLOOKUP(A593,'BASE REGISTRO AGOSTO'!$A$1:$T$889,17,FALSE)</f>
        <v>0</v>
      </c>
      <c r="R593" s="178">
        <f>VLOOKUP(A593,'BASE REGISTRO AGOSTO'!$A$1:$T$889,18,FALSE)</f>
        <v>91001</v>
      </c>
      <c r="S593" s="178" t="str">
        <f>VLOOKUP(A593,'BASE REGISTRO AGOSTO'!$A$1:$T$889,19,FALSE)</f>
        <v xml:space="preserve">No se acompañan. Aplica Informe Jurídico Nº 09, de  fecha 14 de marzo de 2011 del Departamento Jurídico y Dictamen Nº 070791, de 2009, de la Contraloría General de la República.  
.
</v>
      </c>
      <c r="T593" s="183">
        <f>VLOOKUP(A593,'BASE REGISTRO AGOSTO'!$A$1:$T$889,20,FALSE)</f>
        <v>37970</v>
      </c>
      <c r="U593" s="177">
        <v>7066</v>
      </c>
      <c r="V593" s="179">
        <v>6868416</v>
      </c>
      <c r="W593" s="179">
        <v>48278112</v>
      </c>
      <c r="X593" s="180">
        <v>44469</v>
      </c>
      <c r="Y593" s="176" t="s">
        <v>6489</v>
      </c>
      <c r="Z593" s="176" t="s">
        <v>6490</v>
      </c>
      <c r="AA593" s="181" t="s">
        <v>7481</v>
      </c>
    </row>
    <row r="594" spans="1:27" ht="15.75" customHeight="1" x14ac:dyDescent="0.2">
      <c r="A594" s="177">
        <v>7067</v>
      </c>
      <c r="B594" s="178" t="str">
        <f>VLOOKUP(A594,'BASE REGISTRO AGOSTO'!$A$1:$T$889,2,FALSE)</f>
        <v xml:space="preserve">
Instituto de Educación y Desarrollo Carlos Casanueva.
</v>
      </c>
      <c r="C594" s="178">
        <f>VLOOKUP(A594,'BASE REGISTRO AGOSTO'!$A$1:$T$889,3,FALSE)</f>
        <v>825652000</v>
      </c>
      <c r="D594" s="178" t="str">
        <f>VLOOKUP(A594,'BASE REGISTRO AGOSTO'!$A$1:$T$889,4,FALSE)</f>
        <v xml:space="preserve">Corporación de Desarrollo Privado.
</v>
      </c>
      <c r="E594" s="178" t="str">
        <f>VLOOKUP(A594,'BASE REGISTRO AGOSTO'!$A$1:$T$889,5,FALSE)</f>
        <v xml:space="preserve">Otorgado por Decreto Supremo Nº 1118 de 24 de junio de 1968, del Ministerio de Justicia.
</v>
      </c>
      <c r="F594" s="178" t="str">
        <f>VLOOKUP(A594,'BASE REGISTRO AGOSTO'!$A$1:$T$889,6,FALSE)</f>
        <v xml:space="preserve">Certificado de Vigencia Folio Nº 500399826033, de 23 de julio de 2021, emitido por el Servicio de Registro Civil e Identificación..
</v>
      </c>
      <c r="G594" s="178" t="str">
        <f>VLOOKUP(A594,'BASE REGISTRO AGOSTO'!$A$1:$T$889,7,FALSE)</f>
        <v xml:space="preserve">Promover el desarrollo educacional, social, cultural y comunitario de todos sus asociados y de todos los habitantes del país.
</v>
      </c>
      <c r="H594" s="178" t="str">
        <f>VLOOKUP(A594,'BASE REGISTRO AGOSTO'!$A$1:$T$889,8,FALSE)</f>
        <v xml:space="preserve">Presidente: 
Carlos Espinoza Villanueva 
Vice Presidenta: 
Patricia Caselli de la Carrera. 
Secretario:
Francisco Gallegos Vivanco.
Tesorero:
Jaime Hueraleo Vega.
Director: 
Juan Carlos Figueroa Huenumilla. </v>
      </c>
      <c r="I594" s="178" t="str">
        <f>VLOOKUP(A594,'BASE REGISTRO AGOSTO'!$A$1:$T$889,9,FALSE)</f>
        <v>Directorio dura dos años</v>
      </c>
      <c r="J594" s="178" t="str">
        <f>VLOOKUP(A594,'BASE REGISTRO AGOSTO'!$A$1:$T$889,10,FALSE)</f>
        <v>De 7 de junio de 2021 a 7 de junio de 2023.</v>
      </c>
      <c r="K594" s="178" t="str">
        <f>VLOOKUP(A594,'BASE REGISTRO AGOSTO'!$A$1:$T$889,11,FALSE)</f>
        <v xml:space="preserve">Presidente: Carlos Espinoza Villanueva 
</v>
      </c>
      <c r="L594" s="178" t="str">
        <f>VLOOKUP(A594,'BASE REGISTRO AGOSTO'!$A$1:$T$889,12,FALSE)</f>
        <v xml:space="preserve">José Miguel Carrera Nº 027, Quilicura, Región Metropolitana.
</v>
      </c>
      <c r="M594" s="178" t="str">
        <f>VLOOKUP(A594,'BASE REGISTRO AGOSTO'!$A$1:$T$889,13,FALSE)</f>
        <v>XIII</v>
      </c>
      <c r="N594" s="178" t="str">
        <f>VLOOKUP(A594,'BASE REGISTRO AGOSTO'!$A$1:$T$889,14,FALSE)</f>
        <v>Quilicura</v>
      </c>
      <c r="O594" s="178" t="str">
        <f>VLOOKUP(A594,'BASE REGISTRO AGOSTO'!$A$1:$T$889,15,FALSE)</f>
        <v>Teléfonos: Patricia Caselli de la carrera: Representante legal –  973042713
Carlos Espinoza Villanueva: Vicepresidente
95776114
Oficina: 232541305 Central
PIE JOVEN EN RED MAIPU: 22 9208838
PIE ENACCION JOVEN QUILICURA: 22 8130821
TELÉFONO:  22 681 6762
ANEXO 605</v>
      </c>
      <c r="P594" s="178" t="str">
        <f>VLOOKUP(A594,'BASE REGISTRO AGOSTO'!$A$1:$T$889,16,FALSE)</f>
        <v xml:space="preserve">
corporacion.carloscasanueva@gmail.com acentral.ccc@gmail.com</v>
      </c>
      <c r="Q594" s="178">
        <f>VLOOKUP(A594,'BASE REGISTRO AGOSTO'!$A$1:$T$889,17,FALSE)</f>
        <v>0</v>
      </c>
      <c r="R594" s="178" t="str">
        <f>VLOOKUP(A594,'BASE REGISTRO AGOSTO'!$A$1:$T$889,18,FALSE)</f>
        <v>93401 Institución de Asistencia Social.</v>
      </c>
      <c r="S594" s="178" t="str">
        <f>VLOOKUP(A594,'BASE REGISTRO AGOSTO'!$A$1:$T$889,19,FALSE)</f>
        <v>Certificado correspondiente al año 2020, aprobado por el Sub Departamento de Supervisión Financiera.</v>
      </c>
      <c r="T594" s="183">
        <f>VLOOKUP(A594,'BASE REGISTRO AGOSTO'!$A$1:$T$889,20,FALSE)</f>
        <v>37970</v>
      </c>
      <c r="U594" s="177">
        <v>7067</v>
      </c>
      <c r="V594" s="179">
        <v>8016600</v>
      </c>
      <c r="W594" s="179">
        <v>64132800</v>
      </c>
      <c r="X594" s="180">
        <v>44469</v>
      </c>
      <c r="Y594" s="176" t="s">
        <v>6489</v>
      </c>
      <c r="Z594" s="176" t="s">
        <v>6490</v>
      </c>
      <c r="AA594" s="181" t="s">
        <v>6529</v>
      </c>
    </row>
    <row r="595" spans="1:27" ht="15.75" customHeight="1" x14ac:dyDescent="0.2">
      <c r="A595" s="177">
        <v>7067</v>
      </c>
      <c r="B595" s="178" t="str">
        <f>VLOOKUP(A595,'BASE REGISTRO AGOSTO'!$A$1:$T$889,2,FALSE)</f>
        <v xml:space="preserve">
Instituto de Educación y Desarrollo Carlos Casanueva.
</v>
      </c>
      <c r="C595" s="178">
        <f>VLOOKUP(A595,'BASE REGISTRO AGOSTO'!$A$1:$T$889,3,FALSE)</f>
        <v>825652000</v>
      </c>
      <c r="D595" s="178" t="str">
        <f>VLOOKUP(A595,'BASE REGISTRO AGOSTO'!$A$1:$T$889,4,FALSE)</f>
        <v xml:space="preserve">Corporación de Desarrollo Privado.
</v>
      </c>
      <c r="E595" s="178" t="str">
        <f>VLOOKUP(A595,'BASE REGISTRO AGOSTO'!$A$1:$T$889,5,FALSE)</f>
        <v xml:space="preserve">Otorgado por Decreto Supremo Nº 1118 de 24 de junio de 1968, del Ministerio de Justicia.
</v>
      </c>
      <c r="F595" s="178" t="str">
        <f>VLOOKUP(A595,'BASE REGISTRO AGOSTO'!$A$1:$T$889,6,FALSE)</f>
        <v xml:space="preserve">Certificado de Vigencia Folio Nº 500399826033, de 23 de julio de 2021, emitido por el Servicio de Registro Civil e Identificación..
</v>
      </c>
      <c r="G595" s="178" t="str">
        <f>VLOOKUP(A595,'BASE REGISTRO AGOSTO'!$A$1:$T$889,7,FALSE)</f>
        <v xml:space="preserve">Promover el desarrollo educacional, social, cultural y comunitario de todos sus asociados y de todos los habitantes del país.
</v>
      </c>
      <c r="H595" s="178" t="str">
        <f>VLOOKUP(A595,'BASE REGISTRO AGOSTO'!$A$1:$T$889,8,FALSE)</f>
        <v xml:space="preserve">Presidente: 
Carlos Espinoza Villanueva 
Vice Presidenta: 
Patricia Caselli de la Carrera. 
Secretario:
Francisco Gallegos Vivanco.
Tesorero:
Jaime Hueraleo Vega.
Director: 
Juan Carlos Figueroa Huenumilla. </v>
      </c>
      <c r="I595" s="178" t="str">
        <f>VLOOKUP(A595,'BASE REGISTRO AGOSTO'!$A$1:$T$889,9,FALSE)</f>
        <v>Directorio dura dos años</v>
      </c>
      <c r="J595" s="178" t="str">
        <f>VLOOKUP(A595,'BASE REGISTRO AGOSTO'!$A$1:$T$889,10,FALSE)</f>
        <v>De 7 de junio de 2021 a 7 de junio de 2023.</v>
      </c>
      <c r="K595" s="178" t="str">
        <f>VLOOKUP(A595,'BASE REGISTRO AGOSTO'!$A$1:$T$889,11,FALSE)</f>
        <v xml:space="preserve">Presidente: Carlos Espinoza Villanueva 
</v>
      </c>
      <c r="L595" s="178" t="str">
        <f>VLOOKUP(A595,'BASE REGISTRO AGOSTO'!$A$1:$T$889,12,FALSE)</f>
        <v xml:space="preserve">José Miguel Carrera Nº 027, Quilicura, Región Metropolitana.
</v>
      </c>
      <c r="M595" s="178" t="str">
        <f>VLOOKUP(A595,'BASE REGISTRO AGOSTO'!$A$1:$T$889,13,FALSE)</f>
        <v>XIII</v>
      </c>
      <c r="N595" s="178" t="str">
        <f>VLOOKUP(A595,'BASE REGISTRO AGOSTO'!$A$1:$T$889,14,FALSE)</f>
        <v>Quilicura</v>
      </c>
      <c r="O595" s="178" t="str">
        <f>VLOOKUP(A595,'BASE REGISTRO AGOSTO'!$A$1:$T$889,15,FALSE)</f>
        <v>Teléfonos: Patricia Caselli de la carrera: Representante legal –  973042713
Carlos Espinoza Villanueva: Vicepresidente
95776114
Oficina: 232541305 Central
PIE JOVEN EN RED MAIPU: 22 9208838
PIE ENACCION JOVEN QUILICURA: 22 8130821
TELÉFONO:  22 681 6762
ANEXO 605</v>
      </c>
      <c r="P595" s="178" t="str">
        <f>VLOOKUP(A595,'BASE REGISTRO AGOSTO'!$A$1:$T$889,16,FALSE)</f>
        <v xml:space="preserve">
corporacion.carloscasanueva@gmail.com acentral.ccc@gmail.com</v>
      </c>
      <c r="Q595" s="178">
        <f>VLOOKUP(A595,'BASE REGISTRO AGOSTO'!$A$1:$T$889,17,FALSE)</f>
        <v>0</v>
      </c>
      <c r="R595" s="178" t="str">
        <f>VLOOKUP(A595,'BASE REGISTRO AGOSTO'!$A$1:$T$889,18,FALSE)</f>
        <v>93401 Institución de Asistencia Social.</v>
      </c>
      <c r="S595" s="178" t="str">
        <f>VLOOKUP(A595,'BASE REGISTRO AGOSTO'!$A$1:$T$889,19,FALSE)</f>
        <v>Certificado correspondiente al año 2020, aprobado por el Sub Departamento de Supervisión Financiera.</v>
      </c>
      <c r="T595" s="183">
        <f>VLOOKUP(A595,'BASE REGISTRO AGOSTO'!$A$1:$T$889,20,FALSE)</f>
        <v>37970</v>
      </c>
      <c r="U595" s="177">
        <v>7067</v>
      </c>
      <c r="V595" s="179">
        <v>8016600</v>
      </c>
      <c r="W595" s="179">
        <v>64132800</v>
      </c>
      <c r="X595" s="180">
        <v>44469</v>
      </c>
      <c r="Y595" s="176" t="s">
        <v>6489</v>
      </c>
      <c r="Z595" s="176" t="s">
        <v>6490</v>
      </c>
      <c r="AA595" s="181" t="s">
        <v>6537</v>
      </c>
    </row>
    <row r="596" spans="1:27" ht="15.75" customHeight="1" x14ac:dyDescent="0.2">
      <c r="A596" s="177">
        <v>7071</v>
      </c>
      <c r="B596" s="178" t="str">
        <f>VLOOKUP(A596,'BASE REGISTRO AGOSTO'!$A$1:$T$889,2,FALSE)</f>
        <v xml:space="preserve">
I. Municipalidad de Lo Prado
</v>
      </c>
      <c r="C596" s="178">
        <f>VLOOKUP(A596,'BASE REGISTRO AGOSTO'!$A$1:$T$889,3,FALSE)</f>
        <v>692541006</v>
      </c>
      <c r="D596" s="178" t="str">
        <f>VLOOKUP(A596,'BASE REGISTRO AGOSTO'!$A$1:$T$889,4,FALSE)</f>
        <v>Municipalidad</v>
      </c>
      <c r="E596" s="178" t="str">
        <f>VLOOKUP(A596,'BASE REGISTRO AGOSTO'!$A$1:$T$889,5,FALSE)</f>
        <v>Constitución Política de la República, art. 107.</v>
      </c>
      <c r="F596" s="178" t="str">
        <f>VLOOKUP(A596,'BASE REGISTRO AGOSTO'!$A$1:$T$889,6,FALSE)</f>
        <v>Indefinida.</v>
      </c>
      <c r="G596" s="178" t="str">
        <f>VLOOKUP(A596,'BASE REGISTRO AGOSTO'!$A$1:$T$889,7,FALSE)</f>
        <v>Según Ley Orgánica Nº 18.695, arts. 1º al 4º.</v>
      </c>
      <c r="H596" s="178" t="str">
        <f>VLOOKUP(A596,'BASE REGISTRO AGOSTO'!$A$1:$T$889,8,FALSE)</f>
        <v>no tiene</v>
      </c>
      <c r="I596" s="178">
        <f>VLOOKUP(A596,'BASE REGISTRO AGOSTO'!$A$1:$T$889,9,FALSE)</f>
        <v>0</v>
      </c>
      <c r="J596" s="178">
        <f>VLOOKUP(A596,'BASE REGISTRO AGOSTO'!$A$1:$T$889,10,FALSE)</f>
        <v>0</v>
      </c>
      <c r="K596" s="178" t="str">
        <f>VLOOKUP(A596,'BASE REGISTRO AGOSTO'!$A$1:$T$889,11,FALSE)</f>
        <v xml:space="preserve">Maximiliano Ríos Galleguillos. </v>
      </c>
      <c r="L596" s="178" t="str">
        <f>VLOOKUP(A596,'BASE REGISTRO AGOSTO'!$A$1:$T$889,12,FALSE)</f>
        <v>Avenida San Pablo Nº5959, Lo Prado, Región Metropolitana.</v>
      </c>
      <c r="M596" s="178" t="str">
        <f>VLOOKUP(A596,'BASE REGISTRO AGOSTO'!$A$1:$T$889,13,FALSE)</f>
        <v>XIII</v>
      </c>
      <c r="N596" s="178" t="str">
        <f>VLOOKUP(A596,'BASE REGISTRO AGOSTO'!$A$1:$T$889,14,FALSE)</f>
        <v>Lo Prado</v>
      </c>
      <c r="O596" s="178" t="str">
        <f>VLOOKUP(A596,'BASE REGISTRO AGOSTO'!$A$1:$T$889,15,FALSE)</f>
        <v>223887679-223887678</v>
      </c>
      <c r="P596" s="178" t="str">
        <f>VLOOKUP(A596,'BASE REGISTRO AGOSTO'!$A$1:$T$889,16,FALSE)</f>
        <v>alcaldiaq@loprado.cl</v>
      </c>
      <c r="Q596" s="178">
        <f>VLOOKUP(A596,'BASE REGISTRO AGOSTO'!$A$1:$T$889,17,FALSE)</f>
        <v>0</v>
      </c>
      <c r="R596" s="178">
        <f>VLOOKUP(A596,'BASE REGISTRO AGOSTO'!$A$1:$T$889,18,FALSE)</f>
        <v>91001</v>
      </c>
      <c r="S596" s="178" t="str">
        <f>VLOOKUP(A596,'BASE REGISTRO AGOSTO'!$A$1:$T$889,19,FALSE)</f>
        <v xml:space="preserve">No se acompañan. Aplica Informe Jurídico Nº 09, de  fecha 14 de marzo de 2011 del Departamento Jurídico y Dictamen Nº 070791, de 2009, de la Contraloría General de la República.  
</v>
      </c>
      <c r="T596" s="183">
        <f>VLOOKUP(A596,'BASE REGISTRO AGOSTO'!$A$1:$T$889,20,FALSE)</f>
        <v>37970</v>
      </c>
      <c r="U596" s="177">
        <v>7071</v>
      </c>
      <c r="V596" s="179">
        <v>9014796</v>
      </c>
      <c r="W596" s="179">
        <v>72118368</v>
      </c>
      <c r="X596" s="180">
        <v>44469</v>
      </c>
      <c r="Y596" s="176" t="s">
        <v>6489</v>
      </c>
      <c r="Z596" s="176" t="s">
        <v>6490</v>
      </c>
      <c r="AA596" s="181" t="s">
        <v>6585</v>
      </c>
    </row>
    <row r="597" spans="1:27" ht="15.75" customHeight="1" x14ac:dyDescent="0.2">
      <c r="A597" s="177">
        <v>7072</v>
      </c>
      <c r="B597" s="178" t="str">
        <f>VLOOKUP(A597,'BASE REGISTRO AGOSTO'!$A$1:$T$889,2,FALSE)</f>
        <v xml:space="preserve">
I. Municipalidad de Coquimbo
</v>
      </c>
      <c r="C597" s="178">
        <f>VLOOKUP(A597,'BASE REGISTRO AGOSTO'!$A$1:$T$889,3,FALSE)</f>
        <v>690403005</v>
      </c>
      <c r="D597" s="178" t="str">
        <f>VLOOKUP(A597,'BASE REGISTRO AGOSTO'!$A$1:$T$889,4,FALSE)</f>
        <v>Municipalidad</v>
      </c>
      <c r="E597" s="178" t="str">
        <f>VLOOKUP(A597,'BASE REGISTRO AGOSTO'!$A$1:$T$889,5,FALSE)</f>
        <v>Constitución Política de la República, art. 107.</v>
      </c>
      <c r="F597" s="178" t="str">
        <f>VLOOKUP(A597,'BASE REGISTRO AGOSTO'!$A$1:$T$889,6,FALSE)</f>
        <v>Indefinida.</v>
      </c>
      <c r="G597" s="178" t="str">
        <f>VLOOKUP(A597,'BASE REGISTRO AGOSTO'!$A$1:$T$889,7,FALSE)</f>
        <v>Según Ley Orgánica Nº 18.695, arts. 1º al 4º.</v>
      </c>
      <c r="H597" s="178" t="str">
        <f>VLOOKUP(A597,'BASE REGISTRO AGOSTO'!$A$1:$T$889,8,FALSE)</f>
        <v>no tiene</v>
      </c>
      <c r="I597" s="178">
        <f>VLOOKUP(A597,'BASE REGISTRO AGOSTO'!$A$1:$T$889,9,FALSE)</f>
        <v>0</v>
      </c>
      <c r="J597" s="178">
        <f>VLOOKUP(A597,'BASE REGISTRO AGOSTO'!$A$1:$T$889,10,FALSE)</f>
        <v>0</v>
      </c>
      <c r="K597" s="178" t="str">
        <f>VLOOKUP(A597,'BASE REGISTRO AGOSTO'!$A$1:$T$889,11,FALSE)</f>
        <v>Ali Manuel Manouchehri Moghadam Kashan Lobos ,</v>
      </c>
      <c r="L597" s="178" t="str">
        <f>VLOOKUP(A597,'BASE REGISTRO AGOSTO'!$A$1:$T$889,12,FALSE)</f>
        <v xml:space="preserve">Bilbao Nº 348, ciudad de Coquimbo, Cuarta Región.
</v>
      </c>
      <c r="M597" s="178" t="str">
        <f>VLOOKUP(A597,'BASE REGISTRO AGOSTO'!$A$1:$T$889,13,FALSE)</f>
        <v>IV</v>
      </c>
      <c r="N597" s="178" t="str">
        <f>VLOOKUP(A597,'BASE REGISTRO AGOSTO'!$A$1:$T$889,14,FALSE)</f>
        <v>Coquimbo</v>
      </c>
      <c r="O597" s="178" t="str">
        <f>VLOOKUP(A597,'BASE REGISTRO AGOSTO'!$A$1:$T$889,15,FALSE)</f>
        <v>Fono 51- 335300</v>
      </c>
      <c r="P597" s="178">
        <f>VLOOKUP(A597,'BASE REGISTRO AGOSTO'!$A$1:$T$889,16,FALSE)</f>
        <v>0</v>
      </c>
      <c r="Q597" s="178">
        <f>VLOOKUP(A597,'BASE REGISTRO AGOSTO'!$A$1:$T$889,17,FALSE)</f>
        <v>0</v>
      </c>
      <c r="R597" s="178">
        <f>VLOOKUP(A597,'BASE REGISTRO AGOSTO'!$A$1:$T$889,18,FALSE)</f>
        <v>91001</v>
      </c>
      <c r="S597" s="178" t="str">
        <f>VLOOKUP(A597,'BASE REGISTRO AGOSTO'!$A$1:$T$889,19,FALSE)</f>
        <v xml:space="preserve">No se acompañan. Aplica Informe Jurídico Nº 09, de  fecha 14 de marzo de 2011 del Departamento Jurídico y Dictamen Nº 070791, de 2009, de la Contraloría General de la República.  
</v>
      </c>
      <c r="T597" s="183">
        <f>VLOOKUP(A597,'BASE REGISTRO AGOSTO'!$A$1:$T$889,20,FALSE)</f>
        <v>37970</v>
      </c>
      <c r="U597" s="177">
        <v>7072</v>
      </c>
      <c r="V597" s="179">
        <v>114313098</v>
      </c>
      <c r="W597" s="179">
        <v>597628418</v>
      </c>
      <c r="X597" s="180">
        <v>44469</v>
      </c>
      <c r="Y597" s="176" t="s">
        <v>6489</v>
      </c>
      <c r="Z597" s="176" t="s">
        <v>6490</v>
      </c>
      <c r="AA597" s="181" t="s">
        <v>6501</v>
      </c>
    </row>
    <row r="598" spans="1:27" ht="15.75" customHeight="1" x14ac:dyDescent="0.2">
      <c r="A598" s="177">
        <v>7076</v>
      </c>
      <c r="B598" s="178" t="str">
        <f>VLOOKUP(A598,'BASE REGISTRO AGOSTO'!$A$1:$T$889,2,FALSE)</f>
        <v xml:space="preserve">Organización No Gubernamental de Desarrollo Corporación Educación El Quijote O.N.G. El Quijote
</v>
      </c>
      <c r="C598" s="178">
        <f>VLOOKUP(A598,'BASE REGISTRO AGOSTO'!$A$1:$T$889,3,FALSE)</f>
        <v>650852001</v>
      </c>
      <c r="D598" s="178" t="str">
        <f>VLOOKUP(A598,'BASE REGISTRO AGOSTO'!$A$1:$T$889,4,FALSE)</f>
        <v>Corporación de Derecho Privado.</v>
      </c>
      <c r="E598" s="178" t="str">
        <f>VLOOKUP(A598,'BASE REGISTRO AGOSTO'!$A$1:$T$889,5,FALSE)</f>
        <v>Otorgado por Decreto Supremo Nº 646, de fecha 29 de junio de 2001, del Ministerio de Justicia.</v>
      </c>
      <c r="F598" s="178" t="str">
        <f>VLOOKUP(A598,'BASE REGISTRO AGOSTO'!$A$1:$T$889,6,FALSE)</f>
        <v>Certificado de Vigencia del Servicio de Registro Civil e Identificación, emitido con fecha 23 de agosto de 2020, Folio N° 500342012564.</v>
      </c>
      <c r="G598" s="178" t="str">
        <f>VLOOKUP(A598,'BASE REGISTRO AGOSTO'!$A$1:$T$889,7,FALSE)</f>
        <v>Promoción del desarrollo, especialmente de las personas, familias, grupos y comunidades que viven en condiciones de pobreza y/o marginalidad.</v>
      </c>
      <c r="H598" s="178" t="str">
        <f>VLOOKUP(A598,'BASE REGISTRO AGOSTO'!$A$1:$T$889,8,FALSE)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598" s="178" t="str">
        <f>VLOOKUP(A598,'BASE REGISTRO AGOSTO'!$A$1:$T$889,9,FALSE)</f>
        <v>Durarán dos años en sus cargos.</v>
      </c>
      <c r="J598" s="178" t="str">
        <f>VLOOKUP(A598,'BASE REGISTRO AGOSTO'!$A$1:$T$889,10,FALSE)</f>
        <v>Periodo 6 de octubre del 2018 al 6 de octubre del 2020.</v>
      </c>
      <c r="K598" s="178" t="str">
        <f>VLOOKUP(A598,'BASE REGISTRO AGOSTO'!$A$1:$T$889,11,FALSE)</f>
        <v xml:space="preserve"> Presidente: María Cecilia Sarmiento Videla  
</v>
      </c>
      <c r="L598" s="178" t="str">
        <f>VLOOKUP(A598,'BASE REGISTRO AGOSTO'!$A$1:$T$889,12,FALSE)</f>
        <v xml:space="preserve">CalleAlmirante Cristobal Colón N° 523, Quilicura, Región Metropolitana.
</v>
      </c>
      <c r="M598" s="178" t="str">
        <f>VLOOKUP(A598,'BASE REGISTRO AGOSTO'!$A$1:$T$889,13,FALSE)</f>
        <v>XIII</v>
      </c>
      <c r="N598" s="178" t="str">
        <f>VLOOKUP(A598,'BASE REGISTRO AGOSTO'!$A$1:$T$889,14,FALSE)</f>
        <v>Quilicura</v>
      </c>
      <c r="O598" s="178">
        <f>VLOOKUP(A598,'BASE REGISTRO AGOSTO'!$A$1:$T$889,15,FALSE)</f>
        <v>981829131</v>
      </c>
      <c r="P598" s="178" t="str">
        <f>VLOOKUP(A598,'BASE REGISTRO AGOSTO'!$A$1:$T$889,16,FALSE)</f>
        <v>elquijote5@gmail.com</v>
      </c>
      <c r="Q598" s="178">
        <f>VLOOKUP(A598,'BASE REGISTRO AGOSTO'!$A$1:$T$889,17,FALSE)</f>
        <v>0</v>
      </c>
      <c r="R598" s="178" t="str">
        <f>VLOOKUP(A598,'BASE REGISTRO AGOSTO'!$A$1:$T$889,18,FALSE)</f>
        <v>93401: Institución de Asistencia Social</v>
      </c>
      <c r="S598" s="178" t="str">
        <f>VLOOKUP(A598,'BASE REGISTRO AGOSTO'!$A$1:$T$889,19,FALSE)</f>
        <v>Acompañó Certificado financiero correspondiente al año 2019, aprobado por el Sub Departamento de Supervisión Financiera</v>
      </c>
      <c r="T598" s="183">
        <f>VLOOKUP(A598,'BASE REGISTRO AGOSTO'!$A$1:$T$889,20,FALSE)</f>
        <v>37970</v>
      </c>
      <c r="U598" s="177">
        <v>7076</v>
      </c>
      <c r="V598" s="179">
        <v>0</v>
      </c>
      <c r="W598" s="179">
        <v>132273900</v>
      </c>
      <c r="X598" s="180">
        <v>44469</v>
      </c>
      <c r="Y598" s="176" t="s">
        <v>6489</v>
      </c>
      <c r="Z598" s="176" t="s">
        <v>6490</v>
      </c>
      <c r="AA598" s="181" t="s">
        <v>65</v>
      </c>
    </row>
    <row r="599" spans="1:27" ht="15.75" customHeight="1" x14ac:dyDescent="0.2">
      <c r="A599" s="177">
        <v>7079</v>
      </c>
      <c r="B599" s="178" t="str">
        <f>VLOOKUP(A599,'BASE REGISTRO AGOSTO'!$A$1:$T$889,2,FALSE)</f>
        <v>Corporación Municipal de Castro para la Educación, Salud y Atención al Menor</v>
      </c>
      <c r="C599" s="178">
        <f>VLOOKUP(A599,'BASE REGISTRO AGOSTO'!$A$1:$T$889,3,FALSE)</f>
        <v>711497005</v>
      </c>
      <c r="D599" s="178" t="str">
        <f>VLOOKUP(A599,'BASE REGISTRO AGOSTO'!$A$1:$T$889,4,FALSE)</f>
        <v>Corporación de Derecho Privado.</v>
      </c>
      <c r="E599" s="178" t="str">
        <f>VLOOKUP(A599,'BASE REGISTRO AGOSTO'!$A$1:$T$889,5,FALSE)</f>
        <v xml:space="preserve">Decreto Supremo Nº 530, de 26 de junio de 1984, del Ministerio de Justicia. </v>
      </c>
      <c r="F599" s="178" t="str">
        <f>VLOOKUP(A599,'BASE REGISTRO AGOSTO'!$A$1:$T$889,6,FALSE)</f>
        <v>Certificado de Vigencia Folio Nº 500363461027, de 28 de diciembre de 2020, del Servicio de Registro Civil e Identificación.</v>
      </c>
      <c r="G599" s="178" t="str">
        <f>VLOOKUP(A599,'BASE REGISTRO AGOSTO'!$A$1:$T$889,7,FALSE)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599" s="178" t="str">
        <f>VLOOKUP(A599,'BASE REGISTRO AGOSTO'!$A$1:$T$889,8,FALSE)</f>
        <v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v>
      </c>
      <c r="I599" s="178" t="str">
        <f>VLOOKUP(A599,'BASE REGISTRO AGOSTO'!$A$1:$T$889,9,FALSE)</f>
        <v>Durarán 2 años en sus cargos.</v>
      </c>
      <c r="J599" s="178" t="str">
        <f>VLOOKUP(A599,'BASE REGISTRO AGOSTO'!$A$1:$T$889,10,FALSE)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599" s="178" t="str">
        <f>VLOOKUP(A599,'BASE REGISTRO AGOSTO'!$A$1:$T$889,11,FALSE)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599" s="178" t="str">
        <f>VLOOKUP(A599,'BASE REGISTRO AGOSTO'!$A$1:$T$889,12,FALSE)</f>
        <v xml:space="preserve">Bernardo O´Higgins N° 557,  comuna de Castro, Décima Región 
</v>
      </c>
      <c r="M599" s="178" t="str">
        <f>VLOOKUP(A599,'BASE REGISTRO AGOSTO'!$A$1:$T$889,13,FALSE)</f>
        <v>X</v>
      </c>
      <c r="N599" s="178" t="str">
        <f>VLOOKUP(A599,'BASE REGISTRO AGOSTO'!$A$1:$T$889,14,FALSE)</f>
        <v>Castro</v>
      </c>
      <c r="O599" s="178" t="str">
        <f>VLOOKUP(A599,'BASE REGISTRO AGOSTO'!$A$1:$T$889,15,FALSE)</f>
        <v xml:space="preserve">652537501 - 652537502
Fax: 531101
 </v>
      </c>
      <c r="P599" s="178" t="str">
        <f>VLOOKUP(A599,'BASE REGISTRO AGOSTO'!$A$1:$T$889,16,FALSE)</f>
        <v xml:space="preserve">secretaria@corpocas.cl
Correo Marcelo Fuentes García (Secretario General) mfuentes@corpocas.cl 
</v>
      </c>
      <c r="Q599" s="178">
        <f>VLOOKUP(A599,'BASE REGISTRO AGOSTO'!$A$1:$T$889,17,FALSE)</f>
        <v>0</v>
      </c>
      <c r="R599" s="178">
        <f>VLOOKUP(A599,'BASE REGISTRO AGOSTO'!$A$1:$T$889,18,FALSE)</f>
        <v>93401</v>
      </c>
      <c r="S599" s="178" t="str">
        <f>VLOOKUP(A599,'BASE REGISTRO AGOSTO'!$A$1:$T$889,19,FALSE)</f>
        <v xml:space="preserve">Se acompaña Certificado Financiero de la Institución, correspondiente al año 2019, y aprobado por el Subdepartamento de  Supervisión Financiera Nacional. </v>
      </c>
      <c r="T599" s="183">
        <f>VLOOKUP(A599,'BASE REGISTRO AGOSTO'!$A$1:$T$889,20,FALSE)</f>
        <v>37970</v>
      </c>
      <c r="U599" s="177">
        <v>7079</v>
      </c>
      <c r="V599" s="179">
        <v>0</v>
      </c>
      <c r="W599" s="179">
        <v>38649051</v>
      </c>
      <c r="X599" s="180">
        <v>44469</v>
      </c>
      <c r="Y599" s="176" t="s">
        <v>6489</v>
      </c>
      <c r="Z599" s="176" t="s">
        <v>6490</v>
      </c>
      <c r="AA599" s="181" t="s">
        <v>6516</v>
      </c>
    </row>
    <row r="600" spans="1:27" ht="15.75" customHeight="1" x14ac:dyDescent="0.2">
      <c r="A600" s="177">
        <v>7081</v>
      </c>
      <c r="B600" s="178" t="str">
        <f>VLOOKUP(A600,'BASE REGISTRO AGOSTO'!$A$1:$T$889,2,FALSE)</f>
        <v xml:space="preserve">
I. Municipalidad de Macul
</v>
      </c>
      <c r="C600" s="178">
        <f>VLOOKUP(A600,'BASE REGISTRO AGOSTO'!$A$1:$T$889,3,FALSE)</f>
        <v>692537009</v>
      </c>
      <c r="D600" s="178" t="str">
        <f>VLOOKUP(A600,'BASE REGISTRO AGOSTO'!$A$1:$T$889,4,FALSE)</f>
        <v xml:space="preserve">Municipalidad
</v>
      </c>
      <c r="E600" s="178" t="str">
        <f>VLOOKUP(A600,'BASE REGISTRO AGOSTO'!$A$1:$T$889,5,FALSE)</f>
        <v>Constitución Política de la República, art. 107.</v>
      </c>
      <c r="F600" s="178" t="str">
        <f>VLOOKUP(A600,'BASE REGISTRO AGOSTO'!$A$1:$T$889,6,FALSE)</f>
        <v xml:space="preserve">Indefinida.
</v>
      </c>
      <c r="G600" s="178" t="str">
        <f>VLOOKUP(A600,'BASE REGISTRO AGOSTO'!$A$1:$T$889,7,FALSE)</f>
        <v>Según Ley Orgánica Nº 18.695, arts. 1º al 4º.</v>
      </c>
      <c r="H600" s="178" t="str">
        <f>VLOOKUP(A600,'BASE REGISTRO AGOSTO'!$A$1:$T$889,8,FALSE)</f>
        <v>no tiene</v>
      </c>
      <c r="I600" s="178">
        <f>VLOOKUP(A600,'BASE REGISTRO AGOSTO'!$A$1:$T$889,9,FALSE)</f>
        <v>0</v>
      </c>
      <c r="J600" s="178">
        <f>VLOOKUP(A600,'BASE REGISTRO AGOSTO'!$A$1:$T$889,10,FALSE)</f>
        <v>0</v>
      </c>
      <c r="K600" s="178" t="str">
        <f>VLOOKUP(A600,'BASE REGISTRO AGOSTO'!$A$1:$T$889,11,FALSE)</f>
        <v xml:space="preserve">Gonzalo Eugenio Montoya Riquelme  </v>
      </c>
      <c r="L600" s="178" t="str">
        <f>VLOOKUP(A600,'BASE REGISTRO AGOSTO'!$A$1:$T$889,12,FALSE)</f>
        <v xml:space="preserve">Avenida Los Plátanos Nº3130, Macul, Región Metropolitana.
</v>
      </c>
      <c r="M600" s="178" t="str">
        <f>VLOOKUP(A600,'BASE REGISTRO AGOSTO'!$A$1:$T$889,13,FALSE)</f>
        <v>XIII</v>
      </c>
      <c r="N600" s="178" t="str">
        <f>VLOOKUP(A600,'BASE REGISTRO AGOSTO'!$A$1:$T$889,14,FALSE)</f>
        <v>Macul</v>
      </c>
      <c r="O600" s="178" t="str">
        <f>VLOOKUP(A600,'BASE REGISTRO AGOSTO'!$A$1:$T$889,15,FALSE)</f>
        <v>Fono: 56) - (2) - 28100600</v>
      </c>
      <c r="P600" s="178" t="str">
        <f>VLOOKUP(A600,'BASE REGISTRO AGOSTO'!$A$1:$T$889,16,FALSE)</f>
        <v xml:space="preserve">gmontoya@munimacul.cl
acampos@munimacul.cl
evaldesm@munimacul.cl
</v>
      </c>
      <c r="Q600" s="178">
        <f>VLOOKUP(A600,'BASE REGISTRO AGOSTO'!$A$1:$T$889,17,FALSE)</f>
        <v>0</v>
      </c>
      <c r="R600" s="178">
        <f>VLOOKUP(A600,'BASE REGISTRO AGOSTO'!$A$1:$T$889,18,FALSE)</f>
        <v>91001</v>
      </c>
      <c r="S600" s="178" t="str">
        <f>VLOOKUP(A600,'BASE REGISTRO AGOSTO'!$A$1:$T$889,19,FALSE)</f>
        <v xml:space="preserve">No se acompañan. Aplica Informe Jurídico Nº 09, de  fecha 14 de marzo de 2011 del Departamento Jurídico y Dictamen Nº 070791, de 2009, de la Contraloría General de la República.  
</v>
      </c>
      <c r="T600" s="183">
        <f>VLOOKUP(A600,'BASE REGISTRO AGOSTO'!$A$1:$T$889,20,FALSE)</f>
        <v>37970</v>
      </c>
      <c r="U600" s="177">
        <v>7081</v>
      </c>
      <c r="V600" s="179">
        <v>17883817</v>
      </c>
      <c r="W600" s="179">
        <v>71972593</v>
      </c>
      <c r="X600" s="180">
        <v>44469</v>
      </c>
      <c r="Y600" s="176" t="s">
        <v>6489</v>
      </c>
      <c r="Z600" s="176" t="s">
        <v>6490</v>
      </c>
      <c r="AA600" s="181" t="s">
        <v>6557</v>
      </c>
    </row>
    <row r="601" spans="1:27" ht="15.75" customHeight="1" x14ac:dyDescent="0.2">
      <c r="A601" s="177">
        <v>7082</v>
      </c>
      <c r="B601" s="178" t="str">
        <f>VLOOKUP(A601,'BASE REGISTRO AGOSTO'!$A$1:$T$889,2,FALSE)</f>
        <v xml:space="preserve">
I. Municipalidad de San Bernardo
</v>
      </c>
      <c r="C601" s="178">
        <f>VLOOKUP(A601,'BASE REGISTRO AGOSTO'!$A$1:$T$889,3,FALSE)</f>
        <v>690727005</v>
      </c>
      <c r="D601" s="178" t="str">
        <f>VLOOKUP(A601,'BASE REGISTRO AGOSTO'!$A$1:$T$889,4,FALSE)</f>
        <v>Municipalidad</v>
      </c>
      <c r="E601" s="178" t="str">
        <f>VLOOKUP(A601,'BASE REGISTRO AGOSTO'!$A$1:$T$889,5,FALSE)</f>
        <v>Constitución Política de la República, art. 107.</v>
      </c>
      <c r="F601" s="178" t="str">
        <f>VLOOKUP(A601,'BASE REGISTRO AGOSTO'!$A$1:$T$889,6,FALSE)</f>
        <v>Indefinida.</v>
      </c>
      <c r="G601" s="178" t="str">
        <f>VLOOKUP(A601,'BASE REGISTRO AGOSTO'!$A$1:$T$889,7,FALSE)</f>
        <v>Según Ley Orgánica Nº 18.695, arts. 1º al 4º.</v>
      </c>
      <c r="H601" s="178" t="str">
        <f>VLOOKUP(A601,'BASE REGISTRO AGOSTO'!$A$1:$T$889,8,FALSE)</f>
        <v>no tiene</v>
      </c>
      <c r="I601" s="178">
        <f>VLOOKUP(A601,'BASE REGISTRO AGOSTO'!$A$1:$T$889,9,FALSE)</f>
        <v>0</v>
      </c>
      <c r="J601" s="178">
        <f>VLOOKUP(A601,'BASE REGISTRO AGOSTO'!$A$1:$T$889,10,FALSE)</f>
        <v>0</v>
      </c>
      <c r="K601" s="178" t="str">
        <f>VLOOKUP(A601,'BASE REGISTRO AGOSTO'!$A$1:$T$889,11,FALSE)</f>
        <v xml:space="preserve">CHRISTOPHER ANTNIO WITHE BAHAMONDES
</v>
      </c>
      <c r="L601" s="178" t="str">
        <f>VLOOKUP(A601,'BASE REGISTRO AGOSTO'!$A$1:$T$889,12,FALSE)</f>
        <v xml:space="preserve">Eyzaguirre Nº 450, San Bernardo, Región Metropolitana.
</v>
      </c>
      <c r="M601" s="178" t="str">
        <f>VLOOKUP(A601,'BASE REGISTRO AGOSTO'!$A$1:$T$889,13,FALSE)</f>
        <v>XIII</v>
      </c>
      <c r="N601" s="178" t="str">
        <f>VLOOKUP(A601,'BASE REGISTRO AGOSTO'!$A$1:$T$889,14,FALSE)</f>
        <v>San Bernardo</v>
      </c>
      <c r="O601" s="178" t="str">
        <f>VLOOKUP(A601,'BASE REGISTRO AGOSTO'!$A$1:$T$889,15,FALSE)</f>
        <v xml:space="preserve">Fono: 2927 0000 – 2927 0724
</v>
      </c>
      <c r="P601" s="178">
        <f>VLOOKUP(A601,'BASE REGISTRO AGOSTO'!$A$1:$T$889,16,FALSE)</f>
        <v>0</v>
      </c>
      <c r="Q601" s="178">
        <f>VLOOKUP(A601,'BASE REGISTRO AGOSTO'!$A$1:$T$889,17,FALSE)</f>
        <v>0</v>
      </c>
      <c r="R601" s="178">
        <f>VLOOKUP(A601,'BASE REGISTRO AGOSTO'!$A$1:$T$889,18,FALSE)</f>
        <v>91001</v>
      </c>
      <c r="S601" s="178" t="str">
        <f>VLOOKUP(A601,'BASE REGISTRO AGOSTO'!$A$1:$T$889,19,FALSE)</f>
        <v>No se acompañan. Aplica Informe Jurídico Nº 09, de fecha 14 de marzo de 2011 del Departamento Jurídico y Dictamen Nº 070791, de 2009, de la Contraloría General de la República.</v>
      </c>
      <c r="T601" s="183">
        <f>VLOOKUP(A601,'BASE REGISTRO AGOSTO'!$A$1:$T$889,20,FALSE)</f>
        <v>37970</v>
      </c>
      <c r="U601" s="177">
        <v>7082</v>
      </c>
      <c r="V601" s="179">
        <v>10159532</v>
      </c>
      <c r="W601" s="179">
        <v>81276256</v>
      </c>
      <c r="X601" s="180">
        <v>44469</v>
      </c>
      <c r="Y601" s="176" t="s">
        <v>6489</v>
      </c>
      <c r="Z601" s="176" t="s">
        <v>6490</v>
      </c>
      <c r="AA601" s="181" t="s">
        <v>6575</v>
      </c>
    </row>
    <row r="602" spans="1:27" ht="15.75" customHeight="1" x14ac:dyDescent="0.2">
      <c r="A602" s="177">
        <v>7083</v>
      </c>
      <c r="B602" s="178" t="str">
        <f>VLOOKUP(A602,'BASE REGISTRO AGOSTO'!$A$1:$T$889,2,FALSE)</f>
        <v xml:space="preserve">
I. Municipalidad de Copiapó
</v>
      </c>
      <c r="C602" s="178">
        <f>VLOOKUP(A602,'BASE REGISTRO AGOSTO'!$A$1:$T$889,3,FALSE)</f>
        <v>690302004</v>
      </c>
      <c r="D602" s="178" t="str">
        <f>VLOOKUP(A602,'BASE REGISTRO AGOSTO'!$A$1:$T$889,4,FALSE)</f>
        <v>Municipalidad</v>
      </c>
      <c r="E602" s="178" t="str">
        <f>VLOOKUP(A602,'BASE REGISTRO AGOSTO'!$A$1:$T$889,5,FALSE)</f>
        <v>Constitución Política de la República, art. 107.</v>
      </c>
      <c r="F602" s="178" t="str">
        <f>VLOOKUP(A602,'BASE REGISTRO AGOSTO'!$A$1:$T$889,6,FALSE)</f>
        <v>Indefinida.</v>
      </c>
      <c r="G602" s="178" t="str">
        <f>VLOOKUP(A602,'BASE REGISTRO AGOSTO'!$A$1:$T$889,7,FALSE)</f>
        <v>Según Ley Orgánica Nº 18.695, arts. 1º al 4º.</v>
      </c>
      <c r="H602" s="178" t="str">
        <f>VLOOKUP(A602,'BASE REGISTRO AGOSTO'!$A$1:$T$889,8,FALSE)</f>
        <v>no tiene</v>
      </c>
      <c r="I602" s="178">
        <f>VLOOKUP(A602,'BASE REGISTRO AGOSTO'!$A$1:$T$889,9,FALSE)</f>
        <v>0</v>
      </c>
      <c r="J602" s="178">
        <f>VLOOKUP(A602,'BASE REGISTRO AGOSTO'!$A$1:$T$889,10,FALSE)</f>
        <v>0</v>
      </c>
      <c r="K602" s="178" t="str">
        <f>VLOOKUP(A602,'BASE REGISTRO AGOSTO'!$A$1:$T$889,11,FALSE)</f>
        <v>Marcos Rodrigo López Rivera</v>
      </c>
      <c r="L602" s="178" t="str">
        <f>VLOOKUP(A602,'BASE REGISTRO AGOSTO'!$A$1:$T$889,12,FALSE)</f>
        <v>Chacabuco Nº 857, Copiapó, Tercera Región</v>
      </c>
      <c r="M602" s="178" t="str">
        <f>VLOOKUP(A602,'BASE REGISTRO AGOSTO'!$A$1:$T$889,13,FALSE)</f>
        <v>III</v>
      </c>
      <c r="N602" s="178" t="str">
        <f>VLOOKUP(A602,'BASE REGISTRO AGOSTO'!$A$1:$T$889,14,FALSE)</f>
        <v>Copiapó</v>
      </c>
      <c r="O602" s="178">
        <f>VLOOKUP(A602,'BASE REGISTRO AGOSTO'!$A$1:$T$889,15,FALSE)</f>
        <v>0</v>
      </c>
      <c r="P602" s="178">
        <f>VLOOKUP(A602,'BASE REGISTRO AGOSTO'!$A$1:$T$889,16,FALSE)</f>
        <v>0</v>
      </c>
      <c r="Q602" s="178">
        <f>VLOOKUP(A602,'BASE REGISTRO AGOSTO'!$A$1:$T$889,17,FALSE)</f>
        <v>0</v>
      </c>
      <c r="R602" s="178" t="str">
        <f>VLOOKUP(A602,'BASE REGISTRO AGOSTO'!$A$1:$T$889,18,FALSE)</f>
        <v>91001: Administración Pública</v>
      </c>
      <c r="S602" s="178" t="str">
        <f>VLOOKUP(A602,'BASE REGISTRO AGOSTO'!$A$1:$T$889,19,FALSE)</f>
        <v xml:space="preserve">Se acompañan Balance de comprobación y de Saldos, correspondientes al año 2009, aprobados por la Unidad de Supervisión Financiera Nacional. </v>
      </c>
      <c r="T602" s="183">
        <f>VLOOKUP(A602,'BASE REGISTRO AGOSTO'!$A$1:$T$889,20,FALSE)</f>
        <v>37970</v>
      </c>
      <c r="U602" s="177">
        <v>7083</v>
      </c>
      <c r="V602" s="179">
        <v>13605401</v>
      </c>
      <c r="W602" s="179">
        <v>98256617</v>
      </c>
      <c r="X602" s="180">
        <v>44469</v>
      </c>
      <c r="Y602" s="176" t="s">
        <v>6489</v>
      </c>
      <c r="Z602" s="176" t="s">
        <v>6490</v>
      </c>
      <c r="AA602" s="181" t="s">
        <v>6561</v>
      </c>
    </row>
    <row r="603" spans="1:27" ht="15.75" customHeight="1" x14ac:dyDescent="0.2">
      <c r="A603" s="177">
        <v>7085</v>
      </c>
      <c r="B603" s="178" t="str">
        <f>VLOOKUP(A603,'BASE REGISTRO AGOSTO'!$A$1:$T$889,2,FALSE)</f>
        <v>Corporación Educacional y de Beneficencia Cristo Joven</v>
      </c>
      <c r="C603" s="178">
        <f>VLOOKUP(A603,'BASE REGISTRO AGOSTO'!$A$1:$T$889,3,FALSE)</f>
        <v>730998007</v>
      </c>
      <c r="D603" s="178" t="str">
        <f>VLOOKUP(A603,'BASE REGISTRO AGOSTO'!$A$1:$T$889,4,FALSE)</f>
        <v>Corporación de Derecho Privado.</v>
      </c>
      <c r="E603" s="178" t="str">
        <f>VLOOKUP(A603,'BASE REGISTRO AGOSTO'!$A$1:$T$889,5,FALSE)</f>
        <v>Otorgada por Decreto Supremo Nº 93, de fecha 23 de enero de 1995, del Ministerio de Justicia, publicado en el Diario Oficial el día 23 de enero de 1995.</v>
      </c>
      <c r="F603" s="178" t="str">
        <f>VLOOKUP(A603,'BASE REGISTRO AGOSTO'!$A$1:$T$889,6,FALSE)</f>
        <v xml:space="preserve">Certificado de vigencia, folio Nº 500400217696, de fecha 26 de julio de 2021, del Servicio de Registro Civil e Identificación. </v>
      </c>
      <c r="G603" s="178" t="str">
        <f>VLOOKUP(A603,'BASE REGISTRO AGOSTO'!$A$1:$T$889,7,FALSE)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603" s="178" t="str">
        <f>VLOOKUP(A603,'BASE REGISTRO AGOSTO'!$A$1:$T$889,8,FALSE)</f>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
      <c r="I603" s="178" t="str">
        <f>VLOOKUP(A603,'BASE REGISTRO AGOSTO'!$A$1:$T$889,9,FALSE)</f>
        <v xml:space="preserve">Durarán 01 año en sus cargos.
</v>
      </c>
      <c r="J603" s="178" t="str">
        <f>VLOOKUP(A603,'BASE REGISTRO AGOSTO'!$A$1:$T$889,10,FALSE)</f>
        <v>De 26 de junio de 2020 al 26 de junio de 2021</v>
      </c>
      <c r="K603" s="178" t="str">
        <f>VLOOKUP(A603,'BASE REGISTRO AGOSTO'!$A$1:$T$889,11,FALSE)</f>
        <v xml:space="preserve">Presidenta: Ana María Ordenes Lopez 
Director Ejecutivo: Justo Pastor Valdes Manzanares
</v>
      </c>
      <c r="L603" s="178" t="str">
        <f>VLOOKUP(A603,'BASE REGISTRO AGOSTO'!$A$1:$T$889,12,FALSE)</f>
        <v xml:space="preserve">Venezuela Nº 5950, Lo Hermida, comuna de Peñalolén, Región Metropolitana. 
</v>
      </c>
      <c r="M603" s="178" t="str">
        <f>VLOOKUP(A603,'BASE REGISTRO AGOSTO'!$A$1:$T$889,13,FALSE)</f>
        <v>XIII</v>
      </c>
      <c r="N603" s="178" t="str">
        <f>VLOOKUP(A603,'BASE REGISTRO AGOSTO'!$A$1:$T$889,14,FALSE)</f>
        <v>Peñalolén</v>
      </c>
      <c r="O603" s="178" t="str">
        <f>VLOOKUP(A603,'BASE REGISTRO AGOSTO'!$A$1:$T$889,15,FALSE)</f>
        <v>(02) 2728144- 2716913</v>
      </c>
      <c r="P603" s="178" t="str">
        <f>VLOOKUP(A603,'BASE REGISTRO AGOSTO'!$A$1:$T$889,16,FALSE)</f>
        <v xml:space="preserve">corporación@cristojoven.cl
www.cristojoven.cl 
</v>
      </c>
      <c r="Q603" s="178">
        <f>VLOOKUP(A603,'BASE REGISTRO AGOSTO'!$A$1:$T$889,17,FALSE)</f>
        <v>0</v>
      </c>
      <c r="R603" s="178" t="str">
        <f>VLOOKUP(A603,'BASE REGISTRO AGOSTO'!$A$1:$T$889,18,FALSE)</f>
        <v>93401: Institución de Asistencia Social</v>
      </c>
      <c r="S603" s="178" t="str">
        <f>VLOOKUP(A603,'BASE REGISTRO AGOSTO'!$A$1:$T$889,19,FALSE)</f>
        <v>Se acompaña certificado financiero correspondiente al año 2020 aprobado por el  Sub Departamento de Supervisión Financiera Nacional.</v>
      </c>
      <c r="T603" s="183">
        <f>VLOOKUP(A603,'BASE REGISTRO AGOSTO'!$A$1:$T$889,20,FALSE)</f>
        <v>37970</v>
      </c>
      <c r="U603" s="177">
        <v>7085</v>
      </c>
      <c r="V603" s="179">
        <v>6206400</v>
      </c>
      <c r="W603" s="179">
        <v>50271840</v>
      </c>
      <c r="X603" s="180">
        <v>44469</v>
      </c>
      <c r="Y603" s="176" t="s">
        <v>6489</v>
      </c>
      <c r="Z603" s="176" t="s">
        <v>6490</v>
      </c>
      <c r="AA603" s="181" t="s">
        <v>7482</v>
      </c>
    </row>
    <row r="604" spans="1:27" ht="15.75" customHeight="1" x14ac:dyDescent="0.2">
      <c r="A604" s="177">
        <v>7086</v>
      </c>
      <c r="B604" s="178" t="str">
        <f>VLOOKUP(A604,'BASE REGISTRO AGOSTO'!$A$1:$T$889,2,FALSE)</f>
        <v xml:space="preserve">Organización No Gubernamental de Desarrollo socialcreativa -  O.N.G. SocialCreativa (ex ONG Cordillera).
</v>
      </c>
      <c r="C604" s="178">
        <f>VLOOKUP(A604,'BASE REGISTRO AGOSTO'!$A$1:$T$889,3,FALSE)</f>
        <v>746157002</v>
      </c>
      <c r="D604" s="178" t="str">
        <f>VLOOKUP(A604,'BASE REGISTRO AGOSTO'!$A$1:$T$889,4,FALSE)</f>
        <v>Corporación de Derecho Privado.</v>
      </c>
      <c r="E604" s="178" t="str">
        <f>VLOOKUP(A604,'BASE REGISTRO AGOSTO'!$A$1:$T$889,5,FALSE)</f>
        <v>Otorgado por Decreto Supremo Nº 1314, de fecha 10 de diciembre de 1998, del Ministerio de Justicia.</v>
      </c>
      <c r="F604" s="178" t="str">
        <f>VLOOKUP(A604,'BASE REGISTRO AGOSTO'!$A$1:$T$889,6,FALSE)</f>
        <v xml:space="preserve">Certificado de Vigencia de persona jurídica sin fines de lucro, folio Nº 500396182733, emitido el 30 de junio de  2021 por el SRCEI </v>
      </c>
      <c r="G604" s="178" t="str">
        <f>VLOOKUP(A604,'BASE REGISTRO AGOSTO'!$A$1:$T$889,7,FALSE)</f>
        <v>Promoción del desarrollo, especialmente de las personas, familias, grupos y comunidades que viven en condiciones de pobreza y/o marginalidad.</v>
      </c>
      <c r="H604" s="178" t="str">
        <f>VLOOKUP(A604,'BASE REGISTRO AGOSTO'!$A$1:$T$889,8,FALSE)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04" s="178" t="str">
        <f>VLOOKUP(A604,'BASE REGISTRO AGOSTO'!$A$1:$T$889,9,FALSE)</f>
        <v>Durarán dos años en sus cargos</v>
      </c>
      <c r="J604" s="178" t="str">
        <f>VLOOKUP(A604,'BASE REGISTRO AGOSTO'!$A$1:$T$889,10,FALSE)</f>
        <v>Del 19 de julio de 2018 al 19 de julio de 2020, de manera que el Directorio se encuentra vencido.
Obs: Se solicitarán antecedentes mediante correo electrónico.</v>
      </c>
      <c r="K604" s="178" t="str">
        <f>VLOOKUP(A604,'BASE REGISTRO AGOSTO'!$A$1:$T$889,11,FALSE)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04" s="178" t="str">
        <f>VLOOKUP(A604,'BASE REGISTRO AGOSTO'!$A$1:$T$889,12,FALSE)</f>
        <v xml:space="preserve">Juan de Pineda 7580, La Florida, Santiago
</v>
      </c>
      <c r="M604" s="178" t="str">
        <f>VLOOKUP(A604,'BASE REGISTRO AGOSTO'!$A$1:$T$889,13,FALSE)</f>
        <v>XIII</v>
      </c>
      <c r="N604" s="178" t="str">
        <f>VLOOKUP(A604,'BASE REGISTRO AGOSTO'!$A$1:$T$889,14,FALSE)</f>
        <v>La Florida</v>
      </c>
      <c r="O604" s="178" t="str">
        <f>VLOOKUP(A604,'BASE REGISTRO AGOSTO'!$A$1:$T$889,15,FALSE)</f>
        <v xml:space="preserve">224000227.
</v>
      </c>
      <c r="P604" s="178" t="str">
        <f>VLOOKUP(A604,'BASE REGISTRO AGOSTO'!$A$1:$T$889,16,FALSE)</f>
        <v>direccionadministrativa@socialcreativa.cl</v>
      </c>
      <c r="Q604" s="178">
        <f>VLOOKUP(A604,'BASE REGISTRO AGOSTO'!$A$1:$T$889,17,FALSE)</f>
        <v>0</v>
      </c>
      <c r="R604" s="178" t="str">
        <f>VLOOKUP(A604,'BASE REGISTRO AGOSTO'!$A$1:$T$889,18,FALSE)</f>
        <v>93401: Institución de Asistencia Social</v>
      </c>
      <c r="S604" s="178" t="str">
        <f>VLOOKUP(A604,'BASE REGISTRO AGOSTO'!$A$1:$T$889,19,FALSE)</f>
        <v xml:space="preserve">Antecedentes financieros correspondientes al año 2020, aprobados por el Subdepartamento de Supervisión Financiera Nacional. </v>
      </c>
      <c r="T604" s="183">
        <f>VLOOKUP(A604,'BASE REGISTRO AGOSTO'!$A$1:$T$889,20,FALSE)</f>
        <v>37970</v>
      </c>
      <c r="U604" s="177">
        <v>7086</v>
      </c>
      <c r="V604" s="179">
        <v>0</v>
      </c>
      <c r="W604" s="179">
        <v>102452148</v>
      </c>
      <c r="X604" s="180">
        <v>44469</v>
      </c>
      <c r="Y604" s="176" t="s">
        <v>6489</v>
      </c>
      <c r="Z604" s="176" t="s">
        <v>6490</v>
      </c>
      <c r="AA604" s="181" t="s">
        <v>6556</v>
      </c>
    </row>
    <row r="605" spans="1:27" ht="15.75" customHeight="1" x14ac:dyDescent="0.2">
      <c r="A605" s="177">
        <v>7086</v>
      </c>
      <c r="B605" s="178" t="str">
        <f>VLOOKUP(A605,'BASE REGISTRO AGOSTO'!$A$1:$T$889,2,FALSE)</f>
        <v xml:space="preserve">Organización No Gubernamental de Desarrollo socialcreativa -  O.N.G. SocialCreativa (ex ONG Cordillera).
</v>
      </c>
      <c r="C605" s="178">
        <f>VLOOKUP(A605,'BASE REGISTRO AGOSTO'!$A$1:$T$889,3,FALSE)</f>
        <v>746157002</v>
      </c>
      <c r="D605" s="178" t="str">
        <f>VLOOKUP(A605,'BASE REGISTRO AGOSTO'!$A$1:$T$889,4,FALSE)</f>
        <v>Corporación de Derecho Privado.</v>
      </c>
      <c r="E605" s="178" t="str">
        <f>VLOOKUP(A605,'BASE REGISTRO AGOSTO'!$A$1:$T$889,5,FALSE)</f>
        <v>Otorgado por Decreto Supremo Nº 1314, de fecha 10 de diciembre de 1998, del Ministerio de Justicia.</v>
      </c>
      <c r="F605" s="178" t="str">
        <f>VLOOKUP(A605,'BASE REGISTRO AGOSTO'!$A$1:$T$889,6,FALSE)</f>
        <v xml:space="preserve">Certificado de Vigencia de persona jurídica sin fines de lucro, folio Nº 500396182733, emitido el 30 de junio de  2021 por el SRCEI </v>
      </c>
      <c r="G605" s="178" t="str">
        <f>VLOOKUP(A605,'BASE REGISTRO AGOSTO'!$A$1:$T$889,7,FALSE)</f>
        <v>Promoción del desarrollo, especialmente de las personas, familias, grupos y comunidades que viven en condiciones de pobreza y/o marginalidad.</v>
      </c>
      <c r="H605" s="178" t="str">
        <f>VLOOKUP(A605,'BASE REGISTRO AGOSTO'!$A$1:$T$889,8,FALSE)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05" s="178" t="str">
        <f>VLOOKUP(A605,'BASE REGISTRO AGOSTO'!$A$1:$T$889,9,FALSE)</f>
        <v>Durarán dos años en sus cargos</v>
      </c>
      <c r="J605" s="178" t="str">
        <f>VLOOKUP(A605,'BASE REGISTRO AGOSTO'!$A$1:$T$889,10,FALSE)</f>
        <v>Del 19 de julio de 2018 al 19 de julio de 2020, de manera que el Directorio se encuentra vencido.
Obs: Se solicitarán antecedentes mediante correo electrónico.</v>
      </c>
      <c r="K605" s="178" t="str">
        <f>VLOOKUP(A605,'BASE REGISTRO AGOSTO'!$A$1:$T$889,11,FALSE)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05" s="178" t="str">
        <f>VLOOKUP(A605,'BASE REGISTRO AGOSTO'!$A$1:$T$889,12,FALSE)</f>
        <v xml:space="preserve">Juan de Pineda 7580, La Florida, Santiago
</v>
      </c>
      <c r="M605" s="178" t="str">
        <f>VLOOKUP(A605,'BASE REGISTRO AGOSTO'!$A$1:$T$889,13,FALSE)</f>
        <v>XIII</v>
      </c>
      <c r="N605" s="178" t="str">
        <f>VLOOKUP(A605,'BASE REGISTRO AGOSTO'!$A$1:$T$889,14,FALSE)</f>
        <v>La Florida</v>
      </c>
      <c r="O605" s="178" t="str">
        <f>VLOOKUP(A605,'BASE REGISTRO AGOSTO'!$A$1:$T$889,15,FALSE)</f>
        <v xml:space="preserve">224000227.
</v>
      </c>
      <c r="P605" s="178" t="str">
        <f>VLOOKUP(A605,'BASE REGISTRO AGOSTO'!$A$1:$T$889,16,FALSE)</f>
        <v>direccionadministrativa@socialcreativa.cl</v>
      </c>
      <c r="Q605" s="178">
        <f>VLOOKUP(A605,'BASE REGISTRO AGOSTO'!$A$1:$T$889,17,FALSE)</f>
        <v>0</v>
      </c>
      <c r="R605" s="178" t="str">
        <f>VLOOKUP(A605,'BASE REGISTRO AGOSTO'!$A$1:$T$889,18,FALSE)</f>
        <v>93401: Institución de Asistencia Social</v>
      </c>
      <c r="S605" s="178" t="str">
        <f>VLOOKUP(A605,'BASE REGISTRO AGOSTO'!$A$1:$T$889,19,FALSE)</f>
        <v xml:space="preserve">Antecedentes financieros correspondientes al año 2020, aprobados por el Subdepartamento de Supervisión Financiera Nacional. </v>
      </c>
      <c r="T605" s="183">
        <f>VLOOKUP(A605,'BASE REGISTRO AGOSTO'!$A$1:$T$889,20,FALSE)</f>
        <v>37970</v>
      </c>
      <c r="U605" s="177">
        <v>7086</v>
      </c>
      <c r="V605" s="179">
        <v>0</v>
      </c>
      <c r="W605" s="179">
        <v>100367832</v>
      </c>
      <c r="X605" s="180">
        <v>44469</v>
      </c>
      <c r="Y605" s="176" t="s">
        <v>6489</v>
      </c>
      <c r="Z605" s="176" t="s">
        <v>6490</v>
      </c>
      <c r="AA605" s="181" t="s">
        <v>6566</v>
      </c>
    </row>
    <row r="606" spans="1:27" ht="15.75" customHeight="1" x14ac:dyDescent="0.2">
      <c r="A606" s="177">
        <v>7086</v>
      </c>
      <c r="B606" s="178" t="str">
        <f>VLOOKUP(A606,'BASE REGISTRO AGOSTO'!$A$1:$T$889,2,FALSE)</f>
        <v xml:space="preserve">Organización No Gubernamental de Desarrollo socialcreativa -  O.N.G. SocialCreativa (ex ONG Cordillera).
</v>
      </c>
      <c r="C606" s="178">
        <f>VLOOKUP(A606,'BASE REGISTRO AGOSTO'!$A$1:$T$889,3,FALSE)</f>
        <v>746157002</v>
      </c>
      <c r="D606" s="178" t="str">
        <f>VLOOKUP(A606,'BASE REGISTRO AGOSTO'!$A$1:$T$889,4,FALSE)</f>
        <v>Corporación de Derecho Privado.</v>
      </c>
      <c r="E606" s="178" t="str">
        <f>VLOOKUP(A606,'BASE REGISTRO AGOSTO'!$A$1:$T$889,5,FALSE)</f>
        <v>Otorgado por Decreto Supremo Nº 1314, de fecha 10 de diciembre de 1998, del Ministerio de Justicia.</v>
      </c>
      <c r="F606" s="178" t="str">
        <f>VLOOKUP(A606,'BASE REGISTRO AGOSTO'!$A$1:$T$889,6,FALSE)</f>
        <v xml:space="preserve">Certificado de Vigencia de persona jurídica sin fines de lucro, folio Nº 500396182733, emitido el 30 de junio de  2021 por el SRCEI </v>
      </c>
      <c r="G606" s="178" t="str">
        <f>VLOOKUP(A606,'BASE REGISTRO AGOSTO'!$A$1:$T$889,7,FALSE)</f>
        <v>Promoción del desarrollo, especialmente de las personas, familias, grupos y comunidades que viven en condiciones de pobreza y/o marginalidad.</v>
      </c>
      <c r="H606" s="178" t="str">
        <f>VLOOKUP(A606,'BASE REGISTRO AGOSTO'!$A$1:$T$889,8,FALSE)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06" s="178" t="str">
        <f>VLOOKUP(A606,'BASE REGISTRO AGOSTO'!$A$1:$T$889,9,FALSE)</f>
        <v>Durarán dos años en sus cargos</v>
      </c>
      <c r="J606" s="178" t="str">
        <f>VLOOKUP(A606,'BASE REGISTRO AGOSTO'!$A$1:$T$889,10,FALSE)</f>
        <v>Del 19 de julio de 2018 al 19 de julio de 2020, de manera que el Directorio se encuentra vencido.
Obs: Se solicitarán antecedentes mediante correo electrónico.</v>
      </c>
      <c r="K606" s="178" t="str">
        <f>VLOOKUP(A606,'BASE REGISTRO AGOSTO'!$A$1:$T$889,11,FALSE)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06" s="178" t="str">
        <f>VLOOKUP(A606,'BASE REGISTRO AGOSTO'!$A$1:$T$889,12,FALSE)</f>
        <v xml:space="preserve">Juan de Pineda 7580, La Florida, Santiago
</v>
      </c>
      <c r="M606" s="178" t="str">
        <f>VLOOKUP(A606,'BASE REGISTRO AGOSTO'!$A$1:$T$889,13,FALSE)</f>
        <v>XIII</v>
      </c>
      <c r="N606" s="178" t="str">
        <f>VLOOKUP(A606,'BASE REGISTRO AGOSTO'!$A$1:$T$889,14,FALSE)</f>
        <v>La Florida</v>
      </c>
      <c r="O606" s="178" t="str">
        <f>VLOOKUP(A606,'BASE REGISTRO AGOSTO'!$A$1:$T$889,15,FALSE)</f>
        <v xml:space="preserve">224000227.
</v>
      </c>
      <c r="P606" s="178" t="str">
        <f>VLOOKUP(A606,'BASE REGISTRO AGOSTO'!$A$1:$T$889,16,FALSE)</f>
        <v>direccionadministrativa@socialcreativa.cl</v>
      </c>
      <c r="Q606" s="178">
        <f>VLOOKUP(A606,'BASE REGISTRO AGOSTO'!$A$1:$T$889,17,FALSE)</f>
        <v>0</v>
      </c>
      <c r="R606" s="178" t="str">
        <f>VLOOKUP(A606,'BASE REGISTRO AGOSTO'!$A$1:$T$889,18,FALSE)</f>
        <v>93401: Institución de Asistencia Social</v>
      </c>
      <c r="S606" s="178" t="str">
        <f>VLOOKUP(A606,'BASE REGISTRO AGOSTO'!$A$1:$T$889,19,FALSE)</f>
        <v xml:space="preserve">Antecedentes financieros correspondientes al año 2020, aprobados por el Subdepartamento de Supervisión Financiera Nacional. </v>
      </c>
      <c r="T606" s="183">
        <f>VLOOKUP(A606,'BASE REGISTRO AGOSTO'!$A$1:$T$889,20,FALSE)</f>
        <v>37970</v>
      </c>
      <c r="U606" s="177">
        <v>7086</v>
      </c>
      <c r="V606" s="179">
        <v>0</v>
      </c>
      <c r="W606" s="179">
        <v>53550888</v>
      </c>
      <c r="X606" s="180">
        <v>44469</v>
      </c>
      <c r="Y606" s="176" t="s">
        <v>6489</v>
      </c>
      <c r="Z606" s="176" t="s">
        <v>6490</v>
      </c>
      <c r="AA606" s="181" t="s">
        <v>6583</v>
      </c>
    </row>
    <row r="607" spans="1:27" ht="15.75" customHeight="1" x14ac:dyDescent="0.2">
      <c r="A607" s="177">
        <v>7086</v>
      </c>
      <c r="B607" s="178" t="str">
        <f>VLOOKUP(A607,'BASE REGISTRO AGOSTO'!$A$1:$T$889,2,FALSE)</f>
        <v xml:space="preserve">Organización No Gubernamental de Desarrollo socialcreativa -  O.N.G. SocialCreativa (ex ONG Cordillera).
</v>
      </c>
      <c r="C607" s="178">
        <f>VLOOKUP(A607,'BASE REGISTRO AGOSTO'!$A$1:$T$889,3,FALSE)</f>
        <v>746157002</v>
      </c>
      <c r="D607" s="178" t="str">
        <f>VLOOKUP(A607,'BASE REGISTRO AGOSTO'!$A$1:$T$889,4,FALSE)</f>
        <v>Corporación de Derecho Privado.</v>
      </c>
      <c r="E607" s="178" t="str">
        <f>VLOOKUP(A607,'BASE REGISTRO AGOSTO'!$A$1:$T$889,5,FALSE)</f>
        <v>Otorgado por Decreto Supremo Nº 1314, de fecha 10 de diciembre de 1998, del Ministerio de Justicia.</v>
      </c>
      <c r="F607" s="178" t="str">
        <f>VLOOKUP(A607,'BASE REGISTRO AGOSTO'!$A$1:$T$889,6,FALSE)</f>
        <v xml:space="preserve">Certificado de Vigencia de persona jurídica sin fines de lucro, folio Nº 500396182733, emitido el 30 de junio de  2021 por el SRCEI </v>
      </c>
      <c r="G607" s="178" t="str">
        <f>VLOOKUP(A607,'BASE REGISTRO AGOSTO'!$A$1:$T$889,7,FALSE)</f>
        <v>Promoción del desarrollo, especialmente de las personas, familias, grupos y comunidades que viven en condiciones de pobreza y/o marginalidad.</v>
      </c>
      <c r="H607" s="178" t="str">
        <f>VLOOKUP(A607,'BASE REGISTRO AGOSTO'!$A$1:$T$889,8,FALSE)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07" s="178" t="str">
        <f>VLOOKUP(A607,'BASE REGISTRO AGOSTO'!$A$1:$T$889,9,FALSE)</f>
        <v>Durarán dos años en sus cargos</v>
      </c>
      <c r="J607" s="178" t="str">
        <f>VLOOKUP(A607,'BASE REGISTRO AGOSTO'!$A$1:$T$889,10,FALSE)</f>
        <v>Del 19 de julio de 2018 al 19 de julio de 2020, de manera que el Directorio se encuentra vencido.
Obs: Se solicitarán antecedentes mediante correo electrónico.</v>
      </c>
      <c r="K607" s="178" t="str">
        <f>VLOOKUP(A607,'BASE REGISTRO AGOSTO'!$A$1:$T$889,11,FALSE)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07" s="178" t="str">
        <f>VLOOKUP(A607,'BASE REGISTRO AGOSTO'!$A$1:$T$889,12,FALSE)</f>
        <v xml:space="preserve">Juan de Pineda 7580, La Florida, Santiago
</v>
      </c>
      <c r="M607" s="178" t="str">
        <f>VLOOKUP(A607,'BASE REGISTRO AGOSTO'!$A$1:$T$889,13,FALSE)</f>
        <v>XIII</v>
      </c>
      <c r="N607" s="178" t="str">
        <f>VLOOKUP(A607,'BASE REGISTRO AGOSTO'!$A$1:$T$889,14,FALSE)</f>
        <v>La Florida</v>
      </c>
      <c r="O607" s="178" t="str">
        <f>VLOOKUP(A607,'BASE REGISTRO AGOSTO'!$A$1:$T$889,15,FALSE)</f>
        <v xml:space="preserve">224000227.
</v>
      </c>
      <c r="P607" s="178" t="str">
        <f>VLOOKUP(A607,'BASE REGISTRO AGOSTO'!$A$1:$T$889,16,FALSE)</f>
        <v>direccionadministrativa@socialcreativa.cl</v>
      </c>
      <c r="Q607" s="178">
        <f>VLOOKUP(A607,'BASE REGISTRO AGOSTO'!$A$1:$T$889,17,FALSE)</f>
        <v>0</v>
      </c>
      <c r="R607" s="178" t="str">
        <f>VLOOKUP(A607,'BASE REGISTRO AGOSTO'!$A$1:$T$889,18,FALSE)</f>
        <v>93401: Institución de Asistencia Social</v>
      </c>
      <c r="S607" s="178" t="str">
        <f>VLOOKUP(A607,'BASE REGISTRO AGOSTO'!$A$1:$T$889,19,FALSE)</f>
        <v xml:space="preserve">Antecedentes financieros correspondientes al año 2020, aprobados por el Subdepartamento de Supervisión Financiera Nacional. </v>
      </c>
      <c r="T607" s="183">
        <f>VLOOKUP(A607,'BASE REGISTRO AGOSTO'!$A$1:$T$889,20,FALSE)</f>
        <v>37970</v>
      </c>
      <c r="U607" s="177">
        <v>7086</v>
      </c>
      <c r="V607" s="179">
        <v>0</v>
      </c>
      <c r="W607" s="179">
        <v>55635204</v>
      </c>
      <c r="X607" s="180">
        <v>44469</v>
      </c>
      <c r="Y607" s="176" t="s">
        <v>6489</v>
      </c>
      <c r="Z607" s="176" t="s">
        <v>6490</v>
      </c>
      <c r="AA607" s="181" t="s">
        <v>6548</v>
      </c>
    </row>
    <row r="608" spans="1:27" ht="15.75" customHeight="1" x14ac:dyDescent="0.2">
      <c r="A608" s="177">
        <v>7086</v>
      </c>
      <c r="B608" s="178" t="str">
        <f>VLOOKUP(A608,'BASE REGISTRO AGOSTO'!$A$1:$T$889,2,FALSE)</f>
        <v xml:space="preserve">Organización No Gubernamental de Desarrollo socialcreativa -  O.N.G. SocialCreativa (ex ONG Cordillera).
</v>
      </c>
      <c r="C608" s="178">
        <f>VLOOKUP(A608,'BASE REGISTRO AGOSTO'!$A$1:$T$889,3,FALSE)</f>
        <v>746157002</v>
      </c>
      <c r="D608" s="178" t="str">
        <f>VLOOKUP(A608,'BASE REGISTRO AGOSTO'!$A$1:$T$889,4,FALSE)</f>
        <v>Corporación de Derecho Privado.</v>
      </c>
      <c r="E608" s="178" t="str">
        <f>VLOOKUP(A608,'BASE REGISTRO AGOSTO'!$A$1:$T$889,5,FALSE)</f>
        <v>Otorgado por Decreto Supremo Nº 1314, de fecha 10 de diciembre de 1998, del Ministerio de Justicia.</v>
      </c>
      <c r="F608" s="178" t="str">
        <f>VLOOKUP(A608,'BASE REGISTRO AGOSTO'!$A$1:$T$889,6,FALSE)</f>
        <v xml:space="preserve">Certificado de Vigencia de persona jurídica sin fines de lucro, folio Nº 500396182733, emitido el 30 de junio de  2021 por el SRCEI </v>
      </c>
      <c r="G608" s="178" t="str">
        <f>VLOOKUP(A608,'BASE REGISTRO AGOSTO'!$A$1:$T$889,7,FALSE)</f>
        <v>Promoción del desarrollo, especialmente de las personas, familias, grupos y comunidades que viven en condiciones de pobreza y/o marginalidad.</v>
      </c>
      <c r="H608" s="178" t="str">
        <f>VLOOKUP(A608,'BASE REGISTRO AGOSTO'!$A$1:$T$889,8,FALSE)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08" s="178" t="str">
        <f>VLOOKUP(A608,'BASE REGISTRO AGOSTO'!$A$1:$T$889,9,FALSE)</f>
        <v>Durarán dos años en sus cargos</v>
      </c>
      <c r="J608" s="178" t="str">
        <f>VLOOKUP(A608,'BASE REGISTRO AGOSTO'!$A$1:$T$889,10,FALSE)</f>
        <v>Del 19 de julio de 2018 al 19 de julio de 2020, de manera que el Directorio se encuentra vencido.
Obs: Se solicitarán antecedentes mediante correo electrónico.</v>
      </c>
      <c r="K608" s="178" t="str">
        <f>VLOOKUP(A608,'BASE REGISTRO AGOSTO'!$A$1:$T$889,11,FALSE)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08" s="178" t="str">
        <f>VLOOKUP(A608,'BASE REGISTRO AGOSTO'!$A$1:$T$889,12,FALSE)</f>
        <v xml:space="preserve">Juan de Pineda 7580, La Florida, Santiago
</v>
      </c>
      <c r="M608" s="178" t="str">
        <f>VLOOKUP(A608,'BASE REGISTRO AGOSTO'!$A$1:$T$889,13,FALSE)</f>
        <v>XIII</v>
      </c>
      <c r="N608" s="178" t="str">
        <f>VLOOKUP(A608,'BASE REGISTRO AGOSTO'!$A$1:$T$889,14,FALSE)</f>
        <v>La Florida</v>
      </c>
      <c r="O608" s="178" t="str">
        <f>VLOOKUP(A608,'BASE REGISTRO AGOSTO'!$A$1:$T$889,15,FALSE)</f>
        <v xml:space="preserve">224000227.
</v>
      </c>
      <c r="P608" s="178" t="str">
        <f>VLOOKUP(A608,'BASE REGISTRO AGOSTO'!$A$1:$T$889,16,FALSE)</f>
        <v>direccionadministrativa@socialcreativa.cl</v>
      </c>
      <c r="Q608" s="178">
        <f>VLOOKUP(A608,'BASE REGISTRO AGOSTO'!$A$1:$T$889,17,FALSE)</f>
        <v>0</v>
      </c>
      <c r="R608" s="178" t="str">
        <f>VLOOKUP(A608,'BASE REGISTRO AGOSTO'!$A$1:$T$889,18,FALSE)</f>
        <v>93401: Institución de Asistencia Social</v>
      </c>
      <c r="S608" s="178" t="str">
        <f>VLOOKUP(A608,'BASE REGISTRO AGOSTO'!$A$1:$T$889,19,FALSE)</f>
        <v xml:space="preserve">Antecedentes financieros correspondientes al año 2020, aprobados por el Subdepartamento de Supervisión Financiera Nacional. </v>
      </c>
      <c r="T608" s="183">
        <f>VLOOKUP(A608,'BASE REGISTRO AGOSTO'!$A$1:$T$889,20,FALSE)</f>
        <v>37970</v>
      </c>
      <c r="U608" s="177">
        <v>7086</v>
      </c>
      <c r="V608" s="179">
        <v>0</v>
      </c>
      <c r="W608" s="179">
        <v>61086492</v>
      </c>
      <c r="X608" s="180">
        <v>44469</v>
      </c>
      <c r="Y608" s="176" t="s">
        <v>6489</v>
      </c>
      <c r="Z608" s="176" t="s">
        <v>6490</v>
      </c>
      <c r="AA608" s="181" t="s">
        <v>6600</v>
      </c>
    </row>
    <row r="609" spans="1:27" ht="15.75" customHeight="1" x14ac:dyDescent="0.2">
      <c r="A609" s="177">
        <v>7086</v>
      </c>
      <c r="B609" s="178" t="str">
        <f>VLOOKUP(A609,'BASE REGISTRO AGOSTO'!$A$1:$T$889,2,FALSE)</f>
        <v xml:space="preserve">Organización No Gubernamental de Desarrollo socialcreativa -  O.N.G. SocialCreativa (ex ONG Cordillera).
</v>
      </c>
      <c r="C609" s="178">
        <f>VLOOKUP(A609,'BASE REGISTRO AGOSTO'!$A$1:$T$889,3,FALSE)</f>
        <v>746157002</v>
      </c>
      <c r="D609" s="178" t="str">
        <f>VLOOKUP(A609,'BASE REGISTRO AGOSTO'!$A$1:$T$889,4,FALSE)</f>
        <v>Corporación de Derecho Privado.</v>
      </c>
      <c r="E609" s="178" t="str">
        <f>VLOOKUP(A609,'BASE REGISTRO AGOSTO'!$A$1:$T$889,5,FALSE)</f>
        <v>Otorgado por Decreto Supremo Nº 1314, de fecha 10 de diciembre de 1998, del Ministerio de Justicia.</v>
      </c>
      <c r="F609" s="178" t="str">
        <f>VLOOKUP(A609,'BASE REGISTRO AGOSTO'!$A$1:$T$889,6,FALSE)</f>
        <v xml:space="preserve">Certificado de Vigencia de persona jurídica sin fines de lucro, folio Nº 500396182733, emitido el 30 de junio de  2021 por el SRCEI </v>
      </c>
      <c r="G609" s="178" t="str">
        <f>VLOOKUP(A609,'BASE REGISTRO AGOSTO'!$A$1:$T$889,7,FALSE)</f>
        <v>Promoción del desarrollo, especialmente de las personas, familias, grupos y comunidades que viven en condiciones de pobreza y/o marginalidad.</v>
      </c>
      <c r="H609" s="178" t="str">
        <f>VLOOKUP(A609,'BASE REGISTRO AGOSTO'!$A$1:$T$889,8,FALSE)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09" s="178" t="str">
        <f>VLOOKUP(A609,'BASE REGISTRO AGOSTO'!$A$1:$T$889,9,FALSE)</f>
        <v>Durarán dos años en sus cargos</v>
      </c>
      <c r="J609" s="178" t="str">
        <f>VLOOKUP(A609,'BASE REGISTRO AGOSTO'!$A$1:$T$889,10,FALSE)</f>
        <v>Del 19 de julio de 2018 al 19 de julio de 2020, de manera que el Directorio se encuentra vencido.
Obs: Se solicitarán antecedentes mediante correo electrónico.</v>
      </c>
      <c r="K609" s="178" t="str">
        <f>VLOOKUP(A609,'BASE REGISTRO AGOSTO'!$A$1:$T$889,11,FALSE)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09" s="178" t="str">
        <f>VLOOKUP(A609,'BASE REGISTRO AGOSTO'!$A$1:$T$889,12,FALSE)</f>
        <v xml:space="preserve">Juan de Pineda 7580, La Florida, Santiago
</v>
      </c>
      <c r="M609" s="178" t="str">
        <f>VLOOKUP(A609,'BASE REGISTRO AGOSTO'!$A$1:$T$889,13,FALSE)</f>
        <v>XIII</v>
      </c>
      <c r="N609" s="178" t="str">
        <f>VLOOKUP(A609,'BASE REGISTRO AGOSTO'!$A$1:$T$889,14,FALSE)</f>
        <v>La Florida</v>
      </c>
      <c r="O609" s="178" t="str">
        <f>VLOOKUP(A609,'BASE REGISTRO AGOSTO'!$A$1:$T$889,15,FALSE)</f>
        <v xml:space="preserve">224000227.
</v>
      </c>
      <c r="P609" s="178" t="str">
        <f>VLOOKUP(A609,'BASE REGISTRO AGOSTO'!$A$1:$T$889,16,FALSE)</f>
        <v>direccionadministrativa@socialcreativa.cl</v>
      </c>
      <c r="Q609" s="178">
        <f>VLOOKUP(A609,'BASE REGISTRO AGOSTO'!$A$1:$T$889,17,FALSE)</f>
        <v>0</v>
      </c>
      <c r="R609" s="178" t="str">
        <f>VLOOKUP(A609,'BASE REGISTRO AGOSTO'!$A$1:$T$889,18,FALSE)</f>
        <v>93401: Institución de Asistencia Social</v>
      </c>
      <c r="S609" s="178" t="str">
        <f>VLOOKUP(A609,'BASE REGISTRO AGOSTO'!$A$1:$T$889,19,FALSE)</f>
        <v xml:space="preserve">Antecedentes financieros correspondientes al año 2020, aprobados por el Subdepartamento de Supervisión Financiera Nacional. </v>
      </c>
      <c r="T609" s="183">
        <f>VLOOKUP(A609,'BASE REGISTRO AGOSTO'!$A$1:$T$889,20,FALSE)</f>
        <v>37970</v>
      </c>
      <c r="U609" s="177">
        <v>7086</v>
      </c>
      <c r="V609" s="179">
        <v>0</v>
      </c>
      <c r="W609" s="179">
        <v>57879852</v>
      </c>
      <c r="X609" s="180">
        <v>44469</v>
      </c>
      <c r="Y609" s="176" t="s">
        <v>6489</v>
      </c>
      <c r="Z609" s="176" t="s">
        <v>6490</v>
      </c>
      <c r="AA609" s="181" t="s">
        <v>6534</v>
      </c>
    </row>
    <row r="610" spans="1:27" ht="15.75" customHeight="1" x14ac:dyDescent="0.2">
      <c r="A610" s="177">
        <v>7087</v>
      </c>
      <c r="B610" s="178" t="str">
        <f>VLOOKUP(A610,'BASE REGISTRO AGOSTO'!$A$1:$T$889,2,FALSE)</f>
        <v xml:space="preserve">
I. Municipalidad de Calama
</v>
      </c>
      <c r="C610" s="178" t="str">
        <f>VLOOKUP(A610,'BASE REGISTRO AGOSTO'!$A$1:$T$889,3,FALSE)</f>
        <v>69020200K</v>
      </c>
      <c r="D610" s="178" t="str">
        <f>VLOOKUP(A610,'BASE REGISTRO AGOSTO'!$A$1:$T$889,4,FALSE)</f>
        <v>Municipalidad</v>
      </c>
      <c r="E610" s="178" t="str">
        <f>VLOOKUP(A610,'BASE REGISTRO AGOSTO'!$A$1:$T$889,5,FALSE)</f>
        <v>Constitución Política de la República, art. 107.</v>
      </c>
      <c r="F610" s="178" t="str">
        <f>VLOOKUP(A610,'BASE REGISTRO AGOSTO'!$A$1:$T$889,6,FALSE)</f>
        <v>Indefinida.</v>
      </c>
      <c r="G610" s="178" t="str">
        <f>VLOOKUP(A610,'BASE REGISTRO AGOSTO'!$A$1:$T$889,7,FALSE)</f>
        <v>Según Ley Orgánica Nº 18.695, arts. 1º al 4º.</v>
      </c>
      <c r="H610" s="178" t="str">
        <f>VLOOKUP(A610,'BASE REGISTRO AGOSTO'!$A$1:$T$889,8,FALSE)</f>
        <v>no tiene</v>
      </c>
      <c r="I610" s="178">
        <f>VLOOKUP(A610,'BASE REGISTRO AGOSTO'!$A$1:$T$889,9,FALSE)</f>
        <v>0</v>
      </c>
      <c r="J610" s="178">
        <f>VLOOKUP(A610,'BASE REGISTRO AGOSTO'!$A$1:$T$889,10,FALSE)</f>
        <v>0</v>
      </c>
      <c r="K610" s="178" t="str">
        <f>VLOOKUP(A610,'BASE REGISTRO AGOSTO'!$A$1:$T$889,11,FALSE)</f>
        <v xml:space="preserve">Roberto Eliecer Daniel Chamorro Vargas
</v>
      </c>
      <c r="L610" s="178" t="str">
        <f>VLOOKUP(A610,'BASE REGISTRO AGOSTO'!$A$1:$T$889,12,FALSE)</f>
        <v>Vicuña Mackenna Nº 2001, Calama.</v>
      </c>
      <c r="M610" s="178" t="str">
        <f>VLOOKUP(A610,'BASE REGISTRO AGOSTO'!$A$1:$T$889,13,FALSE)</f>
        <v>III</v>
      </c>
      <c r="N610" s="178" t="str">
        <f>VLOOKUP(A610,'BASE REGISTRO AGOSTO'!$A$1:$T$889,14,FALSE)</f>
        <v>Calama</v>
      </c>
      <c r="O610" s="178" t="str">
        <f>VLOOKUP(A610,'BASE REGISTRO AGOSTO'!$A$1:$T$889,15,FALSE)</f>
        <v xml:space="preserve">Teléfono Alcaldía: (52-2) 890296 – 890201.
</v>
      </c>
      <c r="P610" s="178" t="str">
        <f>VLOOKUP(A610,'BASE REGISTRO AGOSTO'!$A$1:$T$889,16,FALSE)</f>
        <v>E-Mail: alcaldia@municipalidadcalama.cl.</v>
      </c>
      <c r="Q610" s="178">
        <f>VLOOKUP(A610,'BASE REGISTRO AGOSTO'!$A$1:$T$889,17,FALSE)</f>
        <v>0</v>
      </c>
      <c r="R610" s="178">
        <f>VLOOKUP(A610,'BASE REGISTRO AGOSTO'!$A$1:$T$889,18,FALSE)</f>
        <v>91001</v>
      </c>
      <c r="S610" s="178" t="str">
        <f>VLOOKUP(A610,'BASE REGISTRO AGOSTO'!$A$1:$T$889,19,FALSE)</f>
        <v xml:space="preserve">No se acompañan. Aplica Informe Jurídico Nº 09, de  fecha 14 de marzo de 2011 del Departamento Jurídico y Dictamen Nº 070791, de 2009, de la Contraloría General de la República.  </v>
      </c>
      <c r="T610" s="183">
        <f>VLOOKUP(A610,'BASE REGISTRO AGOSTO'!$A$1:$T$889,20,FALSE)</f>
        <v>37970</v>
      </c>
      <c r="U610" s="177">
        <v>7087</v>
      </c>
      <c r="V610" s="179">
        <v>6776837</v>
      </c>
      <c r="W610" s="179">
        <v>47634403</v>
      </c>
      <c r="X610" s="180">
        <v>44469</v>
      </c>
      <c r="Y610" s="176" t="s">
        <v>6489</v>
      </c>
      <c r="Z610" s="176" t="s">
        <v>6490</v>
      </c>
      <c r="AA610" s="181" t="s">
        <v>6493</v>
      </c>
    </row>
    <row r="611" spans="1:27" ht="15.75" customHeight="1" x14ac:dyDescent="0.2">
      <c r="A611" s="177">
        <v>7090</v>
      </c>
      <c r="B611" s="178" t="str">
        <f>VLOOKUP(A611,'BASE REGISTRO AGOSTO'!$A$1:$T$889,2,FALSE)</f>
        <v xml:space="preserve">
I. Municipalidad de Lota
</v>
      </c>
      <c r="C611" s="178">
        <f>VLOOKUP(A611,'BASE REGISTRO AGOSTO'!$A$1:$T$889,3,FALSE)</f>
        <v>691513009</v>
      </c>
      <c r="D611" s="178" t="str">
        <f>VLOOKUP(A611,'BASE REGISTRO AGOSTO'!$A$1:$T$889,4,FALSE)</f>
        <v>Municipalidad</v>
      </c>
      <c r="E611" s="178" t="str">
        <f>VLOOKUP(A611,'BASE REGISTRO AGOSTO'!$A$1:$T$889,5,FALSE)</f>
        <v>Constitución Política de la República, art. 107.</v>
      </c>
      <c r="F611" s="178" t="str">
        <f>VLOOKUP(A611,'BASE REGISTRO AGOSTO'!$A$1:$T$889,6,FALSE)</f>
        <v>Indefinida.</v>
      </c>
      <c r="G611" s="178" t="str">
        <f>VLOOKUP(A611,'BASE REGISTRO AGOSTO'!$A$1:$T$889,7,FALSE)</f>
        <v>Según Ley Orgánica Nº 18.695, arts. 1º al 4º.</v>
      </c>
      <c r="H611" s="178" t="str">
        <f>VLOOKUP(A611,'BASE REGISTRO AGOSTO'!$A$1:$T$889,8,FALSE)</f>
        <v>no tiene</v>
      </c>
      <c r="I611" s="178">
        <f>VLOOKUP(A611,'BASE REGISTRO AGOSTO'!$A$1:$T$889,9,FALSE)</f>
        <v>0</v>
      </c>
      <c r="J611" s="178">
        <f>VLOOKUP(A611,'BASE REGISTRO AGOSTO'!$A$1:$T$889,10,FALSE)</f>
        <v>0</v>
      </c>
      <c r="K611" s="178" t="str">
        <f>VLOOKUP(A611,'BASE REGISTRO AGOSTO'!$A$1:$T$889,11,FALSE)</f>
        <v xml:space="preserve">Victor Patricio Marchant Ulloa </v>
      </c>
      <c r="L611" s="178" t="str">
        <f>VLOOKUP(A611,'BASE REGISTRO AGOSTO'!$A$1:$T$889,12,FALSE)</f>
        <v xml:space="preserve">Pedro Aguirre Cerda Nº302, Lota, Octava Región.
</v>
      </c>
      <c r="M611" s="178" t="str">
        <f>VLOOKUP(A611,'BASE REGISTRO AGOSTO'!$A$1:$T$889,13,FALSE)</f>
        <v>VIII</v>
      </c>
      <c r="N611" s="178" t="str">
        <f>VLOOKUP(A611,'BASE REGISTRO AGOSTO'!$A$1:$T$889,14,FALSE)</f>
        <v>Lota</v>
      </c>
      <c r="O611" s="178" t="str">
        <f>VLOOKUP(A611,'BASE REGISTRO AGOSTO'!$A$1:$T$889,15,FALSE)</f>
        <v xml:space="preserve">Mesa Central: (41) 2405000 </v>
      </c>
      <c r="P611" s="178" t="str">
        <f>VLOOKUP(A611,'BASE REGISTRO AGOSTO'!$A$1:$T$889,16,FALSE)</f>
        <v xml:space="preserve"> comunicaciones@lota.cl </v>
      </c>
      <c r="Q611" s="178">
        <f>VLOOKUP(A611,'BASE REGISTRO AGOSTO'!$A$1:$T$889,17,FALSE)</f>
        <v>0</v>
      </c>
      <c r="R611" s="178">
        <f>VLOOKUP(A611,'BASE REGISTRO AGOSTO'!$A$1:$T$889,18,FALSE)</f>
        <v>91001</v>
      </c>
      <c r="S611" s="178" t="str">
        <f>VLOOKUP(A611,'BASE REGISTRO AGOSTO'!$A$1:$T$889,19,FALSE)</f>
        <v xml:space="preserve">No se acompañan. Aplica Informe Jurídico Nº 09, de  fecha 14 de marzo de 2011 del Departamento Jurídico y Dictamen Nº 070791, de 2009, de la Contraloría General de la República.  
</v>
      </c>
      <c r="T611" s="183">
        <f>VLOOKUP(A611,'BASE REGISTRO AGOSTO'!$A$1:$T$889,20,FALSE)</f>
        <v>37970</v>
      </c>
      <c r="U611" s="177">
        <v>7090</v>
      </c>
      <c r="V611" s="179">
        <v>4945260</v>
      </c>
      <c r="W611" s="179">
        <v>34760244</v>
      </c>
      <c r="X611" s="180">
        <v>44469</v>
      </c>
      <c r="Y611" s="176" t="s">
        <v>6489</v>
      </c>
      <c r="Z611" s="176" t="s">
        <v>6490</v>
      </c>
      <c r="AA611" s="181" t="s">
        <v>6528</v>
      </c>
    </row>
    <row r="612" spans="1:27" ht="15.75" customHeight="1" x14ac:dyDescent="0.2">
      <c r="A612" s="177">
        <v>7091</v>
      </c>
      <c r="B612" s="178" t="str">
        <f>VLOOKUP(A612,'BASE REGISTRO AGOSTO'!$A$1:$T$889,2,FALSE)</f>
        <v xml:space="preserve">
I. Municipalidad de Graneros 
</v>
      </c>
      <c r="C612" s="178">
        <f>VLOOKUP(A612,'BASE REGISTRO AGOSTO'!$A$1:$T$889,3,FALSE)</f>
        <v>690803003</v>
      </c>
      <c r="D612" s="178" t="str">
        <f>VLOOKUP(A612,'BASE REGISTRO AGOSTO'!$A$1:$T$889,4,FALSE)</f>
        <v>Municipalidad</v>
      </c>
      <c r="E612" s="178" t="str">
        <f>VLOOKUP(A612,'BASE REGISTRO AGOSTO'!$A$1:$T$889,5,FALSE)</f>
        <v>Constitución Política de la República, art. 107.</v>
      </c>
      <c r="F612" s="178" t="str">
        <f>VLOOKUP(A612,'BASE REGISTRO AGOSTO'!$A$1:$T$889,6,FALSE)</f>
        <v>Indefinida.</v>
      </c>
      <c r="G612" s="178" t="str">
        <f>VLOOKUP(A612,'BASE REGISTRO AGOSTO'!$A$1:$T$889,7,FALSE)</f>
        <v>Según Ley Orgánica Nº 18.695, arts. 1º al 4º.</v>
      </c>
      <c r="H612" s="178" t="str">
        <f>VLOOKUP(A612,'BASE REGISTRO AGOSTO'!$A$1:$T$889,8,FALSE)</f>
        <v>no tiene</v>
      </c>
      <c r="I612" s="178">
        <f>VLOOKUP(A612,'BASE REGISTRO AGOSTO'!$A$1:$T$889,9,FALSE)</f>
        <v>0</v>
      </c>
      <c r="J612" s="178">
        <f>VLOOKUP(A612,'BASE REGISTRO AGOSTO'!$A$1:$T$889,10,FALSE)</f>
        <v>0</v>
      </c>
      <c r="K612" s="178" t="str">
        <f>VLOOKUP(A612,'BASE REGISTRO AGOSTO'!$A$1:$T$889,11,FALSE)</f>
        <v xml:space="preserve">Claudio Rafael Segovia Cofré </v>
      </c>
      <c r="L612" s="178" t="str">
        <f>VLOOKUP(A612,'BASE REGISTRO AGOSTO'!$A$1:$T$889,12,FALSE)</f>
        <v>Plaza de Armas S/Nº, Graneros, Sexta Región.</v>
      </c>
      <c r="M612" s="178" t="str">
        <f>VLOOKUP(A612,'BASE REGISTRO AGOSTO'!$A$1:$T$889,13,FALSE)</f>
        <v>VI</v>
      </c>
      <c r="N612" s="178" t="str">
        <f>VLOOKUP(A612,'BASE REGISTRO AGOSTO'!$A$1:$T$889,14,FALSE)</f>
        <v xml:space="preserve"> Graneros</v>
      </c>
      <c r="O612" s="178">
        <f>VLOOKUP(A612,'BASE REGISTRO AGOSTO'!$A$1:$T$889,15,FALSE)</f>
        <v>0</v>
      </c>
      <c r="P612" s="178">
        <f>VLOOKUP(A612,'BASE REGISTRO AGOSTO'!$A$1:$T$889,16,FALSE)</f>
        <v>0</v>
      </c>
      <c r="Q612" s="178">
        <f>VLOOKUP(A612,'BASE REGISTRO AGOSTO'!$A$1:$T$889,17,FALSE)</f>
        <v>0</v>
      </c>
      <c r="R612" s="178">
        <f>VLOOKUP(A612,'BASE REGISTRO AGOSTO'!$A$1:$T$889,18,FALSE)</f>
        <v>91001</v>
      </c>
      <c r="S612" s="178" t="str">
        <f>VLOOKUP(A612,'BASE REGISTRO AGOSTO'!$A$1:$T$889,19,FALSE)</f>
        <v xml:space="preserve">No se acompañan. Aplica Informe Jurídico Nº 09, de fecha 14 de marzo de 2011 del Departamento Jurídico y Dictamen Nº 070791, de 2009, de la Contraloría General de la República.  
</v>
      </c>
      <c r="T612" s="183">
        <f>VLOOKUP(A612,'BASE REGISTRO AGOSTO'!$A$1:$T$889,20,FALSE)</f>
        <v>37970</v>
      </c>
      <c r="U612" s="177">
        <v>7091</v>
      </c>
      <c r="V612" s="179">
        <v>3663155</v>
      </c>
      <c r="W612" s="179">
        <v>27974354</v>
      </c>
      <c r="X612" s="180">
        <v>44469</v>
      </c>
      <c r="Y612" s="176" t="s">
        <v>6489</v>
      </c>
      <c r="Z612" s="176" t="s">
        <v>6490</v>
      </c>
      <c r="AA612" s="181" t="s">
        <v>6576</v>
      </c>
    </row>
    <row r="613" spans="1:27" ht="15.75" customHeight="1" x14ac:dyDescent="0.2">
      <c r="A613" s="177">
        <v>7092</v>
      </c>
      <c r="B613" s="178" t="str">
        <f>VLOOKUP(A613,'BASE REGISTRO AGOSTO'!$A$1:$T$889,2,FALSE)</f>
        <v xml:space="preserve">
I. Municipalidad de Valdivia
</v>
      </c>
      <c r="C613" s="178">
        <f>VLOOKUP(A613,'BASE REGISTRO AGOSTO'!$A$1:$T$889,3,FALSE)</f>
        <v>692001001</v>
      </c>
      <c r="D613" s="178" t="str">
        <f>VLOOKUP(A613,'BASE REGISTRO AGOSTO'!$A$1:$T$889,4,FALSE)</f>
        <v>Municipalidad</v>
      </c>
      <c r="E613" s="178" t="str">
        <f>VLOOKUP(A613,'BASE REGISTRO AGOSTO'!$A$1:$T$889,5,FALSE)</f>
        <v>Constitución Política de la República, art. 107.</v>
      </c>
      <c r="F613" s="178" t="str">
        <f>VLOOKUP(A613,'BASE REGISTRO AGOSTO'!$A$1:$T$889,6,FALSE)</f>
        <v>Indefinida.</v>
      </c>
      <c r="G613" s="178" t="str">
        <f>VLOOKUP(A613,'BASE REGISTRO AGOSTO'!$A$1:$T$889,7,FALSE)</f>
        <v>Según Ley Orgánica Nº 18.695, arts. 1º al 4º.</v>
      </c>
      <c r="H613" s="178" t="str">
        <f>VLOOKUP(A613,'BASE REGISTRO AGOSTO'!$A$1:$T$889,8,FALSE)</f>
        <v>no tiene</v>
      </c>
      <c r="I613" s="178">
        <f>VLOOKUP(A613,'BASE REGISTRO AGOSTO'!$A$1:$T$889,9,FALSE)</f>
        <v>0</v>
      </c>
      <c r="J613" s="178">
        <f>VLOOKUP(A613,'BASE REGISTRO AGOSTO'!$A$1:$T$889,10,FALSE)</f>
        <v>0</v>
      </c>
      <c r="K613" s="178" t="str">
        <f>VLOOKUP(A613,'BASE REGISTRO AGOSTO'!$A$1:$T$889,11,FALSE)</f>
        <v xml:space="preserve">Carla Andrea Amtmann Fecci
</v>
      </c>
      <c r="L613" s="178" t="str">
        <f>VLOOKUP(A613,'BASE REGISTRO AGOSTO'!$A$1:$T$889,12,FALSE)</f>
        <v>Independencia Nº 455, Valdivia, Décima Cuarta Región</v>
      </c>
      <c r="M613" s="178" t="str">
        <f>VLOOKUP(A613,'BASE REGISTRO AGOSTO'!$A$1:$T$889,13,FALSE)</f>
        <v>XIV</v>
      </c>
      <c r="N613" s="178" t="str">
        <f>VLOOKUP(A613,'BASE REGISTRO AGOSTO'!$A$1:$T$889,14,FALSE)</f>
        <v>Valdivia</v>
      </c>
      <c r="O613" s="178">
        <f>VLOOKUP(A613,'BASE REGISTRO AGOSTO'!$A$1:$T$889,15,FALSE)</f>
        <v>0</v>
      </c>
      <c r="P613" s="178">
        <f>VLOOKUP(A613,'BASE REGISTRO AGOSTO'!$A$1:$T$889,16,FALSE)</f>
        <v>0</v>
      </c>
      <c r="Q613" s="178">
        <f>VLOOKUP(A613,'BASE REGISTRO AGOSTO'!$A$1:$T$889,17,FALSE)</f>
        <v>0</v>
      </c>
      <c r="R613" s="178">
        <f>VLOOKUP(A613,'BASE REGISTRO AGOSTO'!$A$1:$T$889,18,FALSE)</f>
        <v>91001</v>
      </c>
      <c r="S613" s="178" t="str">
        <f>VLOOKUP(A613,'BASE REGISTRO AGOSTO'!$A$1:$T$889,19,FALSE)</f>
        <v xml:space="preserve">No se acompañan. Aplica Informe Jurídico Nº 09, de  fecha 14 de marzo de 2011 del Departamento Jurídico y Dictamen Nº 070791, de 2009, de la Contraloría General de la República.  
</v>
      </c>
      <c r="T613" s="183">
        <f>VLOOKUP(A613,'BASE REGISTRO AGOSTO'!$A$1:$T$889,20,FALSE)</f>
        <v>37970</v>
      </c>
      <c r="U613" s="177">
        <v>7092</v>
      </c>
      <c r="V613" s="179">
        <v>10657492</v>
      </c>
      <c r="W613" s="179">
        <v>45864205</v>
      </c>
      <c r="X613" s="180">
        <v>44469</v>
      </c>
      <c r="Y613" s="176" t="s">
        <v>6489</v>
      </c>
      <c r="Z613" s="176" t="s">
        <v>6490</v>
      </c>
      <c r="AA613" s="181" t="s">
        <v>6545</v>
      </c>
    </row>
    <row r="614" spans="1:27" ht="15.75" customHeight="1" x14ac:dyDescent="0.2">
      <c r="A614" s="177">
        <v>7095</v>
      </c>
      <c r="B614" s="178" t="str">
        <f>VLOOKUP(A614,'BASE REGISTRO AGOSTO'!$A$1:$T$889,2,FALSE)</f>
        <v xml:space="preserve">
I. Municipalidad de Galvarino
</v>
      </c>
      <c r="C614" s="178">
        <f>VLOOKUP(A614,'BASE REGISTRO AGOSTO'!$A$1:$T$889,3,FALSE)</f>
        <v>691902005</v>
      </c>
      <c r="D614" s="178" t="str">
        <f>VLOOKUP(A614,'BASE REGISTRO AGOSTO'!$A$1:$T$889,4,FALSE)</f>
        <v>Municipalidad</v>
      </c>
      <c r="E614" s="178" t="str">
        <f>VLOOKUP(A614,'BASE REGISTRO AGOSTO'!$A$1:$T$889,5,FALSE)</f>
        <v>Constitución Política de la República, art. 107.</v>
      </c>
      <c r="F614" s="178" t="str">
        <f>VLOOKUP(A614,'BASE REGISTRO AGOSTO'!$A$1:$T$889,6,FALSE)</f>
        <v>Indefinida.</v>
      </c>
      <c r="G614" s="178" t="str">
        <f>VLOOKUP(A614,'BASE REGISTRO AGOSTO'!$A$1:$T$889,7,FALSE)</f>
        <v>Según Ley Orgánica Nº 18.695, arts. 1º al 4º.</v>
      </c>
      <c r="H614" s="178" t="str">
        <f>VLOOKUP(A614,'BASE REGISTRO AGOSTO'!$A$1:$T$889,8,FALSE)</f>
        <v>no tiene</v>
      </c>
      <c r="I614" s="178">
        <f>VLOOKUP(A614,'BASE REGISTRO AGOSTO'!$A$1:$T$889,9,FALSE)</f>
        <v>0</v>
      </c>
      <c r="J614" s="178">
        <f>VLOOKUP(A614,'BASE REGISTRO AGOSTO'!$A$1:$T$889,10,FALSE)</f>
        <v>0</v>
      </c>
      <c r="K614" s="178" t="str">
        <f>VLOOKUP(A614,'BASE REGISTRO AGOSTO'!$A$1:$T$889,11,FALSE)</f>
        <v xml:space="preserve">José Miguel Hernández Saffirio       </v>
      </c>
      <c r="L614" s="178" t="str">
        <f>VLOOKUP(A614,'BASE REGISTRO AGOSTO'!$A$1:$T$889,12,FALSE)</f>
        <v>Independencia Nº 90, Galvarino, Novena Región</v>
      </c>
      <c r="M614" s="178" t="str">
        <f>VLOOKUP(A614,'BASE REGISTRO AGOSTO'!$A$1:$T$889,13,FALSE)</f>
        <v>IX</v>
      </c>
      <c r="N614" s="178" t="str">
        <f>VLOOKUP(A614,'BASE REGISTRO AGOSTO'!$A$1:$T$889,14,FALSE)</f>
        <v>Galvarino</v>
      </c>
      <c r="O614" s="178">
        <f>VLOOKUP(A614,'BASE REGISTRO AGOSTO'!$A$1:$T$889,15,FALSE)</f>
        <v>0</v>
      </c>
      <c r="P614" s="178">
        <f>VLOOKUP(A614,'BASE REGISTRO AGOSTO'!$A$1:$T$889,16,FALSE)</f>
        <v>0</v>
      </c>
      <c r="Q614" s="178">
        <f>VLOOKUP(A614,'BASE REGISTRO AGOSTO'!$A$1:$T$889,17,FALSE)</f>
        <v>0</v>
      </c>
      <c r="R614" s="178">
        <f>VLOOKUP(A614,'BASE REGISTRO AGOSTO'!$A$1:$T$889,18,FALSE)</f>
        <v>91001</v>
      </c>
      <c r="S614" s="178" t="str">
        <f>VLOOKUP(A614,'BASE REGISTRO AGOSTO'!$A$1:$T$889,19,FALSE)</f>
        <v>Se acompaña Certificado Financiero correspondiente al 2008, aprobado por la Unidad de Supervisión Nacional.</v>
      </c>
      <c r="T614" s="183">
        <f>VLOOKUP(A614,'BASE REGISTRO AGOSTO'!$A$1:$T$889,20,FALSE)</f>
        <v>37970</v>
      </c>
      <c r="U614" s="177">
        <v>7095</v>
      </c>
      <c r="V614" s="179">
        <v>4730622</v>
      </c>
      <c r="W614" s="179">
        <v>33251553</v>
      </c>
      <c r="X614" s="180">
        <v>44469</v>
      </c>
      <c r="Y614" s="176" t="s">
        <v>6489</v>
      </c>
      <c r="Z614" s="176" t="s">
        <v>6490</v>
      </c>
      <c r="AA614" s="181" t="s">
        <v>6660</v>
      </c>
    </row>
    <row r="615" spans="1:27" ht="15.75" customHeight="1" x14ac:dyDescent="0.2">
      <c r="A615" s="177">
        <v>7102</v>
      </c>
      <c r="B615" s="178" t="str">
        <f>VLOOKUP(A615,'BASE REGISTRO AGOSTO'!$A$1:$T$889,2,FALSE)</f>
        <v>Corporación “Chile Derechos Centro de Estudios y Desarrollo Social”, CHILE DERECHOS o CHIDERE.</v>
      </c>
      <c r="C615" s="178">
        <f>VLOOKUP(A615,'BASE REGISTRO AGOSTO'!$A$1:$T$889,3,FALSE)</f>
        <v>651853702</v>
      </c>
      <c r="D615" s="178" t="str">
        <f>VLOOKUP(A615,'BASE REGISTRO AGOSTO'!$A$1:$T$889,4,FALSE)</f>
        <v>Corporación de Derecho Privado.</v>
      </c>
      <c r="E615" s="178" t="str">
        <f>VLOOKUP(A615,'BASE REGISTRO AGOSTO'!$A$1:$T$889,5,FALSE)</f>
        <v>Otorgado por Decreto Supremo Nº 13, de fecha 8 de enero de 2003, por el Ministerio de Justicia.  Publicado en el Diario Oficial con fecha 24 de enero de 2003</v>
      </c>
      <c r="F615" s="178" t="str">
        <f>VLOOKUP(A615,'BASE REGISTRO AGOSTO'!$A$1:$T$889,6,FALSE)</f>
        <v>Certificado de Vigencia de Persona Jurídica Sin Fines de Lucro Folio Nº 500398149755, de fecha 12 de julio de 2021, emitido por el Servicio de Registro Civil e Identificación.</v>
      </c>
      <c r="G615" s="178" t="str">
        <f>VLOOKUP(A615,'BASE REGISTRO AGOSTO'!$A$1:$T$889,7,FALSE)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5" s="178" t="str">
        <f>VLOOKUP(A615,'BASE REGISTRO AGOSTO'!$A$1:$T$889,8,FALSE)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5" s="178" t="str">
        <f>VLOOKUP(A615,'BASE REGISTRO AGOSTO'!$A$1:$T$889,9,FALSE)</f>
        <v>Durarán 02 años en sus cargos.</v>
      </c>
      <c r="J615" s="178" t="str">
        <f>VLOOKUP(A615,'BASE REGISTRO AGOSTO'!$A$1:$T$889,10,FALSE)</f>
        <v>Del 18 de julio de 2019 al 18 de julio de 2021</v>
      </c>
      <c r="K615" s="178" t="str">
        <f>VLOOKUP(A615,'BASE REGISTRO AGOSTO'!$A$1:$T$889,11,FALSE)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5" s="178" t="str">
        <f>VLOOKUP(A615,'BASE REGISTRO AGOSTO'!$A$1:$T$889,12,FALSE)</f>
        <v xml:space="preserve">Litoral Nº 6225, Lo Hermida, Peñalolén
</v>
      </c>
      <c r="M615" s="178" t="str">
        <f>VLOOKUP(A615,'BASE REGISTRO AGOSTO'!$A$1:$T$889,13,FALSE)</f>
        <v>XIII</v>
      </c>
      <c r="N615" s="178" t="str">
        <f>VLOOKUP(A615,'BASE REGISTRO AGOSTO'!$A$1:$T$889,14,FALSE)</f>
        <v xml:space="preserve">Peñañolén </v>
      </c>
      <c r="O615" s="178" t="str">
        <f>VLOOKUP(A615,'BASE REGISTRO AGOSTO'!$A$1:$T$889,15,FALSE)</f>
        <v>22724279
cel  954233521 (María Eugenia Pino)</v>
      </c>
      <c r="P615" s="178" t="str">
        <f>VLOOKUP(A615,'BASE REGISTRO AGOSTO'!$A$1:$T$889,16,FALSE)</f>
        <v xml:space="preserve">chilederecho@gmail.com
direccion@chilederechos.cl .     
mepderecho@gmail.com
</v>
      </c>
      <c r="Q615" s="178">
        <f>VLOOKUP(A615,'BASE REGISTRO AGOSTO'!$A$1:$T$889,17,FALSE)</f>
        <v>0</v>
      </c>
      <c r="R615" s="178">
        <f>VLOOKUP(A615,'BASE REGISTRO AGOSTO'!$A$1:$T$889,18,FALSE)</f>
        <v>93991</v>
      </c>
      <c r="S615" s="178" t="str">
        <f>VLOOKUP(A615,'BASE REGISTRO AGOSTO'!$A$1:$T$889,19,FALSE)</f>
        <v>Se acompaña certificado financiero correspondiente al año 202o, aprobado por el Sub Departamento de Supervisión Financiera Nacional.</v>
      </c>
      <c r="T615" s="183">
        <f>VLOOKUP(A615,'BASE REGISTRO AGOSTO'!$A$1:$T$889,20,FALSE)</f>
        <v>37970</v>
      </c>
      <c r="U615" s="177">
        <v>7102</v>
      </c>
      <c r="V615" s="179">
        <v>6413280</v>
      </c>
      <c r="W615" s="179">
        <v>51306240</v>
      </c>
      <c r="X615" s="180">
        <v>44469</v>
      </c>
      <c r="Y615" s="176" t="s">
        <v>6489</v>
      </c>
      <c r="Z615" s="176" t="s">
        <v>6490</v>
      </c>
      <c r="AA615" s="181" t="s">
        <v>6620</v>
      </c>
    </row>
    <row r="616" spans="1:27" ht="15.75" customHeight="1" x14ac:dyDescent="0.2">
      <c r="A616" s="177">
        <v>7102</v>
      </c>
      <c r="B616" s="178" t="str">
        <f>VLOOKUP(A616,'BASE REGISTRO AGOSTO'!$A$1:$T$889,2,FALSE)</f>
        <v>Corporación “Chile Derechos Centro de Estudios y Desarrollo Social”, CHILE DERECHOS o CHIDERE.</v>
      </c>
      <c r="C616" s="178">
        <f>VLOOKUP(A616,'BASE REGISTRO AGOSTO'!$A$1:$T$889,3,FALSE)</f>
        <v>651853702</v>
      </c>
      <c r="D616" s="178" t="str">
        <f>VLOOKUP(A616,'BASE REGISTRO AGOSTO'!$A$1:$T$889,4,FALSE)</f>
        <v>Corporación de Derecho Privado.</v>
      </c>
      <c r="E616" s="178" t="str">
        <f>VLOOKUP(A616,'BASE REGISTRO AGOSTO'!$A$1:$T$889,5,FALSE)</f>
        <v>Otorgado por Decreto Supremo Nº 13, de fecha 8 de enero de 2003, por el Ministerio de Justicia.  Publicado en el Diario Oficial con fecha 24 de enero de 2003</v>
      </c>
      <c r="F616" s="178" t="str">
        <f>VLOOKUP(A616,'BASE REGISTRO AGOSTO'!$A$1:$T$889,6,FALSE)</f>
        <v>Certificado de Vigencia de Persona Jurídica Sin Fines de Lucro Folio Nº 500398149755, de fecha 12 de julio de 2021, emitido por el Servicio de Registro Civil e Identificación.</v>
      </c>
      <c r="G616" s="178" t="str">
        <f>VLOOKUP(A616,'BASE REGISTRO AGOSTO'!$A$1:$T$889,7,FALSE)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6" s="178" t="str">
        <f>VLOOKUP(A616,'BASE REGISTRO AGOSTO'!$A$1:$T$889,8,FALSE)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6" s="178" t="str">
        <f>VLOOKUP(A616,'BASE REGISTRO AGOSTO'!$A$1:$T$889,9,FALSE)</f>
        <v>Durarán 02 años en sus cargos.</v>
      </c>
      <c r="J616" s="178" t="str">
        <f>VLOOKUP(A616,'BASE REGISTRO AGOSTO'!$A$1:$T$889,10,FALSE)</f>
        <v>Del 18 de julio de 2019 al 18 de julio de 2021</v>
      </c>
      <c r="K616" s="178" t="str">
        <f>VLOOKUP(A616,'BASE REGISTRO AGOSTO'!$A$1:$T$889,11,FALSE)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6" s="178" t="str">
        <f>VLOOKUP(A616,'BASE REGISTRO AGOSTO'!$A$1:$T$889,12,FALSE)</f>
        <v xml:space="preserve">Litoral Nº 6225, Lo Hermida, Peñalolén
</v>
      </c>
      <c r="M616" s="178" t="str">
        <f>VLOOKUP(A616,'BASE REGISTRO AGOSTO'!$A$1:$T$889,13,FALSE)</f>
        <v>XIII</v>
      </c>
      <c r="N616" s="178" t="str">
        <f>VLOOKUP(A616,'BASE REGISTRO AGOSTO'!$A$1:$T$889,14,FALSE)</f>
        <v xml:space="preserve">Peñañolén </v>
      </c>
      <c r="O616" s="178" t="str">
        <f>VLOOKUP(A616,'BASE REGISTRO AGOSTO'!$A$1:$T$889,15,FALSE)</f>
        <v>22724279
cel  954233521 (María Eugenia Pino)</v>
      </c>
      <c r="P616" s="178" t="str">
        <f>VLOOKUP(A616,'BASE REGISTRO AGOSTO'!$A$1:$T$889,16,FALSE)</f>
        <v xml:space="preserve">chilederecho@gmail.com
direccion@chilederechos.cl .     
mepderecho@gmail.com
</v>
      </c>
      <c r="Q616" s="178">
        <f>VLOOKUP(A616,'BASE REGISTRO AGOSTO'!$A$1:$T$889,17,FALSE)</f>
        <v>0</v>
      </c>
      <c r="R616" s="178">
        <f>VLOOKUP(A616,'BASE REGISTRO AGOSTO'!$A$1:$T$889,18,FALSE)</f>
        <v>93991</v>
      </c>
      <c r="S616" s="178" t="str">
        <f>VLOOKUP(A616,'BASE REGISTRO AGOSTO'!$A$1:$T$889,19,FALSE)</f>
        <v>Se acompaña certificado financiero correspondiente al año 202o, aprobado por el Sub Departamento de Supervisión Financiera Nacional.</v>
      </c>
      <c r="T616" s="183">
        <f>VLOOKUP(A616,'BASE REGISTRO AGOSTO'!$A$1:$T$889,20,FALSE)</f>
        <v>37970</v>
      </c>
      <c r="U616" s="177">
        <v>7102</v>
      </c>
      <c r="V616" s="179">
        <v>6413280</v>
      </c>
      <c r="W616" s="179">
        <v>51471222</v>
      </c>
      <c r="X616" s="180">
        <v>44469</v>
      </c>
      <c r="Y616" s="176" t="s">
        <v>6489</v>
      </c>
      <c r="Z616" s="176" t="s">
        <v>6490</v>
      </c>
      <c r="AA616" s="181" t="s">
        <v>6572</v>
      </c>
    </row>
    <row r="617" spans="1:27" ht="15.75" customHeight="1" x14ac:dyDescent="0.2">
      <c r="A617" s="177">
        <v>7102</v>
      </c>
      <c r="B617" s="178" t="str">
        <f>VLOOKUP(A617,'BASE REGISTRO AGOSTO'!$A$1:$T$889,2,FALSE)</f>
        <v>Corporación “Chile Derechos Centro de Estudios y Desarrollo Social”, CHILE DERECHOS o CHIDERE.</v>
      </c>
      <c r="C617" s="178">
        <f>VLOOKUP(A617,'BASE REGISTRO AGOSTO'!$A$1:$T$889,3,FALSE)</f>
        <v>651853702</v>
      </c>
      <c r="D617" s="178" t="str">
        <f>VLOOKUP(A617,'BASE REGISTRO AGOSTO'!$A$1:$T$889,4,FALSE)</f>
        <v>Corporación de Derecho Privado.</v>
      </c>
      <c r="E617" s="178" t="str">
        <f>VLOOKUP(A617,'BASE REGISTRO AGOSTO'!$A$1:$T$889,5,FALSE)</f>
        <v>Otorgado por Decreto Supremo Nº 13, de fecha 8 de enero de 2003, por el Ministerio de Justicia.  Publicado en el Diario Oficial con fecha 24 de enero de 2003</v>
      </c>
      <c r="F617" s="178" t="str">
        <f>VLOOKUP(A617,'BASE REGISTRO AGOSTO'!$A$1:$T$889,6,FALSE)</f>
        <v>Certificado de Vigencia de Persona Jurídica Sin Fines de Lucro Folio Nº 500398149755, de fecha 12 de julio de 2021, emitido por el Servicio de Registro Civil e Identificación.</v>
      </c>
      <c r="G617" s="178" t="str">
        <f>VLOOKUP(A617,'BASE REGISTRO AGOSTO'!$A$1:$T$889,7,FALSE)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7" s="178" t="str">
        <f>VLOOKUP(A617,'BASE REGISTRO AGOSTO'!$A$1:$T$889,8,FALSE)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7" s="178" t="str">
        <f>VLOOKUP(A617,'BASE REGISTRO AGOSTO'!$A$1:$T$889,9,FALSE)</f>
        <v>Durarán 02 años en sus cargos.</v>
      </c>
      <c r="J617" s="178" t="str">
        <f>VLOOKUP(A617,'BASE REGISTRO AGOSTO'!$A$1:$T$889,10,FALSE)</f>
        <v>Del 18 de julio de 2019 al 18 de julio de 2021</v>
      </c>
      <c r="K617" s="178" t="str">
        <f>VLOOKUP(A617,'BASE REGISTRO AGOSTO'!$A$1:$T$889,11,FALSE)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7" s="178" t="str">
        <f>VLOOKUP(A617,'BASE REGISTRO AGOSTO'!$A$1:$T$889,12,FALSE)</f>
        <v xml:space="preserve">Litoral Nº 6225, Lo Hermida, Peñalolén
</v>
      </c>
      <c r="M617" s="178" t="str">
        <f>VLOOKUP(A617,'BASE REGISTRO AGOSTO'!$A$1:$T$889,13,FALSE)</f>
        <v>XIII</v>
      </c>
      <c r="N617" s="178" t="str">
        <f>VLOOKUP(A617,'BASE REGISTRO AGOSTO'!$A$1:$T$889,14,FALSE)</f>
        <v xml:space="preserve">Peñañolén </v>
      </c>
      <c r="O617" s="178" t="str">
        <f>VLOOKUP(A617,'BASE REGISTRO AGOSTO'!$A$1:$T$889,15,FALSE)</f>
        <v>22724279
cel  954233521 (María Eugenia Pino)</v>
      </c>
      <c r="P617" s="178" t="str">
        <f>VLOOKUP(A617,'BASE REGISTRO AGOSTO'!$A$1:$T$889,16,FALSE)</f>
        <v xml:space="preserve">chilederecho@gmail.com
direccion@chilederechos.cl .     
mepderecho@gmail.com
</v>
      </c>
      <c r="Q617" s="178">
        <f>VLOOKUP(A617,'BASE REGISTRO AGOSTO'!$A$1:$T$889,17,FALSE)</f>
        <v>0</v>
      </c>
      <c r="R617" s="178">
        <f>VLOOKUP(A617,'BASE REGISTRO AGOSTO'!$A$1:$T$889,18,FALSE)</f>
        <v>93991</v>
      </c>
      <c r="S617" s="178" t="str">
        <f>VLOOKUP(A617,'BASE REGISTRO AGOSTO'!$A$1:$T$889,19,FALSE)</f>
        <v>Se acompaña certificado financiero correspondiente al año 202o, aprobado por el Sub Departamento de Supervisión Financiera Nacional.</v>
      </c>
      <c r="T617" s="183">
        <f>VLOOKUP(A617,'BASE REGISTRO AGOSTO'!$A$1:$T$889,20,FALSE)</f>
        <v>37970</v>
      </c>
      <c r="U617" s="177">
        <v>7102</v>
      </c>
      <c r="V617" s="179">
        <v>11223240</v>
      </c>
      <c r="W617" s="179">
        <v>89785920</v>
      </c>
      <c r="X617" s="180">
        <v>44469</v>
      </c>
      <c r="Y617" s="176" t="s">
        <v>6489</v>
      </c>
      <c r="Z617" s="176" t="s">
        <v>6490</v>
      </c>
      <c r="AA617" s="181" t="s">
        <v>6551</v>
      </c>
    </row>
    <row r="618" spans="1:27" ht="15.75" customHeight="1" x14ac:dyDescent="0.2">
      <c r="A618" s="177">
        <v>7102</v>
      </c>
      <c r="B618" s="178" t="str">
        <f>VLOOKUP(A618,'BASE REGISTRO AGOSTO'!$A$1:$T$889,2,FALSE)</f>
        <v>Corporación “Chile Derechos Centro de Estudios y Desarrollo Social”, CHILE DERECHOS o CHIDERE.</v>
      </c>
      <c r="C618" s="178">
        <f>VLOOKUP(A618,'BASE REGISTRO AGOSTO'!$A$1:$T$889,3,FALSE)</f>
        <v>651853702</v>
      </c>
      <c r="D618" s="178" t="str">
        <f>VLOOKUP(A618,'BASE REGISTRO AGOSTO'!$A$1:$T$889,4,FALSE)</f>
        <v>Corporación de Derecho Privado.</v>
      </c>
      <c r="E618" s="178" t="str">
        <f>VLOOKUP(A618,'BASE REGISTRO AGOSTO'!$A$1:$T$889,5,FALSE)</f>
        <v>Otorgado por Decreto Supremo Nº 13, de fecha 8 de enero de 2003, por el Ministerio de Justicia.  Publicado en el Diario Oficial con fecha 24 de enero de 2003</v>
      </c>
      <c r="F618" s="178" t="str">
        <f>VLOOKUP(A618,'BASE REGISTRO AGOSTO'!$A$1:$T$889,6,FALSE)</f>
        <v>Certificado de Vigencia de Persona Jurídica Sin Fines de Lucro Folio Nº 500398149755, de fecha 12 de julio de 2021, emitido por el Servicio de Registro Civil e Identificación.</v>
      </c>
      <c r="G618" s="178" t="str">
        <f>VLOOKUP(A618,'BASE REGISTRO AGOSTO'!$A$1:$T$889,7,FALSE)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8" s="178" t="str">
        <f>VLOOKUP(A618,'BASE REGISTRO AGOSTO'!$A$1:$T$889,8,FALSE)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8" s="178" t="str">
        <f>VLOOKUP(A618,'BASE REGISTRO AGOSTO'!$A$1:$T$889,9,FALSE)</f>
        <v>Durarán 02 años en sus cargos.</v>
      </c>
      <c r="J618" s="178" t="str">
        <f>VLOOKUP(A618,'BASE REGISTRO AGOSTO'!$A$1:$T$889,10,FALSE)</f>
        <v>Del 18 de julio de 2019 al 18 de julio de 2021</v>
      </c>
      <c r="K618" s="178" t="str">
        <f>VLOOKUP(A618,'BASE REGISTRO AGOSTO'!$A$1:$T$889,11,FALSE)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8" s="178" t="str">
        <f>VLOOKUP(A618,'BASE REGISTRO AGOSTO'!$A$1:$T$889,12,FALSE)</f>
        <v xml:space="preserve">Litoral Nº 6225, Lo Hermida, Peñalolén
</v>
      </c>
      <c r="M618" s="178" t="str">
        <f>VLOOKUP(A618,'BASE REGISTRO AGOSTO'!$A$1:$T$889,13,FALSE)</f>
        <v>XIII</v>
      </c>
      <c r="N618" s="178" t="str">
        <f>VLOOKUP(A618,'BASE REGISTRO AGOSTO'!$A$1:$T$889,14,FALSE)</f>
        <v xml:space="preserve">Peñañolén </v>
      </c>
      <c r="O618" s="178" t="str">
        <f>VLOOKUP(A618,'BASE REGISTRO AGOSTO'!$A$1:$T$889,15,FALSE)</f>
        <v>22724279
cel  954233521 (María Eugenia Pino)</v>
      </c>
      <c r="P618" s="178" t="str">
        <f>VLOOKUP(A618,'BASE REGISTRO AGOSTO'!$A$1:$T$889,16,FALSE)</f>
        <v xml:space="preserve">chilederecho@gmail.com
direccion@chilederechos.cl .     
mepderecho@gmail.com
</v>
      </c>
      <c r="Q618" s="178">
        <f>VLOOKUP(A618,'BASE REGISTRO AGOSTO'!$A$1:$T$889,17,FALSE)</f>
        <v>0</v>
      </c>
      <c r="R618" s="178">
        <f>VLOOKUP(A618,'BASE REGISTRO AGOSTO'!$A$1:$T$889,18,FALSE)</f>
        <v>93991</v>
      </c>
      <c r="S618" s="178" t="str">
        <f>VLOOKUP(A618,'BASE REGISTRO AGOSTO'!$A$1:$T$889,19,FALSE)</f>
        <v>Se acompaña certificado financiero correspondiente al año 202o, aprobado por el Sub Departamento de Supervisión Financiera Nacional.</v>
      </c>
      <c r="T618" s="183">
        <f>VLOOKUP(A618,'BASE REGISTRO AGOSTO'!$A$1:$T$889,20,FALSE)</f>
        <v>37970</v>
      </c>
      <c r="U618" s="177">
        <v>7102</v>
      </c>
      <c r="V618" s="179">
        <v>9619920</v>
      </c>
      <c r="W618" s="179">
        <v>9619920</v>
      </c>
      <c r="X618" s="180">
        <v>44469</v>
      </c>
      <c r="Y618" s="176" t="s">
        <v>6489</v>
      </c>
      <c r="Z618" s="176" t="s">
        <v>6490</v>
      </c>
      <c r="AA618" s="181" t="s">
        <v>6566</v>
      </c>
    </row>
    <row r="619" spans="1:27" ht="15.75" customHeight="1" x14ac:dyDescent="0.2">
      <c r="A619" s="177">
        <v>7102</v>
      </c>
      <c r="B619" s="178" t="str">
        <f>VLOOKUP(A619,'BASE REGISTRO AGOSTO'!$A$1:$T$889,2,FALSE)</f>
        <v>Corporación “Chile Derechos Centro de Estudios y Desarrollo Social”, CHILE DERECHOS o CHIDERE.</v>
      </c>
      <c r="C619" s="178">
        <f>VLOOKUP(A619,'BASE REGISTRO AGOSTO'!$A$1:$T$889,3,FALSE)</f>
        <v>651853702</v>
      </c>
      <c r="D619" s="178" t="str">
        <f>VLOOKUP(A619,'BASE REGISTRO AGOSTO'!$A$1:$T$889,4,FALSE)</f>
        <v>Corporación de Derecho Privado.</v>
      </c>
      <c r="E619" s="178" t="str">
        <f>VLOOKUP(A619,'BASE REGISTRO AGOSTO'!$A$1:$T$889,5,FALSE)</f>
        <v>Otorgado por Decreto Supremo Nº 13, de fecha 8 de enero de 2003, por el Ministerio de Justicia.  Publicado en el Diario Oficial con fecha 24 de enero de 2003</v>
      </c>
      <c r="F619" s="178" t="str">
        <f>VLOOKUP(A619,'BASE REGISTRO AGOSTO'!$A$1:$T$889,6,FALSE)</f>
        <v>Certificado de Vigencia de Persona Jurídica Sin Fines de Lucro Folio Nº 500398149755, de fecha 12 de julio de 2021, emitido por el Servicio de Registro Civil e Identificación.</v>
      </c>
      <c r="G619" s="178" t="str">
        <f>VLOOKUP(A619,'BASE REGISTRO AGOSTO'!$A$1:$T$889,7,FALSE)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9" s="178" t="str">
        <f>VLOOKUP(A619,'BASE REGISTRO AGOSTO'!$A$1:$T$889,8,FALSE)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19" s="178" t="str">
        <f>VLOOKUP(A619,'BASE REGISTRO AGOSTO'!$A$1:$T$889,9,FALSE)</f>
        <v>Durarán 02 años en sus cargos.</v>
      </c>
      <c r="J619" s="178" t="str">
        <f>VLOOKUP(A619,'BASE REGISTRO AGOSTO'!$A$1:$T$889,10,FALSE)</f>
        <v>Del 18 de julio de 2019 al 18 de julio de 2021</v>
      </c>
      <c r="K619" s="178" t="str">
        <f>VLOOKUP(A619,'BASE REGISTRO AGOSTO'!$A$1:$T$889,11,FALSE)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9" s="178" t="str">
        <f>VLOOKUP(A619,'BASE REGISTRO AGOSTO'!$A$1:$T$889,12,FALSE)</f>
        <v xml:space="preserve">Litoral Nº 6225, Lo Hermida, Peñalolén
</v>
      </c>
      <c r="M619" s="178" t="str">
        <f>VLOOKUP(A619,'BASE REGISTRO AGOSTO'!$A$1:$T$889,13,FALSE)</f>
        <v>XIII</v>
      </c>
      <c r="N619" s="178" t="str">
        <f>VLOOKUP(A619,'BASE REGISTRO AGOSTO'!$A$1:$T$889,14,FALSE)</f>
        <v xml:space="preserve">Peñañolén </v>
      </c>
      <c r="O619" s="178" t="str">
        <f>VLOOKUP(A619,'BASE REGISTRO AGOSTO'!$A$1:$T$889,15,FALSE)</f>
        <v>22724279
cel  954233521 (María Eugenia Pino)</v>
      </c>
      <c r="P619" s="178" t="str">
        <f>VLOOKUP(A619,'BASE REGISTRO AGOSTO'!$A$1:$T$889,16,FALSE)</f>
        <v xml:space="preserve">chilederecho@gmail.com
direccion@chilederechos.cl .     
mepderecho@gmail.com
</v>
      </c>
      <c r="Q619" s="178">
        <f>VLOOKUP(A619,'BASE REGISTRO AGOSTO'!$A$1:$T$889,17,FALSE)</f>
        <v>0</v>
      </c>
      <c r="R619" s="178">
        <f>VLOOKUP(A619,'BASE REGISTRO AGOSTO'!$A$1:$T$889,18,FALSE)</f>
        <v>93991</v>
      </c>
      <c r="S619" s="178" t="str">
        <f>VLOOKUP(A619,'BASE REGISTRO AGOSTO'!$A$1:$T$889,19,FALSE)</f>
        <v>Se acompaña certificado financiero correspondiente al año 202o, aprobado por el Sub Departamento de Supervisión Financiera Nacional.</v>
      </c>
      <c r="T619" s="183">
        <f>VLOOKUP(A619,'BASE REGISTRO AGOSTO'!$A$1:$T$889,20,FALSE)</f>
        <v>37970</v>
      </c>
      <c r="U619" s="177">
        <v>7102</v>
      </c>
      <c r="V619" s="179">
        <v>4489296</v>
      </c>
      <c r="W619" s="179">
        <v>12505896</v>
      </c>
      <c r="X619" s="180">
        <v>44469</v>
      </c>
      <c r="Y619" s="176" t="s">
        <v>6489</v>
      </c>
      <c r="Z619" s="176" t="s">
        <v>6490</v>
      </c>
      <c r="AA619" s="181" t="s">
        <v>6548</v>
      </c>
    </row>
    <row r="620" spans="1:27" ht="15.75" customHeight="1" x14ac:dyDescent="0.2">
      <c r="A620" s="177">
        <v>7102</v>
      </c>
      <c r="B620" s="178" t="str">
        <f>VLOOKUP(A620,'BASE REGISTRO AGOSTO'!$A$1:$T$889,2,FALSE)</f>
        <v>Corporación “Chile Derechos Centro de Estudios y Desarrollo Social”, CHILE DERECHOS o CHIDERE.</v>
      </c>
      <c r="C620" s="178">
        <f>VLOOKUP(A620,'BASE REGISTRO AGOSTO'!$A$1:$T$889,3,FALSE)</f>
        <v>651853702</v>
      </c>
      <c r="D620" s="178" t="str">
        <f>VLOOKUP(A620,'BASE REGISTRO AGOSTO'!$A$1:$T$889,4,FALSE)</f>
        <v>Corporación de Derecho Privado.</v>
      </c>
      <c r="E620" s="178" t="str">
        <f>VLOOKUP(A620,'BASE REGISTRO AGOSTO'!$A$1:$T$889,5,FALSE)</f>
        <v>Otorgado por Decreto Supremo Nº 13, de fecha 8 de enero de 2003, por el Ministerio de Justicia.  Publicado en el Diario Oficial con fecha 24 de enero de 2003</v>
      </c>
      <c r="F620" s="178" t="str">
        <f>VLOOKUP(A620,'BASE REGISTRO AGOSTO'!$A$1:$T$889,6,FALSE)</f>
        <v>Certificado de Vigencia de Persona Jurídica Sin Fines de Lucro Folio Nº 500398149755, de fecha 12 de julio de 2021, emitido por el Servicio de Registro Civil e Identificación.</v>
      </c>
      <c r="G620" s="178" t="str">
        <f>VLOOKUP(A620,'BASE REGISTRO AGOSTO'!$A$1:$T$889,7,FALSE)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0" s="178" t="str">
        <f>VLOOKUP(A620,'BASE REGISTRO AGOSTO'!$A$1:$T$889,8,FALSE)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0" s="178" t="str">
        <f>VLOOKUP(A620,'BASE REGISTRO AGOSTO'!$A$1:$T$889,9,FALSE)</f>
        <v>Durarán 02 años en sus cargos.</v>
      </c>
      <c r="J620" s="178" t="str">
        <f>VLOOKUP(A620,'BASE REGISTRO AGOSTO'!$A$1:$T$889,10,FALSE)</f>
        <v>Del 18 de julio de 2019 al 18 de julio de 2021</v>
      </c>
      <c r="K620" s="178" t="str">
        <f>VLOOKUP(A620,'BASE REGISTRO AGOSTO'!$A$1:$T$889,11,FALSE)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0" s="178" t="str">
        <f>VLOOKUP(A620,'BASE REGISTRO AGOSTO'!$A$1:$T$889,12,FALSE)</f>
        <v xml:space="preserve">Litoral Nº 6225, Lo Hermida, Peñalolén
</v>
      </c>
      <c r="M620" s="178" t="str">
        <f>VLOOKUP(A620,'BASE REGISTRO AGOSTO'!$A$1:$T$889,13,FALSE)</f>
        <v>XIII</v>
      </c>
      <c r="N620" s="178" t="str">
        <f>VLOOKUP(A620,'BASE REGISTRO AGOSTO'!$A$1:$T$889,14,FALSE)</f>
        <v xml:space="preserve">Peñañolén </v>
      </c>
      <c r="O620" s="178" t="str">
        <f>VLOOKUP(A620,'BASE REGISTRO AGOSTO'!$A$1:$T$889,15,FALSE)</f>
        <v>22724279
cel  954233521 (María Eugenia Pino)</v>
      </c>
      <c r="P620" s="178" t="str">
        <f>VLOOKUP(A620,'BASE REGISTRO AGOSTO'!$A$1:$T$889,16,FALSE)</f>
        <v xml:space="preserve">chilederecho@gmail.com
direccion@chilederechos.cl .     
mepderecho@gmail.com
</v>
      </c>
      <c r="Q620" s="178">
        <f>VLOOKUP(A620,'BASE REGISTRO AGOSTO'!$A$1:$T$889,17,FALSE)</f>
        <v>0</v>
      </c>
      <c r="R620" s="178">
        <f>VLOOKUP(A620,'BASE REGISTRO AGOSTO'!$A$1:$T$889,18,FALSE)</f>
        <v>93991</v>
      </c>
      <c r="S620" s="178" t="str">
        <f>VLOOKUP(A620,'BASE REGISTRO AGOSTO'!$A$1:$T$889,19,FALSE)</f>
        <v>Se acompaña certificado financiero correspondiente al año 202o, aprobado por el Sub Departamento de Supervisión Financiera Nacional.</v>
      </c>
      <c r="T620" s="183">
        <f>VLOOKUP(A620,'BASE REGISTRO AGOSTO'!$A$1:$T$889,20,FALSE)</f>
        <v>37970</v>
      </c>
      <c r="U620" s="177">
        <v>7102</v>
      </c>
      <c r="V620" s="179">
        <v>6413280</v>
      </c>
      <c r="W620" s="179">
        <v>51466572</v>
      </c>
      <c r="X620" s="180">
        <v>44469</v>
      </c>
      <c r="Y620" s="176" t="s">
        <v>6489</v>
      </c>
      <c r="Z620" s="176" t="s">
        <v>6490</v>
      </c>
      <c r="AA620" s="181" t="s">
        <v>6557</v>
      </c>
    </row>
    <row r="621" spans="1:27" ht="15.75" customHeight="1" x14ac:dyDescent="0.2">
      <c r="A621" s="177">
        <v>7102</v>
      </c>
      <c r="B621" s="178" t="str">
        <f>VLOOKUP(A621,'BASE REGISTRO AGOSTO'!$A$1:$T$889,2,FALSE)</f>
        <v>Corporación “Chile Derechos Centro de Estudios y Desarrollo Social”, CHILE DERECHOS o CHIDERE.</v>
      </c>
      <c r="C621" s="178">
        <f>VLOOKUP(A621,'BASE REGISTRO AGOSTO'!$A$1:$T$889,3,FALSE)</f>
        <v>651853702</v>
      </c>
      <c r="D621" s="178" t="str">
        <f>VLOOKUP(A621,'BASE REGISTRO AGOSTO'!$A$1:$T$889,4,FALSE)</f>
        <v>Corporación de Derecho Privado.</v>
      </c>
      <c r="E621" s="178" t="str">
        <f>VLOOKUP(A621,'BASE REGISTRO AGOSTO'!$A$1:$T$889,5,FALSE)</f>
        <v>Otorgado por Decreto Supremo Nº 13, de fecha 8 de enero de 2003, por el Ministerio de Justicia.  Publicado en el Diario Oficial con fecha 24 de enero de 2003</v>
      </c>
      <c r="F621" s="178" t="str">
        <f>VLOOKUP(A621,'BASE REGISTRO AGOSTO'!$A$1:$T$889,6,FALSE)</f>
        <v>Certificado de Vigencia de Persona Jurídica Sin Fines de Lucro Folio Nº 500398149755, de fecha 12 de julio de 2021, emitido por el Servicio de Registro Civil e Identificación.</v>
      </c>
      <c r="G621" s="178" t="str">
        <f>VLOOKUP(A621,'BASE REGISTRO AGOSTO'!$A$1:$T$889,7,FALSE)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1" s="178" t="str">
        <f>VLOOKUP(A621,'BASE REGISTRO AGOSTO'!$A$1:$T$889,8,FALSE)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1" s="178" t="str">
        <f>VLOOKUP(A621,'BASE REGISTRO AGOSTO'!$A$1:$T$889,9,FALSE)</f>
        <v>Durarán 02 años en sus cargos.</v>
      </c>
      <c r="J621" s="178" t="str">
        <f>VLOOKUP(A621,'BASE REGISTRO AGOSTO'!$A$1:$T$889,10,FALSE)</f>
        <v>Del 18 de julio de 2019 al 18 de julio de 2021</v>
      </c>
      <c r="K621" s="178" t="str">
        <f>VLOOKUP(A621,'BASE REGISTRO AGOSTO'!$A$1:$T$889,11,FALSE)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1" s="178" t="str">
        <f>VLOOKUP(A621,'BASE REGISTRO AGOSTO'!$A$1:$T$889,12,FALSE)</f>
        <v xml:space="preserve">Litoral Nº 6225, Lo Hermida, Peñalolén
</v>
      </c>
      <c r="M621" s="178" t="str">
        <f>VLOOKUP(A621,'BASE REGISTRO AGOSTO'!$A$1:$T$889,13,FALSE)</f>
        <v>XIII</v>
      </c>
      <c r="N621" s="178" t="str">
        <f>VLOOKUP(A621,'BASE REGISTRO AGOSTO'!$A$1:$T$889,14,FALSE)</f>
        <v xml:space="preserve">Peñañolén </v>
      </c>
      <c r="O621" s="178" t="str">
        <f>VLOOKUP(A621,'BASE REGISTRO AGOSTO'!$A$1:$T$889,15,FALSE)</f>
        <v>22724279
cel  954233521 (María Eugenia Pino)</v>
      </c>
      <c r="P621" s="178" t="str">
        <f>VLOOKUP(A621,'BASE REGISTRO AGOSTO'!$A$1:$T$889,16,FALSE)</f>
        <v xml:space="preserve">chilederecho@gmail.com
direccion@chilederechos.cl .     
mepderecho@gmail.com
</v>
      </c>
      <c r="Q621" s="178">
        <f>VLOOKUP(A621,'BASE REGISTRO AGOSTO'!$A$1:$T$889,17,FALSE)</f>
        <v>0</v>
      </c>
      <c r="R621" s="178">
        <f>VLOOKUP(A621,'BASE REGISTRO AGOSTO'!$A$1:$T$889,18,FALSE)</f>
        <v>93991</v>
      </c>
      <c r="S621" s="178" t="str">
        <f>VLOOKUP(A621,'BASE REGISTRO AGOSTO'!$A$1:$T$889,19,FALSE)</f>
        <v>Se acompaña certificado financiero correspondiente al año 202o, aprobado por el Sub Departamento de Supervisión Financiera Nacional.</v>
      </c>
      <c r="T621" s="183">
        <f>VLOOKUP(A621,'BASE REGISTRO AGOSTO'!$A$1:$T$889,20,FALSE)</f>
        <v>37970</v>
      </c>
      <c r="U621" s="177">
        <v>7102</v>
      </c>
      <c r="V621" s="179">
        <v>8016600</v>
      </c>
      <c r="W621" s="179">
        <v>64132800</v>
      </c>
      <c r="X621" s="180">
        <v>44469</v>
      </c>
      <c r="Y621" s="176" t="s">
        <v>6489</v>
      </c>
      <c r="Z621" s="176" t="s">
        <v>6490</v>
      </c>
      <c r="AA621" s="181" t="s">
        <v>6573</v>
      </c>
    </row>
    <row r="622" spans="1:27" ht="15.75" customHeight="1" x14ac:dyDescent="0.2">
      <c r="A622" s="177">
        <v>7102</v>
      </c>
      <c r="B622" s="178" t="str">
        <f>VLOOKUP(A622,'BASE REGISTRO AGOSTO'!$A$1:$T$889,2,FALSE)</f>
        <v>Corporación “Chile Derechos Centro de Estudios y Desarrollo Social”, CHILE DERECHOS o CHIDERE.</v>
      </c>
      <c r="C622" s="178">
        <f>VLOOKUP(A622,'BASE REGISTRO AGOSTO'!$A$1:$T$889,3,FALSE)</f>
        <v>651853702</v>
      </c>
      <c r="D622" s="178" t="str">
        <f>VLOOKUP(A622,'BASE REGISTRO AGOSTO'!$A$1:$T$889,4,FALSE)</f>
        <v>Corporación de Derecho Privado.</v>
      </c>
      <c r="E622" s="178" t="str">
        <f>VLOOKUP(A622,'BASE REGISTRO AGOSTO'!$A$1:$T$889,5,FALSE)</f>
        <v>Otorgado por Decreto Supremo Nº 13, de fecha 8 de enero de 2003, por el Ministerio de Justicia.  Publicado en el Diario Oficial con fecha 24 de enero de 2003</v>
      </c>
      <c r="F622" s="178" t="str">
        <f>VLOOKUP(A622,'BASE REGISTRO AGOSTO'!$A$1:$T$889,6,FALSE)</f>
        <v>Certificado de Vigencia de Persona Jurídica Sin Fines de Lucro Folio Nº 500398149755, de fecha 12 de julio de 2021, emitido por el Servicio de Registro Civil e Identificación.</v>
      </c>
      <c r="G622" s="178" t="str">
        <f>VLOOKUP(A622,'BASE REGISTRO AGOSTO'!$A$1:$T$889,7,FALSE)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2" s="178" t="str">
        <f>VLOOKUP(A622,'BASE REGISTRO AGOSTO'!$A$1:$T$889,8,FALSE)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2" s="178" t="str">
        <f>VLOOKUP(A622,'BASE REGISTRO AGOSTO'!$A$1:$T$889,9,FALSE)</f>
        <v>Durarán 02 años en sus cargos.</v>
      </c>
      <c r="J622" s="178" t="str">
        <f>VLOOKUP(A622,'BASE REGISTRO AGOSTO'!$A$1:$T$889,10,FALSE)</f>
        <v>Del 18 de julio de 2019 al 18 de julio de 2021</v>
      </c>
      <c r="K622" s="178" t="str">
        <f>VLOOKUP(A622,'BASE REGISTRO AGOSTO'!$A$1:$T$889,11,FALSE)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2" s="178" t="str">
        <f>VLOOKUP(A622,'BASE REGISTRO AGOSTO'!$A$1:$T$889,12,FALSE)</f>
        <v xml:space="preserve">Litoral Nº 6225, Lo Hermida, Peñalolén
</v>
      </c>
      <c r="M622" s="178" t="str">
        <f>VLOOKUP(A622,'BASE REGISTRO AGOSTO'!$A$1:$T$889,13,FALSE)</f>
        <v>XIII</v>
      </c>
      <c r="N622" s="178" t="str">
        <f>VLOOKUP(A622,'BASE REGISTRO AGOSTO'!$A$1:$T$889,14,FALSE)</f>
        <v xml:space="preserve">Peñañolén </v>
      </c>
      <c r="O622" s="178" t="str">
        <f>VLOOKUP(A622,'BASE REGISTRO AGOSTO'!$A$1:$T$889,15,FALSE)</f>
        <v>22724279
cel  954233521 (María Eugenia Pino)</v>
      </c>
      <c r="P622" s="178" t="str">
        <f>VLOOKUP(A622,'BASE REGISTRO AGOSTO'!$A$1:$T$889,16,FALSE)</f>
        <v xml:space="preserve">chilederecho@gmail.com
direccion@chilederechos.cl .     
mepderecho@gmail.com
</v>
      </c>
      <c r="Q622" s="178">
        <f>VLOOKUP(A622,'BASE REGISTRO AGOSTO'!$A$1:$T$889,17,FALSE)</f>
        <v>0</v>
      </c>
      <c r="R622" s="178">
        <f>VLOOKUP(A622,'BASE REGISTRO AGOSTO'!$A$1:$T$889,18,FALSE)</f>
        <v>93991</v>
      </c>
      <c r="S622" s="178" t="str">
        <f>VLOOKUP(A622,'BASE REGISTRO AGOSTO'!$A$1:$T$889,19,FALSE)</f>
        <v>Se acompaña certificado financiero correspondiente al año 202o, aprobado por el Sub Departamento de Supervisión Financiera Nacional.</v>
      </c>
      <c r="T622" s="183">
        <f>VLOOKUP(A622,'BASE REGISTRO AGOSTO'!$A$1:$T$889,20,FALSE)</f>
        <v>37970</v>
      </c>
      <c r="U622" s="177">
        <v>7102</v>
      </c>
      <c r="V622" s="179">
        <v>8016600</v>
      </c>
      <c r="W622" s="179">
        <v>64132800</v>
      </c>
      <c r="X622" s="180">
        <v>44469</v>
      </c>
      <c r="Y622" s="176" t="s">
        <v>6489</v>
      </c>
      <c r="Z622" s="176" t="s">
        <v>6490</v>
      </c>
      <c r="AA622" s="181" t="s">
        <v>6575</v>
      </c>
    </row>
    <row r="623" spans="1:27" ht="15.75" customHeight="1" x14ac:dyDescent="0.2">
      <c r="A623" s="177">
        <v>7102</v>
      </c>
      <c r="B623" s="178" t="str">
        <f>VLOOKUP(A623,'BASE REGISTRO AGOSTO'!$A$1:$T$889,2,FALSE)</f>
        <v>Corporación “Chile Derechos Centro de Estudios y Desarrollo Social”, CHILE DERECHOS o CHIDERE.</v>
      </c>
      <c r="C623" s="178">
        <f>VLOOKUP(A623,'BASE REGISTRO AGOSTO'!$A$1:$T$889,3,FALSE)</f>
        <v>651853702</v>
      </c>
      <c r="D623" s="178" t="str">
        <f>VLOOKUP(A623,'BASE REGISTRO AGOSTO'!$A$1:$T$889,4,FALSE)</f>
        <v>Corporación de Derecho Privado.</v>
      </c>
      <c r="E623" s="178" t="str">
        <f>VLOOKUP(A623,'BASE REGISTRO AGOSTO'!$A$1:$T$889,5,FALSE)</f>
        <v>Otorgado por Decreto Supremo Nº 13, de fecha 8 de enero de 2003, por el Ministerio de Justicia.  Publicado en el Diario Oficial con fecha 24 de enero de 2003</v>
      </c>
      <c r="F623" s="178" t="str">
        <f>VLOOKUP(A623,'BASE REGISTRO AGOSTO'!$A$1:$T$889,6,FALSE)</f>
        <v>Certificado de Vigencia de Persona Jurídica Sin Fines de Lucro Folio Nº 500398149755, de fecha 12 de julio de 2021, emitido por el Servicio de Registro Civil e Identificación.</v>
      </c>
      <c r="G623" s="178" t="str">
        <f>VLOOKUP(A623,'BASE REGISTRO AGOSTO'!$A$1:$T$889,7,FALSE)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3" s="178" t="str">
        <f>VLOOKUP(A623,'BASE REGISTRO AGOSTO'!$A$1:$T$889,8,FALSE)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3" s="178" t="str">
        <f>VLOOKUP(A623,'BASE REGISTRO AGOSTO'!$A$1:$T$889,9,FALSE)</f>
        <v>Durarán 02 años en sus cargos.</v>
      </c>
      <c r="J623" s="178" t="str">
        <f>VLOOKUP(A623,'BASE REGISTRO AGOSTO'!$A$1:$T$889,10,FALSE)</f>
        <v>Del 18 de julio de 2019 al 18 de julio de 2021</v>
      </c>
      <c r="K623" s="178" t="str">
        <f>VLOOKUP(A623,'BASE REGISTRO AGOSTO'!$A$1:$T$889,11,FALSE)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3" s="178" t="str">
        <f>VLOOKUP(A623,'BASE REGISTRO AGOSTO'!$A$1:$T$889,12,FALSE)</f>
        <v xml:space="preserve">Litoral Nº 6225, Lo Hermida, Peñalolén
</v>
      </c>
      <c r="M623" s="178" t="str">
        <f>VLOOKUP(A623,'BASE REGISTRO AGOSTO'!$A$1:$T$889,13,FALSE)</f>
        <v>XIII</v>
      </c>
      <c r="N623" s="178" t="str">
        <f>VLOOKUP(A623,'BASE REGISTRO AGOSTO'!$A$1:$T$889,14,FALSE)</f>
        <v xml:space="preserve">Peñañolén </v>
      </c>
      <c r="O623" s="178" t="str">
        <f>VLOOKUP(A623,'BASE REGISTRO AGOSTO'!$A$1:$T$889,15,FALSE)</f>
        <v>22724279
cel  954233521 (María Eugenia Pino)</v>
      </c>
      <c r="P623" s="178" t="str">
        <f>VLOOKUP(A623,'BASE REGISTRO AGOSTO'!$A$1:$T$889,16,FALSE)</f>
        <v xml:space="preserve">chilederecho@gmail.com
direccion@chilederechos.cl .     
mepderecho@gmail.com
</v>
      </c>
      <c r="Q623" s="178">
        <f>VLOOKUP(A623,'BASE REGISTRO AGOSTO'!$A$1:$T$889,17,FALSE)</f>
        <v>0</v>
      </c>
      <c r="R623" s="178">
        <f>VLOOKUP(A623,'BASE REGISTRO AGOSTO'!$A$1:$T$889,18,FALSE)</f>
        <v>93991</v>
      </c>
      <c r="S623" s="178" t="str">
        <f>VLOOKUP(A623,'BASE REGISTRO AGOSTO'!$A$1:$T$889,19,FALSE)</f>
        <v>Se acompaña certificado financiero correspondiente al año 202o, aprobado por el Sub Departamento de Supervisión Financiera Nacional.</v>
      </c>
      <c r="T623" s="183">
        <f>VLOOKUP(A623,'BASE REGISTRO AGOSTO'!$A$1:$T$889,20,FALSE)</f>
        <v>37970</v>
      </c>
      <c r="U623" s="177">
        <v>7102</v>
      </c>
      <c r="V623" s="179">
        <v>12826560</v>
      </c>
      <c r="W623" s="179">
        <v>102612480</v>
      </c>
      <c r="X623" s="180">
        <v>44469</v>
      </c>
      <c r="Y623" s="176" t="s">
        <v>6489</v>
      </c>
      <c r="Z623" s="176" t="s">
        <v>6490</v>
      </c>
      <c r="AA623" s="181" t="s">
        <v>6588</v>
      </c>
    </row>
    <row r="624" spans="1:27" ht="15.75" customHeight="1" x14ac:dyDescent="0.2">
      <c r="A624" s="177">
        <v>7104</v>
      </c>
      <c r="B624" s="178" t="str">
        <f>VLOOKUP(A624,'BASE REGISTRO AGOSTO'!$A$1:$T$889,2,FALSE)</f>
        <v xml:space="preserve">
I. Municipalidad de Pudahuel  
</v>
      </c>
      <c r="C624" s="178">
        <f>VLOOKUP(A624,'BASE REGISTRO AGOSTO'!$A$1:$T$889,3,FALSE)</f>
        <v>690711001</v>
      </c>
      <c r="D624" s="178" t="str">
        <f>VLOOKUP(A624,'BASE REGISTRO AGOSTO'!$A$1:$T$889,4,FALSE)</f>
        <v>Municipalidad</v>
      </c>
      <c r="E624" s="178" t="str">
        <f>VLOOKUP(A624,'BASE REGISTRO AGOSTO'!$A$1:$T$889,5,FALSE)</f>
        <v>Constitución Política de la República, art. 107.</v>
      </c>
      <c r="F624" s="178" t="str">
        <f>VLOOKUP(A624,'BASE REGISTRO AGOSTO'!$A$1:$T$889,6,FALSE)</f>
        <v>Indefinida.</v>
      </c>
      <c r="G624" s="178" t="str">
        <f>VLOOKUP(A624,'BASE REGISTRO AGOSTO'!$A$1:$T$889,7,FALSE)</f>
        <v>Según Ley Orgánica Nº 18.695, arts. 1º al 4º.</v>
      </c>
      <c r="H624" s="178" t="str">
        <f>VLOOKUP(A624,'BASE REGISTRO AGOSTO'!$A$1:$T$889,8,FALSE)</f>
        <v>no tiene</v>
      </c>
      <c r="I624" s="178">
        <f>VLOOKUP(A624,'BASE REGISTRO AGOSTO'!$A$1:$T$889,9,FALSE)</f>
        <v>0</v>
      </c>
      <c r="J624" s="178">
        <f>VLOOKUP(A624,'BASE REGISTRO AGOSTO'!$A$1:$T$889,10,FALSE)</f>
        <v>0</v>
      </c>
      <c r="K624" s="178" t="str">
        <f>VLOOKUP(A624,'BASE REGISTRO AGOSTO'!$A$1:$T$889,11,FALSE)</f>
        <v xml:space="preserve">Ítalo Andrés Bravo Lizana
</v>
      </c>
      <c r="L624" s="178" t="str">
        <f>VLOOKUP(A624,'BASE REGISTRO AGOSTO'!$A$1:$T$889,12,FALSE)</f>
        <v>San Pablo Nº 8444, Pudahuel, Región Metropolitana.</v>
      </c>
      <c r="M624" s="178" t="str">
        <f>VLOOKUP(A624,'BASE REGISTRO AGOSTO'!$A$1:$T$889,13,FALSE)</f>
        <v>XIII</v>
      </c>
      <c r="N624" s="178" t="str">
        <f>VLOOKUP(A624,'BASE REGISTRO AGOSTO'!$A$1:$T$889,14,FALSE)</f>
        <v>Pudahuel</v>
      </c>
      <c r="O624" s="178">
        <f>VLOOKUP(A624,'BASE REGISTRO AGOSTO'!$A$1:$T$889,15,FALSE)</f>
        <v>0</v>
      </c>
      <c r="P624" s="178">
        <f>VLOOKUP(A624,'BASE REGISTRO AGOSTO'!$A$1:$T$889,16,FALSE)</f>
        <v>0</v>
      </c>
      <c r="Q624" s="178">
        <f>VLOOKUP(A624,'BASE REGISTRO AGOSTO'!$A$1:$T$889,17,FALSE)</f>
        <v>0</v>
      </c>
      <c r="R624" s="178">
        <f>VLOOKUP(A624,'BASE REGISTRO AGOSTO'!$A$1:$T$889,18,FALSE)</f>
        <v>91001</v>
      </c>
      <c r="S624" s="178" t="str">
        <f>VLOOKUP(A624,'BASE REGISTRO AGOSTO'!$A$1:$T$889,19,FALSE)</f>
        <v xml:space="preserve">No se acompañan. Aplica Informe Jurídico Nº 09, de  fecha 14 de marzo de 2011 del Departamento Jurídico y Dictamen Nº 070791, de 2009, de la Contraloría General de la República.  </v>
      </c>
      <c r="T624" s="183">
        <f>VLOOKUP(A624,'BASE REGISTRO AGOSTO'!$A$1:$T$889,20,FALSE)</f>
        <v>37970</v>
      </c>
      <c r="U624" s="177">
        <v>7104</v>
      </c>
      <c r="V624" s="179">
        <v>10897887</v>
      </c>
      <c r="W624" s="179">
        <v>87183096</v>
      </c>
      <c r="X624" s="180">
        <v>44469</v>
      </c>
      <c r="Y624" s="176" t="s">
        <v>6489</v>
      </c>
      <c r="Z624" s="176" t="s">
        <v>6490</v>
      </c>
      <c r="AA624" s="181" t="s">
        <v>6533</v>
      </c>
    </row>
    <row r="625" spans="1:27" ht="15.75" customHeight="1" x14ac:dyDescent="0.2">
      <c r="A625" s="177">
        <v>7105</v>
      </c>
      <c r="B625" s="178" t="str">
        <f>VLOOKUP(A625,'BASE REGISTRO AGOSTO'!$A$1:$T$889,2,FALSE)</f>
        <v xml:space="preserve">
I. Municipalidad de Traiguén
</v>
      </c>
      <c r="C625" s="178">
        <f>VLOOKUP(A625,'BASE REGISTRO AGOSTO'!$A$1:$T$889,3,FALSE)</f>
        <v>691807002</v>
      </c>
      <c r="D625" s="178" t="str">
        <f>VLOOKUP(A625,'BASE REGISTRO AGOSTO'!$A$1:$T$889,4,FALSE)</f>
        <v>Municipalidad</v>
      </c>
      <c r="E625" s="178" t="str">
        <f>VLOOKUP(A625,'BASE REGISTRO AGOSTO'!$A$1:$T$889,5,FALSE)</f>
        <v>Constitución Política de la República, art. 107.</v>
      </c>
      <c r="F625" s="178" t="str">
        <f>VLOOKUP(A625,'BASE REGISTRO AGOSTO'!$A$1:$T$889,6,FALSE)</f>
        <v>Indefinida.</v>
      </c>
      <c r="G625" s="178" t="str">
        <f>VLOOKUP(A625,'BASE REGISTRO AGOSTO'!$A$1:$T$889,7,FALSE)</f>
        <v>Según Ley Orgánica Nº 18.695, arts. 1º al 4º.</v>
      </c>
      <c r="H625" s="178" t="str">
        <f>VLOOKUP(A625,'BASE REGISTRO AGOSTO'!$A$1:$T$889,8,FALSE)</f>
        <v>no tiene</v>
      </c>
      <c r="I625" s="178">
        <f>VLOOKUP(A625,'BASE REGISTRO AGOSTO'!$A$1:$T$889,9,FALSE)</f>
        <v>0</v>
      </c>
      <c r="J625" s="178">
        <f>VLOOKUP(A625,'BASE REGISTRO AGOSTO'!$A$1:$T$889,10,FALSE)</f>
        <v>0</v>
      </c>
      <c r="K625" s="178" t="str">
        <f>VLOOKUP(A625,'BASE REGISTRO AGOSTO'!$A$1:$T$889,11,FALSE)</f>
        <v>Alcalde: Ricardo Sanhueza Pirce,</v>
      </c>
      <c r="L625" s="178" t="str">
        <f>VLOOKUP(A625,'BASE REGISTRO AGOSTO'!$A$1:$T$889,12,FALSE)</f>
        <v xml:space="preserve">Basilio Urrutia Nº914, Traiguén, Novena Región.
</v>
      </c>
      <c r="M625" s="178" t="str">
        <f>VLOOKUP(A625,'BASE REGISTRO AGOSTO'!$A$1:$T$889,13,FALSE)</f>
        <v>IX</v>
      </c>
      <c r="N625" s="178" t="str">
        <f>VLOOKUP(A625,'BASE REGISTRO AGOSTO'!$A$1:$T$889,14,FALSE)</f>
        <v xml:space="preserve"> Traiguén</v>
      </c>
      <c r="O625" s="178" t="str">
        <f>VLOOKUP(A625,'BASE REGISTRO AGOSTO'!$A$1:$T$889,15,FALSE)</f>
        <v>4522886731
4522885517</v>
      </c>
      <c r="P625" s="178" t="str">
        <f>VLOOKUP(A625,'BASE REGISTRO AGOSTO'!$A$1:$T$889,16,FALSE)</f>
        <v xml:space="preserve">alcaldesanhuezap@mtraiguen.cl
municipalidad@traiguen.cl 
</v>
      </c>
      <c r="Q625" s="178">
        <f>VLOOKUP(A625,'BASE REGISTRO AGOSTO'!$A$1:$T$889,17,FALSE)</f>
        <v>0</v>
      </c>
      <c r="R625" s="178" t="str">
        <f>VLOOKUP(A625,'BASE REGISTRO AGOSTO'!$A$1:$T$889,18,FALSE)</f>
        <v>91001: Administración Pública.</v>
      </c>
      <c r="S625" s="178" t="str">
        <f>VLOOKUP(A625,'BASE REGISTRO AGOSTO'!$A$1:$T$889,19,FALSE)</f>
        <v xml:space="preserve">No se acompañan. Aplica Informe Jurídico Nº 09, de  fecha 14 de marzo de 2011 del Departamento Jurídico y Dictamen Nº 070791, de 2009, de la Contraloría General de la República.  
</v>
      </c>
      <c r="T625" s="183">
        <f>VLOOKUP(A625,'BASE REGISTRO AGOSTO'!$A$1:$T$889,20,FALSE)</f>
        <v>37970</v>
      </c>
      <c r="U625" s="177">
        <v>7105</v>
      </c>
      <c r="V625" s="179">
        <v>5056871</v>
      </c>
      <c r="W625" s="179">
        <v>35544757</v>
      </c>
      <c r="X625" s="180">
        <v>44469</v>
      </c>
      <c r="Y625" s="176" t="s">
        <v>6489</v>
      </c>
      <c r="Z625" s="176" t="s">
        <v>6490</v>
      </c>
      <c r="AA625" s="181" t="s">
        <v>6499</v>
      </c>
    </row>
    <row r="626" spans="1:27" ht="15.75" customHeight="1" x14ac:dyDescent="0.2">
      <c r="A626" s="177">
        <v>7106</v>
      </c>
      <c r="B626" s="178" t="str">
        <f>VLOOKUP(A626,'BASE REGISTRO AGOSTO'!$A$1:$T$889,2,FALSE)</f>
        <v>I. Municipalidad de Puerto Montt</v>
      </c>
      <c r="C626" s="178">
        <f>VLOOKUP(A626,'BASE REGISTRO AGOSTO'!$A$1:$T$889,3,FALSE)</f>
        <v>692201000</v>
      </c>
      <c r="D626" s="178" t="str">
        <f>VLOOKUP(A626,'BASE REGISTRO AGOSTO'!$A$1:$T$889,4,FALSE)</f>
        <v>Municipalidad</v>
      </c>
      <c r="E626" s="178" t="str">
        <f>VLOOKUP(A626,'BASE REGISTRO AGOSTO'!$A$1:$T$889,5,FALSE)</f>
        <v>Constitución Política de la República, artículo 107</v>
      </c>
      <c r="F626" s="178" t="str">
        <f>VLOOKUP(A626,'BASE REGISTRO AGOSTO'!$A$1:$T$889,6,FALSE)</f>
        <v>Indefinida</v>
      </c>
      <c r="G626" s="178" t="str">
        <f>VLOOKUP(A626,'BASE REGISTRO AGOSTO'!$A$1:$T$889,7,FALSE)</f>
        <v>Según ley Orgánica N° 18.695, artículos 1° al 4°</v>
      </c>
      <c r="H626" s="178" t="str">
        <f>VLOOKUP(A626,'BASE REGISTRO AGOSTO'!$A$1:$T$889,8,FALSE)</f>
        <v>no tiene</v>
      </c>
      <c r="I626" s="178">
        <f>VLOOKUP(A626,'BASE REGISTRO AGOSTO'!$A$1:$T$889,9,FALSE)</f>
        <v>0</v>
      </c>
      <c r="J626" s="178">
        <f>VLOOKUP(A626,'BASE REGISTRO AGOSTO'!$A$1:$T$889,10,FALSE)</f>
        <v>0</v>
      </c>
      <c r="K626" s="178" t="str">
        <f>VLOOKUP(A626,'BASE REGISTRO AGOSTO'!$A$1:$T$889,11,FALSE)</f>
        <v xml:space="preserve">Carlos Armando Soto Ojeda
</v>
      </c>
      <c r="L626" s="178" t="str">
        <f>VLOOKUP(A626,'BASE REGISTRO AGOSTO'!$A$1:$T$889,12,FALSE)</f>
        <v xml:space="preserve">San Felipe N° 80, tercer piso, comuna de Puerto Montt, Décima Región
Casilla 77
</v>
      </c>
      <c r="M626" s="178" t="str">
        <f>VLOOKUP(A626,'BASE REGISTRO AGOSTO'!$A$1:$T$889,13,FALSE)</f>
        <v>X</v>
      </c>
      <c r="N626" s="178" t="str">
        <f>VLOOKUP(A626,'BASE REGISTRO AGOSTO'!$A$1:$T$889,14,FALSE)</f>
        <v>Puerto Montt</v>
      </c>
      <c r="O626" s="178" t="str">
        <f>VLOOKUP(A626,'BASE REGISTRO AGOSTO'!$A$1:$T$889,15,FALSE)</f>
        <v>F. 261741</v>
      </c>
      <c r="P626" s="178" t="str">
        <f>VLOOKUP(A626,'BASE REGISTRO AGOSTO'!$A$1:$T$889,16,FALSE)</f>
        <v xml:space="preserve">Email: contamont.@puertomonttchile.cl
</v>
      </c>
      <c r="Q626" s="178">
        <f>VLOOKUP(A626,'BASE REGISTRO AGOSTO'!$A$1:$T$889,17,FALSE)</f>
        <v>0</v>
      </c>
      <c r="R626" s="178">
        <f>VLOOKUP(A626,'BASE REGISTRO AGOSTO'!$A$1:$T$889,18,FALSE)</f>
        <v>91001</v>
      </c>
      <c r="S626" s="178" t="str">
        <f>VLOOKUP(A626,'BASE REGISTRO AGOSTO'!$A$1:$T$889,19,FALSE)</f>
        <v xml:space="preserve">Se acompaña certificado de antecedentes financiero, aprobado por la Unidad de Supervisión Financiera Nacional.
Patrimonio: $23.672.771.000.-(no actualizado)
</v>
      </c>
      <c r="T626" s="183">
        <f>VLOOKUP(A626,'BASE REGISTRO AGOSTO'!$A$1:$T$889,20,FALSE)</f>
        <v>37970</v>
      </c>
      <c r="U626" s="177">
        <v>7106</v>
      </c>
      <c r="V626" s="179">
        <v>9298118</v>
      </c>
      <c r="W626" s="179">
        <v>65356492</v>
      </c>
      <c r="X626" s="180">
        <v>44469</v>
      </c>
      <c r="Y626" s="176" t="s">
        <v>6489</v>
      </c>
      <c r="Z626" s="176" t="s">
        <v>6490</v>
      </c>
      <c r="AA626" s="181" t="s">
        <v>6535</v>
      </c>
    </row>
    <row r="627" spans="1:27" ht="15.75" customHeight="1" x14ac:dyDescent="0.2">
      <c r="A627" s="177">
        <v>7110</v>
      </c>
      <c r="B627" s="178" t="str">
        <f>VLOOKUP(A627,'BASE REGISTRO AGOSTO'!$A$1:$T$889,2,FALSE)</f>
        <v xml:space="preserve">
I. Municipalidad de La Ligua
</v>
      </c>
      <c r="C627" s="178">
        <f>VLOOKUP(A627,'BASE REGISTRO AGOSTO'!$A$1:$T$889,3,FALSE)</f>
        <v>690501007</v>
      </c>
      <c r="D627" s="178" t="str">
        <f>VLOOKUP(A627,'BASE REGISTRO AGOSTO'!$A$1:$T$889,4,FALSE)</f>
        <v>Municipalidad</v>
      </c>
      <c r="E627" s="178" t="str">
        <f>VLOOKUP(A627,'BASE REGISTRO AGOSTO'!$A$1:$T$889,5,FALSE)</f>
        <v>Constitución Política de la República, art. 107.</v>
      </c>
      <c r="F627" s="178" t="str">
        <f>VLOOKUP(A627,'BASE REGISTRO AGOSTO'!$A$1:$T$889,6,FALSE)</f>
        <v>Indefinida.</v>
      </c>
      <c r="G627" s="178" t="str">
        <f>VLOOKUP(A627,'BASE REGISTRO AGOSTO'!$A$1:$T$889,7,FALSE)</f>
        <v>Según Ley Orgánica Nº 18.695, arts. 1º al 4º.</v>
      </c>
      <c r="H627" s="178" t="str">
        <f>VLOOKUP(A627,'BASE REGISTRO AGOSTO'!$A$1:$T$889,8,FALSE)</f>
        <v>no tiene</v>
      </c>
      <c r="I627" s="178">
        <f>VLOOKUP(A627,'BASE REGISTRO AGOSTO'!$A$1:$T$889,9,FALSE)</f>
        <v>0</v>
      </c>
      <c r="J627" s="178">
        <f>VLOOKUP(A627,'BASE REGISTRO AGOSTO'!$A$1:$T$889,10,FALSE)</f>
        <v>0</v>
      </c>
      <c r="K627" s="178" t="str">
        <f>VLOOKUP(A627,'BASE REGISTRO AGOSTO'!$A$1:$T$889,11,FALSE)</f>
        <v xml:space="preserve">Patricio Daniel Pallares Valenzuela, </v>
      </c>
      <c r="L627" s="178" t="str">
        <f>VLOOKUP(A627,'BASE REGISTRO AGOSTO'!$A$1:$T$889,12,FALSE)</f>
        <v>Portales Nº 555, La Ligua, Quinta Región.</v>
      </c>
      <c r="M627" s="178" t="str">
        <f>VLOOKUP(A627,'BASE REGISTRO AGOSTO'!$A$1:$T$889,13,FALSE)</f>
        <v>V</v>
      </c>
      <c r="N627" s="178" t="str">
        <f>VLOOKUP(A627,'BASE REGISTRO AGOSTO'!$A$1:$T$889,14,FALSE)</f>
        <v>La Ligua</v>
      </c>
      <c r="O627" s="178">
        <f>VLOOKUP(A627,'BASE REGISTRO AGOSTO'!$A$1:$T$889,15,FALSE)</f>
        <v>0</v>
      </c>
      <c r="P627" s="178">
        <f>VLOOKUP(A627,'BASE REGISTRO AGOSTO'!$A$1:$T$889,16,FALSE)</f>
        <v>0</v>
      </c>
      <c r="Q627" s="178">
        <f>VLOOKUP(A627,'BASE REGISTRO AGOSTO'!$A$1:$T$889,17,FALSE)</f>
        <v>0</v>
      </c>
      <c r="R627" s="178">
        <f>VLOOKUP(A627,'BASE REGISTRO AGOSTO'!$A$1:$T$889,18,FALSE)</f>
        <v>91001</v>
      </c>
      <c r="S627" s="178" t="str">
        <f>VLOOKUP(A627,'BASE REGISTRO AGOSTO'!$A$1:$T$889,19,FALSE)</f>
        <v xml:space="preserve">No se acompañan. Aplica Informe Jurídico Nº 09, de  fecha 14 de marzo de 2011 del Departamento Jurídico y Dictamen Nº 070791, de 2009, de la Contraloría General de la República.  
</v>
      </c>
      <c r="T627" s="183">
        <f>VLOOKUP(A627,'BASE REGISTRO AGOSTO'!$A$1:$T$889,20,FALSE)</f>
        <v>37970</v>
      </c>
      <c r="U627" s="177">
        <v>7110</v>
      </c>
      <c r="V627" s="179">
        <v>5866771</v>
      </c>
      <c r="W627" s="179">
        <v>41237553</v>
      </c>
      <c r="X627" s="180">
        <v>44469</v>
      </c>
      <c r="Y627" s="176" t="s">
        <v>6489</v>
      </c>
      <c r="Z627" s="176" t="s">
        <v>6490</v>
      </c>
      <c r="AA627" s="181" t="s">
        <v>6512</v>
      </c>
    </row>
    <row r="628" spans="1:27" ht="15.75" customHeight="1" x14ac:dyDescent="0.2">
      <c r="A628" s="177">
        <v>7116</v>
      </c>
      <c r="B628" s="178" t="str">
        <f>VLOOKUP(A628,'BASE REGISTRO AGOSTO'!$A$1:$T$889,2,FALSE)</f>
        <v xml:space="preserve">
I. Municipalidad de Puente Alto
</v>
      </c>
      <c r="C628" s="178">
        <f>VLOOKUP(A628,'BASE REGISTRO AGOSTO'!$A$1:$T$889,3,FALSE)</f>
        <v>690721007</v>
      </c>
      <c r="D628" s="178" t="str">
        <f>VLOOKUP(A628,'BASE REGISTRO AGOSTO'!$A$1:$T$889,4,FALSE)</f>
        <v>Municipalidad</v>
      </c>
      <c r="E628" s="178" t="str">
        <f>VLOOKUP(A628,'BASE REGISTRO AGOSTO'!$A$1:$T$889,5,FALSE)</f>
        <v>Constitución Política de la República, art. 107.</v>
      </c>
      <c r="F628" s="178" t="str">
        <f>VLOOKUP(A628,'BASE REGISTRO AGOSTO'!$A$1:$T$889,6,FALSE)</f>
        <v>Indefinida.</v>
      </c>
      <c r="G628" s="178" t="str">
        <f>VLOOKUP(A628,'BASE REGISTRO AGOSTO'!$A$1:$T$889,7,FALSE)</f>
        <v>Según Ley Orgánica Nº 18.695, arts. 1º al 4º.</v>
      </c>
      <c r="H628" s="178" t="str">
        <f>VLOOKUP(A628,'BASE REGISTRO AGOSTO'!$A$1:$T$889,8,FALSE)</f>
        <v>no tiene</v>
      </c>
      <c r="I628" s="178">
        <f>VLOOKUP(A628,'BASE REGISTRO AGOSTO'!$A$1:$T$889,9,FALSE)</f>
        <v>0</v>
      </c>
      <c r="J628" s="178">
        <f>VLOOKUP(A628,'BASE REGISTRO AGOSTO'!$A$1:$T$889,10,FALSE)</f>
        <v>0</v>
      </c>
      <c r="K628" s="178" t="str">
        <f>VLOOKUP(A628,'BASE REGISTRO AGOSTO'!$A$1:$T$889,11,FALSE)</f>
        <v xml:space="preserve">Germán Codina Powers  </v>
      </c>
      <c r="L628" s="178" t="str">
        <f>VLOOKUP(A628,'BASE REGISTRO AGOSTO'!$A$1:$T$889,12,FALSE)</f>
        <v>José Manuel Balmaceda Nº 265, Edificio Consistorial, Puente Alto, Región Metropolitana.</v>
      </c>
      <c r="M628" s="178" t="str">
        <f>VLOOKUP(A628,'BASE REGISTRO AGOSTO'!$A$1:$T$889,13,FALSE)</f>
        <v>XIII</v>
      </c>
      <c r="N628" s="178" t="str">
        <f>VLOOKUP(A628,'BASE REGISTRO AGOSTO'!$A$1:$T$889,14,FALSE)</f>
        <v>Puente Alto</v>
      </c>
      <c r="O628" s="178" t="str">
        <f>VLOOKUP(A628,'BASE REGISTRO AGOSTO'!$A$1:$T$889,15,FALSE)</f>
        <v>22-8101600
 22-8101602
 22-7315418
 22-7315332
 22-7315303
 22-7315333</v>
      </c>
      <c r="P628" s="178" t="str">
        <f>VLOOKUP(A628,'BASE REGISTRO AGOSTO'!$A$1:$T$889,16,FALSE)</f>
        <v>mailto:municipalidadpuentealto@mpuentealto.cl
mailto:Francisca.lincoleo@mpuentealto.cl
mailto:opdpuentealto@mpuentealto.cl
mailto:emilio.solis@mpuentealto.cl
mailto:maribel.torres@mpuentealto.cl
mailto:kattia.duran@mpuentealto.cl</v>
      </c>
      <c r="Q628" s="178">
        <f>VLOOKUP(A628,'BASE REGISTRO AGOSTO'!$A$1:$T$889,17,FALSE)</f>
        <v>0</v>
      </c>
      <c r="R628" s="178">
        <f>VLOOKUP(A628,'BASE REGISTRO AGOSTO'!$A$1:$T$889,18,FALSE)</f>
        <v>91001</v>
      </c>
      <c r="S628" s="178" t="str">
        <f>VLOOKUP(A628,'BASE REGISTRO AGOSTO'!$A$1:$T$889,19,FALSE)</f>
        <v xml:space="preserve">No se acompañan. Aplica Informe Jurídico Nº 09, de  fecha 14 de marzo de 2011 del Departamento Jurídico y Dictamen Nº 070791, de 2009, de la Contraloría General de la República.  
</v>
      </c>
      <c r="T628" s="183">
        <f>VLOOKUP(A628,'BASE REGISTRO AGOSTO'!$A$1:$T$889,20,FALSE)</f>
        <v>37970</v>
      </c>
      <c r="U628" s="177">
        <v>7116</v>
      </c>
      <c r="V628" s="179">
        <v>11327163</v>
      </c>
      <c r="W628" s="179">
        <v>90617304</v>
      </c>
      <c r="X628" s="180">
        <v>44469</v>
      </c>
      <c r="Y628" s="176" t="s">
        <v>6489</v>
      </c>
      <c r="Z628" s="176" t="s">
        <v>6490</v>
      </c>
      <c r="AA628" s="181" t="s">
        <v>6534</v>
      </c>
    </row>
    <row r="629" spans="1:27" ht="15.75" customHeight="1" x14ac:dyDescent="0.2">
      <c r="A629" s="177">
        <v>7117</v>
      </c>
      <c r="B629" s="178" t="str">
        <f>VLOOKUP(A629,'BASE REGISTRO AGOSTO'!$A$1:$T$889,2,FALSE)</f>
        <v xml:space="preserve">
I. Municipalidad de Illapel
</v>
      </c>
      <c r="C629" s="178">
        <f>VLOOKUP(A629,'BASE REGISTRO AGOSTO'!$A$1:$T$889,3,FALSE)</f>
        <v>690412004</v>
      </c>
      <c r="D629" s="178" t="str">
        <f>VLOOKUP(A629,'BASE REGISTRO AGOSTO'!$A$1:$T$889,4,FALSE)</f>
        <v>Municipalidad</v>
      </c>
      <c r="E629" s="178" t="str">
        <f>VLOOKUP(A629,'BASE REGISTRO AGOSTO'!$A$1:$T$889,5,FALSE)</f>
        <v>Constitución Política de la República, art. 107.</v>
      </c>
      <c r="F629" s="178" t="str">
        <f>VLOOKUP(A629,'BASE REGISTRO AGOSTO'!$A$1:$T$889,6,FALSE)</f>
        <v>Indefinida.</v>
      </c>
      <c r="G629" s="178" t="str">
        <f>VLOOKUP(A629,'BASE REGISTRO AGOSTO'!$A$1:$T$889,7,FALSE)</f>
        <v>Según Ley Orgánica Nº 18.695, arts. 1º al 4º.</v>
      </c>
      <c r="H629" s="178" t="str">
        <f>VLOOKUP(A629,'BASE REGISTRO AGOSTO'!$A$1:$T$889,8,FALSE)</f>
        <v>no tiene</v>
      </c>
      <c r="I629" s="178">
        <f>VLOOKUP(A629,'BASE REGISTRO AGOSTO'!$A$1:$T$889,9,FALSE)</f>
        <v>0</v>
      </c>
      <c r="J629" s="178">
        <f>VLOOKUP(A629,'BASE REGISTRO AGOSTO'!$A$1:$T$889,10,FALSE)</f>
        <v>0</v>
      </c>
      <c r="K629" s="178" t="str">
        <f>VLOOKUP(A629,'BASE REGISTRO AGOSTO'!$A$1:$T$889,11,FALSE)</f>
        <v xml:space="preserve">Denis Enrique Cortés Vargas </v>
      </c>
      <c r="L629" s="178" t="str">
        <f>VLOOKUP(A629,'BASE REGISTRO AGOSTO'!$A$1:$T$889,12,FALSE)</f>
        <v>Constitución 24, Illapel, Cuarta Región.</v>
      </c>
      <c r="M629" s="178" t="str">
        <f>VLOOKUP(A629,'BASE REGISTRO AGOSTO'!$A$1:$T$889,13,FALSE)</f>
        <v>IV</v>
      </c>
      <c r="N629" s="178" t="str">
        <f>VLOOKUP(A629,'BASE REGISTRO AGOSTO'!$A$1:$T$889,14,FALSE)</f>
        <v xml:space="preserve"> Illapel</v>
      </c>
      <c r="O629" s="178">
        <f>VLOOKUP(A629,'BASE REGISTRO AGOSTO'!$A$1:$T$889,15,FALSE)</f>
        <v>532662300</v>
      </c>
      <c r="P629" s="178" t="str">
        <f>VLOOKUP(A629,'BASE REGISTRO AGOSTO'!$A$1:$T$889,16,FALSE)</f>
        <v>denis.cortes@municipalidadillapel.cl</v>
      </c>
      <c r="Q629" s="178">
        <f>VLOOKUP(A629,'BASE REGISTRO AGOSTO'!$A$1:$T$889,17,FALSE)</f>
        <v>0</v>
      </c>
      <c r="R629" s="178">
        <f>VLOOKUP(A629,'BASE REGISTRO AGOSTO'!$A$1:$T$889,18,FALSE)</f>
        <v>91001</v>
      </c>
      <c r="S629" s="178" t="str">
        <f>VLOOKUP(A629,'BASE REGISTRO AGOSTO'!$A$1:$T$889,19,FALSE)</f>
        <v xml:space="preserve">No se acompañan. Aplica Informe Jurídico Nº 09, de  fecha 14 de marzo de 2011 del Departamento Jurídico y Dictamen Nº 070791, de 2009, de la Contraloría General de la República.  
</v>
      </c>
      <c r="T629" s="183">
        <f>VLOOKUP(A629,'BASE REGISTRO AGOSTO'!$A$1:$T$889,20,FALSE)</f>
        <v>37970</v>
      </c>
      <c r="U629" s="177">
        <v>7117</v>
      </c>
      <c r="V629" s="179">
        <v>11638096</v>
      </c>
      <c r="W629" s="179">
        <v>52835415</v>
      </c>
      <c r="X629" s="180">
        <v>44469</v>
      </c>
      <c r="Y629" s="176" t="s">
        <v>6489</v>
      </c>
      <c r="Z629" s="176" t="s">
        <v>6490</v>
      </c>
      <c r="AA629" s="181" t="s">
        <v>6524</v>
      </c>
    </row>
    <row r="630" spans="1:27" ht="15.75" customHeight="1" x14ac:dyDescent="0.2">
      <c r="A630" s="177">
        <v>7118</v>
      </c>
      <c r="B630" s="178" t="str">
        <f>VLOOKUP(A630,'BASE REGISTRO AGOSTO'!$A$1:$T$889,2,FALSE)</f>
        <v xml:space="preserve">
I. Municipalidad de La Serena.
</v>
      </c>
      <c r="C630" s="178">
        <f>VLOOKUP(A630,'BASE REGISTRO AGOSTO'!$A$1:$T$889,3,FALSE)</f>
        <v>690401002</v>
      </c>
      <c r="D630" s="178" t="str">
        <f>VLOOKUP(A630,'BASE REGISTRO AGOSTO'!$A$1:$T$889,4,FALSE)</f>
        <v>Municipalidad</v>
      </c>
      <c r="E630" s="178" t="str">
        <f>VLOOKUP(A630,'BASE REGISTRO AGOSTO'!$A$1:$T$889,5,FALSE)</f>
        <v>Constitución Política de la República, art. 107.</v>
      </c>
      <c r="F630" s="178" t="str">
        <f>VLOOKUP(A630,'BASE REGISTRO AGOSTO'!$A$1:$T$889,6,FALSE)</f>
        <v>Indefinida.</v>
      </c>
      <c r="G630" s="178" t="str">
        <f>VLOOKUP(A630,'BASE REGISTRO AGOSTO'!$A$1:$T$889,7,FALSE)</f>
        <v>Según Ley Orgánica Nº 18.695, arts. 1º al 4º.</v>
      </c>
      <c r="H630" s="178" t="str">
        <f>VLOOKUP(A630,'BASE REGISTRO AGOSTO'!$A$1:$T$889,8,FALSE)</f>
        <v>no tiene</v>
      </c>
      <c r="I630" s="178">
        <f>VLOOKUP(A630,'BASE REGISTRO AGOSTO'!$A$1:$T$889,9,FALSE)</f>
        <v>0</v>
      </c>
      <c r="J630" s="178">
        <f>VLOOKUP(A630,'BASE REGISTRO AGOSTO'!$A$1:$T$889,10,FALSE)</f>
        <v>0</v>
      </c>
      <c r="K630" s="178" t="str">
        <f>VLOOKUP(A630,'BASE REGISTRO AGOSTO'!$A$1:$T$889,11,FALSE)</f>
        <v xml:space="preserve">Roberto Elías Jacob Jure, </v>
      </c>
      <c r="L630" s="178" t="str">
        <f>VLOOKUP(A630,'BASE REGISTRO AGOSTO'!$A$1:$T$889,12,FALSE)</f>
        <v>Arturo Prat Nº 451, comuna de La Serena, Cuarta Región.</v>
      </c>
      <c r="M630" s="178" t="str">
        <f>VLOOKUP(A630,'BASE REGISTRO AGOSTO'!$A$1:$T$889,13,FALSE)</f>
        <v>IV</v>
      </c>
      <c r="N630" s="178" t="str">
        <f>VLOOKUP(A630,'BASE REGISTRO AGOSTO'!$A$1:$T$889,14,FALSE)</f>
        <v>La Serena</v>
      </c>
      <c r="O630" s="178" t="str">
        <f>VLOOKUP(A630,'BASE REGISTRO AGOSTO'!$A$1:$T$889,15,FALSE)</f>
        <v xml:space="preserve">Fono: 51-2-206501 y Fono: 51-2-427859 </v>
      </c>
      <c r="P630" s="178" t="str">
        <f>VLOOKUP(A630,'BASE REGISTRO AGOSTO'!$A$1:$T$889,16,FALSE)</f>
        <v xml:space="preserve">roberto.iacob@laserena.cl
margarita.riveros@laserena.cl 
Jefa Depto. de la Familia
</v>
      </c>
      <c r="Q630" s="178">
        <f>VLOOKUP(A630,'BASE REGISTRO AGOSTO'!$A$1:$T$889,17,FALSE)</f>
        <v>0</v>
      </c>
      <c r="R630" s="178">
        <f>VLOOKUP(A630,'BASE REGISTRO AGOSTO'!$A$1:$T$889,18,FALSE)</f>
        <v>91001</v>
      </c>
      <c r="S630" s="178" t="str">
        <f>VLOOKUP(A630,'BASE REGISTRO AGOSTO'!$A$1:$T$889,19,FALSE)</f>
        <v xml:space="preserve">No se acompañan. Aplica Informe Jurídico Nº 09, de  fecha 14 de marzo de 2011 del Departamento Jurídico y Dictamen Nº 070791, de 2009, de la Contraloría General de la República.  
</v>
      </c>
      <c r="T630" s="183">
        <f>VLOOKUP(A630,'BASE REGISTRO AGOSTO'!$A$1:$T$889,20,FALSE)</f>
        <v>37970</v>
      </c>
      <c r="U630" s="177">
        <v>7118</v>
      </c>
      <c r="V630" s="179">
        <v>11744991</v>
      </c>
      <c r="W630" s="179">
        <v>77997751</v>
      </c>
      <c r="X630" s="180">
        <v>44469</v>
      </c>
      <c r="Y630" s="176" t="s">
        <v>6489</v>
      </c>
      <c r="Z630" s="176" t="s">
        <v>6490</v>
      </c>
      <c r="AA630" s="181" t="s">
        <v>6525</v>
      </c>
    </row>
    <row r="631" spans="1:27" ht="15.75" customHeight="1" x14ac:dyDescent="0.2">
      <c r="A631" s="177">
        <v>7125</v>
      </c>
      <c r="B631" s="178" t="str">
        <f>VLOOKUP(A631,'BASE REGISTRO AGOSTO'!$A$1:$T$889,2,FALSE)</f>
        <v xml:space="preserve">
I. Municipalidad de Quinta Normal
</v>
      </c>
      <c r="C631" s="178">
        <f>VLOOKUP(A631,'BASE REGISTRO AGOSTO'!$A$1:$T$889,3,FALSE)</f>
        <v>690710005</v>
      </c>
      <c r="D631" s="178" t="str">
        <f>VLOOKUP(A631,'BASE REGISTRO AGOSTO'!$A$1:$T$889,4,FALSE)</f>
        <v>Municipalidad</v>
      </c>
      <c r="E631" s="178" t="str">
        <f>VLOOKUP(A631,'BASE REGISTRO AGOSTO'!$A$1:$T$889,5,FALSE)</f>
        <v>Constitución Política de la República, art. 107.</v>
      </c>
      <c r="F631" s="178" t="str">
        <f>VLOOKUP(A631,'BASE REGISTRO AGOSTO'!$A$1:$T$889,6,FALSE)</f>
        <v>Indefinida.</v>
      </c>
      <c r="G631" s="178" t="str">
        <f>VLOOKUP(A631,'BASE REGISTRO AGOSTO'!$A$1:$T$889,7,FALSE)</f>
        <v>Según Ley Orgánica Nº 18.695, arts. 1º al 4º.</v>
      </c>
      <c r="H631" s="178" t="str">
        <f>VLOOKUP(A631,'BASE REGISTRO AGOSTO'!$A$1:$T$889,8,FALSE)</f>
        <v>no tiene</v>
      </c>
      <c r="I631" s="178">
        <f>VLOOKUP(A631,'BASE REGISTRO AGOSTO'!$A$1:$T$889,9,FALSE)</f>
        <v>0</v>
      </c>
      <c r="J631" s="178">
        <f>VLOOKUP(A631,'BASE REGISTRO AGOSTO'!$A$1:$T$889,10,FALSE)</f>
        <v>0</v>
      </c>
      <c r="K631" s="178" t="str">
        <f>VLOOKUP(A631,'BASE REGISTRO AGOSTO'!$A$1:$T$889,11,FALSE)</f>
        <v xml:space="preserve">Carmen Gloria Fernández Valenzuela  
</v>
      </c>
      <c r="L631" s="178" t="str">
        <f>VLOOKUP(A631,'BASE REGISTRO AGOSTO'!$A$1:$T$889,12,FALSE)</f>
        <v xml:space="preserve">Avenida Carrascal Nº 4447, Quinta Normal, Región Metropolitana. 
</v>
      </c>
      <c r="M631" s="178" t="str">
        <f>VLOOKUP(A631,'BASE REGISTRO AGOSTO'!$A$1:$T$889,13,FALSE)</f>
        <v>XIII</v>
      </c>
      <c r="N631" s="178" t="str">
        <f>VLOOKUP(A631,'BASE REGISTRO AGOSTO'!$A$1:$T$889,14,FALSE)</f>
        <v>Quinta Normal</v>
      </c>
      <c r="O631" s="178" t="str">
        <f>VLOOKUP(A631,'BASE REGISTRO AGOSTO'!$A$1:$T$889,15,FALSE)</f>
        <v xml:space="preserve">Fono: 22-8928802; 22-8928803; 22-8928808
</v>
      </c>
      <c r="P631" s="178" t="str">
        <f>VLOOKUP(A631,'BASE REGISTRO AGOSTO'!$A$1:$T$889,16,FALSE)</f>
        <v>alcaldesa@quintanormal.cl</v>
      </c>
      <c r="Q631" s="178">
        <f>VLOOKUP(A631,'BASE REGISTRO AGOSTO'!$A$1:$T$889,17,FALSE)</f>
        <v>0</v>
      </c>
      <c r="R631" s="178">
        <f>VLOOKUP(A631,'BASE REGISTRO AGOSTO'!$A$1:$T$889,18,FALSE)</f>
        <v>91001</v>
      </c>
      <c r="S631" s="178" t="str">
        <f>VLOOKUP(A631,'BASE REGISTRO AGOSTO'!$A$1:$T$889,19,FALSE)</f>
        <v xml:space="preserve">No se acompañan. Aplica Informe Jurídico Nº 09, de  fecha 14 de marzo de 2011 del Departamento Jurídico y Dictamen Nº 070791, de 2009, de la Contraloría General de la República.  
</v>
      </c>
      <c r="T631" s="183">
        <f>VLOOKUP(A631,'BASE REGISTRO AGOSTO'!$A$1:$T$889,20,FALSE)</f>
        <v>38159</v>
      </c>
      <c r="U631" s="177">
        <v>7125</v>
      </c>
      <c r="V631" s="179">
        <v>12878280</v>
      </c>
      <c r="W631" s="179">
        <v>57952260</v>
      </c>
      <c r="X631" s="180">
        <v>44469</v>
      </c>
      <c r="Y631" s="176" t="s">
        <v>6489</v>
      </c>
      <c r="Z631" s="176" t="s">
        <v>6490</v>
      </c>
      <c r="AA631" s="181" t="s">
        <v>6622</v>
      </c>
    </row>
    <row r="632" spans="1:27" ht="15.75" customHeight="1" x14ac:dyDescent="0.2">
      <c r="A632" s="177">
        <v>7128</v>
      </c>
      <c r="B632" s="178" t="str">
        <f>VLOOKUP(A632,'BASE REGISTRO AGOSTO'!$A$1:$T$889,2,FALSE)</f>
        <v xml:space="preserve">
I. Municipalidad de los Andes
</v>
      </c>
      <c r="C632" s="178">
        <f>VLOOKUP(A632,'BASE REGISTRO AGOSTO'!$A$1:$T$889,3,FALSE)</f>
        <v>690511002</v>
      </c>
      <c r="D632" s="178" t="str">
        <f>VLOOKUP(A632,'BASE REGISTRO AGOSTO'!$A$1:$T$889,4,FALSE)</f>
        <v>Municipalidad</v>
      </c>
      <c r="E632" s="178" t="str">
        <f>VLOOKUP(A632,'BASE REGISTRO AGOSTO'!$A$1:$T$889,5,FALSE)</f>
        <v>Constitución Política de la República, art. 107.</v>
      </c>
      <c r="F632" s="178" t="str">
        <f>VLOOKUP(A632,'BASE REGISTRO AGOSTO'!$A$1:$T$889,6,FALSE)</f>
        <v>Indefinida.</v>
      </c>
      <c r="G632" s="178" t="str">
        <f>VLOOKUP(A632,'BASE REGISTRO AGOSTO'!$A$1:$T$889,7,FALSE)</f>
        <v>Según Ley Orgánica Nº 18.695, arts. 1º al 4º.</v>
      </c>
      <c r="H632" s="178" t="str">
        <f>VLOOKUP(A632,'BASE REGISTRO AGOSTO'!$A$1:$T$889,8,FALSE)</f>
        <v>no tiene</v>
      </c>
      <c r="I632" s="178">
        <f>VLOOKUP(A632,'BASE REGISTRO AGOSTO'!$A$1:$T$889,9,FALSE)</f>
        <v>0</v>
      </c>
      <c r="J632" s="178">
        <f>VLOOKUP(A632,'BASE REGISTRO AGOSTO'!$A$1:$T$889,10,FALSE)</f>
        <v>0</v>
      </c>
      <c r="K632" s="178" t="str">
        <f>VLOOKUP(A632,'BASE REGISTRO AGOSTO'!$A$1:$T$889,11,FALSE)</f>
        <v xml:space="preserve">Manuel Eduardo Rivera Martínez  </v>
      </c>
      <c r="L632" s="178" t="str">
        <f>VLOOKUP(A632,'BASE REGISTRO AGOSTO'!$A$1:$T$889,12,FALSE)</f>
        <v>Esmeralda Nº536, Los Andes, Quinta Región.</v>
      </c>
      <c r="M632" s="178" t="str">
        <f>VLOOKUP(A632,'BASE REGISTRO AGOSTO'!$A$1:$T$889,13,FALSE)</f>
        <v>V</v>
      </c>
      <c r="N632" s="178" t="str">
        <f>VLOOKUP(A632,'BASE REGISTRO AGOSTO'!$A$1:$T$889,14,FALSE)</f>
        <v>Los Andes</v>
      </c>
      <c r="O632" s="178" t="str">
        <f>VLOOKUP(A632,'BASE REGISTRO AGOSTO'!$A$1:$T$889,15,FALSE)</f>
        <v>34-250-7753</v>
      </c>
      <c r="P632" s="178" t="str">
        <f>VLOOKUP(A632,'BASE REGISTRO AGOSTO'!$A$1:$T$889,16,FALSE)</f>
        <v>nquero@munilosandes.cl</v>
      </c>
      <c r="Q632" s="178">
        <f>VLOOKUP(A632,'BASE REGISTRO AGOSTO'!$A$1:$T$889,17,FALSE)</f>
        <v>0</v>
      </c>
      <c r="R632" s="178" t="str">
        <f>VLOOKUP(A632,'BASE REGISTRO AGOSTO'!$A$1:$T$889,18,FALSE)</f>
        <v>91001: Administración Pública.</v>
      </c>
      <c r="S632" s="178" t="str">
        <f>VLOOKUP(A632,'BASE REGISTRO AGOSTO'!$A$1:$T$889,19,FALSE)</f>
        <v xml:space="preserve">No se acompañan. Aplica Informe Jurídico Nº 09, de  fecha 14 de marzo de 2011 del Departamento Jurídico y Dictamen Nº 070791, de 2009, de la Contraloría General de la República.  
</v>
      </c>
      <c r="T632" s="183">
        <f>VLOOKUP(A632,'BASE REGISTRO AGOSTO'!$A$1:$T$889,20,FALSE)</f>
        <v>38159</v>
      </c>
      <c r="U632" s="177">
        <v>7128</v>
      </c>
      <c r="V632" s="179">
        <v>5008220</v>
      </c>
      <c r="W632" s="179">
        <v>35202789</v>
      </c>
      <c r="X632" s="180">
        <v>44469</v>
      </c>
      <c r="Y632" s="176" t="s">
        <v>6489</v>
      </c>
      <c r="Z632" s="176" t="s">
        <v>6490</v>
      </c>
      <c r="AA632" s="181" t="s">
        <v>6616</v>
      </c>
    </row>
    <row r="633" spans="1:27" ht="15.75" customHeight="1" x14ac:dyDescent="0.2">
      <c r="A633" s="177">
        <v>7132</v>
      </c>
      <c r="B633" s="178" t="str">
        <f>VLOOKUP(A633,'BASE REGISTRO AGOSTO'!$A$1:$T$889,2,FALSE)</f>
        <v xml:space="preserve">
I. Municipalidad de Pucón
</v>
      </c>
      <c r="C633" s="178">
        <f>VLOOKUP(A633,'BASE REGISTRO AGOSTO'!$A$1:$T$889,3,FALSE)</f>
        <v>691916006</v>
      </c>
      <c r="D633" s="178" t="str">
        <f>VLOOKUP(A633,'BASE REGISTRO AGOSTO'!$A$1:$T$889,4,FALSE)</f>
        <v>Municipalidad</v>
      </c>
      <c r="E633" s="178" t="str">
        <f>VLOOKUP(A633,'BASE REGISTRO AGOSTO'!$A$1:$T$889,5,FALSE)</f>
        <v>Constitución Política de la República, art. 107.</v>
      </c>
      <c r="F633" s="178" t="str">
        <f>VLOOKUP(A633,'BASE REGISTRO AGOSTO'!$A$1:$T$889,6,FALSE)</f>
        <v>Indefinida.</v>
      </c>
      <c r="G633" s="178" t="str">
        <f>VLOOKUP(A633,'BASE REGISTRO AGOSTO'!$A$1:$T$889,7,FALSE)</f>
        <v>Según Ley Orgánica Nº 18.695, arts. 1º al 4º.</v>
      </c>
      <c r="H633" s="178" t="str">
        <f>VLOOKUP(A633,'BASE REGISTRO AGOSTO'!$A$1:$T$889,8,FALSE)</f>
        <v>no tiene</v>
      </c>
      <c r="I633" s="178">
        <f>VLOOKUP(A633,'BASE REGISTRO AGOSTO'!$A$1:$T$889,9,FALSE)</f>
        <v>0</v>
      </c>
      <c r="J633" s="178">
        <f>VLOOKUP(A633,'BASE REGISTRO AGOSTO'!$A$1:$T$889,10,FALSE)</f>
        <v>0</v>
      </c>
      <c r="K633" s="178" t="str">
        <f>VLOOKUP(A633,'BASE REGISTRO AGOSTO'!$A$1:$T$889,11,FALSE)</f>
        <v xml:space="preserve">Carlos Reinaldo Barra Matamala </v>
      </c>
      <c r="L633" s="178" t="str">
        <f>VLOOKUP(A633,'BASE REGISTRO AGOSTO'!$A$1:$T$889,12,FALSE)</f>
        <v>O´Higgins 483, Pucón, Novena Región.</v>
      </c>
      <c r="M633" s="178" t="str">
        <f>VLOOKUP(A633,'BASE REGISTRO AGOSTO'!$A$1:$T$889,13,FALSE)</f>
        <v>IX</v>
      </c>
      <c r="N633" s="178" t="str">
        <f>VLOOKUP(A633,'BASE REGISTRO AGOSTO'!$A$1:$T$889,14,FALSE)</f>
        <v>Pucón</v>
      </c>
      <c r="O633" s="178">
        <f>VLOOKUP(A633,'BASE REGISTRO AGOSTO'!$A$1:$T$889,15,FALSE)</f>
        <v>0</v>
      </c>
      <c r="P633" s="178">
        <f>VLOOKUP(A633,'BASE REGISTRO AGOSTO'!$A$1:$T$889,16,FALSE)</f>
        <v>0</v>
      </c>
      <c r="Q633" s="178">
        <f>VLOOKUP(A633,'BASE REGISTRO AGOSTO'!$A$1:$T$889,17,FALSE)</f>
        <v>0</v>
      </c>
      <c r="R633" s="178">
        <f>VLOOKUP(A633,'BASE REGISTRO AGOSTO'!$A$1:$T$889,18,FALSE)</f>
        <v>91001</v>
      </c>
      <c r="S633" s="178" t="str">
        <f>VLOOKUP(A633,'BASE REGISTRO AGOSTO'!$A$1:$T$889,19,FALSE)</f>
        <v xml:space="preserve">No se acompañan. Aplica Informe Jurídico Nº 09, de  fecha 14 de marzo de 2011 del Departamento Jurídico y Dictamen Nº 070791, de 2009, de la Contraloría General de la República </v>
      </c>
      <c r="T633" s="183">
        <f>VLOOKUP(A633,'BASE REGISTRO AGOSTO'!$A$1:$T$889,20,FALSE)</f>
        <v>38159</v>
      </c>
      <c r="U633" s="177">
        <v>7132</v>
      </c>
      <c r="V633" s="179">
        <v>5056871</v>
      </c>
      <c r="W633" s="179">
        <v>35544758</v>
      </c>
      <c r="X633" s="180">
        <v>44469</v>
      </c>
      <c r="Y633" s="176" t="s">
        <v>6489</v>
      </c>
      <c r="Z633" s="176" t="s">
        <v>6490</v>
      </c>
      <c r="AA633" s="181" t="s">
        <v>6658</v>
      </c>
    </row>
    <row r="634" spans="1:27" ht="15.75" customHeight="1" x14ac:dyDescent="0.2">
      <c r="A634" s="177">
        <v>7137</v>
      </c>
      <c r="B634" s="178" t="str">
        <f>VLOOKUP(A634,'BASE REGISTRO AGOSTO'!$A$1:$T$889,2,FALSE)</f>
        <v xml:space="preserve">
I. Municipalidad de Coronel
</v>
      </c>
      <c r="C634" s="178">
        <f>VLOOKUP(A634,'BASE REGISTRO AGOSTO'!$A$1:$T$889,3,FALSE)</f>
        <v>691512002</v>
      </c>
      <c r="D634" s="178" t="str">
        <f>VLOOKUP(A634,'BASE REGISTRO AGOSTO'!$A$1:$T$889,4,FALSE)</f>
        <v>Municipalidad</v>
      </c>
      <c r="E634" s="178" t="str">
        <f>VLOOKUP(A634,'BASE REGISTRO AGOSTO'!$A$1:$T$889,5,FALSE)</f>
        <v>Constitución Política de la República, art. 107.</v>
      </c>
      <c r="F634" s="178" t="str">
        <f>VLOOKUP(A634,'BASE REGISTRO AGOSTO'!$A$1:$T$889,6,FALSE)</f>
        <v>Indefinida.</v>
      </c>
      <c r="G634" s="178" t="str">
        <f>VLOOKUP(A634,'BASE REGISTRO AGOSTO'!$A$1:$T$889,7,FALSE)</f>
        <v>Según Ley Orgánica Nº 18.695, arts. 1º al 4º.</v>
      </c>
      <c r="H634" s="178" t="str">
        <f>VLOOKUP(A634,'BASE REGISTRO AGOSTO'!$A$1:$T$889,8,FALSE)</f>
        <v>no tiene</v>
      </c>
      <c r="I634" s="178">
        <f>VLOOKUP(A634,'BASE REGISTRO AGOSTO'!$A$1:$T$889,9,FALSE)</f>
        <v>0</v>
      </c>
      <c r="J634" s="178">
        <f>VLOOKUP(A634,'BASE REGISTRO AGOSTO'!$A$1:$T$889,10,FALSE)</f>
        <v>0</v>
      </c>
      <c r="K634" s="178" t="str">
        <f>VLOOKUP(A634,'BASE REGISTRO AGOSTO'!$A$1:$T$889,11,FALSE)</f>
        <v xml:space="preserve">Boris Felipe Chamorro Rebolledo.
</v>
      </c>
      <c r="L634" s="178" t="str">
        <f>VLOOKUP(A634,'BASE REGISTRO AGOSTO'!$A$1:$T$889,12,FALSE)</f>
        <v>Bannen 70, Coronel, Octava Región.</v>
      </c>
      <c r="M634" s="178" t="str">
        <f>VLOOKUP(A634,'BASE REGISTRO AGOSTO'!$A$1:$T$889,13,FALSE)</f>
        <v>VIII</v>
      </c>
      <c r="N634" s="178" t="str">
        <f>VLOOKUP(A634,'BASE REGISTRO AGOSTO'!$A$1:$T$889,14,FALSE)</f>
        <v>Coronel</v>
      </c>
      <c r="O634" s="178">
        <f>VLOOKUP(A634,'BASE REGISTRO AGOSTO'!$A$1:$T$889,15,FALSE)</f>
        <v>0</v>
      </c>
      <c r="P634" s="178">
        <f>VLOOKUP(A634,'BASE REGISTRO AGOSTO'!$A$1:$T$889,16,FALSE)</f>
        <v>0</v>
      </c>
      <c r="Q634" s="178">
        <f>VLOOKUP(A634,'BASE REGISTRO AGOSTO'!$A$1:$T$889,17,FALSE)</f>
        <v>0</v>
      </c>
      <c r="R634" s="178" t="str">
        <f>VLOOKUP(A634,'BASE REGISTRO AGOSTO'!$A$1:$T$889,18,FALSE)</f>
        <v>91001: Administración Pública.</v>
      </c>
      <c r="S634" s="178" t="str">
        <f>VLOOKUP(A634,'BASE REGISTRO AGOSTO'!$A$1:$T$889,19,FALSE)</f>
        <v>No se acompañan. Aplica Informe Jurídico Nº 09, de  fecha 14 de marzo de 2011 del Departamento Jurídico y Dictamen Nº 070791, de 2009, de la Contraloría General de la República.</v>
      </c>
      <c r="T634" s="183">
        <f>VLOOKUP(A634,'BASE REGISTRO AGOSTO'!$A$1:$T$889,20,FALSE)</f>
        <v>38159</v>
      </c>
      <c r="U634" s="177">
        <v>7137</v>
      </c>
      <c r="V634" s="179">
        <v>0</v>
      </c>
      <c r="W634" s="179">
        <v>41306171</v>
      </c>
      <c r="X634" s="180">
        <v>44469</v>
      </c>
      <c r="Y634" s="176" t="s">
        <v>6489</v>
      </c>
      <c r="Z634" s="176" t="s">
        <v>6490</v>
      </c>
      <c r="AA634" s="181" t="s">
        <v>6521</v>
      </c>
    </row>
    <row r="635" spans="1:27" ht="15.75" customHeight="1" x14ac:dyDescent="0.2">
      <c r="A635" s="177">
        <v>7138</v>
      </c>
      <c r="B635" s="178" t="str">
        <f>VLOOKUP(A635,'BASE REGISTRO AGOSTO'!$A$1:$T$889,2,FALSE)</f>
        <v xml:space="preserve">
I. Municipalidad de Iquique
</v>
      </c>
      <c r="C635" s="178">
        <f>VLOOKUP(A635,'BASE REGISTRO AGOSTO'!$A$1:$T$889,3,FALSE)</f>
        <v>690103001</v>
      </c>
      <c r="D635" s="178" t="str">
        <f>VLOOKUP(A635,'BASE REGISTRO AGOSTO'!$A$1:$T$889,4,FALSE)</f>
        <v>Municipalidad</v>
      </c>
      <c r="E635" s="178" t="str">
        <f>VLOOKUP(A635,'BASE REGISTRO AGOSTO'!$A$1:$T$889,5,FALSE)</f>
        <v>Constitución Política de la República, art. 107.</v>
      </c>
      <c r="F635" s="178" t="str">
        <f>VLOOKUP(A635,'BASE REGISTRO AGOSTO'!$A$1:$T$889,6,FALSE)</f>
        <v>Indefinida.</v>
      </c>
      <c r="G635" s="178" t="str">
        <f>VLOOKUP(A635,'BASE REGISTRO AGOSTO'!$A$1:$T$889,7,FALSE)</f>
        <v>Según Ley Orgánica Nº 18.695, arts. 1º al 4º.</v>
      </c>
      <c r="H635" s="178" t="str">
        <f>VLOOKUP(A635,'BASE REGISTRO AGOSTO'!$A$1:$T$889,8,FALSE)</f>
        <v>no tiene</v>
      </c>
      <c r="I635" s="178">
        <f>VLOOKUP(A635,'BASE REGISTRO AGOSTO'!$A$1:$T$889,9,FALSE)</f>
        <v>0</v>
      </c>
      <c r="J635" s="178">
        <f>VLOOKUP(A635,'BASE REGISTRO AGOSTO'!$A$1:$T$889,10,FALSE)</f>
        <v>0</v>
      </c>
      <c r="K635" s="178" t="str">
        <f>VLOOKUP(A635,'BASE REGISTRO AGOSTO'!$A$1:$T$889,11,FALSE)</f>
        <v xml:space="preserve">Jorge Alejandro Soria Quiroga, </v>
      </c>
      <c r="L635" s="178" t="str">
        <f>VLOOKUP(A635,'BASE REGISTRO AGOSTO'!$A$1:$T$889,12,FALSE)</f>
        <v>Tarapacá Nº 477, Iquique, Primera Región.</v>
      </c>
      <c r="M635" s="178" t="str">
        <f>VLOOKUP(A635,'BASE REGISTRO AGOSTO'!$A$1:$T$889,13,FALSE)</f>
        <v>I</v>
      </c>
      <c r="N635" s="178" t="str">
        <f>VLOOKUP(A635,'BASE REGISTRO AGOSTO'!$A$1:$T$889,14,FALSE)</f>
        <v>Iquique</v>
      </c>
      <c r="O635" s="178">
        <f>VLOOKUP(A635,'BASE REGISTRO AGOSTO'!$A$1:$T$889,15,FALSE)</f>
        <v>0</v>
      </c>
      <c r="P635" s="178">
        <f>VLOOKUP(A635,'BASE REGISTRO AGOSTO'!$A$1:$T$889,16,FALSE)</f>
        <v>0</v>
      </c>
      <c r="Q635" s="178">
        <f>VLOOKUP(A635,'BASE REGISTRO AGOSTO'!$A$1:$T$889,17,FALSE)</f>
        <v>0</v>
      </c>
      <c r="R635" s="178">
        <f>VLOOKUP(A635,'BASE REGISTRO AGOSTO'!$A$1:$T$889,18,FALSE)</f>
        <v>91001</v>
      </c>
      <c r="S635" s="178" t="str">
        <f>VLOOKUP(A635,'BASE REGISTRO AGOSTO'!$A$1:$T$889,19,FALSE)</f>
        <v xml:space="preserve">No se acompañan. Aplica Informe Jurídico Nº 09, de  fecha 14 de marzo de 2011 del Departamento Jurídico y Dictamen Nº 070791, de 2009, de la Contraloría General de la República.  
</v>
      </c>
      <c r="T635" s="183">
        <f>VLOOKUP(A635,'BASE REGISTRO AGOSTO'!$A$1:$T$889,20,FALSE)</f>
        <v>38159</v>
      </c>
      <c r="U635" s="177">
        <v>7138</v>
      </c>
      <c r="V635" s="179">
        <v>9524203</v>
      </c>
      <c r="W635" s="179">
        <v>66945644</v>
      </c>
      <c r="X635" s="180">
        <v>44469</v>
      </c>
      <c r="Y635" s="176" t="s">
        <v>6489</v>
      </c>
      <c r="Z635" s="176" t="s">
        <v>6490</v>
      </c>
      <c r="AA635" s="181" t="s">
        <v>171</v>
      </c>
    </row>
    <row r="636" spans="1:27" ht="15.75" customHeight="1" x14ac:dyDescent="0.2">
      <c r="A636" s="177">
        <v>7139</v>
      </c>
      <c r="B636" s="178" t="str">
        <f>VLOOKUP(A636,'BASE REGISTRO AGOSTO'!$A$1:$T$889,2,FALSE)</f>
        <v>I. Municipalidad de San Carlos</v>
      </c>
      <c r="C636" s="178">
        <f>VLOOKUP(A636,'BASE REGISTRO AGOSTO'!$A$1:$T$889,3,FALSE)</f>
        <v>691405001</v>
      </c>
      <c r="D636" s="178" t="str">
        <f>VLOOKUP(A636,'BASE REGISTRO AGOSTO'!$A$1:$T$889,4,FALSE)</f>
        <v>Municipalidad</v>
      </c>
      <c r="E636" s="178" t="str">
        <f>VLOOKUP(A636,'BASE REGISTRO AGOSTO'!$A$1:$T$889,5,FALSE)</f>
        <v>Constitución Política de la República, art. 107</v>
      </c>
      <c r="F636" s="178" t="str">
        <f>VLOOKUP(A636,'BASE REGISTRO AGOSTO'!$A$1:$T$889,6,FALSE)</f>
        <v>Indefinida</v>
      </c>
      <c r="G636" s="178" t="str">
        <f>VLOOKUP(A636,'BASE REGISTRO AGOSTO'!$A$1:$T$889,7,FALSE)</f>
        <v xml:space="preserve">Según Ley Orgánica N° 18.695, art 1 a 4
</v>
      </c>
      <c r="H636" s="178" t="str">
        <f>VLOOKUP(A636,'BASE REGISTRO AGOSTO'!$A$1:$T$889,8,FALSE)</f>
        <v>no tiene</v>
      </c>
      <c r="I636" s="178">
        <f>VLOOKUP(A636,'BASE REGISTRO AGOSTO'!$A$1:$T$889,9,FALSE)</f>
        <v>0</v>
      </c>
      <c r="J636" s="178">
        <f>VLOOKUP(A636,'BASE REGISTRO AGOSTO'!$A$1:$T$889,10,FALSE)</f>
        <v>0</v>
      </c>
      <c r="K636" s="178" t="str">
        <f>VLOOKUP(A636,'BASE REGISTRO AGOSTO'!$A$1:$T$889,11,FALSE)</f>
        <v xml:space="preserve">Williams Gastón Suazo Soto
</v>
      </c>
      <c r="L636" s="178" t="str">
        <f>VLOOKUP(A636,'BASE REGISTRO AGOSTO'!$A$1:$T$889,12,FALSE)</f>
        <v xml:space="preserve">Vicuña Mackenna N° 436, comuna de San Carlos
</v>
      </c>
      <c r="M636" s="178" t="str">
        <f>VLOOKUP(A636,'BASE REGISTRO AGOSTO'!$A$1:$T$889,13,FALSE)</f>
        <v>XVI</v>
      </c>
      <c r="N636" s="178" t="str">
        <f>VLOOKUP(A636,'BASE REGISTRO AGOSTO'!$A$1:$T$889,14,FALSE)</f>
        <v>San Carlos</v>
      </c>
      <c r="O636" s="178" t="str">
        <f>VLOOKUP(A636,'BASE REGISTRO AGOSTO'!$A$1:$T$889,15,FALSE)</f>
        <v>41-201300</v>
      </c>
      <c r="P636" s="178">
        <f>VLOOKUP(A636,'BASE REGISTRO AGOSTO'!$A$1:$T$889,16,FALSE)</f>
        <v>0</v>
      </c>
      <c r="Q636" s="178">
        <f>VLOOKUP(A636,'BASE REGISTRO AGOSTO'!$A$1:$T$889,17,FALSE)</f>
        <v>0</v>
      </c>
      <c r="R636" s="178">
        <f>VLOOKUP(A636,'BASE REGISTRO AGOSTO'!$A$1:$T$889,18,FALSE)</f>
        <v>91001</v>
      </c>
      <c r="S636" s="178" t="str">
        <f>VLOOKUP(A636,'BASE REGISTRO AGOSTO'!$A$1:$T$889,19,FALSE)</f>
        <v xml:space="preserve">No se acompañan. Aplica Informe Jurídico Nº 09, de  fecha 14 de marzo de 2011 del Departamento Jurídico y Dictamen Nº 070791, de 2009, de la Contraloría General de la República.  
.
</v>
      </c>
      <c r="T636" s="183">
        <f>VLOOKUP(A636,'BASE REGISTRO AGOSTO'!$A$1:$T$889,20,FALSE)</f>
        <v>37970</v>
      </c>
      <c r="U636" s="177">
        <v>7139</v>
      </c>
      <c r="V636" s="179">
        <v>5056871</v>
      </c>
      <c r="W636" s="179">
        <v>40454968</v>
      </c>
      <c r="X636" s="180">
        <v>44469</v>
      </c>
      <c r="Y636" s="176" t="s">
        <v>6489</v>
      </c>
      <c r="Z636" s="176" t="s">
        <v>6490</v>
      </c>
      <c r="AA636" s="181" t="s">
        <v>6587</v>
      </c>
    </row>
    <row r="637" spans="1:27" ht="15.75" customHeight="1" x14ac:dyDescent="0.2">
      <c r="A637" s="177">
        <v>7141</v>
      </c>
      <c r="B637" s="178" t="str">
        <f>VLOOKUP(A637,'BASE REGISTRO AGOSTO'!$A$1:$T$889,2,FALSE)</f>
        <v>Fundación Social Novo Millennio</v>
      </c>
      <c r="C637" s="178">
        <f>VLOOKUP(A637,'BASE REGISTRO AGOSTO'!$A$1:$T$889,3,FALSE)</f>
        <v>650165500</v>
      </c>
      <c r="D637" s="178" t="str">
        <f>VLOOKUP(A637,'BASE REGISTRO AGOSTO'!$A$1:$T$889,4,FALSE)</f>
        <v>Fundación de derecho público.</v>
      </c>
      <c r="E637" s="178" t="str">
        <f>VLOOKUP(A637,'BASE REGISTRO AGOSTO'!$A$1:$T$889,5,FALSE)</f>
        <v>Erigida de acuerdo al Derecho Canónico, por Decreto Eclesiástico Nº 431/2001, del  10 de junio del 2001.</v>
      </c>
      <c r="F637" s="178" t="str">
        <f>VLOOKUP(A637,'BASE REGISTRO AGOSTO'!$A$1:$T$889,6,FALSE)</f>
        <v>Indefinida.</v>
      </c>
      <c r="G637" s="178" t="str">
        <f>VLOOKUP(A637,'BASE REGISTRO AGOSTO'!$A$1:$T$889,7,FALSE)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7" s="178" t="str">
        <f>VLOOKUP(A637,'BASE REGISTRO AGOSTO'!$A$1:$T$889,8,FALSE)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7" s="178" t="str">
        <f>VLOOKUP(A637,'BASE REGISTRO AGOSTO'!$A$1:$T$889,9,FALSE)</f>
        <v>3 años</v>
      </c>
      <c r="J637" s="178" t="str">
        <f>VLOOKUP(A637,'BASE REGISTRO AGOSTO'!$A$1:$T$889,10,FALSE)</f>
        <v xml:space="preserve">Consta en Decreto de fecha 03 de enero de 2018, del Arzobispo de Concepción, que el Directorio vigente está compuesto por los integrantes señalados precedentemente. </v>
      </c>
      <c r="K637" s="178" t="str">
        <f>VLOOKUP(A637,'BASE REGISTRO AGOSTO'!$A$1:$T$889,11,FALSE)</f>
        <v xml:space="preserve">Presbítero José Teodoro Cartes Gómez                        
</v>
      </c>
      <c r="L637" s="178" t="str">
        <f>VLOOKUP(A637,'BASE REGISTRO AGOSTO'!$A$1:$T$889,12,FALSE)</f>
        <v xml:space="preserve">Calle Castellón Nº1438, Concepción, Región del Biobío. 
</v>
      </c>
      <c r="M637" s="178" t="str">
        <f>VLOOKUP(A637,'BASE REGISTRO AGOSTO'!$A$1:$T$889,13,FALSE)</f>
        <v>VIII</v>
      </c>
      <c r="N637" s="178" t="str">
        <f>VLOOKUP(A637,'BASE REGISTRO AGOSTO'!$A$1:$T$889,14,FALSE)</f>
        <v>Concepción</v>
      </c>
      <c r="O637" s="178" t="str">
        <f>VLOOKUP(A637,'BASE REGISTRO AGOSTO'!$A$1:$T$889,15,FALSE)</f>
        <v xml:space="preserve">Teléfono: 41-2293100
</v>
      </c>
      <c r="P637" s="178" t="str">
        <f>VLOOKUP(A637,'BASE REGISTRO AGOSTO'!$A$1:$T$889,16,FALSE)</f>
        <v xml:space="preserve">Correo electrónico: psocialconce@gmail.com
</v>
      </c>
      <c r="Q637" s="178">
        <f>VLOOKUP(A637,'BASE REGISTRO AGOSTO'!$A$1:$T$889,17,FALSE)</f>
        <v>0</v>
      </c>
      <c r="R637" s="178">
        <f>VLOOKUP(A637,'BASE REGISTRO AGOSTO'!$A$1:$T$889,18,FALSE)</f>
        <v>93401</v>
      </c>
      <c r="S637" s="178" t="str">
        <f>VLOOKUP(A637,'BASE REGISTRO AGOSTO'!$A$1:$T$889,19,FALSE)</f>
        <v xml:space="preserve">Se acompaña Certificado Financiero, correspondiente al año 2020, remitidos para aprobación del Sub Depto. de Supervisión Financiera Nacional.
</v>
      </c>
      <c r="T637" s="183">
        <f>VLOOKUP(A637,'BASE REGISTRO AGOSTO'!$A$1:$T$889,20,FALSE)</f>
        <v>38600</v>
      </c>
      <c r="U637" s="177">
        <v>7141</v>
      </c>
      <c r="V637" s="179">
        <v>2421324</v>
      </c>
      <c r="W637" s="179">
        <v>23305248</v>
      </c>
      <c r="X637" s="180">
        <v>44469</v>
      </c>
      <c r="Y637" s="176" t="s">
        <v>6489</v>
      </c>
      <c r="Z637" s="176" t="s">
        <v>6490</v>
      </c>
      <c r="AA637" s="181" t="s">
        <v>148</v>
      </c>
    </row>
    <row r="638" spans="1:27" ht="15.75" customHeight="1" x14ac:dyDescent="0.2">
      <c r="A638" s="177">
        <v>7141</v>
      </c>
      <c r="B638" s="178" t="str">
        <f>VLOOKUP(A638,'BASE REGISTRO AGOSTO'!$A$1:$T$889,2,FALSE)</f>
        <v>Fundación Social Novo Millennio</v>
      </c>
      <c r="C638" s="178">
        <f>VLOOKUP(A638,'BASE REGISTRO AGOSTO'!$A$1:$T$889,3,FALSE)</f>
        <v>650165500</v>
      </c>
      <c r="D638" s="178" t="str">
        <f>VLOOKUP(A638,'BASE REGISTRO AGOSTO'!$A$1:$T$889,4,FALSE)</f>
        <v>Fundación de derecho público.</v>
      </c>
      <c r="E638" s="178" t="str">
        <f>VLOOKUP(A638,'BASE REGISTRO AGOSTO'!$A$1:$T$889,5,FALSE)</f>
        <v>Erigida de acuerdo al Derecho Canónico, por Decreto Eclesiástico Nº 431/2001, del  10 de junio del 2001.</v>
      </c>
      <c r="F638" s="178" t="str">
        <f>VLOOKUP(A638,'BASE REGISTRO AGOSTO'!$A$1:$T$889,6,FALSE)</f>
        <v>Indefinida.</v>
      </c>
      <c r="G638" s="178" t="str">
        <f>VLOOKUP(A638,'BASE REGISTRO AGOSTO'!$A$1:$T$889,7,FALSE)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8" s="178" t="str">
        <f>VLOOKUP(A638,'BASE REGISTRO AGOSTO'!$A$1:$T$889,8,FALSE)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8" s="178" t="str">
        <f>VLOOKUP(A638,'BASE REGISTRO AGOSTO'!$A$1:$T$889,9,FALSE)</f>
        <v>3 años</v>
      </c>
      <c r="J638" s="178" t="str">
        <f>VLOOKUP(A638,'BASE REGISTRO AGOSTO'!$A$1:$T$889,10,FALSE)</f>
        <v xml:space="preserve">Consta en Decreto de fecha 03 de enero de 2018, del Arzobispo de Concepción, que el Directorio vigente está compuesto por los integrantes señalados precedentemente. </v>
      </c>
      <c r="K638" s="178" t="str">
        <f>VLOOKUP(A638,'BASE REGISTRO AGOSTO'!$A$1:$T$889,11,FALSE)</f>
        <v xml:space="preserve">Presbítero José Teodoro Cartes Gómez                        
</v>
      </c>
      <c r="L638" s="178" t="str">
        <f>VLOOKUP(A638,'BASE REGISTRO AGOSTO'!$A$1:$T$889,12,FALSE)</f>
        <v xml:space="preserve">Calle Castellón Nº1438, Concepción, Región del Biobío. 
</v>
      </c>
      <c r="M638" s="178" t="str">
        <f>VLOOKUP(A638,'BASE REGISTRO AGOSTO'!$A$1:$T$889,13,FALSE)</f>
        <v>VIII</v>
      </c>
      <c r="N638" s="178" t="str">
        <f>VLOOKUP(A638,'BASE REGISTRO AGOSTO'!$A$1:$T$889,14,FALSE)</f>
        <v>Concepción</v>
      </c>
      <c r="O638" s="178" t="str">
        <f>VLOOKUP(A638,'BASE REGISTRO AGOSTO'!$A$1:$T$889,15,FALSE)</f>
        <v xml:space="preserve">Teléfono: 41-2293100
</v>
      </c>
      <c r="P638" s="178" t="str">
        <f>VLOOKUP(A638,'BASE REGISTRO AGOSTO'!$A$1:$T$889,16,FALSE)</f>
        <v xml:space="preserve">Correo electrónico: psocialconce@gmail.com
</v>
      </c>
      <c r="Q638" s="178">
        <f>VLOOKUP(A638,'BASE REGISTRO AGOSTO'!$A$1:$T$889,17,FALSE)</f>
        <v>0</v>
      </c>
      <c r="R638" s="178">
        <f>VLOOKUP(A638,'BASE REGISTRO AGOSTO'!$A$1:$T$889,18,FALSE)</f>
        <v>93401</v>
      </c>
      <c r="S638" s="178" t="str">
        <f>VLOOKUP(A638,'BASE REGISTRO AGOSTO'!$A$1:$T$889,19,FALSE)</f>
        <v xml:space="preserve">Se acompaña Certificado Financiero, correspondiente al año 2020, remitidos para aprobación del Sub Depto. de Supervisión Financiera Nacional.
</v>
      </c>
      <c r="T638" s="183">
        <f>VLOOKUP(A638,'BASE REGISTRO AGOSTO'!$A$1:$T$889,20,FALSE)</f>
        <v>38600</v>
      </c>
      <c r="U638" s="177">
        <v>7141</v>
      </c>
      <c r="V638" s="179">
        <v>20743975</v>
      </c>
      <c r="W638" s="179">
        <v>138397148</v>
      </c>
      <c r="X638" s="180">
        <v>44469</v>
      </c>
      <c r="Y638" s="176" t="s">
        <v>6489</v>
      </c>
      <c r="Z638" s="176" t="s">
        <v>6490</v>
      </c>
      <c r="AA638" s="181" t="s">
        <v>6521</v>
      </c>
    </row>
    <row r="639" spans="1:27" ht="15.75" customHeight="1" x14ac:dyDescent="0.2">
      <c r="A639" s="177">
        <v>7141</v>
      </c>
      <c r="B639" s="178" t="str">
        <f>VLOOKUP(A639,'BASE REGISTRO AGOSTO'!$A$1:$T$889,2,FALSE)</f>
        <v>Fundación Social Novo Millennio</v>
      </c>
      <c r="C639" s="178">
        <f>VLOOKUP(A639,'BASE REGISTRO AGOSTO'!$A$1:$T$889,3,FALSE)</f>
        <v>650165500</v>
      </c>
      <c r="D639" s="178" t="str">
        <f>VLOOKUP(A639,'BASE REGISTRO AGOSTO'!$A$1:$T$889,4,FALSE)</f>
        <v>Fundación de derecho público.</v>
      </c>
      <c r="E639" s="178" t="str">
        <f>VLOOKUP(A639,'BASE REGISTRO AGOSTO'!$A$1:$T$889,5,FALSE)</f>
        <v>Erigida de acuerdo al Derecho Canónico, por Decreto Eclesiástico Nº 431/2001, del  10 de junio del 2001.</v>
      </c>
      <c r="F639" s="178" t="str">
        <f>VLOOKUP(A639,'BASE REGISTRO AGOSTO'!$A$1:$T$889,6,FALSE)</f>
        <v>Indefinida.</v>
      </c>
      <c r="G639" s="178" t="str">
        <f>VLOOKUP(A639,'BASE REGISTRO AGOSTO'!$A$1:$T$889,7,FALSE)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9" s="178" t="str">
        <f>VLOOKUP(A639,'BASE REGISTRO AGOSTO'!$A$1:$T$889,8,FALSE)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9" s="178" t="str">
        <f>VLOOKUP(A639,'BASE REGISTRO AGOSTO'!$A$1:$T$889,9,FALSE)</f>
        <v>3 años</v>
      </c>
      <c r="J639" s="178" t="str">
        <f>VLOOKUP(A639,'BASE REGISTRO AGOSTO'!$A$1:$T$889,10,FALSE)</f>
        <v xml:space="preserve">Consta en Decreto de fecha 03 de enero de 2018, del Arzobispo de Concepción, que el Directorio vigente está compuesto por los integrantes señalados precedentemente. </v>
      </c>
      <c r="K639" s="178" t="str">
        <f>VLOOKUP(A639,'BASE REGISTRO AGOSTO'!$A$1:$T$889,11,FALSE)</f>
        <v xml:space="preserve">Presbítero José Teodoro Cartes Gómez                        
</v>
      </c>
      <c r="L639" s="178" t="str">
        <f>VLOOKUP(A639,'BASE REGISTRO AGOSTO'!$A$1:$T$889,12,FALSE)</f>
        <v xml:space="preserve">Calle Castellón Nº1438, Concepción, Región del Biobío. 
</v>
      </c>
      <c r="M639" s="178" t="str">
        <f>VLOOKUP(A639,'BASE REGISTRO AGOSTO'!$A$1:$T$889,13,FALSE)</f>
        <v>VIII</v>
      </c>
      <c r="N639" s="178" t="str">
        <f>VLOOKUP(A639,'BASE REGISTRO AGOSTO'!$A$1:$T$889,14,FALSE)</f>
        <v>Concepción</v>
      </c>
      <c r="O639" s="178" t="str">
        <f>VLOOKUP(A639,'BASE REGISTRO AGOSTO'!$A$1:$T$889,15,FALSE)</f>
        <v xml:space="preserve">Teléfono: 41-2293100
</v>
      </c>
      <c r="P639" s="178" t="str">
        <f>VLOOKUP(A639,'BASE REGISTRO AGOSTO'!$A$1:$T$889,16,FALSE)</f>
        <v xml:space="preserve">Correo electrónico: psocialconce@gmail.com
</v>
      </c>
      <c r="Q639" s="178">
        <f>VLOOKUP(A639,'BASE REGISTRO AGOSTO'!$A$1:$T$889,17,FALSE)</f>
        <v>0</v>
      </c>
      <c r="R639" s="178">
        <f>VLOOKUP(A639,'BASE REGISTRO AGOSTO'!$A$1:$T$889,18,FALSE)</f>
        <v>93401</v>
      </c>
      <c r="S639" s="178" t="str">
        <f>VLOOKUP(A639,'BASE REGISTRO AGOSTO'!$A$1:$T$889,19,FALSE)</f>
        <v xml:space="preserve">Se acompaña Certificado Financiero, correspondiente al año 2020, remitidos para aprobación del Sub Depto. de Supervisión Financiera Nacional.
</v>
      </c>
      <c r="T639" s="183">
        <f>VLOOKUP(A639,'BASE REGISTRO AGOSTO'!$A$1:$T$889,20,FALSE)</f>
        <v>38600</v>
      </c>
      <c r="U639" s="177">
        <v>7141</v>
      </c>
      <c r="V639" s="179">
        <v>21228354</v>
      </c>
      <c r="W639" s="179">
        <v>137548127</v>
      </c>
      <c r="X639" s="180">
        <v>44469</v>
      </c>
      <c r="Y639" s="176" t="s">
        <v>6489</v>
      </c>
      <c r="Z639" s="176" t="s">
        <v>6490</v>
      </c>
      <c r="AA639" s="181" t="s">
        <v>6511</v>
      </c>
    </row>
    <row r="640" spans="1:27" ht="15.75" customHeight="1" x14ac:dyDescent="0.2">
      <c r="A640" s="177">
        <v>7141</v>
      </c>
      <c r="B640" s="178" t="str">
        <f>VLOOKUP(A640,'BASE REGISTRO AGOSTO'!$A$1:$T$889,2,FALSE)</f>
        <v>Fundación Social Novo Millennio</v>
      </c>
      <c r="C640" s="178">
        <f>VLOOKUP(A640,'BASE REGISTRO AGOSTO'!$A$1:$T$889,3,FALSE)</f>
        <v>650165500</v>
      </c>
      <c r="D640" s="178" t="str">
        <f>VLOOKUP(A640,'BASE REGISTRO AGOSTO'!$A$1:$T$889,4,FALSE)</f>
        <v>Fundación de derecho público.</v>
      </c>
      <c r="E640" s="178" t="str">
        <f>VLOOKUP(A640,'BASE REGISTRO AGOSTO'!$A$1:$T$889,5,FALSE)</f>
        <v>Erigida de acuerdo al Derecho Canónico, por Decreto Eclesiástico Nº 431/2001, del  10 de junio del 2001.</v>
      </c>
      <c r="F640" s="178" t="str">
        <f>VLOOKUP(A640,'BASE REGISTRO AGOSTO'!$A$1:$T$889,6,FALSE)</f>
        <v>Indefinida.</v>
      </c>
      <c r="G640" s="178" t="str">
        <f>VLOOKUP(A640,'BASE REGISTRO AGOSTO'!$A$1:$T$889,7,FALSE)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0" s="178" t="str">
        <f>VLOOKUP(A640,'BASE REGISTRO AGOSTO'!$A$1:$T$889,8,FALSE)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0" s="178" t="str">
        <f>VLOOKUP(A640,'BASE REGISTRO AGOSTO'!$A$1:$T$889,9,FALSE)</f>
        <v>3 años</v>
      </c>
      <c r="J640" s="178" t="str">
        <f>VLOOKUP(A640,'BASE REGISTRO AGOSTO'!$A$1:$T$889,10,FALSE)</f>
        <v xml:space="preserve">Consta en Decreto de fecha 03 de enero de 2018, del Arzobispo de Concepción, que el Directorio vigente está compuesto por los integrantes señalados precedentemente. </v>
      </c>
      <c r="K640" s="178" t="str">
        <f>VLOOKUP(A640,'BASE REGISTRO AGOSTO'!$A$1:$T$889,11,FALSE)</f>
        <v xml:space="preserve">Presbítero José Teodoro Cartes Gómez                        
</v>
      </c>
      <c r="L640" s="178" t="str">
        <f>VLOOKUP(A640,'BASE REGISTRO AGOSTO'!$A$1:$T$889,12,FALSE)</f>
        <v xml:space="preserve">Calle Castellón Nº1438, Concepción, Región del Biobío. 
</v>
      </c>
      <c r="M640" s="178" t="str">
        <f>VLOOKUP(A640,'BASE REGISTRO AGOSTO'!$A$1:$T$889,13,FALSE)</f>
        <v>VIII</v>
      </c>
      <c r="N640" s="178" t="str">
        <f>VLOOKUP(A640,'BASE REGISTRO AGOSTO'!$A$1:$T$889,14,FALSE)</f>
        <v>Concepción</v>
      </c>
      <c r="O640" s="178" t="str">
        <f>VLOOKUP(A640,'BASE REGISTRO AGOSTO'!$A$1:$T$889,15,FALSE)</f>
        <v xml:space="preserve">Teléfono: 41-2293100
</v>
      </c>
      <c r="P640" s="178" t="str">
        <f>VLOOKUP(A640,'BASE REGISTRO AGOSTO'!$A$1:$T$889,16,FALSE)</f>
        <v xml:space="preserve">Correo electrónico: psocialconce@gmail.com
</v>
      </c>
      <c r="Q640" s="178">
        <f>VLOOKUP(A640,'BASE REGISTRO AGOSTO'!$A$1:$T$889,17,FALSE)</f>
        <v>0</v>
      </c>
      <c r="R640" s="178">
        <f>VLOOKUP(A640,'BASE REGISTRO AGOSTO'!$A$1:$T$889,18,FALSE)</f>
        <v>93401</v>
      </c>
      <c r="S640" s="178" t="str">
        <f>VLOOKUP(A640,'BASE REGISTRO AGOSTO'!$A$1:$T$889,19,FALSE)</f>
        <v xml:space="preserve">Se acompaña Certificado Financiero, correspondiente al año 2020, remitidos para aprobación del Sub Depto. de Supervisión Financiera Nacional.
</v>
      </c>
      <c r="T640" s="183">
        <f>VLOOKUP(A640,'BASE REGISTRO AGOSTO'!$A$1:$T$889,20,FALSE)</f>
        <v>38600</v>
      </c>
      <c r="U640" s="177">
        <v>7141</v>
      </c>
      <c r="V640" s="179">
        <v>8479408</v>
      </c>
      <c r="W640" s="179">
        <v>144389431</v>
      </c>
      <c r="X640" s="180">
        <v>44469</v>
      </c>
      <c r="Y640" s="176" t="s">
        <v>6489</v>
      </c>
      <c r="Z640" s="176" t="s">
        <v>6490</v>
      </c>
      <c r="AA640" s="181" t="s">
        <v>6597</v>
      </c>
    </row>
    <row r="641" spans="1:27" ht="15.75" customHeight="1" x14ac:dyDescent="0.2">
      <c r="A641" s="177">
        <v>7141</v>
      </c>
      <c r="B641" s="178" t="str">
        <f>VLOOKUP(A641,'BASE REGISTRO AGOSTO'!$A$1:$T$889,2,FALSE)</f>
        <v>Fundación Social Novo Millennio</v>
      </c>
      <c r="C641" s="178">
        <f>VLOOKUP(A641,'BASE REGISTRO AGOSTO'!$A$1:$T$889,3,FALSE)</f>
        <v>650165500</v>
      </c>
      <c r="D641" s="178" t="str">
        <f>VLOOKUP(A641,'BASE REGISTRO AGOSTO'!$A$1:$T$889,4,FALSE)</f>
        <v>Fundación de derecho público.</v>
      </c>
      <c r="E641" s="178" t="str">
        <f>VLOOKUP(A641,'BASE REGISTRO AGOSTO'!$A$1:$T$889,5,FALSE)</f>
        <v>Erigida de acuerdo al Derecho Canónico, por Decreto Eclesiástico Nº 431/2001, del  10 de junio del 2001.</v>
      </c>
      <c r="F641" s="178" t="str">
        <f>VLOOKUP(A641,'BASE REGISTRO AGOSTO'!$A$1:$T$889,6,FALSE)</f>
        <v>Indefinida.</v>
      </c>
      <c r="G641" s="178" t="str">
        <f>VLOOKUP(A641,'BASE REGISTRO AGOSTO'!$A$1:$T$889,7,FALSE)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1" s="178" t="str">
        <f>VLOOKUP(A641,'BASE REGISTRO AGOSTO'!$A$1:$T$889,8,FALSE)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1" s="178" t="str">
        <f>VLOOKUP(A641,'BASE REGISTRO AGOSTO'!$A$1:$T$889,9,FALSE)</f>
        <v>3 años</v>
      </c>
      <c r="J641" s="178" t="str">
        <f>VLOOKUP(A641,'BASE REGISTRO AGOSTO'!$A$1:$T$889,10,FALSE)</f>
        <v xml:space="preserve">Consta en Decreto de fecha 03 de enero de 2018, del Arzobispo de Concepción, que el Directorio vigente está compuesto por los integrantes señalados precedentemente. </v>
      </c>
      <c r="K641" s="178" t="str">
        <f>VLOOKUP(A641,'BASE REGISTRO AGOSTO'!$A$1:$T$889,11,FALSE)</f>
        <v xml:space="preserve">Presbítero José Teodoro Cartes Gómez                        
</v>
      </c>
      <c r="L641" s="178" t="str">
        <f>VLOOKUP(A641,'BASE REGISTRO AGOSTO'!$A$1:$T$889,12,FALSE)</f>
        <v xml:space="preserve">Calle Castellón Nº1438, Concepción, Región del Biobío. 
</v>
      </c>
      <c r="M641" s="178" t="str">
        <f>VLOOKUP(A641,'BASE REGISTRO AGOSTO'!$A$1:$T$889,13,FALSE)</f>
        <v>VIII</v>
      </c>
      <c r="N641" s="178" t="str">
        <f>VLOOKUP(A641,'BASE REGISTRO AGOSTO'!$A$1:$T$889,14,FALSE)</f>
        <v>Concepción</v>
      </c>
      <c r="O641" s="178" t="str">
        <f>VLOOKUP(A641,'BASE REGISTRO AGOSTO'!$A$1:$T$889,15,FALSE)</f>
        <v xml:space="preserve">Teléfono: 41-2293100
</v>
      </c>
      <c r="P641" s="178" t="str">
        <f>VLOOKUP(A641,'BASE REGISTRO AGOSTO'!$A$1:$T$889,16,FALSE)</f>
        <v xml:space="preserve">Correo electrónico: psocialconce@gmail.com
</v>
      </c>
      <c r="Q641" s="178">
        <f>VLOOKUP(A641,'BASE REGISTRO AGOSTO'!$A$1:$T$889,17,FALSE)</f>
        <v>0</v>
      </c>
      <c r="R641" s="178">
        <f>VLOOKUP(A641,'BASE REGISTRO AGOSTO'!$A$1:$T$889,18,FALSE)</f>
        <v>93401</v>
      </c>
      <c r="S641" s="178" t="str">
        <f>VLOOKUP(A641,'BASE REGISTRO AGOSTO'!$A$1:$T$889,19,FALSE)</f>
        <v xml:space="preserve">Se acompaña Certificado Financiero, correspondiente al año 2020, remitidos para aprobación del Sub Depto. de Supervisión Financiera Nacional.
</v>
      </c>
      <c r="T641" s="183">
        <f>VLOOKUP(A641,'BASE REGISTRO AGOSTO'!$A$1:$T$889,20,FALSE)</f>
        <v>38600</v>
      </c>
      <c r="U641" s="177">
        <v>7141</v>
      </c>
      <c r="V641" s="179">
        <v>23030089</v>
      </c>
      <c r="W641" s="179">
        <v>137449395</v>
      </c>
      <c r="X641" s="180">
        <v>44469</v>
      </c>
      <c r="Y641" s="176" t="s">
        <v>6489</v>
      </c>
      <c r="Z641" s="176" t="s">
        <v>6490</v>
      </c>
      <c r="AA641" s="181" t="s">
        <v>6571</v>
      </c>
    </row>
    <row r="642" spans="1:27" ht="15.75" customHeight="1" x14ac:dyDescent="0.2">
      <c r="A642" s="177">
        <v>7143</v>
      </c>
      <c r="B642" s="178" t="str">
        <f>VLOOKUP(A642,'BASE REGISTRO AGOSTO'!$A$1:$T$889,2,FALSE)</f>
        <v xml:space="preserve">
I. Municipalidad de Osorno
</v>
      </c>
      <c r="C642" s="178">
        <f>VLOOKUP(A642,'BASE REGISTRO AGOSTO'!$A$1:$T$889,3,FALSE)</f>
        <v>692101006</v>
      </c>
      <c r="D642" s="178" t="str">
        <f>VLOOKUP(A642,'BASE REGISTRO AGOSTO'!$A$1:$T$889,4,FALSE)</f>
        <v>Municipalidad</v>
      </c>
      <c r="E642" s="178" t="str">
        <f>VLOOKUP(A642,'BASE REGISTRO AGOSTO'!$A$1:$T$889,5,FALSE)</f>
        <v>Constitución Política de la República, art. 107.</v>
      </c>
      <c r="F642" s="178" t="str">
        <f>VLOOKUP(A642,'BASE REGISTRO AGOSTO'!$A$1:$T$889,6,FALSE)</f>
        <v>Indefinida.</v>
      </c>
      <c r="G642" s="178" t="str">
        <f>VLOOKUP(A642,'BASE REGISTRO AGOSTO'!$A$1:$T$889,7,FALSE)</f>
        <v>Según Ley Orgánica Constitucional Nº 18.695, arts. 1º al 4º.</v>
      </c>
      <c r="H642" s="178" t="str">
        <f>VLOOKUP(A642,'BASE REGISTRO AGOSTO'!$A$1:$T$889,8,FALSE)</f>
        <v>no tiene</v>
      </c>
      <c r="I642" s="178">
        <f>VLOOKUP(A642,'BASE REGISTRO AGOSTO'!$A$1:$T$889,9,FALSE)</f>
        <v>0</v>
      </c>
      <c r="J642" s="178">
        <f>VLOOKUP(A642,'BASE REGISTRO AGOSTO'!$A$1:$T$889,10,FALSE)</f>
        <v>0</v>
      </c>
      <c r="K642" s="178" t="str">
        <f>VLOOKUP(A642,'BASE REGISTRO AGOSTO'!$A$1:$T$889,11,FALSE)</f>
        <v xml:space="preserve">Jaime Alberto Bertin Valenzuela   
</v>
      </c>
      <c r="L642" s="178" t="str">
        <f>VLOOKUP(A642,'BASE REGISTRO AGOSTO'!$A$1:$T$889,12,FALSE)</f>
        <v>Mackenna Nº 851, comuna de Osorno, Décima Región</v>
      </c>
      <c r="M642" s="178" t="str">
        <f>VLOOKUP(A642,'BASE REGISTRO AGOSTO'!$A$1:$T$889,13,FALSE)</f>
        <v>X</v>
      </c>
      <c r="N642" s="178" t="str">
        <f>VLOOKUP(A642,'BASE REGISTRO AGOSTO'!$A$1:$T$889,14,FALSE)</f>
        <v>Osorno</v>
      </c>
      <c r="O642" s="178" t="str">
        <f>VLOOKUP(A642,'BASE REGISTRO AGOSTO'!$A$1:$T$889,15,FALSE)</f>
        <v xml:space="preserve">Fono: (64) 2264200/ (64) 2264201/ (64) 2264204
</v>
      </c>
      <c r="P642" s="178" t="str">
        <f>VLOOKUP(A642,'BASE REGISTRO AGOSTO'!$A$1:$T$889,16,FALSE)</f>
        <v>Correo electrónico: alcaldia@imo.cl
                             rocio.castro@imo.cl</v>
      </c>
      <c r="Q642" s="178">
        <f>VLOOKUP(A642,'BASE REGISTRO AGOSTO'!$A$1:$T$889,17,FALSE)</f>
        <v>0</v>
      </c>
      <c r="R642" s="178">
        <f>VLOOKUP(A642,'BASE REGISTRO AGOSTO'!$A$1:$T$889,18,FALSE)</f>
        <v>91001</v>
      </c>
      <c r="S642" s="178" t="str">
        <f>VLOOKUP(A642,'BASE REGISTRO AGOSTO'!$A$1:$T$889,19,FALSE)</f>
        <v xml:space="preserve">No se acompañan. Aplica Informe Jurídico Nº 09, de  fecha 14 de marzo de 2011 del Departamento Jurídico y Dictamen Nº 070791, de 2009, de la Contraloría General de la República.  
</v>
      </c>
      <c r="T642" s="183">
        <f>VLOOKUP(A642,'BASE REGISTRO AGOSTO'!$A$1:$T$889,20,FALSE)</f>
        <v>37970</v>
      </c>
      <c r="U642" s="177">
        <v>7143</v>
      </c>
      <c r="V642" s="179">
        <v>6851245</v>
      </c>
      <c r="W642" s="179">
        <v>48157417</v>
      </c>
      <c r="X642" s="180">
        <v>44469</v>
      </c>
      <c r="Y642" s="176" t="s">
        <v>6489</v>
      </c>
      <c r="Z642" s="176" t="s">
        <v>6490</v>
      </c>
      <c r="AA642" s="181" t="s">
        <v>6491</v>
      </c>
    </row>
    <row r="643" spans="1:27" ht="15.75" customHeight="1" x14ac:dyDescent="0.2">
      <c r="A643" s="177">
        <v>7145</v>
      </c>
      <c r="B643" s="178" t="str">
        <f>VLOOKUP(A643,'BASE REGISTRO AGOSTO'!$A$1:$T$889,2,FALSE)</f>
        <v xml:space="preserve">Servicio de Salud Magallanes </v>
      </c>
      <c r="C643" s="178" t="str">
        <f>VLOOKUP(A643,'BASE REGISTRO AGOSTO'!$A$1:$T$889,3,FALSE)</f>
        <v>61607900K</v>
      </c>
      <c r="D643" s="178" t="str">
        <f>VLOOKUP(A643,'BASE REGISTRO AGOSTO'!$A$1:$T$889,4,FALSE)</f>
        <v>Servicio Público</v>
      </c>
      <c r="E643" s="178" t="str">
        <f>VLOOKUP(A643,'BASE REGISTRO AGOSTO'!$A$1:$T$889,5,FALSE)</f>
        <v>Según Decreto Ley Nº 2763 del año 1979, que forma los Servicios de Salud, reglamentado por el Decreto Nº 42, del año 1981.</v>
      </c>
      <c r="F643" s="178" t="str">
        <f>VLOOKUP(A643,'BASE REGISTRO AGOSTO'!$A$1:$T$889,6,FALSE)</f>
        <v>Indefinida.</v>
      </c>
      <c r="G643" s="178" t="str">
        <f>VLOOKUP(A643,'BASE REGISTRO AGOSTO'!$A$1:$T$889,7,FALSE)</f>
        <v>Administrar prestaciones de salud pública.</v>
      </c>
      <c r="H643" s="178" t="str">
        <f>VLOOKUP(A643,'BASE REGISTRO AGOSTO'!$A$1:$T$889,8,FALSE)</f>
        <v>no tiene</v>
      </c>
      <c r="I643" s="178">
        <f>VLOOKUP(A643,'BASE REGISTRO AGOSTO'!$A$1:$T$889,9,FALSE)</f>
        <v>0</v>
      </c>
      <c r="J643" s="178">
        <f>VLOOKUP(A643,'BASE REGISTRO AGOSTO'!$A$1:$T$889,10,FALSE)</f>
        <v>0</v>
      </c>
      <c r="K643" s="178" t="str">
        <f>VLOOKUP(A643,'BASE REGISTRO AGOSTO'!$A$1:$T$889,11,FALSE)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43" s="178" t="str">
        <f>VLOOKUP(A643,'BASE REGISTRO AGOSTO'!$A$1:$T$889,12,FALSE)</f>
        <v xml:space="preserve">Lautaro Navarro Nº1223, comuna y provincia de Punta Arenas.  
</v>
      </c>
      <c r="M643" s="178" t="str">
        <f>VLOOKUP(A643,'BASE REGISTRO AGOSTO'!$A$1:$T$889,13,FALSE)</f>
        <v>XII</v>
      </c>
      <c r="N643" s="178" t="str">
        <f>VLOOKUP(A643,'BASE REGISTRO AGOSTO'!$A$1:$T$889,14,FALSE)</f>
        <v>Punta Arenas</v>
      </c>
      <c r="O643" s="178" t="str">
        <f>VLOOKUP(A643,'BASE REGISTRO AGOSTO'!$A$1:$T$889,15,FALSE)</f>
        <v xml:space="preserve">F:291100-291117
</v>
      </c>
      <c r="P643" s="178">
        <f>VLOOKUP(A643,'BASE REGISTRO AGOSTO'!$A$1:$T$889,16,FALSE)</f>
        <v>0</v>
      </c>
      <c r="Q643" s="178">
        <f>VLOOKUP(A643,'BASE REGISTRO AGOSTO'!$A$1:$T$889,17,FALSE)</f>
        <v>0</v>
      </c>
      <c r="R643" s="178">
        <f>VLOOKUP(A643,'BASE REGISTRO AGOSTO'!$A$1:$T$889,18,FALSE)</f>
        <v>91001</v>
      </c>
      <c r="S643" s="178" t="str">
        <f>VLOOKUP(A643,'BASE REGISTRO AGOSTO'!$A$1:$T$889,19,FALSE)</f>
        <v>No se acompañan. Aplica Informe Jurídico Nº 09, de  fecha 14 de marzo de 2011 del Departamento Jurídico y Dictamen Nº 070791, de 2009, de la Contraloría General de la República</v>
      </c>
      <c r="T643" s="183">
        <f>VLOOKUP(A643,'BASE REGISTRO AGOSTO'!$A$1:$T$889,20,FALSE)</f>
        <v>38266</v>
      </c>
      <c r="U643" s="177">
        <v>7145</v>
      </c>
      <c r="V643" s="179">
        <v>11255306</v>
      </c>
      <c r="W643" s="179">
        <v>92043398</v>
      </c>
      <c r="X643" s="180">
        <v>44469</v>
      </c>
      <c r="Y643" s="176" t="s">
        <v>6489</v>
      </c>
      <c r="Z643" s="176" t="s">
        <v>6490</v>
      </c>
      <c r="AA643" s="181" t="s">
        <v>6564</v>
      </c>
    </row>
    <row r="644" spans="1:27" ht="15.75" customHeight="1" x14ac:dyDescent="0.2">
      <c r="A644" s="177">
        <v>7146</v>
      </c>
      <c r="B644" s="178" t="str">
        <f>VLOOKUP(A644,'BASE REGISTRO AGOSTO'!$A$1:$T$889,2,FALSE)</f>
        <v xml:space="preserve">Organización Comunitaria Funcional Centro de Ayuda al Niño Bernardita Serrano. 
</v>
      </c>
      <c r="C644" s="178">
        <f>VLOOKUP(A644,'BASE REGISTRO AGOSTO'!$A$1:$T$889,3,FALSE)</f>
        <v>652115705</v>
      </c>
      <c r="D644" s="178" t="str">
        <f>VLOOKUP(A644,'BASE REGISTRO AGOSTO'!$A$1:$T$889,4,FALSE)</f>
        <v>Organización Comunitaria Funcional.</v>
      </c>
      <c r="E644" s="178" t="str">
        <f>VLOOKUP(A644,'BASE REGISTRO AGOSTO'!$A$1:$T$889,5,FALSE)</f>
        <v>Regida por la Ley 19.418, e inscrita bajo el Nº 338 con fecha 29 de abril de 2003, en los Registros de la Secretaría de la I. Municipalidad de San Pedro de la Paz.</v>
      </c>
      <c r="F644" s="178" t="str">
        <f>VLOOKUP(A644,'BASE REGISTRO AGOSTO'!$A$1:$T$889,6,FALSE)</f>
        <v xml:space="preserve">Certificado Nº 417 emitido por Renzo Riffo Lillo, Secretario Municipal de la I. Municipalidad de San Pedro de la Paz, de fecha 18 de noviembre de 2019. </v>
      </c>
      <c r="G644" s="178" t="str">
        <f>VLOOKUP(A644,'BASE REGISTRO AGOSTO'!$A$1:$T$889,7,FALSE)</f>
        <v xml:space="preserve">a) Brindar atención integral a los niños en riesgo social.
b) Lograr la reinserción del niño en su familia de origen.
c) Favorecer la toma de conciencia de la realidad familiar.
</v>
      </c>
      <c r="H644" s="178" t="str">
        <f>VLOOKUP(A644,'BASE REGISTRO AGOSTO'!$A$1:$T$889,8,FALSE)</f>
        <v xml:space="preserve">
Presidente: Giovanni Pastorini Riquelme,
Secretaria: Rossana Tapia Paredes, 
Tesorera: Valentina Paz Sandoval Díaz, 
Suplente: Verónica Pastorini Riquelme, 
Suplente: Sergio Bermedo Pérez, 
Suplente: Gisela Sanhueza Tapia, 
</v>
      </c>
      <c r="I644" s="178" t="str">
        <f>VLOOKUP(A644,'BASE REGISTRO AGOSTO'!$A$1:$T$889,9,FALSE)</f>
        <v>Durarán dos años en sus cargos</v>
      </c>
      <c r="J644" s="178" t="str">
        <f>VLOOKUP(A644,'BASE REGISTRO AGOSTO'!$A$1:$T$889,10,FALSE)</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644" s="178" t="str">
        <f>VLOOKUP(A644,'BASE REGISTRO AGOSTO'!$A$1:$T$889,11,FALSE)</f>
        <v xml:space="preserve">Giovanni Pastorini Riquelme                
</v>
      </c>
      <c r="L644" s="178" t="str">
        <f>VLOOKUP(A644,'BASE REGISTRO AGOSTO'!$A$1:$T$889,12,FALSE)</f>
        <v>Enrique Soro 1998, San Pedro de la Paz, Octava Región.</v>
      </c>
      <c r="M644" s="178" t="str">
        <f>VLOOKUP(A644,'BASE REGISTRO AGOSTO'!$A$1:$T$889,13,FALSE)</f>
        <v>VIII</v>
      </c>
      <c r="N644" s="178" t="str">
        <f>VLOOKUP(A644,'BASE REGISTRO AGOSTO'!$A$1:$T$889,14,FALSE)</f>
        <v>San Pedro de la Paz</v>
      </c>
      <c r="O644" s="178" t="str">
        <f>VLOOKUP(A644,'BASE REGISTRO AGOSTO'!$A$1:$T$889,15,FALSE)</f>
        <v>041-2947165</v>
      </c>
      <c r="P644" s="178">
        <f>VLOOKUP(A644,'BASE REGISTRO AGOSTO'!$A$1:$T$889,16,FALSE)</f>
        <v>0</v>
      </c>
      <c r="Q644" s="178">
        <f>VLOOKUP(A644,'BASE REGISTRO AGOSTO'!$A$1:$T$889,17,FALSE)</f>
        <v>0</v>
      </c>
      <c r="R644" s="178" t="str">
        <f>VLOOKUP(A644,'BASE REGISTRO AGOSTO'!$A$1:$T$889,18,FALSE)</f>
        <v>93401: Institución de Asistencia Social</v>
      </c>
      <c r="S644" s="178" t="str">
        <f>VLOOKUP(A644,'BASE REGISTRO AGOSTO'!$A$1:$T$889,19,FALSE)</f>
        <v xml:space="preserve">Se acompaña Certificado correspondiente a los antecedentes financieros del año 2019, aprobados por el Subdepartamento de Supervisión Financiera Nacional. </v>
      </c>
      <c r="T644" s="183">
        <f>VLOOKUP(A644,'BASE REGISTRO AGOSTO'!$A$1:$T$889,20,FALSE)</f>
        <v>38228</v>
      </c>
      <c r="U644" s="177">
        <v>7146</v>
      </c>
      <c r="V644" s="179">
        <v>0</v>
      </c>
      <c r="W644" s="179">
        <v>151115928</v>
      </c>
      <c r="X644" s="180">
        <v>44469</v>
      </c>
      <c r="Y644" s="176" t="s">
        <v>6489</v>
      </c>
      <c r="Z644" s="176" t="s">
        <v>6490</v>
      </c>
      <c r="AA644" s="181" t="s">
        <v>6542</v>
      </c>
    </row>
    <row r="645" spans="1:27" ht="15.75" customHeight="1" x14ac:dyDescent="0.2">
      <c r="A645" s="177">
        <v>7147</v>
      </c>
      <c r="B645" s="178" t="str">
        <f>VLOOKUP(A645,'BASE REGISTRO AGOSTO'!$A$1:$T$889,2,FALSE)</f>
        <v xml:space="preserve">
I. Municipalidad de Talca
</v>
      </c>
      <c r="C645" s="178">
        <f>VLOOKUP(A645,'BASE REGISTRO AGOSTO'!$A$1:$T$889,3,FALSE)</f>
        <v>691104001</v>
      </c>
      <c r="D645" s="178" t="str">
        <f>VLOOKUP(A645,'BASE REGISTRO AGOSTO'!$A$1:$T$889,4,FALSE)</f>
        <v>Municipalidad</v>
      </c>
      <c r="E645" s="178" t="str">
        <f>VLOOKUP(A645,'BASE REGISTRO AGOSTO'!$A$1:$T$889,5,FALSE)</f>
        <v>Constitución Política de la República, art. 107.</v>
      </c>
      <c r="F645" s="178" t="str">
        <f>VLOOKUP(A645,'BASE REGISTRO AGOSTO'!$A$1:$T$889,6,FALSE)</f>
        <v>Indefinida.</v>
      </c>
      <c r="G645" s="178" t="str">
        <f>VLOOKUP(A645,'BASE REGISTRO AGOSTO'!$A$1:$T$889,7,FALSE)</f>
        <v>Según Ley Orgánica Constitucional Nº 18.695, arts. 1º al 4º.</v>
      </c>
      <c r="H645" s="178" t="str">
        <f>VLOOKUP(A645,'BASE REGISTRO AGOSTO'!$A$1:$T$889,8,FALSE)</f>
        <v>no tiene</v>
      </c>
      <c r="I645" s="178">
        <f>VLOOKUP(A645,'BASE REGISTRO AGOSTO'!$A$1:$T$889,9,FALSE)</f>
        <v>0</v>
      </c>
      <c r="J645" s="178">
        <f>VLOOKUP(A645,'BASE REGISTRO AGOSTO'!$A$1:$T$889,10,FALSE)</f>
        <v>0</v>
      </c>
      <c r="K645" s="178" t="str">
        <f>VLOOKUP(A645,'BASE REGISTRO AGOSTO'!$A$1:$T$889,11,FALSE)</f>
        <v xml:space="preserve">Juan Carlos Díaz Avendaño </v>
      </c>
      <c r="L645" s="178" t="str">
        <f>VLOOKUP(A645,'BASE REGISTRO AGOSTO'!$A$1:$T$889,12,FALSE)</f>
        <v>1 Norte Nº 797, comuna de Talca, Séptima Región.</v>
      </c>
      <c r="M645" s="178" t="str">
        <f>VLOOKUP(A645,'BASE REGISTRO AGOSTO'!$A$1:$T$889,13,FALSE)</f>
        <v>VII</v>
      </c>
      <c r="N645" s="178" t="str">
        <f>VLOOKUP(A645,'BASE REGISTRO AGOSTO'!$A$1:$T$889,14,FALSE)</f>
        <v xml:space="preserve"> Talca</v>
      </c>
      <c r="O645" s="178" t="str">
        <f>VLOOKUP(A645,'BASE REGISTRO AGOSTO'!$A$1:$T$889,15,FALSE)</f>
        <v>Teléfonos: (71) 2212344 / (71) 2203651</v>
      </c>
      <c r="P645" s="178" t="str">
        <f>VLOOKUP(A645,'BASE REGISTRO AGOSTO'!$A$1:$T$889,16,FALSE)</f>
        <v>Correo Electrónico: jdiaz@talca.cl / alcaldia@talca.cl</v>
      </c>
      <c r="Q645" s="178">
        <f>VLOOKUP(A645,'BASE REGISTRO AGOSTO'!$A$1:$T$889,17,FALSE)</f>
        <v>0</v>
      </c>
      <c r="R645" s="178">
        <f>VLOOKUP(A645,'BASE REGISTRO AGOSTO'!$A$1:$T$889,18,FALSE)</f>
        <v>91001</v>
      </c>
      <c r="S645" s="178" t="str">
        <f>VLOOKUP(A645,'BASE REGISTRO AGOSTO'!$A$1:$T$889,19,FALSE)</f>
        <v>No se acompañan. Aplica Informe Jurídico Nº 09, de  fecha 14 de marzo de 2011 del Departamento Jurídico y Dictamen Nº 070791, de 2009, de la Contraloría General de la República</v>
      </c>
      <c r="T645" s="183">
        <f>VLOOKUP(A645,'BASE REGISTRO AGOSTO'!$A$1:$T$889,20,FALSE)</f>
        <v>38287</v>
      </c>
      <c r="U645" s="177">
        <v>7147</v>
      </c>
      <c r="V645" s="179">
        <v>2403945</v>
      </c>
      <c r="W645" s="179">
        <v>54350225</v>
      </c>
      <c r="X645" s="180">
        <v>44469</v>
      </c>
      <c r="Y645" s="176" t="s">
        <v>6489</v>
      </c>
      <c r="Z645" s="176" t="s">
        <v>6490</v>
      </c>
      <c r="AA645" s="181" t="s">
        <v>6508</v>
      </c>
    </row>
    <row r="646" spans="1:27" ht="15.75" customHeight="1" x14ac:dyDescent="0.2">
      <c r="A646" s="177">
        <v>7158</v>
      </c>
      <c r="B646" s="178" t="str">
        <f>VLOOKUP(A646,'BASE REGISTRO AGOSTO'!$A$1:$T$889,2,FALSE)</f>
        <v>Fundación Casa Esperanza E.V.</v>
      </c>
      <c r="C646" s="178">
        <f>VLOOKUP(A646,'BASE REGISTRO AGOSTO'!$A$1:$T$889,3,FALSE)</f>
        <v>652041302</v>
      </c>
      <c r="D646" s="178" t="str">
        <f>VLOOKUP(A646,'BASE REGISTRO AGOSTO'!$A$1:$T$889,4,FALSE)</f>
        <v>Fundación de Derecho Privado.</v>
      </c>
      <c r="E646" s="178" t="str">
        <f>VLOOKUP(A646,'BASE REGISTRO AGOSTO'!$A$1:$T$889,5,FALSE)</f>
        <v xml:space="preserve">Decreto Supremo Nº 372, de 31 de marzo de 2003, del Ministerio de Justicia. </v>
      </c>
      <c r="F646" s="178" t="str">
        <f>VLOOKUP(A646,'BASE REGISTRO AGOSTO'!$A$1:$T$889,6,FALSE)</f>
        <v>Certificado de Vigencia Folio Nº 500396270877, de fecha 01 de julio de 2021, emitido por el Servicio de Registro Civil e Identificación.</v>
      </c>
      <c r="G646" s="178" t="str">
        <f>VLOOKUP(A646,'BASE REGISTRO AGOSTO'!$A$1:$T$889,7,FALSE)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46" s="178" t="str">
        <f>VLOOKUP(A646,'BASE REGISTRO AGOSTO'!$A$1:$T$889,8,FALSE)</f>
        <v>no tiene</v>
      </c>
      <c r="I646" s="178" t="str">
        <f>VLOOKUP(A646,'BASE REGISTRO AGOSTO'!$A$1:$T$889,9,FALSE)</f>
        <v>No tiene</v>
      </c>
      <c r="J646" s="178" t="str">
        <f>VLOOKUP(A646,'BASE REGISTRO AGOSTO'!$A$1:$T$889,10,FALSE)</f>
        <v>no tiene</v>
      </c>
      <c r="K646" s="178" t="str">
        <f>VLOOKUP(A646,'BASE REGISTRO AGOSTO'!$A$1:$T$889,11,FALSE)</f>
        <v xml:space="preserve">Germán Enrique Briceño Molina,  
</v>
      </c>
      <c r="L646" s="178" t="str">
        <f>VLOOKUP(A646,'BASE REGISTRO AGOSTO'!$A$1:$T$889,12,FALSE)</f>
        <v xml:space="preserve">Angachilla, Km. 5, Parcela Arquenco, S/N,  Valdivia, 
</v>
      </c>
      <c r="M646" s="178" t="str">
        <f>VLOOKUP(A646,'BASE REGISTRO AGOSTO'!$A$1:$T$889,13,FALSE)</f>
        <v>XIV</v>
      </c>
      <c r="N646" s="178" t="str">
        <f>VLOOKUP(A646,'BASE REGISTRO AGOSTO'!$A$1:$T$889,14,FALSE)</f>
        <v>Valdivia</v>
      </c>
      <c r="O646" s="178" t="str">
        <f>VLOOKUP(A646,'BASE REGISTRO AGOSTO'!$A$1:$T$889,15,FALSE)</f>
        <v>Fono: 63-2204154</v>
      </c>
      <c r="P646" s="178" t="str">
        <f>VLOOKUP(A646,'BASE REGISTRO AGOSTO'!$A$1:$T$889,16,FALSE)</f>
        <v xml:space="preserve">parras@terra.cl    residencialaspasrras@gmail.com
</v>
      </c>
      <c r="Q646" s="178">
        <f>VLOOKUP(A646,'BASE REGISTRO AGOSTO'!$A$1:$T$889,17,FALSE)</f>
        <v>0</v>
      </c>
      <c r="R646" s="178">
        <f>VLOOKUP(A646,'BASE REGISTRO AGOSTO'!$A$1:$T$889,18,FALSE)</f>
        <v>93401</v>
      </c>
      <c r="S646" s="178" t="str">
        <f>VLOOKUP(A646,'BASE REGISTRO AGOSTO'!$A$1:$T$889,19,FALSE)</f>
        <v xml:space="preserve">Antecedentes Financieros correspondientes al año 2020, aprobados por el Subdepartamento de Supervisión Financiera de la Dirección Nacional.
</v>
      </c>
      <c r="T646" s="183">
        <f>VLOOKUP(A646,'BASE REGISTRO AGOSTO'!$A$1:$T$889,20,FALSE)</f>
        <v>38412</v>
      </c>
      <c r="U646" s="177">
        <v>7158</v>
      </c>
      <c r="V646" s="179">
        <v>21126276</v>
      </c>
      <c r="W646" s="179">
        <v>158817514</v>
      </c>
      <c r="X646" s="180">
        <v>44469</v>
      </c>
      <c r="Y646" s="176" t="s">
        <v>6489</v>
      </c>
      <c r="Z646" s="176" t="s">
        <v>6490</v>
      </c>
      <c r="AA646" s="181" t="s">
        <v>6532</v>
      </c>
    </row>
    <row r="647" spans="1:27" ht="15.75" customHeight="1" x14ac:dyDescent="0.2">
      <c r="A647" s="177">
        <v>7158</v>
      </c>
      <c r="B647" s="178" t="str">
        <f>VLOOKUP(A647,'BASE REGISTRO AGOSTO'!$A$1:$T$889,2,FALSE)</f>
        <v>Fundación Casa Esperanza E.V.</v>
      </c>
      <c r="C647" s="178">
        <f>VLOOKUP(A647,'BASE REGISTRO AGOSTO'!$A$1:$T$889,3,FALSE)</f>
        <v>652041302</v>
      </c>
      <c r="D647" s="178" t="str">
        <f>VLOOKUP(A647,'BASE REGISTRO AGOSTO'!$A$1:$T$889,4,FALSE)</f>
        <v>Fundación de Derecho Privado.</v>
      </c>
      <c r="E647" s="178" t="str">
        <f>VLOOKUP(A647,'BASE REGISTRO AGOSTO'!$A$1:$T$889,5,FALSE)</f>
        <v xml:space="preserve">Decreto Supremo Nº 372, de 31 de marzo de 2003, del Ministerio de Justicia. </v>
      </c>
      <c r="F647" s="178" t="str">
        <f>VLOOKUP(A647,'BASE REGISTRO AGOSTO'!$A$1:$T$889,6,FALSE)</f>
        <v>Certificado de Vigencia Folio Nº 500396270877, de fecha 01 de julio de 2021, emitido por el Servicio de Registro Civil e Identificación.</v>
      </c>
      <c r="G647" s="178" t="str">
        <f>VLOOKUP(A647,'BASE REGISTRO AGOSTO'!$A$1:$T$889,7,FALSE)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47" s="178" t="str">
        <f>VLOOKUP(A647,'BASE REGISTRO AGOSTO'!$A$1:$T$889,8,FALSE)</f>
        <v>no tiene</v>
      </c>
      <c r="I647" s="178" t="str">
        <f>VLOOKUP(A647,'BASE REGISTRO AGOSTO'!$A$1:$T$889,9,FALSE)</f>
        <v>No tiene</v>
      </c>
      <c r="J647" s="178" t="str">
        <f>VLOOKUP(A647,'BASE REGISTRO AGOSTO'!$A$1:$T$889,10,FALSE)</f>
        <v>no tiene</v>
      </c>
      <c r="K647" s="178" t="str">
        <f>VLOOKUP(A647,'BASE REGISTRO AGOSTO'!$A$1:$T$889,11,FALSE)</f>
        <v xml:space="preserve">Germán Enrique Briceño Molina,  
</v>
      </c>
      <c r="L647" s="178" t="str">
        <f>VLOOKUP(A647,'BASE REGISTRO AGOSTO'!$A$1:$T$889,12,FALSE)</f>
        <v xml:space="preserve">Angachilla, Km. 5, Parcela Arquenco, S/N,  Valdivia, 
</v>
      </c>
      <c r="M647" s="178" t="str">
        <f>VLOOKUP(A647,'BASE REGISTRO AGOSTO'!$A$1:$T$889,13,FALSE)</f>
        <v>XIV</v>
      </c>
      <c r="N647" s="178" t="str">
        <f>VLOOKUP(A647,'BASE REGISTRO AGOSTO'!$A$1:$T$889,14,FALSE)</f>
        <v>Valdivia</v>
      </c>
      <c r="O647" s="178" t="str">
        <f>VLOOKUP(A647,'BASE REGISTRO AGOSTO'!$A$1:$T$889,15,FALSE)</f>
        <v>Fono: 63-2204154</v>
      </c>
      <c r="P647" s="178" t="str">
        <f>VLOOKUP(A647,'BASE REGISTRO AGOSTO'!$A$1:$T$889,16,FALSE)</f>
        <v xml:space="preserve">parras@terra.cl    residencialaspasrras@gmail.com
</v>
      </c>
      <c r="Q647" s="178">
        <f>VLOOKUP(A647,'BASE REGISTRO AGOSTO'!$A$1:$T$889,17,FALSE)</f>
        <v>0</v>
      </c>
      <c r="R647" s="178">
        <f>VLOOKUP(A647,'BASE REGISTRO AGOSTO'!$A$1:$T$889,18,FALSE)</f>
        <v>93401</v>
      </c>
      <c r="S647" s="178" t="str">
        <f>VLOOKUP(A647,'BASE REGISTRO AGOSTO'!$A$1:$T$889,19,FALSE)</f>
        <v xml:space="preserve">Antecedentes Financieros correspondientes al año 2020, aprobados por el Subdepartamento de Supervisión Financiera de la Dirección Nacional.
</v>
      </c>
      <c r="T647" s="183">
        <f>VLOOKUP(A647,'BASE REGISTRO AGOSTO'!$A$1:$T$889,20,FALSE)</f>
        <v>38412</v>
      </c>
      <c r="U647" s="177">
        <v>7158</v>
      </c>
      <c r="V647" s="179">
        <v>14984111</v>
      </c>
      <c r="W647" s="179">
        <v>115293345</v>
      </c>
      <c r="X647" s="180">
        <v>44469</v>
      </c>
      <c r="Y647" s="176" t="s">
        <v>6489</v>
      </c>
      <c r="Z647" s="176" t="s">
        <v>6490</v>
      </c>
      <c r="AA647" s="181" t="s">
        <v>6545</v>
      </c>
    </row>
    <row r="648" spans="1:27" ht="15.75" customHeight="1" x14ac:dyDescent="0.2">
      <c r="A648" s="177">
        <v>7159</v>
      </c>
      <c r="B648" s="178" t="str">
        <f>VLOOKUP(A648,'BASE REGISTRO AGOSTO'!$A$1:$T$889,2,FALSE)</f>
        <v>“Corporación de Apoyo Integral para el Adulto Mayor” y/o “Corporación Laureles”.</v>
      </c>
      <c r="C648" s="178">
        <f>VLOOKUP(A648,'BASE REGISTRO AGOSTO'!$A$1:$T$889,3,FALSE)</f>
        <v>653932502</v>
      </c>
      <c r="D648" s="178" t="str">
        <f>VLOOKUP(A648,'BASE REGISTRO AGOSTO'!$A$1:$T$889,4,FALSE)</f>
        <v>Corporación de Derecho Privado.</v>
      </c>
      <c r="E648" s="178" t="str">
        <f>VLOOKUP(A648,'BASE REGISTRO AGOSTO'!$A$1:$T$889,5,FALSE)</f>
        <v xml:space="preserve">Otorgada por Decreto Exento Nº 31, de fecha 12 de enero de 2004,  por el Ministerio de Justicia.  </v>
      </c>
      <c r="F648" s="178" t="str">
        <f>VLOOKUP(A648,'BASE REGISTRO AGOSTO'!$A$1:$T$889,6,FALSE)</f>
        <v>Certificado de vigencia Nº 728/2019, de fecha 03 de mayo de 2019 del Secretario Municipal de la Ilustre Municipalidad de Antofagasta.</v>
      </c>
      <c r="G648" s="178" t="str">
        <f>VLOOKUP(A648,'BASE REGISTRO AGOSTO'!$A$1:$T$889,7,FALSE)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48" s="178" t="str">
        <f>VLOOKUP(A648,'BASE REGISTRO AGOSTO'!$A$1:$T$889,8,FALSE)</f>
        <v xml:space="preserve">Presidenta: Patricia González Bravo 
Vicepresidente: Raúl Rodríguez Cortés
Secretaria: Edith Reyes Villazón
Tesorero: Herman Mundaca Alfaro
</v>
      </c>
      <c r="I648" s="178" t="str">
        <f>VLOOKUP(A648,'BASE REGISTRO AGOSTO'!$A$1:$T$889,9,FALSE)</f>
        <v>Durarán dos años en sus cargos</v>
      </c>
      <c r="J648" s="178" t="str">
        <f>VLOOKUP(A648,'BASE REGISTRO AGOSTO'!$A$1:$T$889,10,FALSE)</f>
        <v>16 de abril de 2021</v>
      </c>
      <c r="K648" s="178" t="str">
        <f>VLOOKUP(A648,'BASE REGISTRO AGOSTO'!$A$1:$T$889,11,FALSE)</f>
        <v xml:space="preserve">Presidenta: Patricia González Bravo 
Vicepresidente: Raúl Rodríguez Cortés
Secretaria: Edith Reyes Villazón
Tesorero: Herman Mundaca Alfaro
</v>
      </c>
      <c r="L648" s="178" t="str">
        <f>VLOOKUP(A648,'BASE REGISTRO AGOSTO'!$A$1:$T$889,12,FALSE)</f>
        <v>Washington N° 2675, Depto.  702, Antofagasta</v>
      </c>
      <c r="M648" s="178" t="str">
        <f>VLOOKUP(A648,'BASE REGISTRO AGOSTO'!$A$1:$T$889,13,FALSE)</f>
        <v>II</v>
      </c>
      <c r="N648" s="178" t="str">
        <f>VLOOKUP(A648,'BASE REGISTRO AGOSTO'!$A$1:$T$889,14,FALSE)</f>
        <v>Antofagasta</v>
      </c>
      <c r="O648" s="178">
        <f>VLOOKUP(A648,'BASE REGISTRO AGOSTO'!$A$1:$T$889,15,FALSE)</f>
        <v>0</v>
      </c>
      <c r="P648" s="178">
        <f>VLOOKUP(A648,'BASE REGISTRO AGOSTO'!$A$1:$T$889,16,FALSE)</f>
        <v>0</v>
      </c>
      <c r="Q648" s="178">
        <f>VLOOKUP(A648,'BASE REGISTRO AGOSTO'!$A$1:$T$889,17,FALSE)</f>
        <v>0</v>
      </c>
      <c r="R648" s="178" t="str">
        <f>VLOOKUP(A648,'BASE REGISTRO AGOSTO'!$A$1:$T$889,18,FALSE)</f>
        <v>93401: Institución de Asistencia Social</v>
      </c>
      <c r="S648" s="178" t="str">
        <f>VLOOKUP(A648,'BASE REGISTRO AGOSTO'!$A$1:$T$889,19,FALSE)</f>
        <v xml:space="preserve">Se acompaña Certificado de antecedentes financieros correspondientes al año 2016, aprobados por el Subdepartamento de Supervisión Financiera. </v>
      </c>
      <c r="T648" s="183">
        <f>VLOOKUP(A648,'BASE REGISTRO AGOSTO'!$A$1:$T$889,20,FALSE)</f>
        <v>38414</v>
      </c>
      <c r="U648" s="177">
        <v>7159</v>
      </c>
      <c r="V648" s="179">
        <v>0</v>
      </c>
      <c r="W648" s="179">
        <v>285882209</v>
      </c>
      <c r="X648" s="180">
        <v>44469</v>
      </c>
      <c r="Y648" s="176" t="s">
        <v>6489</v>
      </c>
      <c r="Z648" s="176" t="s">
        <v>6490</v>
      </c>
      <c r="AA648" s="181" t="s">
        <v>6492</v>
      </c>
    </row>
    <row r="649" spans="1:27" ht="15.75" customHeight="1" x14ac:dyDescent="0.2">
      <c r="A649" s="177">
        <v>7160</v>
      </c>
      <c r="B649" s="178" t="str">
        <f>VLOOKUP(A649,'BASE REGISTRO AGOSTO'!$A$1:$T$889,2,FALSE)</f>
        <v>Corporación de Beneficencia María Ayuda</v>
      </c>
      <c r="C649" s="178">
        <f>VLOOKUP(A649,'BASE REGISTRO AGOSTO'!$A$1:$T$889,3,FALSE)</f>
        <v>712091002</v>
      </c>
      <c r="D649" s="178" t="str">
        <f>VLOOKUP(A649,'BASE REGISTRO AGOSTO'!$A$1:$T$889,4,FALSE)</f>
        <v>Corporación de Derecho Privado.</v>
      </c>
      <c r="E649" s="178" t="str">
        <f>VLOOKUP(A649,'BASE REGISTRO AGOSTO'!$A$1:$T$889,5,FALSE)</f>
        <v>Otorgada por Decreto Supremo Nº 1042, de fecha 30 de noviembre de 1984, del Ministerio de Justicia, publicado en el Diario Oficial el día  29 de diciembre de 1984.</v>
      </c>
      <c r="F649" s="178" t="str">
        <f>VLOOKUP(A649,'BASE REGISTRO AGOSTO'!$A$1:$T$889,6,FALSE)</f>
        <v>Certificado de vigencia, folio Nº500394910197, de 22 de junio de 2021, del Servicio de Registro Civil e Identificación</v>
      </c>
      <c r="G649" s="178" t="str">
        <f>VLOOKUP(A649,'BASE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9" s="178" t="str">
        <f>VLOOKUP(A649,'BASE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49" s="178" t="str">
        <f>VLOOKUP(A649,'BASE REGISTRO AGOSTO'!$A$1:$T$889,9,FALSE)</f>
        <v>Durarán 02 años en sus cargos. En caso de que no se nombre Asamblea, permanece la que esta nombrada.</v>
      </c>
      <c r="J649" s="178" t="str">
        <f>VLOOKUP(A649,'BASE REGISTRO AGOSTO'!$A$1:$T$889,10,FALSE)</f>
        <v>30 de mayo de 2018</v>
      </c>
      <c r="K649" s="178" t="str">
        <f>VLOOKUP(A649,'BASE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9" s="178" t="str">
        <f>VLOOKUP(A649,'BASE REGISTRO AGOSTO'!$A$1:$T$889,12,FALSE)</f>
        <v>Colombia Nº 7742, comuna de La Florida, Región Metropolitana.</v>
      </c>
      <c r="M649" s="178" t="str">
        <f>VLOOKUP(A649,'BASE REGISTRO AGOSTO'!$A$1:$T$889,13,FALSE)</f>
        <v>XIII</v>
      </c>
      <c r="N649" s="178" t="str">
        <f>VLOOKUP(A649,'BASE REGISTRO AGOSTO'!$A$1:$T$889,14,FALSE)</f>
        <v>La Florida</v>
      </c>
      <c r="O649" s="178" t="str">
        <f>VLOOKUP(A649,'BASE REGISTRO AGOSTO'!$A$1:$T$889,15,FALSE)</f>
        <v xml:space="preserve">02) 23280100, </v>
      </c>
      <c r="P649" s="178" t="str">
        <f>VLOOKUP(A649,'BASE REGISTRO AGOSTO'!$A$1:$T$889,16,FALSE)</f>
        <v xml:space="preserve">mariaayuda@mariaayuda.cl
www.mariaayuda.cl
</v>
      </c>
      <c r="Q649" s="178">
        <f>VLOOKUP(A649,'BASE REGISTRO AGOSTO'!$A$1:$T$889,17,FALSE)</f>
        <v>0</v>
      </c>
      <c r="R649" s="178" t="str">
        <f>VLOOKUP(A649,'BASE REGISTRO AGOSTO'!$A$1:$T$889,18,FALSE)</f>
        <v>93401: Institución de Asistencia Social</v>
      </c>
      <c r="S649" s="178" t="str">
        <f>VLOOKUP(A649,'BASE REGISTRO AGOSTO'!$A$1:$T$889,19,FALSE)</f>
        <v xml:space="preserve">Certificado financiero correspondiente al año 2020, aprobado por el Subdepartamento de Supervisión Financiera Nacional 
</v>
      </c>
      <c r="T649" s="183">
        <f>VLOOKUP(A649,'BASE REGISTRO AGOSTO'!$A$1:$T$889,20,FALSE)</f>
        <v>38344</v>
      </c>
      <c r="U649" s="177">
        <v>7160</v>
      </c>
      <c r="V649" s="179">
        <v>23302963</v>
      </c>
      <c r="W649" s="179">
        <v>190755655</v>
      </c>
      <c r="X649" s="180">
        <v>44469</v>
      </c>
      <c r="Y649" s="176" t="s">
        <v>6489</v>
      </c>
      <c r="Z649" s="176" t="s">
        <v>6490</v>
      </c>
      <c r="AA649" s="181" t="s">
        <v>6492</v>
      </c>
    </row>
    <row r="650" spans="1:27" ht="15.75" customHeight="1" x14ac:dyDescent="0.2">
      <c r="A650" s="177">
        <v>7160</v>
      </c>
      <c r="B650" s="178" t="str">
        <f>VLOOKUP(A650,'BASE REGISTRO AGOSTO'!$A$1:$T$889,2,FALSE)</f>
        <v>Corporación de Beneficencia María Ayuda</v>
      </c>
      <c r="C650" s="178">
        <f>VLOOKUP(A650,'BASE REGISTRO AGOSTO'!$A$1:$T$889,3,FALSE)</f>
        <v>712091002</v>
      </c>
      <c r="D650" s="178" t="str">
        <f>VLOOKUP(A650,'BASE REGISTRO AGOSTO'!$A$1:$T$889,4,FALSE)</f>
        <v>Corporación de Derecho Privado.</v>
      </c>
      <c r="E650" s="178" t="str">
        <f>VLOOKUP(A650,'BASE REGISTRO AGOSTO'!$A$1:$T$889,5,FALSE)</f>
        <v>Otorgada por Decreto Supremo Nº 1042, de fecha 30 de noviembre de 1984, del Ministerio de Justicia, publicado en el Diario Oficial el día  29 de diciembre de 1984.</v>
      </c>
      <c r="F650" s="178" t="str">
        <f>VLOOKUP(A650,'BASE REGISTRO AGOSTO'!$A$1:$T$889,6,FALSE)</f>
        <v>Certificado de vigencia, folio Nº500394910197, de 22 de junio de 2021, del Servicio de Registro Civil e Identificación</v>
      </c>
      <c r="G650" s="178" t="str">
        <f>VLOOKUP(A650,'BASE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0" s="178" t="str">
        <f>VLOOKUP(A650,'BASE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0" s="178" t="str">
        <f>VLOOKUP(A650,'BASE REGISTRO AGOSTO'!$A$1:$T$889,9,FALSE)</f>
        <v>Durarán 02 años en sus cargos. En caso de que no se nombre Asamblea, permanece la que esta nombrada.</v>
      </c>
      <c r="J650" s="178" t="str">
        <f>VLOOKUP(A650,'BASE REGISTRO AGOSTO'!$A$1:$T$889,10,FALSE)</f>
        <v>30 de mayo de 2018</v>
      </c>
      <c r="K650" s="178" t="str">
        <f>VLOOKUP(A650,'BASE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0" s="178" t="str">
        <f>VLOOKUP(A650,'BASE REGISTRO AGOSTO'!$A$1:$T$889,12,FALSE)</f>
        <v>Colombia Nº 7742, comuna de La Florida, Región Metropolitana.</v>
      </c>
      <c r="M650" s="178" t="str">
        <f>VLOOKUP(A650,'BASE REGISTRO AGOSTO'!$A$1:$T$889,13,FALSE)</f>
        <v>XIII</v>
      </c>
      <c r="N650" s="178" t="str">
        <f>VLOOKUP(A650,'BASE REGISTRO AGOSTO'!$A$1:$T$889,14,FALSE)</f>
        <v>La Florida</v>
      </c>
      <c r="O650" s="178" t="str">
        <f>VLOOKUP(A650,'BASE REGISTRO AGOSTO'!$A$1:$T$889,15,FALSE)</f>
        <v xml:space="preserve">02) 23280100, </v>
      </c>
      <c r="P650" s="178" t="str">
        <f>VLOOKUP(A650,'BASE REGISTRO AGOSTO'!$A$1:$T$889,16,FALSE)</f>
        <v xml:space="preserve">mariaayuda@mariaayuda.cl
www.mariaayuda.cl
</v>
      </c>
      <c r="Q650" s="178">
        <f>VLOOKUP(A650,'BASE REGISTRO AGOSTO'!$A$1:$T$889,17,FALSE)</f>
        <v>0</v>
      </c>
      <c r="R650" s="178" t="str">
        <f>VLOOKUP(A650,'BASE REGISTRO AGOSTO'!$A$1:$T$889,18,FALSE)</f>
        <v>93401: Institución de Asistencia Social</v>
      </c>
      <c r="S650" s="178" t="str">
        <f>VLOOKUP(A650,'BASE REGISTRO AGOSTO'!$A$1:$T$889,19,FALSE)</f>
        <v xml:space="preserve">Certificado financiero correspondiente al año 2020, aprobado por el Subdepartamento de Supervisión Financiera Nacional 
</v>
      </c>
      <c r="T650" s="183">
        <f>VLOOKUP(A650,'BASE REGISTRO AGOSTO'!$A$1:$T$889,20,FALSE)</f>
        <v>38344</v>
      </c>
      <c r="U650" s="177">
        <v>7160</v>
      </c>
      <c r="V650" s="179">
        <v>28881745</v>
      </c>
      <c r="W650" s="179">
        <v>113328751</v>
      </c>
      <c r="X650" s="180">
        <v>44469</v>
      </c>
      <c r="Y650" s="176" t="s">
        <v>6489</v>
      </c>
      <c r="Z650" s="176" t="s">
        <v>6490</v>
      </c>
      <c r="AA650" s="181" t="s">
        <v>6661</v>
      </c>
    </row>
    <row r="651" spans="1:27" ht="15.75" customHeight="1" x14ac:dyDescent="0.2">
      <c r="A651" s="177">
        <v>7160</v>
      </c>
      <c r="B651" s="178" t="str">
        <f>VLOOKUP(A651,'BASE REGISTRO AGOSTO'!$A$1:$T$889,2,FALSE)</f>
        <v>Corporación de Beneficencia María Ayuda</v>
      </c>
      <c r="C651" s="178">
        <f>VLOOKUP(A651,'BASE REGISTRO AGOSTO'!$A$1:$T$889,3,FALSE)</f>
        <v>712091002</v>
      </c>
      <c r="D651" s="178" t="str">
        <f>VLOOKUP(A651,'BASE REGISTRO AGOSTO'!$A$1:$T$889,4,FALSE)</f>
        <v>Corporación de Derecho Privado.</v>
      </c>
      <c r="E651" s="178" t="str">
        <f>VLOOKUP(A651,'BASE REGISTRO AGOSTO'!$A$1:$T$889,5,FALSE)</f>
        <v>Otorgada por Decreto Supremo Nº 1042, de fecha 30 de noviembre de 1984, del Ministerio de Justicia, publicado en el Diario Oficial el día  29 de diciembre de 1984.</v>
      </c>
      <c r="F651" s="178" t="str">
        <f>VLOOKUP(A651,'BASE REGISTRO AGOSTO'!$A$1:$T$889,6,FALSE)</f>
        <v>Certificado de vigencia, folio Nº500394910197, de 22 de junio de 2021, del Servicio de Registro Civil e Identificación</v>
      </c>
      <c r="G651" s="178" t="str">
        <f>VLOOKUP(A651,'BASE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1" s="178" t="str">
        <f>VLOOKUP(A651,'BASE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1" s="178" t="str">
        <f>VLOOKUP(A651,'BASE REGISTRO AGOSTO'!$A$1:$T$889,9,FALSE)</f>
        <v>Durarán 02 años en sus cargos. En caso de que no se nombre Asamblea, permanece la que esta nombrada.</v>
      </c>
      <c r="J651" s="178" t="str">
        <f>VLOOKUP(A651,'BASE REGISTRO AGOSTO'!$A$1:$T$889,10,FALSE)</f>
        <v>30 de mayo de 2018</v>
      </c>
      <c r="K651" s="178" t="str">
        <f>VLOOKUP(A651,'BASE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1" s="178" t="str">
        <f>VLOOKUP(A651,'BASE REGISTRO AGOSTO'!$A$1:$T$889,12,FALSE)</f>
        <v>Colombia Nº 7742, comuna de La Florida, Región Metropolitana.</v>
      </c>
      <c r="M651" s="178" t="str">
        <f>VLOOKUP(A651,'BASE REGISTRO AGOSTO'!$A$1:$T$889,13,FALSE)</f>
        <v>XIII</v>
      </c>
      <c r="N651" s="178" t="str">
        <f>VLOOKUP(A651,'BASE REGISTRO AGOSTO'!$A$1:$T$889,14,FALSE)</f>
        <v>La Florida</v>
      </c>
      <c r="O651" s="178" t="str">
        <f>VLOOKUP(A651,'BASE REGISTRO AGOSTO'!$A$1:$T$889,15,FALSE)</f>
        <v xml:space="preserve">02) 23280100, </v>
      </c>
      <c r="P651" s="178" t="str">
        <f>VLOOKUP(A651,'BASE REGISTRO AGOSTO'!$A$1:$T$889,16,FALSE)</f>
        <v xml:space="preserve">mariaayuda@mariaayuda.cl
www.mariaayuda.cl
</v>
      </c>
      <c r="Q651" s="178">
        <f>VLOOKUP(A651,'BASE REGISTRO AGOSTO'!$A$1:$T$889,17,FALSE)</f>
        <v>0</v>
      </c>
      <c r="R651" s="178" t="str">
        <f>VLOOKUP(A651,'BASE REGISTRO AGOSTO'!$A$1:$T$889,18,FALSE)</f>
        <v>93401: Institución de Asistencia Social</v>
      </c>
      <c r="S651" s="178" t="str">
        <f>VLOOKUP(A651,'BASE REGISTRO AGOSTO'!$A$1:$T$889,19,FALSE)</f>
        <v xml:space="preserve">Certificado financiero correspondiente al año 2020, aprobado por el Subdepartamento de Supervisión Financiera Nacional 
</v>
      </c>
      <c r="T651" s="183">
        <f>VLOOKUP(A651,'BASE REGISTRO AGOSTO'!$A$1:$T$889,20,FALSE)</f>
        <v>38344</v>
      </c>
      <c r="U651" s="177">
        <v>7160</v>
      </c>
      <c r="V651" s="179">
        <v>20598094</v>
      </c>
      <c r="W651" s="179">
        <v>176328228</v>
      </c>
      <c r="X651" s="180">
        <v>44469</v>
      </c>
      <c r="Y651" s="176" t="s">
        <v>6489</v>
      </c>
      <c r="Z651" s="176" t="s">
        <v>6490</v>
      </c>
      <c r="AA651" s="181" t="s">
        <v>148</v>
      </c>
    </row>
    <row r="652" spans="1:27" ht="15.75" customHeight="1" x14ac:dyDescent="0.2">
      <c r="A652" s="177">
        <v>7160</v>
      </c>
      <c r="B652" s="178" t="str">
        <f>VLOOKUP(A652,'BASE REGISTRO AGOSTO'!$A$1:$T$889,2,FALSE)</f>
        <v>Corporación de Beneficencia María Ayuda</v>
      </c>
      <c r="C652" s="178">
        <f>VLOOKUP(A652,'BASE REGISTRO AGOSTO'!$A$1:$T$889,3,FALSE)</f>
        <v>712091002</v>
      </c>
      <c r="D652" s="178" t="str">
        <f>VLOOKUP(A652,'BASE REGISTRO AGOSTO'!$A$1:$T$889,4,FALSE)</f>
        <v>Corporación de Derecho Privado.</v>
      </c>
      <c r="E652" s="178" t="str">
        <f>VLOOKUP(A652,'BASE REGISTRO AGOSTO'!$A$1:$T$889,5,FALSE)</f>
        <v>Otorgada por Decreto Supremo Nº 1042, de fecha 30 de noviembre de 1984, del Ministerio de Justicia, publicado en el Diario Oficial el día  29 de diciembre de 1984.</v>
      </c>
      <c r="F652" s="178" t="str">
        <f>VLOOKUP(A652,'BASE REGISTRO AGOSTO'!$A$1:$T$889,6,FALSE)</f>
        <v>Certificado de vigencia, folio Nº500394910197, de 22 de junio de 2021, del Servicio de Registro Civil e Identificación</v>
      </c>
      <c r="G652" s="178" t="str">
        <f>VLOOKUP(A652,'BASE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2" s="178" t="str">
        <f>VLOOKUP(A652,'BASE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2" s="178" t="str">
        <f>VLOOKUP(A652,'BASE REGISTRO AGOSTO'!$A$1:$T$889,9,FALSE)</f>
        <v>Durarán 02 años en sus cargos. En caso de que no se nombre Asamblea, permanece la que esta nombrada.</v>
      </c>
      <c r="J652" s="178" t="str">
        <f>VLOOKUP(A652,'BASE REGISTRO AGOSTO'!$A$1:$T$889,10,FALSE)</f>
        <v>30 de mayo de 2018</v>
      </c>
      <c r="K652" s="178" t="str">
        <f>VLOOKUP(A652,'BASE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2" s="178" t="str">
        <f>VLOOKUP(A652,'BASE REGISTRO AGOSTO'!$A$1:$T$889,12,FALSE)</f>
        <v>Colombia Nº 7742, comuna de La Florida, Región Metropolitana.</v>
      </c>
      <c r="M652" s="178" t="str">
        <f>VLOOKUP(A652,'BASE REGISTRO AGOSTO'!$A$1:$T$889,13,FALSE)</f>
        <v>XIII</v>
      </c>
      <c r="N652" s="178" t="str">
        <f>VLOOKUP(A652,'BASE REGISTRO AGOSTO'!$A$1:$T$889,14,FALSE)</f>
        <v>La Florida</v>
      </c>
      <c r="O652" s="178" t="str">
        <f>VLOOKUP(A652,'BASE REGISTRO AGOSTO'!$A$1:$T$889,15,FALSE)</f>
        <v xml:space="preserve">02) 23280100, </v>
      </c>
      <c r="P652" s="178" t="str">
        <f>VLOOKUP(A652,'BASE REGISTRO AGOSTO'!$A$1:$T$889,16,FALSE)</f>
        <v xml:space="preserve">mariaayuda@mariaayuda.cl
www.mariaayuda.cl
</v>
      </c>
      <c r="Q652" s="178">
        <f>VLOOKUP(A652,'BASE REGISTRO AGOSTO'!$A$1:$T$889,17,FALSE)</f>
        <v>0</v>
      </c>
      <c r="R652" s="178" t="str">
        <f>VLOOKUP(A652,'BASE REGISTRO AGOSTO'!$A$1:$T$889,18,FALSE)</f>
        <v>93401: Institución de Asistencia Social</v>
      </c>
      <c r="S652" s="178" t="str">
        <f>VLOOKUP(A652,'BASE REGISTRO AGOSTO'!$A$1:$T$889,19,FALSE)</f>
        <v xml:space="preserve">Certificado financiero correspondiente al año 2020, aprobado por el Subdepartamento de Supervisión Financiera Nacional 
</v>
      </c>
      <c r="T652" s="183">
        <f>VLOOKUP(A652,'BASE REGISTRO AGOSTO'!$A$1:$T$889,20,FALSE)</f>
        <v>38344</v>
      </c>
      <c r="U652" s="177">
        <v>7160</v>
      </c>
      <c r="V652" s="179">
        <v>29299266</v>
      </c>
      <c r="W652" s="179">
        <v>210419288</v>
      </c>
      <c r="X652" s="180">
        <v>44469</v>
      </c>
      <c r="Y652" s="176" t="s">
        <v>6489</v>
      </c>
      <c r="Z652" s="176" t="s">
        <v>6490</v>
      </c>
      <c r="AA652" s="181" t="s">
        <v>171</v>
      </c>
    </row>
    <row r="653" spans="1:27" ht="15.75" customHeight="1" x14ac:dyDescent="0.2">
      <c r="A653" s="177">
        <v>7160</v>
      </c>
      <c r="B653" s="178" t="str">
        <f>VLOOKUP(A653,'BASE REGISTRO AGOSTO'!$A$1:$T$889,2,FALSE)</f>
        <v>Corporación de Beneficencia María Ayuda</v>
      </c>
      <c r="C653" s="178">
        <f>VLOOKUP(A653,'BASE REGISTRO AGOSTO'!$A$1:$T$889,3,FALSE)</f>
        <v>712091002</v>
      </c>
      <c r="D653" s="178" t="str">
        <f>VLOOKUP(A653,'BASE REGISTRO AGOSTO'!$A$1:$T$889,4,FALSE)</f>
        <v>Corporación de Derecho Privado.</v>
      </c>
      <c r="E653" s="178" t="str">
        <f>VLOOKUP(A653,'BASE REGISTRO AGOSTO'!$A$1:$T$889,5,FALSE)</f>
        <v>Otorgada por Decreto Supremo Nº 1042, de fecha 30 de noviembre de 1984, del Ministerio de Justicia, publicado en el Diario Oficial el día  29 de diciembre de 1984.</v>
      </c>
      <c r="F653" s="178" t="str">
        <f>VLOOKUP(A653,'BASE REGISTRO AGOSTO'!$A$1:$T$889,6,FALSE)</f>
        <v>Certificado de vigencia, folio Nº500394910197, de 22 de junio de 2021, del Servicio de Registro Civil e Identificación</v>
      </c>
      <c r="G653" s="178" t="str">
        <f>VLOOKUP(A653,'BASE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3" s="178" t="str">
        <f>VLOOKUP(A653,'BASE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3" s="178" t="str">
        <f>VLOOKUP(A653,'BASE REGISTRO AGOSTO'!$A$1:$T$889,9,FALSE)</f>
        <v>Durarán 02 años en sus cargos. En caso de que no se nombre Asamblea, permanece la que esta nombrada.</v>
      </c>
      <c r="J653" s="178" t="str">
        <f>VLOOKUP(A653,'BASE REGISTRO AGOSTO'!$A$1:$T$889,10,FALSE)</f>
        <v>30 de mayo de 2018</v>
      </c>
      <c r="K653" s="178" t="str">
        <f>VLOOKUP(A653,'BASE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3" s="178" t="str">
        <f>VLOOKUP(A653,'BASE REGISTRO AGOSTO'!$A$1:$T$889,12,FALSE)</f>
        <v>Colombia Nº 7742, comuna de La Florida, Región Metropolitana.</v>
      </c>
      <c r="M653" s="178" t="str">
        <f>VLOOKUP(A653,'BASE REGISTRO AGOSTO'!$A$1:$T$889,13,FALSE)</f>
        <v>XIII</v>
      </c>
      <c r="N653" s="178" t="str">
        <f>VLOOKUP(A653,'BASE REGISTRO AGOSTO'!$A$1:$T$889,14,FALSE)</f>
        <v>La Florida</v>
      </c>
      <c r="O653" s="178" t="str">
        <f>VLOOKUP(A653,'BASE REGISTRO AGOSTO'!$A$1:$T$889,15,FALSE)</f>
        <v xml:space="preserve">02) 23280100, </v>
      </c>
      <c r="P653" s="178" t="str">
        <f>VLOOKUP(A653,'BASE REGISTRO AGOSTO'!$A$1:$T$889,16,FALSE)</f>
        <v xml:space="preserve">mariaayuda@mariaayuda.cl
www.mariaayuda.cl
</v>
      </c>
      <c r="Q653" s="178">
        <f>VLOOKUP(A653,'BASE REGISTRO AGOSTO'!$A$1:$T$889,17,FALSE)</f>
        <v>0</v>
      </c>
      <c r="R653" s="178" t="str">
        <f>VLOOKUP(A653,'BASE REGISTRO AGOSTO'!$A$1:$T$889,18,FALSE)</f>
        <v>93401: Institución de Asistencia Social</v>
      </c>
      <c r="S653" s="178" t="str">
        <f>VLOOKUP(A653,'BASE REGISTRO AGOSTO'!$A$1:$T$889,19,FALSE)</f>
        <v xml:space="preserve">Certificado financiero correspondiente al año 2020, aprobado por el Subdepartamento de Supervisión Financiera Nacional 
</v>
      </c>
      <c r="T653" s="183">
        <f>VLOOKUP(A653,'BASE REGISTRO AGOSTO'!$A$1:$T$889,20,FALSE)</f>
        <v>38344</v>
      </c>
      <c r="U653" s="177">
        <v>7160</v>
      </c>
      <c r="V653" s="179">
        <v>19001421</v>
      </c>
      <c r="W653" s="179">
        <v>103535092</v>
      </c>
      <c r="X653" s="180">
        <v>44469</v>
      </c>
      <c r="Y653" s="176" t="s">
        <v>6489</v>
      </c>
      <c r="Z653" s="176" t="s">
        <v>6490</v>
      </c>
      <c r="AA653" s="181" t="s">
        <v>6566</v>
      </c>
    </row>
    <row r="654" spans="1:27" ht="15.75" customHeight="1" x14ac:dyDescent="0.2">
      <c r="A654" s="177">
        <v>7160</v>
      </c>
      <c r="B654" s="178" t="str">
        <f>VLOOKUP(A654,'BASE REGISTRO AGOSTO'!$A$1:$T$889,2,FALSE)</f>
        <v>Corporación de Beneficencia María Ayuda</v>
      </c>
      <c r="C654" s="178">
        <f>VLOOKUP(A654,'BASE REGISTRO AGOSTO'!$A$1:$T$889,3,FALSE)</f>
        <v>712091002</v>
      </c>
      <c r="D654" s="178" t="str">
        <f>VLOOKUP(A654,'BASE REGISTRO AGOSTO'!$A$1:$T$889,4,FALSE)</f>
        <v>Corporación de Derecho Privado.</v>
      </c>
      <c r="E654" s="178" t="str">
        <f>VLOOKUP(A654,'BASE REGISTRO AGOSTO'!$A$1:$T$889,5,FALSE)</f>
        <v>Otorgada por Decreto Supremo Nº 1042, de fecha 30 de noviembre de 1984, del Ministerio de Justicia, publicado en el Diario Oficial el día  29 de diciembre de 1984.</v>
      </c>
      <c r="F654" s="178" t="str">
        <f>VLOOKUP(A654,'BASE REGISTRO AGOSTO'!$A$1:$T$889,6,FALSE)</f>
        <v>Certificado de vigencia, folio Nº500394910197, de 22 de junio de 2021, del Servicio de Registro Civil e Identificación</v>
      </c>
      <c r="G654" s="178" t="str">
        <f>VLOOKUP(A654,'BASE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4" s="178" t="str">
        <f>VLOOKUP(A654,'BASE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4" s="178" t="str">
        <f>VLOOKUP(A654,'BASE REGISTRO AGOSTO'!$A$1:$T$889,9,FALSE)</f>
        <v>Durarán 02 años en sus cargos. En caso de que no se nombre Asamblea, permanece la que esta nombrada.</v>
      </c>
      <c r="J654" s="178" t="str">
        <f>VLOOKUP(A654,'BASE REGISTRO AGOSTO'!$A$1:$T$889,10,FALSE)</f>
        <v>30 de mayo de 2018</v>
      </c>
      <c r="K654" s="178" t="str">
        <f>VLOOKUP(A654,'BASE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4" s="178" t="str">
        <f>VLOOKUP(A654,'BASE REGISTRO AGOSTO'!$A$1:$T$889,12,FALSE)</f>
        <v>Colombia Nº 7742, comuna de La Florida, Región Metropolitana.</v>
      </c>
      <c r="M654" s="178" t="str">
        <f>VLOOKUP(A654,'BASE REGISTRO AGOSTO'!$A$1:$T$889,13,FALSE)</f>
        <v>XIII</v>
      </c>
      <c r="N654" s="178" t="str">
        <f>VLOOKUP(A654,'BASE REGISTRO AGOSTO'!$A$1:$T$889,14,FALSE)</f>
        <v>La Florida</v>
      </c>
      <c r="O654" s="178" t="str">
        <f>VLOOKUP(A654,'BASE REGISTRO AGOSTO'!$A$1:$T$889,15,FALSE)</f>
        <v xml:space="preserve">02) 23280100, </v>
      </c>
      <c r="P654" s="178" t="str">
        <f>VLOOKUP(A654,'BASE REGISTRO AGOSTO'!$A$1:$T$889,16,FALSE)</f>
        <v xml:space="preserve">mariaayuda@mariaayuda.cl
www.mariaayuda.cl
</v>
      </c>
      <c r="Q654" s="178">
        <f>VLOOKUP(A654,'BASE REGISTRO AGOSTO'!$A$1:$T$889,17,FALSE)</f>
        <v>0</v>
      </c>
      <c r="R654" s="178" t="str">
        <f>VLOOKUP(A654,'BASE REGISTRO AGOSTO'!$A$1:$T$889,18,FALSE)</f>
        <v>93401: Institución de Asistencia Social</v>
      </c>
      <c r="S654" s="178" t="str">
        <f>VLOOKUP(A654,'BASE REGISTRO AGOSTO'!$A$1:$T$889,19,FALSE)</f>
        <v xml:space="preserve">Certificado financiero correspondiente al año 2020, aprobado por el Subdepartamento de Supervisión Financiera Nacional 
</v>
      </c>
      <c r="T654" s="183">
        <f>VLOOKUP(A654,'BASE REGISTRO AGOSTO'!$A$1:$T$889,20,FALSE)</f>
        <v>38344</v>
      </c>
      <c r="U654" s="177">
        <v>7160</v>
      </c>
      <c r="V654" s="179">
        <v>19771009</v>
      </c>
      <c r="W654" s="179">
        <v>132051285</v>
      </c>
      <c r="X654" s="180">
        <v>44469</v>
      </c>
      <c r="Y654" s="176" t="s">
        <v>6489</v>
      </c>
      <c r="Z654" s="176" t="s">
        <v>6490</v>
      </c>
      <c r="AA654" s="181" t="s">
        <v>6502</v>
      </c>
    </row>
    <row r="655" spans="1:27" ht="15.75" customHeight="1" x14ac:dyDescent="0.2">
      <c r="A655" s="177">
        <v>7160</v>
      </c>
      <c r="B655" s="178" t="str">
        <f>VLOOKUP(A655,'BASE REGISTRO AGOSTO'!$A$1:$T$889,2,FALSE)</f>
        <v>Corporación de Beneficencia María Ayuda</v>
      </c>
      <c r="C655" s="178">
        <f>VLOOKUP(A655,'BASE REGISTRO AGOSTO'!$A$1:$T$889,3,FALSE)</f>
        <v>712091002</v>
      </c>
      <c r="D655" s="178" t="str">
        <f>VLOOKUP(A655,'BASE REGISTRO AGOSTO'!$A$1:$T$889,4,FALSE)</f>
        <v>Corporación de Derecho Privado.</v>
      </c>
      <c r="E655" s="178" t="str">
        <f>VLOOKUP(A655,'BASE REGISTRO AGOSTO'!$A$1:$T$889,5,FALSE)</f>
        <v>Otorgada por Decreto Supremo Nº 1042, de fecha 30 de noviembre de 1984, del Ministerio de Justicia, publicado en el Diario Oficial el día  29 de diciembre de 1984.</v>
      </c>
      <c r="F655" s="178" t="str">
        <f>VLOOKUP(A655,'BASE REGISTRO AGOSTO'!$A$1:$T$889,6,FALSE)</f>
        <v>Certificado de vigencia, folio Nº500394910197, de 22 de junio de 2021, del Servicio de Registro Civil e Identificación</v>
      </c>
      <c r="G655" s="178" t="str">
        <f>VLOOKUP(A655,'BASE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5" s="178" t="str">
        <f>VLOOKUP(A655,'BASE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5" s="178" t="str">
        <f>VLOOKUP(A655,'BASE REGISTRO AGOSTO'!$A$1:$T$889,9,FALSE)</f>
        <v>Durarán 02 años en sus cargos. En caso de que no se nombre Asamblea, permanece la que esta nombrada.</v>
      </c>
      <c r="J655" s="178" t="str">
        <f>VLOOKUP(A655,'BASE REGISTRO AGOSTO'!$A$1:$T$889,10,FALSE)</f>
        <v>30 de mayo de 2018</v>
      </c>
      <c r="K655" s="178" t="str">
        <f>VLOOKUP(A655,'BASE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5" s="178" t="str">
        <f>VLOOKUP(A655,'BASE REGISTRO AGOSTO'!$A$1:$T$889,12,FALSE)</f>
        <v>Colombia Nº 7742, comuna de La Florida, Región Metropolitana.</v>
      </c>
      <c r="M655" s="178" t="str">
        <f>VLOOKUP(A655,'BASE REGISTRO AGOSTO'!$A$1:$T$889,13,FALSE)</f>
        <v>XIII</v>
      </c>
      <c r="N655" s="178" t="str">
        <f>VLOOKUP(A655,'BASE REGISTRO AGOSTO'!$A$1:$T$889,14,FALSE)</f>
        <v>La Florida</v>
      </c>
      <c r="O655" s="178" t="str">
        <f>VLOOKUP(A655,'BASE REGISTRO AGOSTO'!$A$1:$T$889,15,FALSE)</f>
        <v xml:space="preserve">02) 23280100, </v>
      </c>
      <c r="P655" s="178" t="str">
        <f>VLOOKUP(A655,'BASE REGISTRO AGOSTO'!$A$1:$T$889,16,FALSE)</f>
        <v xml:space="preserve">mariaayuda@mariaayuda.cl
www.mariaayuda.cl
</v>
      </c>
      <c r="Q655" s="178">
        <f>VLOOKUP(A655,'BASE REGISTRO AGOSTO'!$A$1:$T$889,17,FALSE)</f>
        <v>0</v>
      </c>
      <c r="R655" s="178" t="str">
        <f>VLOOKUP(A655,'BASE REGISTRO AGOSTO'!$A$1:$T$889,18,FALSE)</f>
        <v>93401: Institución de Asistencia Social</v>
      </c>
      <c r="S655" s="178" t="str">
        <f>VLOOKUP(A655,'BASE REGISTRO AGOSTO'!$A$1:$T$889,19,FALSE)</f>
        <v xml:space="preserve">Certificado financiero correspondiente al año 2020, aprobado por el Subdepartamento de Supervisión Financiera Nacional 
</v>
      </c>
      <c r="T655" s="183">
        <f>VLOOKUP(A655,'BASE REGISTRO AGOSTO'!$A$1:$T$889,20,FALSE)</f>
        <v>38344</v>
      </c>
      <c r="U655" s="177">
        <v>7160</v>
      </c>
      <c r="V655" s="179">
        <v>24038814</v>
      </c>
      <c r="W655" s="179">
        <v>162189196</v>
      </c>
      <c r="X655" s="180">
        <v>44469</v>
      </c>
      <c r="Y655" s="176" t="s">
        <v>6489</v>
      </c>
      <c r="Z655" s="176" t="s">
        <v>6490</v>
      </c>
      <c r="AA655" s="181" t="s">
        <v>6629</v>
      </c>
    </row>
    <row r="656" spans="1:27" ht="15.75" customHeight="1" x14ac:dyDescent="0.2">
      <c r="A656" s="177">
        <v>7160</v>
      </c>
      <c r="B656" s="178" t="str">
        <f>VLOOKUP(A656,'BASE REGISTRO AGOSTO'!$A$1:$T$889,2,FALSE)</f>
        <v>Corporación de Beneficencia María Ayuda</v>
      </c>
      <c r="C656" s="178">
        <f>VLOOKUP(A656,'BASE REGISTRO AGOSTO'!$A$1:$T$889,3,FALSE)</f>
        <v>712091002</v>
      </c>
      <c r="D656" s="178" t="str">
        <f>VLOOKUP(A656,'BASE REGISTRO AGOSTO'!$A$1:$T$889,4,FALSE)</f>
        <v>Corporación de Derecho Privado.</v>
      </c>
      <c r="E656" s="178" t="str">
        <f>VLOOKUP(A656,'BASE REGISTRO AGOSTO'!$A$1:$T$889,5,FALSE)</f>
        <v>Otorgada por Decreto Supremo Nº 1042, de fecha 30 de noviembre de 1984, del Ministerio de Justicia, publicado en el Diario Oficial el día  29 de diciembre de 1984.</v>
      </c>
      <c r="F656" s="178" t="str">
        <f>VLOOKUP(A656,'BASE REGISTRO AGOSTO'!$A$1:$T$889,6,FALSE)</f>
        <v>Certificado de vigencia, folio Nº500394910197, de 22 de junio de 2021, del Servicio de Registro Civil e Identificación</v>
      </c>
      <c r="G656" s="178" t="str">
        <f>VLOOKUP(A656,'BASE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6" s="178" t="str">
        <f>VLOOKUP(A656,'BASE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6" s="178" t="str">
        <f>VLOOKUP(A656,'BASE REGISTRO AGOSTO'!$A$1:$T$889,9,FALSE)</f>
        <v>Durarán 02 años en sus cargos. En caso de que no se nombre Asamblea, permanece la que esta nombrada.</v>
      </c>
      <c r="J656" s="178" t="str">
        <f>VLOOKUP(A656,'BASE REGISTRO AGOSTO'!$A$1:$T$889,10,FALSE)</f>
        <v>30 de mayo de 2018</v>
      </c>
      <c r="K656" s="178" t="str">
        <f>VLOOKUP(A656,'BASE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6" s="178" t="str">
        <f>VLOOKUP(A656,'BASE REGISTRO AGOSTO'!$A$1:$T$889,12,FALSE)</f>
        <v>Colombia Nº 7742, comuna de La Florida, Región Metropolitana.</v>
      </c>
      <c r="M656" s="178" t="str">
        <f>VLOOKUP(A656,'BASE REGISTRO AGOSTO'!$A$1:$T$889,13,FALSE)</f>
        <v>XIII</v>
      </c>
      <c r="N656" s="178" t="str">
        <f>VLOOKUP(A656,'BASE REGISTRO AGOSTO'!$A$1:$T$889,14,FALSE)</f>
        <v>La Florida</v>
      </c>
      <c r="O656" s="178" t="str">
        <f>VLOOKUP(A656,'BASE REGISTRO AGOSTO'!$A$1:$T$889,15,FALSE)</f>
        <v xml:space="preserve">02) 23280100, </v>
      </c>
      <c r="P656" s="178" t="str">
        <f>VLOOKUP(A656,'BASE REGISTRO AGOSTO'!$A$1:$T$889,16,FALSE)</f>
        <v xml:space="preserve">mariaayuda@mariaayuda.cl
www.mariaayuda.cl
</v>
      </c>
      <c r="Q656" s="178">
        <f>VLOOKUP(A656,'BASE REGISTRO AGOSTO'!$A$1:$T$889,17,FALSE)</f>
        <v>0</v>
      </c>
      <c r="R656" s="178" t="str">
        <f>VLOOKUP(A656,'BASE REGISTRO AGOSTO'!$A$1:$T$889,18,FALSE)</f>
        <v>93401: Institución de Asistencia Social</v>
      </c>
      <c r="S656" s="178" t="str">
        <f>VLOOKUP(A656,'BASE REGISTRO AGOSTO'!$A$1:$T$889,19,FALSE)</f>
        <v xml:space="preserve">Certificado financiero correspondiente al año 2020, aprobado por el Subdepartamento de Supervisión Financiera Nacional 
</v>
      </c>
      <c r="T656" s="183">
        <f>VLOOKUP(A656,'BASE REGISTRO AGOSTO'!$A$1:$T$889,20,FALSE)</f>
        <v>38344</v>
      </c>
      <c r="U656" s="177">
        <v>7160</v>
      </c>
      <c r="V656" s="179">
        <v>23947420</v>
      </c>
      <c r="W656" s="179">
        <v>169689905</v>
      </c>
      <c r="X656" s="180">
        <v>44469</v>
      </c>
      <c r="Y656" s="176" t="s">
        <v>6489</v>
      </c>
      <c r="Z656" s="176" t="s">
        <v>6490</v>
      </c>
      <c r="AA656" s="181" t="s">
        <v>6563</v>
      </c>
    </row>
    <row r="657" spans="1:27" ht="15.75" customHeight="1" x14ac:dyDescent="0.2">
      <c r="A657" s="177">
        <v>7160</v>
      </c>
      <c r="B657" s="178" t="str">
        <f>VLOOKUP(A657,'BASE REGISTRO AGOSTO'!$A$1:$T$889,2,FALSE)</f>
        <v>Corporación de Beneficencia María Ayuda</v>
      </c>
      <c r="C657" s="178">
        <f>VLOOKUP(A657,'BASE REGISTRO AGOSTO'!$A$1:$T$889,3,FALSE)</f>
        <v>712091002</v>
      </c>
      <c r="D657" s="178" t="str">
        <f>VLOOKUP(A657,'BASE REGISTRO AGOSTO'!$A$1:$T$889,4,FALSE)</f>
        <v>Corporación de Derecho Privado.</v>
      </c>
      <c r="E657" s="178" t="str">
        <f>VLOOKUP(A657,'BASE REGISTRO AGOSTO'!$A$1:$T$889,5,FALSE)</f>
        <v>Otorgada por Decreto Supremo Nº 1042, de fecha 30 de noviembre de 1984, del Ministerio de Justicia, publicado en el Diario Oficial el día  29 de diciembre de 1984.</v>
      </c>
      <c r="F657" s="178" t="str">
        <f>VLOOKUP(A657,'BASE REGISTRO AGOSTO'!$A$1:$T$889,6,FALSE)</f>
        <v>Certificado de vigencia, folio Nº500394910197, de 22 de junio de 2021, del Servicio de Registro Civil e Identificación</v>
      </c>
      <c r="G657" s="178" t="str">
        <f>VLOOKUP(A657,'BASE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7" s="178" t="str">
        <f>VLOOKUP(A657,'BASE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7" s="178" t="str">
        <f>VLOOKUP(A657,'BASE REGISTRO AGOSTO'!$A$1:$T$889,9,FALSE)</f>
        <v>Durarán 02 años en sus cargos. En caso de que no se nombre Asamblea, permanece la que esta nombrada.</v>
      </c>
      <c r="J657" s="178" t="str">
        <f>VLOOKUP(A657,'BASE REGISTRO AGOSTO'!$A$1:$T$889,10,FALSE)</f>
        <v>30 de mayo de 2018</v>
      </c>
      <c r="K657" s="178" t="str">
        <f>VLOOKUP(A657,'BASE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7" s="178" t="str">
        <f>VLOOKUP(A657,'BASE REGISTRO AGOSTO'!$A$1:$T$889,12,FALSE)</f>
        <v>Colombia Nº 7742, comuna de La Florida, Región Metropolitana.</v>
      </c>
      <c r="M657" s="178" t="str">
        <f>VLOOKUP(A657,'BASE REGISTRO AGOSTO'!$A$1:$T$889,13,FALSE)</f>
        <v>XIII</v>
      </c>
      <c r="N657" s="178" t="str">
        <f>VLOOKUP(A657,'BASE REGISTRO AGOSTO'!$A$1:$T$889,14,FALSE)</f>
        <v>La Florida</v>
      </c>
      <c r="O657" s="178" t="str">
        <f>VLOOKUP(A657,'BASE REGISTRO AGOSTO'!$A$1:$T$889,15,FALSE)</f>
        <v xml:space="preserve">02) 23280100, </v>
      </c>
      <c r="P657" s="178" t="str">
        <f>VLOOKUP(A657,'BASE REGISTRO AGOSTO'!$A$1:$T$889,16,FALSE)</f>
        <v xml:space="preserve">mariaayuda@mariaayuda.cl
www.mariaayuda.cl
</v>
      </c>
      <c r="Q657" s="178">
        <f>VLOOKUP(A657,'BASE REGISTRO AGOSTO'!$A$1:$T$889,17,FALSE)</f>
        <v>0</v>
      </c>
      <c r="R657" s="178" t="str">
        <f>VLOOKUP(A657,'BASE REGISTRO AGOSTO'!$A$1:$T$889,18,FALSE)</f>
        <v>93401: Institución de Asistencia Social</v>
      </c>
      <c r="S657" s="178" t="str">
        <f>VLOOKUP(A657,'BASE REGISTRO AGOSTO'!$A$1:$T$889,19,FALSE)</f>
        <v xml:space="preserve">Certificado financiero correspondiente al año 2020, aprobado por el Subdepartamento de Supervisión Financiera Nacional 
</v>
      </c>
      <c r="T657" s="183">
        <f>VLOOKUP(A657,'BASE REGISTRO AGOSTO'!$A$1:$T$889,20,FALSE)</f>
        <v>38344</v>
      </c>
      <c r="U657" s="177">
        <v>7160</v>
      </c>
      <c r="V657" s="179">
        <v>2445322</v>
      </c>
      <c r="W657" s="179">
        <v>162569710</v>
      </c>
      <c r="X657" s="180">
        <v>44469</v>
      </c>
      <c r="Y657" s="176" t="s">
        <v>6489</v>
      </c>
      <c r="Z657" s="176" t="s">
        <v>6490</v>
      </c>
      <c r="AA657" s="181" t="s">
        <v>6507</v>
      </c>
    </row>
    <row r="658" spans="1:27" ht="15.75" customHeight="1" x14ac:dyDescent="0.2">
      <c r="A658" s="177">
        <v>7160</v>
      </c>
      <c r="B658" s="178" t="str">
        <f>VLOOKUP(A658,'BASE REGISTRO AGOSTO'!$A$1:$T$889,2,FALSE)</f>
        <v>Corporación de Beneficencia María Ayuda</v>
      </c>
      <c r="C658" s="178">
        <f>VLOOKUP(A658,'BASE REGISTRO AGOSTO'!$A$1:$T$889,3,FALSE)</f>
        <v>712091002</v>
      </c>
      <c r="D658" s="178" t="str">
        <f>VLOOKUP(A658,'BASE REGISTRO AGOSTO'!$A$1:$T$889,4,FALSE)</f>
        <v>Corporación de Derecho Privado.</v>
      </c>
      <c r="E658" s="178" t="str">
        <f>VLOOKUP(A658,'BASE REGISTRO AGOSTO'!$A$1:$T$889,5,FALSE)</f>
        <v>Otorgada por Decreto Supremo Nº 1042, de fecha 30 de noviembre de 1984, del Ministerio de Justicia, publicado en el Diario Oficial el día  29 de diciembre de 1984.</v>
      </c>
      <c r="F658" s="178" t="str">
        <f>VLOOKUP(A658,'BASE REGISTRO AGOSTO'!$A$1:$T$889,6,FALSE)</f>
        <v>Certificado de vigencia, folio Nº500394910197, de 22 de junio de 2021, del Servicio de Registro Civil e Identificación</v>
      </c>
      <c r="G658" s="178" t="str">
        <f>VLOOKUP(A658,'BASE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8" s="178" t="str">
        <f>VLOOKUP(A658,'BASE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8" s="178" t="str">
        <f>VLOOKUP(A658,'BASE REGISTRO AGOSTO'!$A$1:$T$889,9,FALSE)</f>
        <v>Durarán 02 años en sus cargos. En caso de que no se nombre Asamblea, permanece la que esta nombrada.</v>
      </c>
      <c r="J658" s="178" t="str">
        <f>VLOOKUP(A658,'BASE REGISTRO AGOSTO'!$A$1:$T$889,10,FALSE)</f>
        <v>30 de mayo de 2018</v>
      </c>
      <c r="K658" s="178" t="str">
        <f>VLOOKUP(A658,'BASE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8" s="178" t="str">
        <f>VLOOKUP(A658,'BASE REGISTRO AGOSTO'!$A$1:$T$889,12,FALSE)</f>
        <v>Colombia Nº 7742, comuna de La Florida, Región Metropolitana.</v>
      </c>
      <c r="M658" s="178" t="str">
        <f>VLOOKUP(A658,'BASE REGISTRO AGOSTO'!$A$1:$T$889,13,FALSE)</f>
        <v>XIII</v>
      </c>
      <c r="N658" s="178" t="str">
        <f>VLOOKUP(A658,'BASE REGISTRO AGOSTO'!$A$1:$T$889,14,FALSE)</f>
        <v>La Florida</v>
      </c>
      <c r="O658" s="178" t="str">
        <f>VLOOKUP(A658,'BASE REGISTRO AGOSTO'!$A$1:$T$889,15,FALSE)</f>
        <v xml:space="preserve">02) 23280100, </v>
      </c>
      <c r="P658" s="178" t="str">
        <f>VLOOKUP(A658,'BASE REGISTRO AGOSTO'!$A$1:$T$889,16,FALSE)</f>
        <v xml:space="preserve">mariaayuda@mariaayuda.cl
www.mariaayuda.cl
</v>
      </c>
      <c r="Q658" s="178">
        <f>VLOOKUP(A658,'BASE REGISTRO AGOSTO'!$A$1:$T$889,17,FALSE)</f>
        <v>0</v>
      </c>
      <c r="R658" s="178" t="str">
        <f>VLOOKUP(A658,'BASE REGISTRO AGOSTO'!$A$1:$T$889,18,FALSE)</f>
        <v>93401: Institución de Asistencia Social</v>
      </c>
      <c r="S658" s="178" t="str">
        <f>VLOOKUP(A658,'BASE REGISTRO AGOSTO'!$A$1:$T$889,19,FALSE)</f>
        <v xml:space="preserve">Certificado financiero correspondiente al año 2020, aprobado por el Subdepartamento de Supervisión Financiera Nacional 
</v>
      </c>
      <c r="T658" s="183">
        <f>VLOOKUP(A658,'BASE REGISTRO AGOSTO'!$A$1:$T$889,20,FALSE)</f>
        <v>38344</v>
      </c>
      <c r="U658" s="177">
        <v>7160</v>
      </c>
      <c r="V658" s="179">
        <v>18981027</v>
      </c>
      <c r="W658" s="179">
        <v>174807465</v>
      </c>
      <c r="X658" s="180">
        <v>44469</v>
      </c>
      <c r="Y658" s="176" t="s">
        <v>6489</v>
      </c>
      <c r="Z658" s="176" t="s">
        <v>6490</v>
      </c>
      <c r="AA658" s="181" t="s">
        <v>6497</v>
      </c>
    </row>
    <row r="659" spans="1:27" ht="15.75" customHeight="1" x14ac:dyDescent="0.2">
      <c r="A659" s="177">
        <v>7160</v>
      </c>
      <c r="B659" s="178" t="str">
        <f>VLOOKUP(A659,'BASE REGISTRO AGOSTO'!$A$1:$T$889,2,FALSE)</f>
        <v>Corporación de Beneficencia María Ayuda</v>
      </c>
      <c r="C659" s="178">
        <f>VLOOKUP(A659,'BASE REGISTRO AGOSTO'!$A$1:$T$889,3,FALSE)</f>
        <v>712091002</v>
      </c>
      <c r="D659" s="178" t="str">
        <f>VLOOKUP(A659,'BASE REGISTRO AGOSTO'!$A$1:$T$889,4,FALSE)</f>
        <v>Corporación de Derecho Privado.</v>
      </c>
      <c r="E659" s="178" t="str">
        <f>VLOOKUP(A659,'BASE REGISTRO AGOSTO'!$A$1:$T$889,5,FALSE)</f>
        <v>Otorgada por Decreto Supremo Nº 1042, de fecha 30 de noviembre de 1984, del Ministerio de Justicia, publicado en el Diario Oficial el día  29 de diciembre de 1984.</v>
      </c>
      <c r="F659" s="178" t="str">
        <f>VLOOKUP(A659,'BASE REGISTRO AGOSTO'!$A$1:$T$889,6,FALSE)</f>
        <v>Certificado de vigencia, folio Nº500394910197, de 22 de junio de 2021, del Servicio de Registro Civil e Identificación</v>
      </c>
      <c r="G659" s="178" t="str">
        <f>VLOOKUP(A659,'BASE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9" s="178" t="str">
        <f>VLOOKUP(A659,'BASE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9" s="178" t="str">
        <f>VLOOKUP(A659,'BASE REGISTRO AGOSTO'!$A$1:$T$889,9,FALSE)</f>
        <v>Durarán 02 años en sus cargos. En caso de que no se nombre Asamblea, permanece la que esta nombrada.</v>
      </c>
      <c r="J659" s="178" t="str">
        <f>VLOOKUP(A659,'BASE REGISTRO AGOSTO'!$A$1:$T$889,10,FALSE)</f>
        <v>30 de mayo de 2018</v>
      </c>
      <c r="K659" s="178" t="str">
        <f>VLOOKUP(A659,'BASE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9" s="178" t="str">
        <f>VLOOKUP(A659,'BASE REGISTRO AGOSTO'!$A$1:$T$889,12,FALSE)</f>
        <v>Colombia Nº 7742, comuna de La Florida, Región Metropolitana.</v>
      </c>
      <c r="M659" s="178" t="str">
        <f>VLOOKUP(A659,'BASE REGISTRO AGOSTO'!$A$1:$T$889,13,FALSE)</f>
        <v>XIII</v>
      </c>
      <c r="N659" s="178" t="str">
        <f>VLOOKUP(A659,'BASE REGISTRO AGOSTO'!$A$1:$T$889,14,FALSE)</f>
        <v>La Florida</v>
      </c>
      <c r="O659" s="178" t="str">
        <f>VLOOKUP(A659,'BASE REGISTRO AGOSTO'!$A$1:$T$889,15,FALSE)</f>
        <v xml:space="preserve">02) 23280100, </v>
      </c>
      <c r="P659" s="178" t="str">
        <f>VLOOKUP(A659,'BASE REGISTRO AGOSTO'!$A$1:$T$889,16,FALSE)</f>
        <v xml:space="preserve">mariaayuda@mariaayuda.cl
www.mariaayuda.cl
</v>
      </c>
      <c r="Q659" s="178">
        <f>VLOOKUP(A659,'BASE REGISTRO AGOSTO'!$A$1:$T$889,17,FALSE)</f>
        <v>0</v>
      </c>
      <c r="R659" s="178" t="str">
        <f>VLOOKUP(A659,'BASE REGISTRO AGOSTO'!$A$1:$T$889,18,FALSE)</f>
        <v>93401: Institución de Asistencia Social</v>
      </c>
      <c r="S659" s="178" t="str">
        <f>VLOOKUP(A659,'BASE REGISTRO AGOSTO'!$A$1:$T$889,19,FALSE)</f>
        <v xml:space="preserve">Certificado financiero correspondiente al año 2020, aprobado por el Subdepartamento de Supervisión Financiera Nacional 
</v>
      </c>
      <c r="T659" s="183">
        <f>VLOOKUP(A659,'BASE REGISTRO AGOSTO'!$A$1:$T$889,20,FALSE)</f>
        <v>38344</v>
      </c>
      <c r="U659" s="177">
        <v>7160</v>
      </c>
      <c r="V659" s="179">
        <v>23881044</v>
      </c>
      <c r="W659" s="179">
        <v>97909774</v>
      </c>
      <c r="X659" s="180">
        <v>44469</v>
      </c>
      <c r="Y659" s="176" t="s">
        <v>6489</v>
      </c>
      <c r="Z659" s="176" t="s">
        <v>6490</v>
      </c>
      <c r="AA659" s="181" t="s">
        <v>5595</v>
      </c>
    </row>
    <row r="660" spans="1:27" ht="15.75" customHeight="1" x14ac:dyDescent="0.2">
      <c r="A660" s="177">
        <v>7160</v>
      </c>
      <c r="B660" s="178" t="str">
        <f>VLOOKUP(A660,'BASE REGISTRO AGOSTO'!$A$1:$T$889,2,FALSE)</f>
        <v>Corporación de Beneficencia María Ayuda</v>
      </c>
      <c r="C660" s="178">
        <f>VLOOKUP(A660,'BASE REGISTRO AGOSTO'!$A$1:$T$889,3,FALSE)</f>
        <v>712091002</v>
      </c>
      <c r="D660" s="178" t="str">
        <f>VLOOKUP(A660,'BASE REGISTRO AGOSTO'!$A$1:$T$889,4,FALSE)</f>
        <v>Corporación de Derecho Privado.</v>
      </c>
      <c r="E660" s="178" t="str">
        <f>VLOOKUP(A660,'BASE REGISTRO AGOSTO'!$A$1:$T$889,5,FALSE)</f>
        <v>Otorgada por Decreto Supremo Nº 1042, de fecha 30 de noviembre de 1984, del Ministerio de Justicia, publicado en el Diario Oficial el día  29 de diciembre de 1984.</v>
      </c>
      <c r="F660" s="178" t="str">
        <f>VLOOKUP(A660,'BASE REGISTRO AGOSTO'!$A$1:$T$889,6,FALSE)</f>
        <v>Certificado de vigencia, folio Nº500394910197, de 22 de junio de 2021, del Servicio de Registro Civil e Identificación</v>
      </c>
      <c r="G660" s="178" t="str">
        <f>VLOOKUP(A660,'BASE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0" s="178" t="str">
        <f>VLOOKUP(A660,'BASE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0" s="178" t="str">
        <f>VLOOKUP(A660,'BASE REGISTRO AGOSTO'!$A$1:$T$889,9,FALSE)</f>
        <v>Durarán 02 años en sus cargos. En caso de que no se nombre Asamblea, permanece la que esta nombrada.</v>
      </c>
      <c r="J660" s="178" t="str">
        <f>VLOOKUP(A660,'BASE REGISTRO AGOSTO'!$A$1:$T$889,10,FALSE)</f>
        <v>30 de mayo de 2018</v>
      </c>
      <c r="K660" s="178" t="str">
        <f>VLOOKUP(A660,'BASE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0" s="178" t="str">
        <f>VLOOKUP(A660,'BASE REGISTRO AGOSTO'!$A$1:$T$889,12,FALSE)</f>
        <v>Colombia Nº 7742, comuna de La Florida, Región Metropolitana.</v>
      </c>
      <c r="M660" s="178" t="str">
        <f>VLOOKUP(A660,'BASE REGISTRO AGOSTO'!$A$1:$T$889,13,FALSE)</f>
        <v>XIII</v>
      </c>
      <c r="N660" s="178" t="str">
        <f>VLOOKUP(A660,'BASE REGISTRO AGOSTO'!$A$1:$T$889,14,FALSE)</f>
        <v>La Florida</v>
      </c>
      <c r="O660" s="178" t="str">
        <f>VLOOKUP(A660,'BASE REGISTRO AGOSTO'!$A$1:$T$889,15,FALSE)</f>
        <v xml:space="preserve">02) 23280100, </v>
      </c>
      <c r="P660" s="178" t="str">
        <f>VLOOKUP(A660,'BASE REGISTRO AGOSTO'!$A$1:$T$889,16,FALSE)</f>
        <v xml:space="preserve">mariaayuda@mariaayuda.cl
www.mariaayuda.cl
</v>
      </c>
      <c r="Q660" s="178">
        <f>VLOOKUP(A660,'BASE REGISTRO AGOSTO'!$A$1:$T$889,17,FALSE)</f>
        <v>0</v>
      </c>
      <c r="R660" s="178" t="str">
        <f>VLOOKUP(A660,'BASE REGISTRO AGOSTO'!$A$1:$T$889,18,FALSE)</f>
        <v>93401: Institución de Asistencia Social</v>
      </c>
      <c r="S660" s="178" t="str">
        <f>VLOOKUP(A660,'BASE REGISTRO AGOSTO'!$A$1:$T$889,19,FALSE)</f>
        <v xml:space="preserve">Certificado financiero correspondiente al año 2020, aprobado por el Subdepartamento de Supervisión Financiera Nacional 
</v>
      </c>
      <c r="T660" s="183">
        <f>VLOOKUP(A660,'BASE REGISTRO AGOSTO'!$A$1:$T$889,20,FALSE)</f>
        <v>38344</v>
      </c>
      <c r="U660" s="177">
        <v>7160</v>
      </c>
      <c r="V660" s="179">
        <v>34332580</v>
      </c>
      <c r="W660" s="179">
        <v>221572978</v>
      </c>
      <c r="X660" s="180">
        <v>44469</v>
      </c>
      <c r="Y660" s="176" t="s">
        <v>6489</v>
      </c>
      <c r="Z660" s="176" t="s">
        <v>6490</v>
      </c>
      <c r="AA660" s="181" t="s">
        <v>181</v>
      </c>
    </row>
    <row r="661" spans="1:27" ht="15.75" customHeight="1" x14ac:dyDescent="0.2">
      <c r="A661" s="177">
        <v>7160</v>
      </c>
      <c r="B661" s="178" t="str">
        <f>VLOOKUP(A661,'BASE REGISTRO AGOSTO'!$A$1:$T$889,2,FALSE)</f>
        <v>Corporación de Beneficencia María Ayuda</v>
      </c>
      <c r="C661" s="178">
        <f>VLOOKUP(A661,'BASE REGISTRO AGOSTO'!$A$1:$T$889,3,FALSE)</f>
        <v>712091002</v>
      </c>
      <c r="D661" s="178" t="str">
        <f>VLOOKUP(A661,'BASE REGISTRO AGOSTO'!$A$1:$T$889,4,FALSE)</f>
        <v>Corporación de Derecho Privado.</v>
      </c>
      <c r="E661" s="178" t="str">
        <f>VLOOKUP(A661,'BASE REGISTRO AGOSTO'!$A$1:$T$889,5,FALSE)</f>
        <v>Otorgada por Decreto Supremo Nº 1042, de fecha 30 de noviembre de 1984, del Ministerio de Justicia, publicado en el Diario Oficial el día  29 de diciembre de 1984.</v>
      </c>
      <c r="F661" s="178" t="str">
        <f>VLOOKUP(A661,'BASE REGISTRO AGOSTO'!$A$1:$T$889,6,FALSE)</f>
        <v>Certificado de vigencia, folio Nº500394910197, de 22 de junio de 2021, del Servicio de Registro Civil e Identificación</v>
      </c>
      <c r="G661" s="178" t="str">
        <f>VLOOKUP(A661,'BASE REGISTRO AGOSTO'!$A$1:$T$889,7,FALSE)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1" s="178" t="str">
        <f>VLOOKUP(A661,'BASE REGISTRO AGOSTO'!$A$1:$T$889,8,FALSE)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1" s="178" t="str">
        <f>VLOOKUP(A661,'BASE REGISTRO AGOSTO'!$A$1:$T$889,9,FALSE)</f>
        <v>Durarán 02 años en sus cargos. En caso de que no se nombre Asamblea, permanece la que esta nombrada.</v>
      </c>
      <c r="J661" s="178" t="str">
        <f>VLOOKUP(A661,'BASE REGISTRO AGOSTO'!$A$1:$T$889,10,FALSE)</f>
        <v>30 de mayo de 2018</v>
      </c>
      <c r="K661" s="178" t="str">
        <f>VLOOKUP(A661,'BASE REGISTRO AGOSTO'!$A$1:$T$889,11,FALSE)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1" s="178" t="str">
        <f>VLOOKUP(A661,'BASE REGISTRO AGOSTO'!$A$1:$T$889,12,FALSE)</f>
        <v>Colombia Nº 7742, comuna de La Florida, Región Metropolitana.</v>
      </c>
      <c r="M661" s="178" t="str">
        <f>VLOOKUP(A661,'BASE REGISTRO AGOSTO'!$A$1:$T$889,13,FALSE)</f>
        <v>XIII</v>
      </c>
      <c r="N661" s="178" t="str">
        <f>VLOOKUP(A661,'BASE REGISTRO AGOSTO'!$A$1:$T$889,14,FALSE)</f>
        <v>La Florida</v>
      </c>
      <c r="O661" s="178" t="str">
        <f>VLOOKUP(A661,'BASE REGISTRO AGOSTO'!$A$1:$T$889,15,FALSE)</f>
        <v xml:space="preserve">02) 23280100, </v>
      </c>
      <c r="P661" s="178" t="str">
        <f>VLOOKUP(A661,'BASE REGISTRO AGOSTO'!$A$1:$T$889,16,FALSE)</f>
        <v xml:space="preserve">mariaayuda@mariaayuda.cl
www.mariaayuda.cl
</v>
      </c>
      <c r="Q661" s="178">
        <f>VLOOKUP(A661,'BASE REGISTRO AGOSTO'!$A$1:$T$889,17,FALSE)</f>
        <v>0</v>
      </c>
      <c r="R661" s="178" t="str">
        <f>VLOOKUP(A661,'BASE REGISTRO AGOSTO'!$A$1:$T$889,18,FALSE)</f>
        <v>93401: Institución de Asistencia Social</v>
      </c>
      <c r="S661" s="178" t="str">
        <f>VLOOKUP(A661,'BASE REGISTRO AGOSTO'!$A$1:$T$889,19,FALSE)</f>
        <v xml:space="preserve">Certificado financiero correspondiente al año 2020, aprobado por el Subdepartamento de Supervisión Financiera Nacional 
</v>
      </c>
      <c r="T661" s="183">
        <f>VLOOKUP(A661,'BASE REGISTRO AGOSTO'!$A$1:$T$889,20,FALSE)</f>
        <v>38344</v>
      </c>
      <c r="U661" s="177">
        <v>7160</v>
      </c>
      <c r="V661" s="179">
        <v>2800000</v>
      </c>
      <c r="W661" s="179">
        <v>96013695</v>
      </c>
      <c r="X661" s="180">
        <v>44469</v>
      </c>
      <c r="Y661" s="176" t="s">
        <v>6489</v>
      </c>
      <c r="Z661" s="176" t="s">
        <v>6490</v>
      </c>
      <c r="AA661" s="181" t="s">
        <v>7476</v>
      </c>
    </row>
    <row r="662" spans="1:27" ht="15.75" customHeight="1" x14ac:dyDescent="0.2">
      <c r="A662" s="177">
        <v>7162</v>
      </c>
      <c r="B662" s="178" t="str">
        <f>VLOOKUP(A662,'BASE REGISTRO AGOSTO'!$A$1:$T$889,2,FALSE)</f>
        <v xml:space="preserve">
I. Municipalidad de Codegua
</v>
      </c>
      <c r="C662" s="178" t="str">
        <f>VLOOKUP(A662,'BASE REGISTRO AGOSTO'!$A$1:$T$889,3,FALSE)</f>
        <v>69080400K</v>
      </c>
      <c r="D662" s="178" t="str">
        <f>VLOOKUP(A662,'BASE REGISTRO AGOSTO'!$A$1:$T$889,4,FALSE)</f>
        <v>Municipalidad</v>
      </c>
      <c r="E662" s="178" t="str">
        <f>VLOOKUP(A662,'BASE REGISTRO AGOSTO'!$A$1:$T$889,5,FALSE)</f>
        <v>Constitución Política de la República, art. 107.</v>
      </c>
      <c r="F662" s="178" t="str">
        <f>VLOOKUP(A662,'BASE REGISTRO AGOSTO'!$A$1:$T$889,6,FALSE)</f>
        <v>Indefinida.</v>
      </c>
      <c r="G662" s="178" t="str">
        <f>VLOOKUP(A662,'BASE REGISTRO AGOSTO'!$A$1:$T$889,7,FALSE)</f>
        <v>Según Ley Orgánica Nº 18.695, arts. 1º al 4º.</v>
      </c>
      <c r="H662" s="178" t="str">
        <f>VLOOKUP(A662,'BASE REGISTRO AGOSTO'!$A$1:$T$889,8,FALSE)</f>
        <v>no tiene</v>
      </c>
      <c r="I662" s="178">
        <f>VLOOKUP(A662,'BASE REGISTRO AGOSTO'!$A$1:$T$889,9,FALSE)</f>
        <v>0</v>
      </c>
      <c r="J662" s="178">
        <f>VLOOKUP(A662,'BASE REGISTRO AGOSTO'!$A$1:$T$889,10,FALSE)</f>
        <v>0</v>
      </c>
      <c r="K662" s="178" t="str">
        <f>VLOOKUP(A662,'BASE REGISTRO AGOSTO'!$A$1:$T$889,11,FALSE)</f>
        <v>José Alejandro Flores Osorio</v>
      </c>
      <c r="L662" s="178" t="str">
        <f>VLOOKUP(A662,'BASE REGISTRO AGOSTO'!$A$1:$T$889,12,FALSE)</f>
        <v xml:space="preserve">O’Higgins Nº 376, Codegua, provincia de Cachapoal, Sexta Región.
</v>
      </c>
      <c r="M662" s="178" t="str">
        <f>VLOOKUP(A662,'BASE REGISTRO AGOSTO'!$A$1:$T$889,13,FALSE)</f>
        <v>VI</v>
      </c>
      <c r="N662" s="178" t="str">
        <f>VLOOKUP(A662,'BASE REGISTRO AGOSTO'!$A$1:$T$889,14,FALSE)</f>
        <v>Codegua</v>
      </c>
      <c r="O662" s="178" t="str">
        <f>VLOOKUP(A662,'BASE REGISTRO AGOSTO'!$A$1:$T$889,15,FALSE)</f>
        <v xml:space="preserve">Alcaldía: 1) alcalde@municipalidaddecodegua.cl 2) alcaldia@municipalidaddecodegua.cl. Fono: (72)-2 973500 y (72)-2 973513.
POD: opdconveniocordillera@gmail.com. Fono: (72)-2 973521 y Fono: (72)-2 973522
</v>
      </c>
      <c r="P662" s="178" t="str">
        <f>VLOOKUP(A662,'BASE REGISTRO AGOSTO'!$A$1:$T$889,16,FALSE)</f>
        <v xml:space="preserve"> soporte@municipalidaddecodegua.cl</v>
      </c>
      <c r="Q662" s="178">
        <f>VLOOKUP(A662,'BASE REGISTRO AGOSTO'!$A$1:$T$889,17,FALSE)</f>
        <v>0</v>
      </c>
      <c r="R662" s="178">
        <f>VLOOKUP(A662,'BASE REGISTRO AGOSTO'!$A$1:$T$889,18,FALSE)</f>
        <v>91001</v>
      </c>
      <c r="S662" s="178" t="str">
        <f>VLOOKUP(A662,'BASE REGISTRO AGOSTO'!$A$1:$T$889,19,FALSE)</f>
        <v xml:space="preserve">No se acompañan. Aplica Informe Jurídico Nº 09, de  fecha 14 de marzo de 2011 del Departamento Jurídico y Dictamen Nº 070791, de 2009, de la Contraloría General de la República.  
</v>
      </c>
      <c r="T662" s="183">
        <f>VLOOKUP(A662,'BASE REGISTRO AGOSTO'!$A$1:$T$889,20,FALSE)</f>
        <v>38443</v>
      </c>
      <c r="U662" s="177">
        <v>7162</v>
      </c>
      <c r="V662" s="179">
        <v>3434208</v>
      </c>
      <c r="W662" s="179">
        <v>24139056</v>
      </c>
      <c r="X662" s="180">
        <v>44469</v>
      </c>
      <c r="Y662" s="176" t="s">
        <v>6489</v>
      </c>
      <c r="Z662" s="176" t="s">
        <v>6490</v>
      </c>
      <c r="AA662" s="181" t="s">
        <v>6662</v>
      </c>
    </row>
    <row r="663" spans="1:27" ht="15.75" customHeight="1" x14ac:dyDescent="0.2">
      <c r="A663" s="177">
        <v>7163</v>
      </c>
      <c r="B663" s="178" t="str">
        <f>VLOOKUP(A663,'BASE REGISTRO AGOSTO'!$A$1:$T$889,2,FALSE)</f>
        <v xml:space="preserve">Organización No Gubernamental de Desarrollo Raíces u ONG Raíces Santiago
</v>
      </c>
      <c r="C663" s="178">
        <f>VLOOKUP(A663,'BASE REGISTRO AGOSTO'!$A$1:$T$889,3,FALSE)</f>
        <v>744943000</v>
      </c>
      <c r="D663" s="178" t="str">
        <f>VLOOKUP(A663,'BASE REGISTRO AGOSTO'!$A$1:$T$889,4,FALSE)</f>
        <v>Corporación de Derecho Privado.</v>
      </c>
      <c r="E663" s="178" t="str">
        <f>VLOOKUP(A663,'BASE REGISTRO AGOSTO'!$A$1:$T$889,5,FALSE)</f>
        <v>Otorgado por Decreto Supremo Nº 1285, de fecha 2 de diciembre de 1998, del Ministerio de Justicia.</v>
      </c>
      <c r="F663" s="178" t="str">
        <f>VLOOKUP(A663,'BASE REGISTRO AGOSTO'!$A$1:$T$889,6,FALSE)</f>
        <v xml:space="preserve">Certificado de Vigencia de Persona Jurídica sin fines de Lucro Nº de Folio 500394981077, de 22 de junio de 2021 del Servicio de Registro Civil e Identificación.
</v>
      </c>
      <c r="G663" s="178" t="str">
        <f>VLOOKUP(A663,'BASE REGISTRO AGOSTO'!$A$1:$T$889,7,FALSE)</f>
        <v>Promoción del desarrollo, especialmente de las personas, familias, grupos y comunidades que viven en condiciones de pobreza y/o marginalidad.</v>
      </c>
      <c r="H663" s="178" t="str">
        <f>VLOOKUP(A663,'BASE REGISTRO AGOSTO'!$A$1:$T$889,8,FALSE)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663" s="178" t="str">
        <f>VLOOKUP(A663,'BASE REGISTRO AGOSTO'!$A$1:$T$889,9,FALSE)</f>
        <v>Cada 5 Años</v>
      </c>
      <c r="J663" s="178" t="str">
        <f>VLOOKUP(A663,'BASE REGISTRO AGOSTO'!$A$1:$T$889,10,FALSE)</f>
        <v>De fecha 12 de marzo de 2019 a 12 de marzo de 2024.</v>
      </c>
      <c r="K663" s="178" t="str">
        <f>VLOOKUP(A663,'BASE REGISTRO AGOSTO'!$A$1:$T$889,11,FALSE)</f>
        <v xml:space="preserve">Presidenta: Rosa Parissi Morales, 
Secretaria Ejecutiva: Denisse Araya Castelli, 
</v>
      </c>
      <c r="L663" s="178" t="str">
        <f>VLOOKUP(A663,'BASE REGISTRO AGOSTO'!$A$1:$T$889,12,FALSE)</f>
        <v xml:space="preserve">Moneda Nº 812, oficina 1014, Santiago, Región Metropolitana Situación CORONAVIRUS: Calle Santa Isabel, N° 41, departamento 607. Comuna de Santiago, Stgo
</v>
      </c>
      <c r="M663" s="178" t="str">
        <f>VLOOKUP(A663,'BASE REGISTRO AGOSTO'!$A$1:$T$889,13,FALSE)</f>
        <v>XIII</v>
      </c>
      <c r="N663" s="178" t="str">
        <f>VLOOKUP(A663,'BASE REGISTRO AGOSTO'!$A$1:$T$889,14,FALSE)</f>
        <v>Santiago</v>
      </c>
      <c r="O663" s="178">
        <f>VLOOKUP(A663,'BASE REGISTRO AGOSTO'!$A$1:$T$889,15,FALSE)</f>
        <v>0</v>
      </c>
      <c r="P663" s="178" t="str">
        <f>VLOOKUP(A663,'BASE REGISTRO AGOSTO'!$A$1:$T$889,16,FALSE)</f>
        <v>raices@tie.cl
www.ongraices.org</v>
      </c>
      <c r="Q663" s="178">
        <f>VLOOKUP(A663,'BASE REGISTRO AGOSTO'!$A$1:$T$889,17,FALSE)</f>
        <v>0</v>
      </c>
      <c r="R663" s="178" t="str">
        <f>VLOOKUP(A663,'BASE REGISTRO AGOSTO'!$A$1:$T$889,18,FALSE)</f>
        <v>93401: Institución de Asistencia Social</v>
      </c>
      <c r="S663" s="178" t="str">
        <f>VLOOKUP(A663,'BASE REGISTRO AGOSTO'!$A$1:$T$889,19,FALSE)</f>
        <v xml:space="preserve">
Certificado financiero correspondiente al año 2020, aprobado por el Sub Departamento de Supervisión Nacional de SENAME.
</v>
      </c>
      <c r="T663" s="183">
        <f>VLOOKUP(A663,'BASE REGISTRO AGOSTO'!$A$1:$T$889,20,FALSE)</f>
        <v>37970</v>
      </c>
      <c r="U663" s="177">
        <v>7163</v>
      </c>
      <c r="V663" s="179">
        <v>2844600</v>
      </c>
      <c r="W663" s="179">
        <v>11895600</v>
      </c>
      <c r="X663" s="180">
        <v>44469</v>
      </c>
      <c r="Y663" s="176" t="s">
        <v>6489</v>
      </c>
      <c r="Z663" s="176" t="s">
        <v>6490</v>
      </c>
      <c r="AA663" s="181" t="s">
        <v>6616</v>
      </c>
    </row>
    <row r="664" spans="1:27" ht="15.75" customHeight="1" x14ac:dyDescent="0.2">
      <c r="A664" s="177">
        <v>7163</v>
      </c>
      <c r="B664" s="178" t="str">
        <f>VLOOKUP(A664,'BASE REGISTRO AGOSTO'!$A$1:$T$889,2,FALSE)</f>
        <v xml:space="preserve">Organización No Gubernamental de Desarrollo Raíces u ONG Raíces Santiago
</v>
      </c>
      <c r="C664" s="178">
        <f>VLOOKUP(A664,'BASE REGISTRO AGOSTO'!$A$1:$T$889,3,FALSE)</f>
        <v>744943000</v>
      </c>
      <c r="D664" s="178" t="str">
        <f>VLOOKUP(A664,'BASE REGISTRO AGOSTO'!$A$1:$T$889,4,FALSE)</f>
        <v>Corporación de Derecho Privado.</v>
      </c>
      <c r="E664" s="178" t="str">
        <f>VLOOKUP(A664,'BASE REGISTRO AGOSTO'!$A$1:$T$889,5,FALSE)</f>
        <v>Otorgado por Decreto Supremo Nº 1285, de fecha 2 de diciembre de 1998, del Ministerio de Justicia.</v>
      </c>
      <c r="F664" s="178" t="str">
        <f>VLOOKUP(A664,'BASE REGISTRO AGOSTO'!$A$1:$T$889,6,FALSE)</f>
        <v xml:space="preserve">Certificado de Vigencia de Persona Jurídica sin fines de Lucro Nº de Folio 500394981077, de 22 de junio de 2021 del Servicio de Registro Civil e Identificación.
</v>
      </c>
      <c r="G664" s="178" t="str">
        <f>VLOOKUP(A664,'BASE REGISTRO AGOSTO'!$A$1:$T$889,7,FALSE)</f>
        <v>Promoción del desarrollo, especialmente de las personas, familias, grupos y comunidades que viven en condiciones de pobreza y/o marginalidad.</v>
      </c>
      <c r="H664" s="178" t="str">
        <f>VLOOKUP(A664,'BASE REGISTRO AGOSTO'!$A$1:$T$889,8,FALSE)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664" s="178" t="str">
        <f>VLOOKUP(A664,'BASE REGISTRO AGOSTO'!$A$1:$T$889,9,FALSE)</f>
        <v>Cada 5 Años</v>
      </c>
      <c r="J664" s="178" t="str">
        <f>VLOOKUP(A664,'BASE REGISTRO AGOSTO'!$A$1:$T$889,10,FALSE)</f>
        <v>De fecha 12 de marzo de 2019 a 12 de marzo de 2024.</v>
      </c>
      <c r="K664" s="178" t="str">
        <f>VLOOKUP(A664,'BASE REGISTRO AGOSTO'!$A$1:$T$889,11,FALSE)</f>
        <v xml:space="preserve">Presidenta: Rosa Parissi Morales, 
Secretaria Ejecutiva: Denisse Araya Castelli, 
</v>
      </c>
      <c r="L664" s="178" t="str">
        <f>VLOOKUP(A664,'BASE REGISTRO AGOSTO'!$A$1:$T$889,12,FALSE)</f>
        <v xml:space="preserve">Moneda Nº 812, oficina 1014, Santiago, Región Metropolitana Situación CORONAVIRUS: Calle Santa Isabel, N° 41, departamento 607. Comuna de Santiago, Stgo
</v>
      </c>
      <c r="M664" s="178" t="str">
        <f>VLOOKUP(A664,'BASE REGISTRO AGOSTO'!$A$1:$T$889,13,FALSE)</f>
        <v>XIII</v>
      </c>
      <c r="N664" s="178" t="str">
        <f>VLOOKUP(A664,'BASE REGISTRO AGOSTO'!$A$1:$T$889,14,FALSE)</f>
        <v>Santiago</v>
      </c>
      <c r="O664" s="178">
        <f>VLOOKUP(A664,'BASE REGISTRO AGOSTO'!$A$1:$T$889,15,FALSE)</f>
        <v>0</v>
      </c>
      <c r="P664" s="178" t="str">
        <f>VLOOKUP(A664,'BASE REGISTRO AGOSTO'!$A$1:$T$889,16,FALSE)</f>
        <v>raices@tie.cl
www.ongraices.org</v>
      </c>
      <c r="Q664" s="178">
        <f>VLOOKUP(A664,'BASE REGISTRO AGOSTO'!$A$1:$T$889,17,FALSE)</f>
        <v>0</v>
      </c>
      <c r="R664" s="178" t="str">
        <f>VLOOKUP(A664,'BASE REGISTRO AGOSTO'!$A$1:$T$889,18,FALSE)</f>
        <v>93401: Institución de Asistencia Social</v>
      </c>
      <c r="S664" s="178" t="str">
        <f>VLOOKUP(A664,'BASE REGISTRO AGOSTO'!$A$1:$T$889,19,FALSE)</f>
        <v xml:space="preserve">
Certificado financiero correspondiente al año 2020, aprobado por el Sub Departamento de Supervisión Nacional de SENAME.
</v>
      </c>
      <c r="T664" s="183">
        <f>VLOOKUP(A664,'BASE REGISTRO AGOSTO'!$A$1:$T$889,20,FALSE)</f>
        <v>37970</v>
      </c>
      <c r="U664" s="177">
        <v>7163</v>
      </c>
      <c r="V664" s="179">
        <v>0</v>
      </c>
      <c r="W664" s="179">
        <v>82234800</v>
      </c>
      <c r="X664" s="180">
        <v>44469</v>
      </c>
      <c r="Y664" s="176" t="s">
        <v>6489</v>
      </c>
      <c r="Z664" s="176" t="s">
        <v>6490</v>
      </c>
      <c r="AA664" s="181" t="s">
        <v>6533</v>
      </c>
    </row>
    <row r="665" spans="1:27" ht="15.75" customHeight="1" x14ac:dyDescent="0.2">
      <c r="A665" s="177">
        <v>7163</v>
      </c>
      <c r="B665" s="178" t="str">
        <f>VLOOKUP(A665,'BASE REGISTRO AGOSTO'!$A$1:$T$889,2,FALSE)</f>
        <v xml:space="preserve">Organización No Gubernamental de Desarrollo Raíces u ONG Raíces Santiago
</v>
      </c>
      <c r="C665" s="178">
        <f>VLOOKUP(A665,'BASE REGISTRO AGOSTO'!$A$1:$T$889,3,FALSE)</f>
        <v>744943000</v>
      </c>
      <c r="D665" s="178" t="str">
        <f>VLOOKUP(A665,'BASE REGISTRO AGOSTO'!$A$1:$T$889,4,FALSE)</f>
        <v>Corporación de Derecho Privado.</v>
      </c>
      <c r="E665" s="178" t="str">
        <f>VLOOKUP(A665,'BASE REGISTRO AGOSTO'!$A$1:$T$889,5,FALSE)</f>
        <v>Otorgado por Decreto Supremo Nº 1285, de fecha 2 de diciembre de 1998, del Ministerio de Justicia.</v>
      </c>
      <c r="F665" s="178" t="str">
        <f>VLOOKUP(A665,'BASE REGISTRO AGOSTO'!$A$1:$T$889,6,FALSE)</f>
        <v xml:space="preserve">Certificado de Vigencia de Persona Jurídica sin fines de Lucro Nº de Folio 500394981077, de 22 de junio de 2021 del Servicio de Registro Civil e Identificación.
</v>
      </c>
      <c r="G665" s="178" t="str">
        <f>VLOOKUP(A665,'BASE REGISTRO AGOSTO'!$A$1:$T$889,7,FALSE)</f>
        <v>Promoción del desarrollo, especialmente de las personas, familias, grupos y comunidades que viven en condiciones de pobreza y/o marginalidad.</v>
      </c>
      <c r="H665" s="178" t="str">
        <f>VLOOKUP(A665,'BASE REGISTRO AGOSTO'!$A$1:$T$889,8,FALSE)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665" s="178" t="str">
        <f>VLOOKUP(A665,'BASE REGISTRO AGOSTO'!$A$1:$T$889,9,FALSE)</f>
        <v>Cada 5 Años</v>
      </c>
      <c r="J665" s="178" t="str">
        <f>VLOOKUP(A665,'BASE REGISTRO AGOSTO'!$A$1:$T$889,10,FALSE)</f>
        <v>De fecha 12 de marzo de 2019 a 12 de marzo de 2024.</v>
      </c>
      <c r="K665" s="178" t="str">
        <f>VLOOKUP(A665,'BASE REGISTRO AGOSTO'!$A$1:$T$889,11,FALSE)</f>
        <v xml:space="preserve">Presidenta: Rosa Parissi Morales, 
Secretaria Ejecutiva: Denisse Araya Castelli, 
</v>
      </c>
      <c r="L665" s="178" t="str">
        <f>VLOOKUP(A665,'BASE REGISTRO AGOSTO'!$A$1:$T$889,12,FALSE)</f>
        <v xml:space="preserve">Moneda Nº 812, oficina 1014, Santiago, Región Metropolitana Situación CORONAVIRUS: Calle Santa Isabel, N° 41, departamento 607. Comuna de Santiago, Stgo
</v>
      </c>
      <c r="M665" s="178" t="str">
        <f>VLOOKUP(A665,'BASE REGISTRO AGOSTO'!$A$1:$T$889,13,FALSE)</f>
        <v>XIII</v>
      </c>
      <c r="N665" s="178" t="str">
        <f>VLOOKUP(A665,'BASE REGISTRO AGOSTO'!$A$1:$T$889,14,FALSE)</f>
        <v>Santiago</v>
      </c>
      <c r="O665" s="178">
        <f>VLOOKUP(A665,'BASE REGISTRO AGOSTO'!$A$1:$T$889,15,FALSE)</f>
        <v>0</v>
      </c>
      <c r="P665" s="178" t="str">
        <f>VLOOKUP(A665,'BASE REGISTRO AGOSTO'!$A$1:$T$889,16,FALSE)</f>
        <v>raices@tie.cl
www.ongraices.org</v>
      </c>
      <c r="Q665" s="178">
        <f>VLOOKUP(A665,'BASE REGISTRO AGOSTO'!$A$1:$T$889,17,FALSE)</f>
        <v>0</v>
      </c>
      <c r="R665" s="178" t="str">
        <f>VLOOKUP(A665,'BASE REGISTRO AGOSTO'!$A$1:$T$889,18,FALSE)</f>
        <v>93401: Institución de Asistencia Social</v>
      </c>
      <c r="S665" s="178" t="str">
        <f>VLOOKUP(A665,'BASE REGISTRO AGOSTO'!$A$1:$T$889,19,FALSE)</f>
        <v xml:space="preserve">
Certificado financiero correspondiente al año 2020, aprobado por el Sub Departamento de Supervisión Nacional de SENAME.
</v>
      </c>
      <c r="T665" s="183">
        <f>VLOOKUP(A665,'BASE REGISTRO AGOSTO'!$A$1:$T$889,20,FALSE)</f>
        <v>37970</v>
      </c>
      <c r="U665" s="177">
        <v>7163</v>
      </c>
      <c r="V665" s="179">
        <v>28416623</v>
      </c>
      <c r="W665" s="179">
        <v>274870880</v>
      </c>
      <c r="X665" s="180">
        <v>44469</v>
      </c>
      <c r="Y665" s="176" t="s">
        <v>6489</v>
      </c>
      <c r="Z665" s="176" t="s">
        <v>6490</v>
      </c>
      <c r="AA665" s="181" t="s">
        <v>6564</v>
      </c>
    </row>
    <row r="666" spans="1:27" ht="15.75" customHeight="1" x14ac:dyDescent="0.2">
      <c r="A666" s="177">
        <v>7163</v>
      </c>
      <c r="B666" s="178" t="str">
        <f>VLOOKUP(A666,'BASE REGISTRO AGOSTO'!$A$1:$T$889,2,FALSE)</f>
        <v xml:space="preserve">Organización No Gubernamental de Desarrollo Raíces u ONG Raíces Santiago
</v>
      </c>
      <c r="C666" s="178">
        <f>VLOOKUP(A666,'BASE REGISTRO AGOSTO'!$A$1:$T$889,3,FALSE)</f>
        <v>744943000</v>
      </c>
      <c r="D666" s="178" t="str">
        <f>VLOOKUP(A666,'BASE REGISTRO AGOSTO'!$A$1:$T$889,4,FALSE)</f>
        <v>Corporación de Derecho Privado.</v>
      </c>
      <c r="E666" s="178" t="str">
        <f>VLOOKUP(A666,'BASE REGISTRO AGOSTO'!$A$1:$T$889,5,FALSE)</f>
        <v>Otorgado por Decreto Supremo Nº 1285, de fecha 2 de diciembre de 1998, del Ministerio de Justicia.</v>
      </c>
      <c r="F666" s="178" t="str">
        <f>VLOOKUP(A666,'BASE REGISTRO AGOSTO'!$A$1:$T$889,6,FALSE)</f>
        <v xml:space="preserve">Certificado de Vigencia de Persona Jurídica sin fines de Lucro Nº de Folio 500394981077, de 22 de junio de 2021 del Servicio de Registro Civil e Identificación.
</v>
      </c>
      <c r="G666" s="178" t="str">
        <f>VLOOKUP(A666,'BASE REGISTRO AGOSTO'!$A$1:$T$889,7,FALSE)</f>
        <v>Promoción del desarrollo, especialmente de las personas, familias, grupos y comunidades que viven en condiciones de pobreza y/o marginalidad.</v>
      </c>
      <c r="H666" s="178" t="str">
        <f>VLOOKUP(A666,'BASE REGISTRO AGOSTO'!$A$1:$T$889,8,FALSE)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666" s="178" t="str">
        <f>VLOOKUP(A666,'BASE REGISTRO AGOSTO'!$A$1:$T$889,9,FALSE)</f>
        <v>Cada 5 Años</v>
      </c>
      <c r="J666" s="178" t="str">
        <f>VLOOKUP(A666,'BASE REGISTRO AGOSTO'!$A$1:$T$889,10,FALSE)</f>
        <v>De fecha 12 de marzo de 2019 a 12 de marzo de 2024.</v>
      </c>
      <c r="K666" s="178" t="str">
        <f>VLOOKUP(A666,'BASE REGISTRO AGOSTO'!$A$1:$T$889,11,FALSE)</f>
        <v xml:space="preserve">Presidenta: Rosa Parissi Morales, 
Secretaria Ejecutiva: Denisse Araya Castelli, 
</v>
      </c>
      <c r="L666" s="178" t="str">
        <f>VLOOKUP(A666,'BASE REGISTRO AGOSTO'!$A$1:$T$889,12,FALSE)</f>
        <v xml:space="preserve">Moneda Nº 812, oficina 1014, Santiago, Región Metropolitana Situación CORONAVIRUS: Calle Santa Isabel, N° 41, departamento 607. Comuna de Santiago, Stgo
</v>
      </c>
      <c r="M666" s="178" t="str">
        <f>VLOOKUP(A666,'BASE REGISTRO AGOSTO'!$A$1:$T$889,13,FALSE)</f>
        <v>XIII</v>
      </c>
      <c r="N666" s="178" t="str">
        <f>VLOOKUP(A666,'BASE REGISTRO AGOSTO'!$A$1:$T$889,14,FALSE)</f>
        <v>Santiago</v>
      </c>
      <c r="O666" s="178">
        <f>VLOOKUP(A666,'BASE REGISTRO AGOSTO'!$A$1:$T$889,15,FALSE)</f>
        <v>0</v>
      </c>
      <c r="P666" s="178" t="str">
        <f>VLOOKUP(A666,'BASE REGISTRO AGOSTO'!$A$1:$T$889,16,FALSE)</f>
        <v>raices@tie.cl
www.ongraices.org</v>
      </c>
      <c r="Q666" s="178">
        <f>VLOOKUP(A666,'BASE REGISTRO AGOSTO'!$A$1:$T$889,17,FALSE)</f>
        <v>0</v>
      </c>
      <c r="R666" s="178" t="str">
        <f>VLOOKUP(A666,'BASE REGISTRO AGOSTO'!$A$1:$T$889,18,FALSE)</f>
        <v>93401: Institución de Asistencia Social</v>
      </c>
      <c r="S666" s="178" t="str">
        <f>VLOOKUP(A666,'BASE REGISTRO AGOSTO'!$A$1:$T$889,19,FALSE)</f>
        <v xml:space="preserve">
Certificado financiero correspondiente al año 2020, aprobado por el Sub Departamento de Supervisión Nacional de SENAME.
</v>
      </c>
      <c r="T666" s="183">
        <f>VLOOKUP(A666,'BASE REGISTRO AGOSTO'!$A$1:$T$889,20,FALSE)</f>
        <v>37970</v>
      </c>
      <c r="U666" s="177">
        <v>7163</v>
      </c>
      <c r="V666" s="179">
        <v>15516000</v>
      </c>
      <c r="W666" s="179">
        <v>33618000</v>
      </c>
      <c r="X666" s="180">
        <v>44469</v>
      </c>
      <c r="Y666" s="176" t="s">
        <v>6489</v>
      </c>
      <c r="Z666" s="176" t="s">
        <v>6490</v>
      </c>
      <c r="AA666" s="181" t="s">
        <v>6498</v>
      </c>
    </row>
    <row r="667" spans="1:27" ht="15.75" customHeight="1" x14ac:dyDescent="0.2">
      <c r="A667" s="177">
        <v>7168</v>
      </c>
      <c r="B667" s="178" t="str">
        <f>VLOOKUP(A667,'BASE REGISTRO AGOSTO'!$A$1:$T$889,2,FALSE)</f>
        <v>I. Municipalidad de Peñalolén</v>
      </c>
      <c r="C667" s="178" t="str">
        <f>VLOOKUP(A667,'BASE REGISTRO AGOSTO'!$A$1:$T$889,3,FALSE)</f>
        <v>69254000K</v>
      </c>
      <c r="D667" s="178" t="str">
        <f>VLOOKUP(A667,'BASE REGISTRO AGOSTO'!$A$1:$T$889,4,FALSE)</f>
        <v>Municipalidad</v>
      </c>
      <c r="E667" s="178" t="str">
        <f>VLOOKUP(A667,'BASE REGISTRO AGOSTO'!$A$1:$T$889,5,FALSE)</f>
        <v>Constitución Política de la República, artículo 107</v>
      </c>
      <c r="F667" s="178" t="str">
        <f>VLOOKUP(A667,'BASE REGISTRO AGOSTO'!$A$1:$T$889,6,FALSE)</f>
        <v>Indefinida</v>
      </c>
      <c r="G667" s="178" t="str">
        <f>VLOOKUP(A667,'BASE REGISTRO AGOSTO'!$A$1:$T$889,7,FALSE)</f>
        <v>Según ley Orgánica N° 18.695, artículos 1° al 4°</v>
      </c>
      <c r="H667" s="178" t="str">
        <f>VLOOKUP(A667,'BASE REGISTRO AGOSTO'!$A$1:$T$889,8,FALSE)</f>
        <v>no tiene</v>
      </c>
      <c r="I667" s="178">
        <f>VLOOKUP(A667,'BASE REGISTRO AGOSTO'!$A$1:$T$889,9,FALSE)</f>
        <v>0</v>
      </c>
      <c r="J667" s="178">
        <f>VLOOKUP(A667,'BASE REGISTRO AGOSTO'!$A$1:$T$889,10,FALSE)</f>
        <v>0</v>
      </c>
      <c r="K667" s="178" t="str">
        <f>VLOOKUP(A667,'BASE REGISTRO AGOSTO'!$A$1:$T$889,11,FALSE)</f>
        <v xml:space="preserve">Carolina Leitao Alvarez Salamanca, 
</v>
      </c>
      <c r="L667" s="178" t="str">
        <f>VLOOKUP(A667,'BASE REGISTRO AGOSTO'!$A$1:$T$889,12,FALSE)</f>
        <v xml:space="preserve">Avda. Grecia N° 8735, comuna de Peñalolén, Región Metropolitana.
</v>
      </c>
      <c r="M667" s="178" t="str">
        <f>VLOOKUP(A667,'BASE REGISTRO AGOSTO'!$A$1:$T$889,13,FALSE)</f>
        <v>XIII</v>
      </c>
      <c r="N667" s="178" t="str">
        <f>VLOOKUP(A667,'BASE REGISTRO AGOSTO'!$A$1:$T$889,14,FALSE)</f>
        <v>Peñalolén</v>
      </c>
      <c r="O667" s="178" t="str">
        <f>VLOOKUP(A667,'BASE REGISTRO AGOSTO'!$A$1:$T$889,15,FALSE)</f>
        <v>22 486 8050 / +56 9 98888803</v>
      </c>
      <c r="P667" s="178" t="str">
        <f>VLOOKUP(A667,'BASE REGISTRO AGOSTO'!$A$1:$T$889,16,FALSE)</f>
        <v>alcaldesa@penalolen.cl
 nmaray@penalolen.cl
cleitao@penalolen.cl</v>
      </c>
      <c r="Q667" s="178">
        <f>VLOOKUP(A667,'BASE REGISTRO AGOSTO'!$A$1:$T$889,17,FALSE)</f>
        <v>0</v>
      </c>
      <c r="R667" s="178">
        <f>VLOOKUP(A667,'BASE REGISTRO AGOSTO'!$A$1:$T$889,18,FALSE)</f>
        <v>91001</v>
      </c>
      <c r="S667" s="178" t="str">
        <f>VLOOKUP(A667,'BASE REGISTRO AGOSTO'!$A$1:$T$889,19,FALSE)</f>
        <v xml:space="preserve">No se acompañan. Aplica Informe Jurídico Nº 09, de  fecha 14 de marzo de 2011 del Departamento Jurídico y Dictamen Nº 070791, de 2009, de la Contraloría General de la República.  
</v>
      </c>
      <c r="T667" s="183">
        <f>VLOOKUP(A667,'BASE REGISTRO AGOSTO'!$A$1:$T$889,20,FALSE)</f>
        <v>38478</v>
      </c>
      <c r="U667" s="177">
        <v>7168</v>
      </c>
      <c r="V667" s="179">
        <v>20197143</v>
      </c>
      <c r="W667" s="179">
        <v>167188764</v>
      </c>
      <c r="X667" s="180">
        <v>44469</v>
      </c>
      <c r="Y667" s="176" t="s">
        <v>6489</v>
      </c>
      <c r="Z667" s="176" t="s">
        <v>6490</v>
      </c>
      <c r="AA667" s="181" t="s">
        <v>7482</v>
      </c>
    </row>
    <row r="668" spans="1:27" ht="15.75" customHeight="1" x14ac:dyDescent="0.2">
      <c r="A668" s="177">
        <v>7169</v>
      </c>
      <c r="B668" s="178" t="str">
        <f>VLOOKUP(A668,'BASE REGISTRO AGOSTO'!$A$1:$T$889,2,FALSE)</f>
        <v xml:space="preserve">
I. Municipalidad de Alto Hospicio
</v>
      </c>
      <c r="C668" s="178">
        <f>VLOOKUP(A668,'BASE REGISTRO AGOSTO'!$A$1:$T$889,3,FALSE)</f>
        <v>692651006</v>
      </c>
      <c r="D668" s="178" t="str">
        <f>VLOOKUP(A668,'BASE REGISTRO AGOSTO'!$A$1:$T$889,4,FALSE)</f>
        <v>Municipalidad</v>
      </c>
      <c r="E668" s="178" t="str">
        <f>VLOOKUP(A668,'BASE REGISTRO AGOSTO'!$A$1:$T$889,5,FALSE)</f>
        <v>Constitución Política de la República, art. 107.</v>
      </c>
      <c r="F668" s="178" t="str">
        <f>VLOOKUP(A668,'BASE REGISTRO AGOSTO'!$A$1:$T$889,6,FALSE)</f>
        <v>Indefinida.</v>
      </c>
      <c r="G668" s="178" t="str">
        <f>VLOOKUP(A668,'BASE REGISTRO AGOSTO'!$A$1:$T$889,7,FALSE)</f>
        <v>Según Ley Orgánica Nº 18.695, arts. 1º al 4º.</v>
      </c>
      <c r="H668" s="178" t="str">
        <f>VLOOKUP(A668,'BASE REGISTRO AGOSTO'!$A$1:$T$889,8,FALSE)</f>
        <v>no tiene</v>
      </c>
      <c r="I668" s="178">
        <f>VLOOKUP(A668,'BASE REGISTRO AGOSTO'!$A$1:$T$889,9,FALSE)</f>
        <v>0</v>
      </c>
      <c r="J668" s="178">
        <f>VLOOKUP(A668,'BASE REGISTRO AGOSTO'!$A$1:$T$889,10,FALSE)</f>
        <v>0</v>
      </c>
      <c r="K668" s="178" t="str">
        <f>VLOOKUP(A668,'BASE REGISTRO AGOSTO'!$A$1:$T$889,11,FALSE)</f>
        <v xml:space="preserve">Patricio Ferreira Rivera  </v>
      </c>
      <c r="L668" s="178" t="str">
        <f>VLOOKUP(A668,'BASE REGISTRO AGOSTO'!$A$1:$T$889,12,FALSE)</f>
        <v>Avenida Los Álamos esquina calle Los Nogales, S/N, Alto Hospicio</v>
      </c>
      <c r="M668" s="178" t="str">
        <f>VLOOKUP(A668,'BASE REGISTRO AGOSTO'!$A$1:$T$889,13,FALSE)</f>
        <v>I</v>
      </c>
      <c r="N668" s="178">
        <f>VLOOKUP(A668,'BASE REGISTRO AGOSTO'!$A$1:$T$889,14,FALSE)</f>
        <v>0</v>
      </c>
      <c r="O668" s="178">
        <f>VLOOKUP(A668,'BASE REGISTRO AGOSTO'!$A$1:$T$889,15,FALSE)</f>
        <v>0</v>
      </c>
      <c r="P668" s="178">
        <f>VLOOKUP(A668,'BASE REGISTRO AGOSTO'!$A$1:$T$889,16,FALSE)</f>
        <v>0</v>
      </c>
      <c r="Q668" s="178">
        <f>VLOOKUP(A668,'BASE REGISTRO AGOSTO'!$A$1:$T$889,17,FALSE)</f>
        <v>0</v>
      </c>
      <c r="R668" s="178">
        <f>VLOOKUP(A668,'BASE REGISTRO AGOSTO'!$A$1:$T$889,18,FALSE)</f>
        <v>91001</v>
      </c>
      <c r="S668" s="178" t="str">
        <f>VLOOKUP(A668,'BASE REGISTRO AGOSTO'!$A$1:$T$889,19,FALSE)</f>
        <v xml:space="preserve">No se acompañan. Aplica Informe Jurídico Nº 09, de  fecha 14 de marzo de 2011 del Departamento Jurídico y Dictamen Nº 070791, de 2009, de la Contraloría General de la República.  
</v>
      </c>
      <c r="T668" s="183">
        <f>VLOOKUP(A668,'BASE REGISTRO AGOSTO'!$A$1:$T$889,20,FALSE)</f>
        <v>38488</v>
      </c>
      <c r="U668" s="177">
        <v>7169</v>
      </c>
      <c r="V668" s="179">
        <v>9157888</v>
      </c>
      <c r="W668" s="179">
        <v>64370816</v>
      </c>
      <c r="X668" s="180">
        <v>44469</v>
      </c>
      <c r="Y668" s="176" t="s">
        <v>6489</v>
      </c>
      <c r="Z668" s="176" t="s">
        <v>6490</v>
      </c>
      <c r="AA668" s="181" t="s">
        <v>171</v>
      </c>
    </row>
    <row r="669" spans="1:27" ht="15.75" customHeight="1" x14ac:dyDescent="0.2">
      <c r="A669" s="177">
        <v>7171</v>
      </c>
      <c r="B669" s="178" t="str">
        <f>VLOOKUP(A669,'BASE REGISTRO AGOSTO'!$A$1:$T$889,2,FALSE)</f>
        <v xml:space="preserve">
I. Municipalidad de María Pinto.
</v>
      </c>
      <c r="C669" s="178">
        <f>VLOOKUP(A669,'BASE REGISTRO AGOSTO'!$A$1:$T$889,3,FALSE)</f>
        <v>690733005</v>
      </c>
      <c r="D669" s="178" t="str">
        <f>VLOOKUP(A669,'BASE REGISTRO AGOSTO'!$A$1:$T$889,4,FALSE)</f>
        <v>Municipalidad</v>
      </c>
      <c r="E669" s="178" t="str">
        <f>VLOOKUP(A669,'BASE REGISTRO AGOSTO'!$A$1:$T$889,5,FALSE)</f>
        <v>Constitución Política de la República, art. 107.</v>
      </c>
      <c r="F669" s="178" t="str">
        <f>VLOOKUP(A669,'BASE REGISTRO AGOSTO'!$A$1:$T$889,6,FALSE)</f>
        <v>Indefinida.</v>
      </c>
      <c r="G669" s="178" t="str">
        <f>VLOOKUP(A669,'BASE REGISTRO AGOSTO'!$A$1:$T$889,7,FALSE)</f>
        <v>Según Ley Orgánica Nº 18.695, arts. 1º al 4º.</v>
      </c>
      <c r="H669" s="178" t="str">
        <f>VLOOKUP(A669,'BASE REGISTRO AGOSTO'!$A$1:$T$889,8,FALSE)</f>
        <v>no tiene</v>
      </c>
      <c r="I669" s="178">
        <f>VLOOKUP(A669,'BASE REGISTRO AGOSTO'!$A$1:$T$889,9,FALSE)</f>
        <v>0</v>
      </c>
      <c r="J669" s="178">
        <f>VLOOKUP(A669,'BASE REGISTRO AGOSTO'!$A$1:$T$889,10,FALSE)</f>
        <v>0</v>
      </c>
      <c r="K669" s="178" t="str">
        <f>VLOOKUP(A669,'BASE REGISTRO AGOSTO'!$A$1:$T$889,11,FALSE)</f>
        <v xml:space="preserve">Jessica Paola del Carmen Mualim Fajuri.
</v>
      </c>
      <c r="L669" s="178" t="str">
        <f>VLOOKUP(A669,'BASE REGISTRO AGOSTO'!$A$1:$T$889,12,FALSE)</f>
        <v xml:space="preserve">Francisco Costabal Nº 78, comuna de María Pinto, Región Metropolitana. 
</v>
      </c>
      <c r="M669" s="178" t="str">
        <f>VLOOKUP(A669,'BASE REGISTRO AGOSTO'!$A$1:$T$889,13,FALSE)</f>
        <v>XIII</v>
      </c>
      <c r="N669" s="178" t="str">
        <f>VLOOKUP(A669,'BASE REGISTRO AGOSTO'!$A$1:$T$889,14,FALSE)</f>
        <v>María Pinto</v>
      </c>
      <c r="O669" s="178" t="str">
        <f>VLOOKUP(A669,'BASE REGISTRO AGOSTO'!$A$1:$T$889,15,FALSE)</f>
        <v>Fonos: 8354252/8351936</v>
      </c>
      <c r="P669" s="178" t="str">
        <f>VLOOKUP(A669,'BASE REGISTRO AGOSTO'!$A$1:$T$889,16,FALSE)</f>
        <v>www.municipalidaddemariapinto.cl</v>
      </c>
      <c r="Q669" s="178">
        <f>VLOOKUP(A669,'BASE REGISTRO AGOSTO'!$A$1:$T$889,17,FALSE)</f>
        <v>0</v>
      </c>
      <c r="R669" s="178">
        <f>VLOOKUP(A669,'BASE REGISTRO AGOSTO'!$A$1:$T$889,18,FALSE)</f>
        <v>91001</v>
      </c>
      <c r="S669" s="178" t="str">
        <f>VLOOKUP(A669,'BASE REGISTRO AGOSTO'!$A$1:$T$889,19,FALSE)</f>
        <v xml:space="preserve">No se acompañan. Aplica Informe Jurídico Nº 09, de  fecha 14 de marzo de 2011 del Departamento Jurídico y Dictamen Nº 070791, de 2009, de la Contraloría General de la República.  
</v>
      </c>
      <c r="T669" s="183">
        <f>VLOOKUP(A669,'BASE REGISTRO AGOSTO'!$A$1:$T$889,20,FALSE)</f>
        <v>38509</v>
      </c>
      <c r="U669" s="177">
        <v>7171</v>
      </c>
      <c r="V669" s="179">
        <v>3577300</v>
      </c>
      <c r="W669" s="179">
        <v>25144849</v>
      </c>
      <c r="X669" s="180">
        <v>44469</v>
      </c>
      <c r="Y669" s="176" t="s">
        <v>6489</v>
      </c>
      <c r="Z669" s="176" t="s">
        <v>6490</v>
      </c>
      <c r="AA669" s="181" t="s">
        <v>7191</v>
      </c>
    </row>
    <row r="670" spans="1:27" ht="15.75" customHeight="1" x14ac:dyDescent="0.2">
      <c r="A670" s="177">
        <v>7173</v>
      </c>
      <c r="B670" s="178" t="str">
        <f>VLOOKUP(A670,'BASE REGISTRO AGOSTO'!$A$1:$T$889,2,FALSE)</f>
        <v>Corporación Nuestra Ayuda Inspirada en María-Curicó, también denominada Corporación Naim Curicó.</v>
      </c>
      <c r="C670" s="178">
        <f>VLOOKUP(A670,'BASE REGISTRO AGOSTO'!$A$1:$T$889,3,FALSE)</f>
        <v>653686706</v>
      </c>
      <c r="D670" s="178" t="str">
        <f>VLOOKUP(A670,'BASE REGISTRO AGOSTO'!$A$1:$T$889,4,FALSE)</f>
        <v>Corporación de Derecho Privado</v>
      </c>
      <c r="E670" s="178" t="str">
        <f>VLOOKUP(A670,'BASE REGISTRO AGOSTO'!$A$1:$T$889,5,FALSE)</f>
        <v xml:space="preserve">Otorgada por Decreto Supremo N° 1803, de fecha 11 de mayo de 2004, del Ministerio de Justicia.
</v>
      </c>
      <c r="F670" s="178" t="str">
        <f>VLOOKUP(A670,'BASE REGISTRO AGOSTO'!$A$1:$T$889,6,FALSE)</f>
        <v xml:space="preserve">Certificado de Vigencia Folio N° 500398514539, de fecha 14 de julio de 2021, del Servicio de Registro Civil e Identificación. 
                                                                                                                                                                                                                                                                                                                                                          </v>
      </c>
      <c r="G670" s="178" t="str">
        <f>VLOOKUP(A670,'BASE REGISTRO AGOSTO'!$A$1:$T$889,7,FALSE)</f>
        <v xml:space="preserve">Fundación y mantenimiento de obras de beneficencia y educación al servicio de los más postergados, principalmente de los niños que han abandonado sus estudios formales o están en peligro de hacerlo. </v>
      </c>
      <c r="H670" s="178" t="str">
        <f>VLOOKUP(A670,'BASE REGISTRO AGOSTO'!$A$1:$T$889,8,FALSE)</f>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
      <c r="I670" s="178" t="str">
        <f>VLOOKUP(A670,'BASE REGISTRO AGOSTO'!$A$1:$T$889,9,FALSE)</f>
        <v>: 2 años en sus cargos.</v>
      </c>
      <c r="J670" s="178" t="str">
        <f>VLOOKUP(A670,'BASE REGISTRO AGOSTO'!$A$1:$T$889,10,FALSE)</f>
        <v>19 de febrero de 2019 a 19 de febrero de 2021.</v>
      </c>
      <c r="K670" s="178" t="str">
        <f>VLOOKUP(A670,'BASE REGISTRO AGOSTO'!$A$1:$T$889,11,FALSE)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70" s="178" t="str">
        <f>VLOOKUP(A670,'BASE REGISTRO AGOSTO'!$A$1:$T$889,12,FALSE)</f>
        <v xml:space="preserve">Avenida Licantén S/N, Población Aguas Negras, comuna de Curicó, Región del Maule.
</v>
      </c>
      <c r="M670" s="178" t="str">
        <f>VLOOKUP(A670,'BASE REGISTRO AGOSTO'!$A$1:$T$889,13,FALSE)</f>
        <v>VII</v>
      </c>
      <c r="N670" s="178" t="str">
        <f>VLOOKUP(A670,'BASE REGISTRO AGOSTO'!$A$1:$T$889,14,FALSE)</f>
        <v>Curicó</v>
      </c>
      <c r="O670" s="178" t="str">
        <f>VLOOKUP(A670,'BASE REGISTRO AGOSTO'!$A$1:$T$889,15,FALSE)</f>
        <v xml:space="preserve">75-325297, 
</v>
      </c>
      <c r="P670" s="178" t="str">
        <f>VLOOKUP(A670,'BASE REGISTRO AGOSTO'!$A$1:$T$889,16,FALSE)</f>
        <v xml:space="preserve">naimcurico@gmail.com
clopez@cabud.cl
</v>
      </c>
      <c r="Q670" s="178">
        <f>VLOOKUP(A670,'BASE REGISTRO AGOSTO'!$A$1:$T$889,17,FALSE)</f>
        <v>0</v>
      </c>
      <c r="R670" s="178" t="str">
        <f>VLOOKUP(A670,'BASE REGISTRO AGOSTO'!$A$1:$T$889,18,FALSE)</f>
        <v>93401: Instituciones de Asistencia Social</v>
      </c>
      <c r="S670" s="178" t="str">
        <f>VLOOKUP(A670,'BASE REGISTRO AGOSTO'!$A$1:$T$889,19,FALSE)</f>
        <v>Se acompaña Certificado Financiero de la Institución, correspondiente al año 2020, aprobados por el Subdepartamento de Supervisión Financiera Nacional.</v>
      </c>
      <c r="T670" s="183">
        <f>VLOOKUP(A670,'BASE REGISTRO AGOSTO'!$A$1:$T$889,20,FALSE)</f>
        <v>38523</v>
      </c>
      <c r="U670" s="177">
        <v>7173</v>
      </c>
      <c r="V670" s="179">
        <v>12955860</v>
      </c>
      <c r="W670" s="179">
        <v>72226979</v>
      </c>
      <c r="X670" s="180">
        <v>44469</v>
      </c>
      <c r="Y670" s="176" t="s">
        <v>6489</v>
      </c>
      <c r="Z670" s="176" t="s">
        <v>6490</v>
      </c>
      <c r="AA670" s="181" t="s">
        <v>6522</v>
      </c>
    </row>
    <row r="671" spans="1:27" ht="15.75" customHeight="1" x14ac:dyDescent="0.2">
      <c r="A671" s="177">
        <v>7174</v>
      </c>
      <c r="B671" s="178" t="str">
        <f>VLOOKUP(A671,'BASE REGISTRO AGOSTO'!$A$1:$T$889,2,FALSE)</f>
        <v xml:space="preserve">
I. Municipalidad de Gorbea
</v>
      </c>
      <c r="C671" s="178">
        <f>VLOOKUP(A671,'BASE REGISTRO AGOSTO'!$A$1:$T$889,3,FALSE)</f>
        <v>691912000</v>
      </c>
      <c r="D671" s="178" t="str">
        <f>VLOOKUP(A671,'BASE REGISTRO AGOSTO'!$A$1:$T$889,4,FALSE)</f>
        <v>Municipalidad</v>
      </c>
      <c r="E671" s="178" t="str">
        <f>VLOOKUP(A671,'BASE REGISTRO AGOSTO'!$A$1:$T$889,5,FALSE)</f>
        <v>Constitución Política de la República, art. 107.</v>
      </c>
      <c r="F671" s="178" t="str">
        <f>VLOOKUP(A671,'BASE REGISTRO AGOSTO'!$A$1:$T$889,6,FALSE)</f>
        <v>Indefinida.</v>
      </c>
      <c r="G671" s="178" t="str">
        <f>VLOOKUP(A671,'BASE REGISTRO AGOSTO'!$A$1:$T$889,7,FALSE)</f>
        <v>Según Ley Orgánica Nº 18.695, arts. 1º al 4º.</v>
      </c>
      <c r="H671" s="178" t="str">
        <f>VLOOKUP(A671,'BASE REGISTRO AGOSTO'!$A$1:$T$889,8,FALSE)</f>
        <v>no tiene</v>
      </c>
      <c r="I671" s="178">
        <f>VLOOKUP(A671,'BASE REGISTRO AGOSTO'!$A$1:$T$889,9,FALSE)</f>
        <v>0</v>
      </c>
      <c r="J671" s="178">
        <f>VLOOKUP(A671,'BASE REGISTRO AGOSTO'!$A$1:$T$889,10,FALSE)</f>
        <v>0</v>
      </c>
      <c r="K671" s="178" t="str">
        <f>VLOOKUP(A671,'BASE REGISTRO AGOSTO'!$A$1:$T$889,11,FALSE)</f>
        <v xml:space="preserve">Jorge Andres Romero Martínez </v>
      </c>
      <c r="L671" s="178" t="str">
        <f>VLOOKUP(A671,'BASE REGISTRO AGOSTO'!$A$1:$T$889,12,FALSE)</f>
        <v xml:space="preserve">Ramón Freire Nº 590, comuna de Gorbea, Provincia de Cautín, IX Región.
</v>
      </c>
      <c r="M671" s="178" t="str">
        <f>VLOOKUP(A671,'BASE REGISTRO AGOSTO'!$A$1:$T$889,13,FALSE)</f>
        <v>IX</v>
      </c>
      <c r="N671" s="178" t="str">
        <f>VLOOKUP(A671,'BASE REGISTRO AGOSTO'!$A$1:$T$889,14,FALSE)</f>
        <v xml:space="preserve"> Gorbea</v>
      </c>
      <c r="O671" s="178" t="str">
        <f>VLOOKUP(A671,'BASE REGISTRO AGOSTO'!$A$1:$T$889,15,FALSE)</f>
        <v xml:space="preserve">Teléfonos: (45) 201900 </v>
      </c>
      <c r="P671" s="178">
        <f>VLOOKUP(A671,'BASE REGISTRO AGOSTO'!$A$1:$T$889,16,FALSE)</f>
        <v>0</v>
      </c>
      <c r="Q671" s="178">
        <f>VLOOKUP(A671,'BASE REGISTRO AGOSTO'!$A$1:$T$889,17,FALSE)</f>
        <v>0</v>
      </c>
      <c r="R671" s="178">
        <f>VLOOKUP(A671,'BASE REGISTRO AGOSTO'!$A$1:$T$889,18,FALSE)</f>
        <v>91001</v>
      </c>
      <c r="S671" s="178" t="str">
        <f>VLOOKUP(A671,'BASE REGISTRO AGOSTO'!$A$1:$T$889,19,FALSE)</f>
        <v xml:space="preserve">No se acompañan. Aplica Informe Jurídico Nº 09, de  fecha 14 de marzo de 2011 del Departamento Jurídico y Dictamen Nº 070791, de 2009, de la Contraloría General de la República.  
</v>
      </c>
      <c r="T671" s="183">
        <f>VLOOKUP(A671,'BASE REGISTRO AGOSTO'!$A$1:$T$889,20,FALSE)</f>
        <v>38518</v>
      </c>
      <c r="U671" s="177">
        <v>7174</v>
      </c>
      <c r="V671" s="179">
        <v>6361870</v>
      </c>
      <c r="W671" s="179">
        <v>44717599</v>
      </c>
      <c r="X671" s="180">
        <v>44469</v>
      </c>
      <c r="Y671" s="176" t="s">
        <v>6489</v>
      </c>
      <c r="Z671" s="176" t="s">
        <v>6490</v>
      </c>
      <c r="AA671" s="181" t="s">
        <v>6663</v>
      </c>
    </row>
    <row r="672" spans="1:27" ht="15.75" customHeight="1" x14ac:dyDescent="0.2">
      <c r="A672" s="177">
        <v>7175</v>
      </c>
      <c r="B672" s="178" t="str">
        <f>VLOOKUP(A672,'BASE REGISTRO AGOSTO'!$A$1:$T$889,2,FALSE)</f>
        <v xml:space="preserve">
I. Municipalidad de Ovalle
</v>
      </c>
      <c r="C672" s="178">
        <f>VLOOKUP(A672,'BASE REGISTRO AGOSTO'!$A$1:$T$889,3,FALSE)</f>
        <v>690407000</v>
      </c>
      <c r="D672" s="178" t="str">
        <f>VLOOKUP(A672,'BASE REGISTRO AGOSTO'!$A$1:$T$889,4,FALSE)</f>
        <v>Municipalidad</v>
      </c>
      <c r="E672" s="178" t="str">
        <f>VLOOKUP(A672,'BASE REGISTRO AGOSTO'!$A$1:$T$889,5,FALSE)</f>
        <v>Constitución Política de la República, art. 107.</v>
      </c>
      <c r="F672" s="178" t="str">
        <f>VLOOKUP(A672,'BASE REGISTRO AGOSTO'!$A$1:$T$889,6,FALSE)</f>
        <v>Indefinida.</v>
      </c>
      <c r="G672" s="178" t="str">
        <f>VLOOKUP(A672,'BASE REGISTRO AGOSTO'!$A$1:$T$889,7,FALSE)</f>
        <v>Según Ley Orgánica Nº 18.695, arts. 1º al 4º.</v>
      </c>
      <c r="H672" s="178" t="str">
        <f>VLOOKUP(A672,'BASE REGISTRO AGOSTO'!$A$1:$T$889,8,FALSE)</f>
        <v>no tiene</v>
      </c>
      <c r="I672" s="178">
        <f>VLOOKUP(A672,'BASE REGISTRO AGOSTO'!$A$1:$T$889,9,FALSE)</f>
        <v>0</v>
      </c>
      <c r="J672" s="178">
        <f>VLOOKUP(A672,'BASE REGISTRO AGOSTO'!$A$1:$T$889,10,FALSE)</f>
        <v>0</v>
      </c>
      <c r="K672" s="178" t="str">
        <f>VLOOKUP(A672,'BASE REGISTRO AGOSTO'!$A$1:$T$889,11,FALSE)</f>
        <v xml:space="preserve">Claudio Fermín Rentería Larrondo, </v>
      </c>
      <c r="L672" s="178" t="str">
        <f>VLOOKUP(A672,'BASE REGISTRO AGOSTO'!$A$1:$T$889,12,FALSE)</f>
        <v>Vicuña Mackenna Nº441, comuna de Ovalle, provincia del Limari IV Región,</v>
      </c>
      <c r="M672" s="178" t="str">
        <f>VLOOKUP(A672,'BASE REGISTRO AGOSTO'!$A$1:$T$889,13,FALSE)</f>
        <v>IV</v>
      </c>
      <c r="N672" s="178" t="str">
        <f>VLOOKUP(A672,'BASE REGISTRO AGOSTO'!$A$1:$T$889,14,FALSE)</f>
        <v>Ovalle</v>
      </c>
      <c r="O672" s="178" t="str">
        <f>VLOOKUP(A672,'BASE REGISTRO AGOSTO'!$A$1:$T$889,15,FALSE)</f>
        <v xml:space="preserve"> Fono: 53-2-627361/ 53-2-661202/ 53-2-661209
</v>
      </c>
      <c r="P672" s="178" t="str">
        <f>VLOOKUP(A672,'BASE REGISTRO AGOSTO'!$A$1:$T$889,16,FALSE)</f>
        <v>Correo electrónico: gabineteovalle@gmail.com
                             opdmuniovaalle@gmail.com
                      hflores@municipalidaddeovallle.cl</v>
      </c>
      <c r="Q672" s="178">
        <f>VLOOKUP(A672,'BASE REGISTRO AGOSTO'!$A$1:$T$889,17,FALSE)</f>
        <v>0</v>
      </c>
      <c r="R672" s="178">
        <f>VLOOKUP(A672,'BASE REGISTRO AGOSTO'!$A$1:$T$889,18,FALSE)</f>
        <v>91001</v>
      </c>
      <c r="S672" s="178" t="str">
        <f>VLOOKUP(A672,'BASE REGISTRO AGOSTO'!$A$1:$T$889,19,FALSE)</f>
        <v xml:space="preserve">
No se acompañan. Aplica Informe Jurídico Nº 09, de  fecha 14 de marzo de 2011 del Departamento Jurídico y Dictamen Nº 070791, de 2009, de la Contraloría General de la República.  
</v>
      </c>
      <c r="T672" s="183">
        <f>VLOOKUP(A672,'BASE REGISTRO AGOSTO'!$A$1:$T$889,20,FALSE)</f>
        <v>38526</v>
      </c>
      <c r="U672" s="177">
        <v>7175</v>
      </c>
      <c r="V672" s="179">
        <v>6851245</v>
      </c>
      <c r="W672" s="179">
        <v>48157416</v>
      </c>
      <c r="X672" s="180">
        <v>44469</v>
      </c>
      <c r="Y672" s="176" t="s">
        <v>6489</v>
      </c>
      <c r="Z672" s="176" t="s">
        <v>6490</v>
      </c>
      <c r="AA672" s="181" t="s">
        <v>6563</v>
      </c>
    </row>
    <row r="673" spans="1:27" ht="15.75" customHeight="1" x14ac:dyDescent="0.2">
      <c r="A673" s="177">
        <v>7176</v>
      </c>
      <c r="B673" s="178" t="str">
        <f>VLOOKUP(A673,'BASE REGISTRO AGOSTO'!$A$1:$T$889,2,FALSE)</f>
        <v xml:space="preserve">
I. Municipalidad de Maipú
</v>
      </c>
      <c r="C673" s="178">
        <f>VLOOKUP(A673,'BASE REGISTRO AGOSTO'!$A$1:$T$889,3,FALSE)</f>
        <v>690709007</v>
      </c>
      <c r="D673" s="178" t="str">
        <f>VLOOKUP(A673,'BASE REGISTRO AGOSTO'!$A$1:$T$889,4,FALSE)</f>
        <v>Municipalidad</v>
      </c>
      <c r="E673" s="178" t="str">
        <f>VLOOKUP(A673,'BASE REGISTRO AGOSTO'!$A$1:$T$889,5,FALSE)</f>
        <v>Constitución Política de la República, art. 107.</v>
      </c>
      <c r="F673" s="178" t="str">
        <f>VLOOKUP(A673,'BASE REGISTRO AGOSTO'!$A$1:$T$889,6,FALSE)</f>
        <v>Indefinida.</v>
      </c>
      <c r="G673" s="178" t="str">
        <f>VLOOKUP(A673,'BASE REGISTRO AGOSTO'!$A$1:$T$889,7,FALSE)</f>
        <v>Según Ley Orgánica Nº 18.695, arts. 1º al 4º.</v>
      </c>
      <c r="H673" s="178" t="str">
        <f>VLOOKUP(A673,'BASE REGISTRO AGOSTO'!$A$1:$T$889,8,FALSE)</f>
        <v>no tiene</v>
      </c>
      <c r="I673" s="178">
        <f>VLOOKUP(A673,'BASE REGISTRO AGOSTO'!$A$1:$T$889,9,FALSE)</f>
        <v>0</v>
      </c>
      <c r="J673" s="178">
        <f>VLOOKUP(A673,'BASE REGISTRO AGOSTO'!$A$1:$T$889,10,FALSE)</f>
        <v>0</v>
      </c>
      <c r="K673" s="178" t="str">
        <f>VLOOKUP(A673,'BASE REGISTRO AGOSTO'!$A$1:$T$889,11,FALSE)</f>
        <v>Tomás Vodanovic Escudero,</v>
      </c>
      <c r="L673" s="178" t="str">
        <f>VLOOKUP(A673,'BASE REGISTRO AGOSTO'!$A$1:$T$889,12,FALSE)</f>
        <v xml:space="preserve">Avda. 5 de abril Nº 0260, comuna Maipú, Región Metropolitana.
</v>
      </c>
      <c r="M673" s="178" t="str">
        <f>VLOOKUP(A673,'BASE REGISTRO AGOSTO'!$A$1:$T$889,13,FALSE)</f>
        <v>XIII</v>
      </c>
      <c r="N673" s="178" t="str">
        <f>VLOOKUP(A673,'BASE REGISTRO AGOSTO'!$A$1:$T$889,14,FALSE)</f>
        <v>Maipú</v>
      </c>
      <c r="O673" s="178" t="str">
        <f>VLOOKUP(A673,'BASE REGISTRO AGOSTO'!$A$1:$T$889,15,FALSE)</f>
        <v xml:space="preserve">Teléfonos: 677 6000 – 677 6092 – 677 6095. </v>
      </c>
      <c r="P673" s="178" t="str">
        <f>VLOOKUP(A673,'BASE REGISTRO AGOSTO'!$A$1:$T$889,16,FALSE)</f>
        <v>oficinadepartes@maipu.cl</v>
      </c>
      <c r="Q673" s="178">
        <f>VLOOKUP(A673,'BASE REGISTRO AGOSTO'!$A$1:$T$889,17,FALSE)</f>
        <v>0</v>
      </c>
      <c r="R673" s="178">
        <f>VLOOKUP(A673,'BASE REGISTRO AGOSTO'!$A$1:$T$889,18,FALSE)</f>
        <v>91001</v>
      </c>
      <c r="S673" s="178" t="str">
        <f>VLOOKUP(A673,'BASE REGISTRO AGOSTO'!$A$1:$T$889,19,FALSE)</f>
        <v>No se acompañan. Aplica Informe Jurídico Nº 09, de fecha 14 de marzo de 2011 del Departamento Jurídico y Dictamen Nº 070791, de 2009, de la Contraloría General de la República.</v>
      </c>
      <c r="T673" s="183">
        <f>VLOOKUP(A673,'BASE REGISTRO AGOSTO'!$A$1:$T$889,20,FALSE)</f>
        <v>38531</v>
      </c>
      <c r="U673" s="177">
        <v>7176</v>
      </c>
      <c r="V673" s="179">
        <v>12305912</v>
      </c>
      <c r="W673" s="179">
        <v>76336594</v>
      </c>
      <c r="X673" s="180">
        <v>44469</v>
      </c>
      <c r="Y673" s="176" t="s">
        <v>6489</v>
      </c>
      <c r="Z673" s="176" t="s">
        <v>6490</v>
      </c>
      <c r="AA673" s="181" t="s">
        <v>6529</v>
      </c>
    </row>
    <row r="674" spans="1:27" ht="15.75" customHeight="1" x14ac:dyDescent="0.2">
      <c r="A674" s="177">
        <v>7177</v>
      </c>
      <c r="B674" s="178" t="str">
        <f>VLOOKUP(A674,'BASE REGISTRO AGOSTO'!$A$1:$T$889,2,FALSE)</f>
        <v xml:space="preserve">
I. Municipalidad de Vallenar
</v>
      </c>
      <c r="C674" s="178">
        <f>VLOOKUP(A674,'BASE REGISTRO AGOSTO'!$A$1:$T$889,3,FALSE)</f>
        <v>690305003</v>
      </c>
      <c r="D674" s="178" t="str">
        <f>VLOOKUP(A674,'BASE REGISTRO AGOSTO'!$A$1:$T$889,4,FALSE)</f>
        <v>Municipalidad</v>
      </c>
      <c r="E674" s="178" t="str">
        <f>VLOOKUP(A674,'BASE REGISTRO AGOSTO'!$A$1:$T$889,5,FALSE)</f>
        <v>Constitución Política de la República, art. 107.</v>
      </c>
      <c r="F674" s="178" t="str">
        <f>VLOOKUP(A674,'BASE REGISTRO AGOSTO'!$A$1:$T$889,6,FALSE)</f>
        <v>Indefinida.</v>
      </c>
      <c r="G674" s="178" t="str">
        <f>VLOOKUP(A674,'BASE REGISTRO AGOSTO'!$A$1:$T$889,7,FALSE)</f>
        <v>Según Ley Orgánica Nº 18.695, arts. 1º al 4º.</v>
      </c>
      <c r="H674" s="178" t="str">
        <f>VLOOKUP(A674,'BASE REGISTRO AGOSTO'!$A$1:$T$889,8,FALSE)</f>
        <v>no tiene</v>
      </c>
      <c r="I674" s="178">
        <f>VLOOKUP(A674,'BASE REGISTRO AGOSTO'!$A$1:$T$889,9,FALSE)</f>
        <v>0</v>
      </c>
      <c r="J674" s="178">
        <f>VLOOKUP(A674,'BASE REGISTRO AGOSTO'!$A$1:$T$889,10,FALSE)</f>
        <v>0</v>
      </c>
      <c r="K674" s="178" t="str">
        <f>VLOOKUP(A674,'BASE REGISTRO AGOSTO'!$A$1:$T$889,11,FALSE)</f>
        <v xml:space="preserve">Victor Manuel Isla Lutz
</v>
      </c>
      <c r="L674" s="178" t="str">
        <f>VLOOKUP(A674,'BASE REGISTRO AGOSTO'!$A$1:$T$889,12,FALSE)</f>
        <v xml:space="preserve">Plaza Nº 25, comuna de Vallenar, provincia de Huasco, Tercera Región.
</v>
      </c>
      <c r="M674" s="178" t="str">
        <f>VLOOKUP(A674,'BASE REGISTRO AGOSTO'!$A$1:$T$889,13,FALSE)</f>
        <v>III</v>
      </c>
      <c r="N674" s="178" t="str">
        <f>VLOOKUP(A674,'BASE REGISTRO AGOSTO'!$A$1:$T$889,14,FALSE)</f>
        <v>Vallenar</v>
      </c>
      <c r="O674" s="178" t="str">
        <f>VLOOKUP(A674,'BASE REGISTRO AGOSTO'!$A$1:$T$889,15,FALSE)</f>
        <v>Teléfono: (51) 611320</v>
      </c>
      <c r="P674" s="178" t="str">
        <f>VLOOKUP(A674,'BASE REGISTRO AGOSTO'!$A$1:$T$889,16,FALSE)</f>
        <v xml:space="preserve">contacto@vallenar.cl
</v>
      </c>
      <c r="Q674" s="178">
        <f>VLOOKUP(A674,'BASE REGISTRO AGOSTO'!$A$1:$T$889,17,FALSE)</f>
        <v>0</v>
      </c>
      <c r="R674" s="178">
        <f>VLOOKUP(A674,'BASE REGISTRO AGOSTO'!$A$1:$T$889,18,FALSE)</f>
        <v>911001</v>
      </c>
      <c r="S674" s="178" t="str">
        <f>VLOOKUP(A674,'BASE REGISTRO AGOSTO'!$A$1:$T$889,19,FALSE)</f>
        <v xml:space="preserve">No se acompañan. Aplica Informe Jurídico Nº 09, de  fecha 14 de marzo de 2011 del Departamento Jurídico y Dictamen Nº 070791, de 2009, de la Contraloría General de la República.  
</v>
      </c>
      <c r="T674" s="183">
        <f>VLOOKUP(A674,'BASE REGISTRO AGOSTO'!$A$1:$T$889,20,FALSE)</f>
        <v>38532</v>
      </c>
      <c r="U674" s="177">
        <v>7177</v>
      </c>
      <c r="V674" s="179">
        <v>17653927</v>
      </c>
      <c r="W674" s="179">
        <v>176127048</v>
      </c>
      <c r="X674" s="180">
        <v>44469</v>
      </c>
      <c r="Y674" s="176" t="s">
        <v>6489</v>
      </c>
      <c r="Z674" s="176" t="s">
        <v>6490</v>
      </c>
      <c r="AA674" s="181" t="s">
        <v>6514</v>
      </c>
    </row>
    <row r="675" spans="1:27" ht="15.75" customHeight="1" x14ac:dyDescent="0.2">
      <c r="A675" s="177">
        <v>7179</v>
      </c>
      <c r="B675" s="178" t="str">
        <f>VLOOKUP(A675,'BASE REGISTRO AGOSTO'!$A$1:$T$889,2,FALSE)</f>
        <v xml:space="preserve">
I. Municipalidad de Nueva Imperial.
</v>
      </c>
      <c r="C675" s="178">
        <f>VLOOKUP(A675,'BASE REGISTRO AGOSTO'!$A$1:$T$889,3,FALSE)</f>
        <v>691904008</v>
      </c>
      <c r="D675" s="178" t="str">
        <f>VLOOKUP(A675,'BASE REGISTRO AGOSTO'!$A$1:$T$889,4,FALSE)</f>
        <v>Municipalidad</v>
      </c>
      <c r="E675" s="178" t="str">
        <f>VLOOKUP(A675,'BASE REGISTRO AGOSTO'!$A$1:$T$889,5,FALSE)</f>
        <v>Constitución Política de la República, art. 107.</v>
      </c>
      <c r="F675" s="178" t="str">
        <f>VLOOKUP(A675,'BASE REGISTRO AGOSTO'!$A$1:$T$889,6,FALSE)</f>
        <v>Indefinida.</v>
      </c>
      <c r="G675" s="178" t="str">
        <f>VLOOKUP(A675,'BASE REGISTRO AGOSTO'!$A$1:$T$889,7,FALSE)</f>
        <v>Según Ley Orgánica Nº 18.695, arts. 1º al 4º.</v>
      </c>
      <c r="H675" s="178" t="str">
        <f>VLOOKUP(A675,'BASE REGISTRO AGOSTO'!$A$1:$T$889,8,FALSE)</f>
        <v>no tiene</v>
      </c>
      <c r="I675" s="178">
        <f>VLOOKUP(A675,'BASE REGISTRO AGOSTO'!$A$1:$T$889,9,FALSE)</f>
        <v>0</v>
      </c>
      <c r="J675" s="178">
        <f>VLOOKUP(A675,'BASE REGISTRO AGOSTO'!$A$1:$T$889,10,FALSE)</f>
        <v>0</v>
      </c>
      <c r="K675" s="178" t="str">
        <f>VLOOKUP(A675,'BASE REGISTRO AGOSTO'!$A$1:$T$889,11,FALSE)</f>
        <v>César Hipólito Sepúlveda Huerta,</v>
      </c>
      <c r="L675" s="178" t="str">
        <f>VLOOKUP(A675,'BASE REGISTRO AGOSTO'!$A$1:$T$889,12,FALSE)</f>
        <v xml:space="preserve">Arturo Prat Nº 65, comuna de Nueva Imperial, Novena Región, 
</v>
      </c>
      <c r="M675" s="178" t="str">
        <f>VLOOKUP(A675,'BASE REGISTRO AGOSTO'!$A$1:$T$889,13,FALSE)</f>
        <v>IX</v>
      </c>
      <c r="N675" s="178" t="str">
        <f>VLOOKUP(A675,'BASE REGISTRO AGOSTO'!$A$1:$T$889,14,FALSE)</f>
        <v xml:space="preserve"> Nueva Imperial,</v>
      </c>
      <c r="O675" s="178" t="str">
        <f>VLOOKUP(A675,'BASE REGISTRO AGOSTO'!$A$1:$T$889,15,FALSE)</f>
        <v>fono (45)611006 – 611054,</v>
      </c>
      <c r="P675" s="178" t="str">
        <f>VLOOKUP(A675,'BASE REGISTRO AGOSTO'!$A$1:$T$889,16,FALSE)</f>
        <v xml:space="preserve"> municipalidad@nuevaimperial.cl</v>
      </c>
      <c r="Q675" s="178">
        <f>VLOOKUP(A675,'BASE REGISTRO AGOSTO'!$A$1:$T$889,17,FALSE)</f>
        <v>0</v>
      </c>
      <c r="R675" s="178">
        <f>VLOOKUP(A675,'BASE REGISTRO AGOSTO'!$A$1:$T$889,18,FALSE)</f>
        <v>91001</v>
      </c>
      <c r="S675" s="178" t="str">
        <f>VLOOKUP(A675,'BASE REGISTRO AGOSTO'!$A$1:$T$889,19,FALSE)</f>
        <v xml:space="preserve">No se acompañan. Aplica Informe Jurídico Nº 09, de  fecha 14 de marzo de 2011 del Departamento Jurídico y Dictamen Nº 070791, de 2009, de la Contraloría General de la República.  
</v>
      </c>
      <c r="T675" s="183">
        <f>VLOOKUP(A675,'BASE REGISTRO AGOSTO'!$A$1:$T$889,20,FALSE)</f>
        <v>38568</v>
      </c>
      <c r="U675" s="177">
        <v>7179</v>
      </c>
      <c r="V675" s="179">
        <v>5056871</v>
      </c>
      <c r="W675" s="179">
        <v>35544757</v>
      </c>
      <c r="X675" s="180">
        <v>44469</v>
      </c>
      <c r="Y675" s="176" t="s">
        <v>6489</v>
      </c>
      <c r="Z675" s="176" t="s">
        <v>6490</v>
      </c>
      <c r="AA675" s="181" t="s">
        <v>6641</v>
      </c>
    </row>
    <row r="676" spans="1:27" ht="15.75" customHeight="1" x14ac:dyDescent="0.2">
      <c r="A676" s="177">
        <v>7180</v>
      </c>
      <c r="B676" s="178" t="str">
        <f>VLOOKUP(A676,'BASE REGISTRO AGOSTO'!$A$1:$T$889,2,FALSE)</f>
        <v xml:space="preserve">
I. Municipalidad de San Pedro de Atacama
</v>
      </c>
      <c r="C676" s="178">
        <f>VLOOKUP(A676,'BASE REGISTRO AGOSTO'!$A$1:$T$889,3,FALSE)</f>
        <v>692525000</v>
      </c>
      <c r="D676" s="178" t="str">
        <f>VLOOKUP(A676,'BASE REGISTRO AGOSTO'!$A$1:$T$889,4,FALSE)</f>
        <v>Municipalidad</v>
      </c>
      <c r="E676" s="178" t="str">
        <f>VLOOKUP(A676,'BASE REGISTRO AGOSTO'!$A$1:$T$889,5,FALSE)</f>
        <v>Constitución Política de la República, art. 107.</v>
      </c>
      <c r="F676" s="178" t="str">
        <f>VLOOKUP(A676,'BASE REGISTRO AGOSTO'!$A$1:$T$889,6,FALSE)</f>
        <v>Indefinida.</v>
      </c>
      <c r="G676" s="178" t="str">
        <f>VLOOKUP(A676,'BASE REGISTRO AGOSTO'!$A$1:$T$889,7,FALSE)</f>
        <v>Según Ley Orgánica Nº 18.695, arts. 1º al 4º.</v>
      </c>
      <c r="H676" s="178" t="str">
        <f>VLOOKUP(A676,'BASE REGISTRO AGOSTO'!$A$1:$T$889,8,FALSE)</f>
        <v>No tiene</v>
      </c>
      <c r="I676" s="178">
        <f>VLOOKUP(A676,'BASE REGISTRO AGOSTO'!$A$1:$T$889,9,FALSE)</f>
        <v>0</v>
      </c>
      <c r="J676" s="178">
        <f>VLOOKUP(A676,'BASE REGISTRO AGOSTO'!$A$1:$T$889,10,FALSE)</f>
        <v>0</v>
      </c>
      <c r="K676" s="178" t="str">
        <f>VLOOKUP(A676,'BASE REGISTRO AGOSTO'!$A$1:$T$889,11,FALSE)</f>
        <v xml:space="preserve">Sandra Berna Martínez     </v>
      </c>
      <c r="L676" s="178" t="str">
        <f>VLOOKUP(A676,'BASE REGISTRO AGOSTO'!$A$1:$T$889,12,FALSE)</f>
        <v xml:space="preserve">Gustavo Le Paige Nº 328, casco antiguo, comuna de San Pedro de Atacama, provincia El Loa, II Región de Antofagasta.
</v>
      </c>
      <c r="M676" s="178" t="str">
        <f>VLOOKUP(A676,'BASE REGISTRO AGOSTO'!$A$1:$T$889,13,FALSE)</f>
        <v>III</v>
      </c>
      <c r="N676" s="178" t="str">
        <f>VLOOKUP(A676,'BASE REGISTRO AGOSTO'!$A$1:$T$889,14,FALSE)</f>
        <v>San Pedro de Atacama</v>
      </c>
      <c r="O676" s="178" t="str">
        <f>VLOOKUP(A676,'BASE REGISTRO AGOSTO'!$A$1:$T$889,15,FALSE)</f>
        <v>Teléfonos: (55) 851041 – 851019 – 851103 – 851316 – 851317.</v>
      </c>
      <c r="P676" s="178" t="str">
        <f>VLOOKUP(A676,'BASE REGISTRO AGOSTO'!$A$1:$T$889,16,FALSE)</f>
        <v xml:space="preserve"> alcaldiaspa@gmail.com </v>
      </c>
      <c r="Q676" s="178">
        <f>VLOOKUP(A676,'BASE REGISTRO AGOSTO'!$A$1:$T$889,17,FALSE)</f>
        <v>0</v>
      </c>
      <c r="R676" s="178">
        <f>VLOOKUP(A676,'BASE REGISTRO AGOSTO'!$A$1:$T$889,18,FALSE)</f>
        <v>91001</v>
      </c>
      <c r="S676" s="178" t="str">
        <f>VLOOKUP(A676,'BASE REGISTRO AGOSTO'!$A$1:$T$889,19,FALSE)</f>
        <v xml:space="preserve">No se acompañan. Aplica Informe Jurídico Nº 09, de  fecha 14 de marzo de 2011 del Departamento Jurídico y Dictamen Nº 070791, de 2009, de la Contraloría General de la República.  
. 
</v>
      </c>
      <c r="T676" s="183">
        <f>VLOOKUP(A676,'BASE REGISTRO AGOSTO'!$A$1:$T$889,20,FALSE)</f>
        <v>38553</v>
      </c>
      <c r="U676" s="177">
        <v>7180</v>
      </c>
      <c r="V676" s="179">
        <v>0</v>
      </c>
      <c r="W676" s="179">
        <v>56748829</v>
      </c>
      <c r="X676" s="180">
        <v>44469</v>
      </c>
      <c r="Y676" s="176" t="s">
        <v>6489</v>
      </c>
      <c r="Z676" s="176" t="s">
        <v>6490</v>
      </c>
      <c r="AA676" s="181" t="s">
        <v>6492</v>
      </c>
    </row>
    <row r="677" spans="1:27" ht="15.75" customHeight="1" x14ac:dyDescent="0.2">
      <c r="A677" s="177">
        <v>7181</v>
      </c>
      <c r="B677" s="178" t="str">
        <f>VLOOKUP(A677,'BASE REGISTRO AGOSTO'!$A$1:$T$889,2,FALSE)</f>
        <v xml:space="preserve">
I. Municipalidad de Cisnes 
</v>
      </c>
      <c r="C677" s="178">
        <f>VLOOKUP(A677,'BASE REGISTRO AGOSTO'!$A$1:$T$889,3,FALSE)</f>
        <v>692402006</v>
      </c>
      <c r="D677" s="178" t="str">
        <f>VLOOKUP(A677,'BASE REGISTRO AGOSTO'!$A$1:$T$889,4,FALSE)</f>
        <v>Municipalidad</v>
      </c>
      <c r="E677" s="178" t="str">
        <f>VLOOKUP(A677,'BASE REGISTRO AGOSTO'!$A$1:$T$889,5,FALSE)</f>
        <v>Constitución Política de la República, art. 107.</v>
      </c>
      <c r="F677" s="178" t="str">
        <f>VLOOKUP(A677,'BASE REGISTRO AGOSTO'!$A$1:$T$889,6,FALSE)</f>
        <v>Indefinida.</v>
      </c>
      <c r="G677" s="178" t="str">
        <f>VLOOKUP(A677,'BASE REGISTRO AGOSTO'!$A$1:$T$889,7,FALSE)</f>
        <v>Según Ley Orgánica Nº 18.695, arts. 1º al 4º.</v>
      </c>
      <c r="H677" s="178" t="str">
        <f>VLOOKUP(A677,'BASE REGISTRO AGOSTO'!$A$1:$T$889,8,FALSE)</f>
        <v>no tiene</v>
      </c>
      <c r="I677" s="178">
        <f>VLOOKUP(A677,'BASE REGISTRO AGOSTO'!$A$1:$T$889,9,FALSE)</f>
        <v>0</v>
      </c>
      <c r="J677" s="178">
        <f>VLOOKUP(A677,'BASE REGISTRO AGOSTO'!$A$1:$T$889,10,FALSE)</f>
        <v>0</v>
      </c>
      <c r="K677" s="178" t="str">
        <f>VLOOKUP(A677,'BASE REGISTRO AGOSTO'!$A$1:$T$889,11,FALSE)</f>
        <v xml:space="preserve">Francisco Roncagliolo Lepio   </v>
      </c>
      <c r="L677" s="178" t="str">
        <f>VLOOKUP(A677,'BASE REGISTRO AGOSTO'!$A$1:$T$889,12,FALSE)</f>
        <v>Rafael Sotomayor Nº191, comuna de Cisnes, Provincia de Aysén, Undécima Región de Aysén.</v>
      </c>
      <c r="M677" s="178" t="str">
        <f>VLOOKUP(A677,'BASE REGISTRO AGOSTO'!$A$1:$T$889,13,FALSE)</f>
        <v>XI</v>
      </c>
      <c r="N677" s="178" t="str">
        <f>VLOOKUP(A677,'BASE REGISTRO AGOSTO'!$A$1:$T$889,14,FALSE)</f>
        <v>Cisnes</v>
      </c>
      <c r="O677" s="178">
        <f>VLOOKUP(A677,'BASE REGISTRO AGOSTO'!$A$1:$T$889,15,FALSE)</f>
        <v>0</v>
      </c>
      <c r="P677" s="178">
        <f>VLOOKUP(A677,'BASE REGISTRO AGOSTO'!$A$1:$T$889,16,FALSE)</f>
        <v>0</v>
      </c>
      <c r="Q677" s="178">
        <f>VLOOKUP(A677,'BASE REGISTRO AGOSTO'!$A$1:$T$889,17,FALSE)</f>
        <v>0</v>
      </c>
      <c r="R677" s="178">
        <f>VLOOKUP(A677,'BASE REGISTRO AGOSTO'!$A$1:$T$889,18,FALSE)</f>
        <v>91001</v>
      </c>
      <c r="S677" s="178" t="str">
        <f>VLOOKUP(A677,'BASE REGISTRO AGOSTO'!$A$1:$T$889,19,FALSE)</f>
        <v xml:space="preserve">No se acompañan. Aplica Informe Jurídico Nº 09, de fecha 14 de marzo de 2011 del Departamento Jurídico y Dictamen Nº 070791, de 2009, de la Contraloría General de la República.  
</v>
      </c>
      <c r="T677" s="183">
        <f>VLOOKUP(A677,'BASE REGISTRO AGOSTO'!$A$1:$T$889,20,FALSE)</f>
        <v>38572</v>
      </c>
      <c r="U677" s="177">
        <v>7181</v>
      </c>
      <c r="V677" s="179">
        <v>5265786</v>
      </c>
      <c r="W677" s="179">
        <v>37013222</v>
      </c>
      <c r="X677" s="180">
        <v>44469</v>
      </c>
      <c r="Y677" s="176" t="s">
        <v>6489</v>
      </c>
      <c r="Z677" s="176" t="s">
        <v>6490</v>
      </c>
      <c r="AA677" s="181" t="s">
        <v>6664</v>
      </c>
    </row>
    <row r="678" spans="1:27" ht="15.75" customHeight="1" x14ac:dyDescent="0.2">
      <c r="A678" s="177">
        <v>7183</v>
      </c>
      <c r="B678" s="178" t="str">
        <f>VLOOKUP(A678,'BASE REGISTRO AGOSTO'!$A$1:$T$889,2,FALSE)</f>
        <v>I. Municipalidad de Rancagua</v>
      </c>
      <c r="C678" s="178">
        <f>VLOOKUP(A678,'BASE REGISTRO AGOSTO'!$A$1:$T$889,3,FALSE)</f>
        <v>690801000</v>
      </c>
      <c r="D678" s="178" t="str">
        <f>VLOOKUP(A678,'BASE REGISTRO AGOSTO'!$A$1:$T$889,4,FALSE)</f>
        <v>Municipalidad</v>
      </c>
      <c r="E678" s="178" t="str">
        <f>VLOOKUP(A678,'BASE REGISTRO AGOSTO'!$A$1:$T$889,5,FALSE)</f>
        <v>Constitución Política de la República, artículo 107</v>
      </c>
      <c r="F678" s="178" t="str">
        <f>VLOOKUP(A678,'BASE REGISTRO AGOSTO'!$A$1:$T$889,6,FALSE)</f>
        <v>Indefinida</v>
      </c>
      <c r="G678" s="178" t="str">
        <f>VLOOKUP(A678,'BASE REGISTRO AGOSTO'!$A$1:$T$889,7,FALSE)</f>
        <v>Según Ley Orgánica N° 18.695, artículos 1° al 4°</v>
      </c>
      <c r="H678" s="178" t="str">
        <f>VLOOKUP(A678,'BASE REGISTRO AGOSTO'!$A$1:$T$889,8,FALSE)</f>
        <v>no tiene</v>
      </c>
      <c r="I678" s="178">
        <f>VLOOKUP(A678,'BASE REGISTRO AGOSTO'!$A$1:$T$889,9,FALSE)</f>
        <v>0</v>
      </c>
      <c r="J678" s="178">
        <f>VLOOKUP(A678,'BASE REGISTRO AGOSTO'!$A$1:$T$889,10,FALSE)</f>
        <v>0</v>
      </c>
      <c r="K678" s="178" t="str">
        <f>VLOOKUP(A678,'BASE REGISTRO AGOSTO'!$A$1:$T$889,11,FALSE)</f>
        <v xml:space="preserve">Juan Ramón Godoy Muñoz
</v>
      </c>
      <c r="L678" s="178" t="str">
        <f>VLOOKUP(A678,'BASE REGISTRO AGOSTO'!$A$1:$T$889,12,FALSE)</f>
        <v xml:space="preserve">Plaza Los Héroes N° 445, comuna de Rancagua, Sexta Región.
</v>
      </c>
      <c r="M678" s="178" t="str">
        <f>VLOOKUP(A678,'BASE REGISTRO AGOSTO'!$A$1:$T$889,13,FALSE)</f>
        <v>VI</v>
      </c>
      <c r="N678" s="178" t="str">
        <f>VLOOKUP(A678,'BASE REGISTRO AGOSTO'!$A$1:$T$889,14,FALSE)</f>
        <v>Rancagua</v>
      </c>
      <c r="O678" s="178" t="str">
        <f>VLOOKUP(A678,'BASE REGISTRO AGOSTO'!$A$1:$T$889,15,FALSE)</f>
        <v xml:space="preserve">Teléfono: 722-443529/ 722-443533
</v>
      </c>
      <c r="P678" s="178" t="str">
        <f>VLOOKUP(A678,'BASE REGISTRO AGOSTO'!$A$1:$T$889,16,FALSE)</f>
        <v>sec.alcalde@rancagua.cl
sec.juridica@rancagua.cl
rjara@rancagua.cl
juan.godoy@rancagua.cl</v>
      </c>
      <c r="Q678" s="178">
        <f>VLOOKUP(A678,'BASE REGISTRO AGOSTO'!$A$1:$T$889,17,FALSE)</f>
        <v>0</v>
      </c>
      <c r="R678" s="178">
        <f>VLOOKUP(A678,'BASE REGISTRO AGOSTO'!$A$1:$T$889,18,FALSE)</f>
        <v>91001</v>
      </c>
      <c r="S678" s="178" t="str">
        <f>VLOOKUP(A678,'BASE REGISTRO AGOSTO'!$A$1:$T$889,19,FALSE)</f>
        <v xml:space="preserve">No se acompañan. Aplica Informe Jurídico Nº 09, de  fecha 14 de marzo de 2011 del Departamento Jurídico y Dictamen Nº 070791, de 2009, de la Contraloría General de la República.  
</v>
      </c>
      <c r="T678" s="183">
        <f>VLOOKUP(A678,'BASE REGISTRO AGOSTO'!$A$1:$T$889,20,FALSE)</f>
        <v>38558</v>
      </c>
      <c r="U678" s="177">
        <v>7183</v>
      </c>
      <c r="V678" s="179">
        <v>6439140</v>
      </c>
      <c r="W678" s="179">
        <v>6439140</v>
      </c>
      <c r="X678" s="180">
        <v>44469</v>
      </c>
      <c r="Y678" s="176" t="s">
        <v>6489</v>
      </c>
      <c r="Z678" s="176" t="s">
        <v>6490</v>
      </c>
      <c r="AA678" s="181" t="s">
        <v>6507</v>
      </c>
    </row>
    <row r="679" spans="1:27" ht="15.75" customHeight="1" x14ac:dyDescent="0.2">
      <c r="A679" s="177">
        <v>7184</v>
      </c>
      <c r="B679" s="178" t="str">
        <f>VLOOKUP(A679,'BASE REGISTRO AGOSTO'!$A$1:$T$889,2,FALSE)</f>
        <v xml:space="preserve">
I. Municipalidad de Angol
</v>
      </c>
      <c r="C679" s="178">
        <f>VLOOKUP(A679,'BASE REGISTRO AGOSTO'!$A$1:$T$889,3,FALSE)</f>
        <v>691801004</v>
      </c>
      <c r="D679" s="178" t="str">
        <f>VLOOKUP(A679,'BASE REGISTRO AGOSTO'!$A$1:$T$889,4,FALSE)</f>
        <v>Municipalidad</v>
      </c>
      <c r="E679" s="178" t="str">
        <f>VLOOKUP(A679,'BASE REGISTRO AGOSTO'!$A$1:$T$889,5,FALSE)</f>
        <v>Constitución Política de la República, art. 107.</v>
      </c>
      <c r="F679" s="178" t="str">
        <f>VLOOKUP(A679,'BASE REGISTRO AGOSTO'!$A$1:$T$889,6,FALSE)</f>
        <v>Indefinida.</v>
      </c>
      <c r="G679" s="178" t="str">
        <f>VLOOKUP(A679,'BASE REGISTRO AGOSTO'!$A$1:$T$889,7,FALSE)</f>
        <v>Según Ley Orgánica Nº 18.695, arts. 1º al 4º.</v>
      </c>
      <c r="H679" s="178" t="str">
        <f>VLOOKUP(A679,'BASE REGISTRO AGOSTO'!$A$1:$T$889,8,FALSE)</f>
        <v>no tiene</v>
      </c>
      <c r="I679" s="178">
        <f>VLOOKUP(A679,'BASE REGISTRO AGOSTO'!$A$1:$T$889,9,FALSE)</f>
        <v>0</v>
      </c>
      <c r="J679" s="178">
        <f>VLOOKUP(A679,'BASE REGISTRO AGOSTO'!$A$1:$T$889,10,FALSE)</f>
        <v>0</v>
      </c>
      <c r="K679" s="178" t="str">
        <f>VLOOKUP(A679,'BASE REGISTRO AGOSTO'!$A$1:$T$889,11,FALSE)</f>
        <v xml:space="preserve">José Enrique Neira Neira    </v>
      </c>
      <c r="L679" s="178" t="str">
        <f>VLOOKUP(A679,'BASE REGISTRO AGOSTO'!$A$1:$T$889,12,FALSE)</f>
        <v xml:space="preserve">Pedro Aguirre Cerda Nº509, Angol.
</v>
      </c>
      <c r="M679" s="178" t="str">
        <f>VLOOKUP(A679,'BASE REGISTRO AGOSTO'!$A$1:$T$889,13,FALSE)</f>
        <v>IX</v>
      </c>
      <c r="N679" s="178" t="str">
        <f>VLOOKUP(A679,'BASE REGISTRO AGOSTO'!$A$1:$T$889,14,FALSE)</f>
        <v>Angol</v>
      </c>
      <c r="O679" s="178" t="str">
        <f>VLOOKUP(A679,'BASE REGISTRO AGOSTO'!$A$1:$T$889,15,FALSE)</f>
        <v xml:space="preserve">Fono (45) 2657056.
</v>
      </c>
      <c r="P679" s="178" t="str">
        <f>VLOOKUP(A679,'BASE REGISTRO AGOSTO'!$A$1:$T$889,16,FALSE)</f>
        <v>E-Mail: enrique.neira@angol.cl</v>
      </c>
      <c r="Q679" s="178">
        <f>VLOOKUP(A679,'BASE REGISTRO AGOSTO'!$A$1:$T$889,17,FALSE)</f>
        <v>0</v>
      </c>
      <c r="R679" s="178">
        <f>VLOOKUP(A679,'BASE REGISTRO AGOSTO'!$A$1:$T$889,18,FALSE)</f>
        <v>91001</v>
      </c>
      <c r="S679" s="178" t="str">
        <f>VLOOKUP(A679,'BASE REGISTRO AGOSTO'!$A$1:$T$889,19,FALSE)</f>
        <v>No se acompañan. Aplica Informe Jurídico Nº09 de  fecha 14 de marzo de 2011 del Departamento Jurídico y Dictamen Nº 070791, de 2009, de la Contraloría General de la República.</v>
      </c>
      <c r="T679" s="183">
        <f>VLOOKUP(A679,'BASE REGISTRO AGOSTO'!$A$1:$T$889,20,FALSE)</f>
        <v>38568</v>
      </c>
      <c r="U679" s="177">
        <v>7184</v>
      </c>
      <c r="V679" s="179">
        <v>39334758</v>
      </c>
      <c r="W679" s="179">
        <v>169514654</v>
      </c>
      <c r="X679" s="180">
        <v>44469</v>
      </c>
      <c r="Y679" s="176" t="s">
        <v>6489</v>
      </c>
      <c r="Z679" s="176" t="s">
        <v>6490</v>
      </c>
      <c r="AA679" s="181" t="s">
        <v>211</v>
      </c>
    </row>
    <row r="680" spans="1:27" ht="15.75" customHeight="1" x14ac:dyDescent="0.2">
      <c r="A680" s="177">
        <v>7186</v>
      </c>
      <c r="B680" s="178" t="str">
        <f>VLOOKUP(A680,'BASE REGISTRO AGOSTO'!$A$1:$T$889,2,FALSE)</f>
        <v xml:space="preserve">
I. Municipalidad de Tomé
</v>
      </c>
      <c r="C680" s="178">
        <f>VLOOKUP(A680,'BASE REGISTRO AGOSTO'!$A$1:$T$889,3,FALSE)</f>
        <v>691501000</v>
      </c>
      <c r="D680" s="178" t="str">
        <f>VLOOKUP(A680,'BASE REGISTRO AGOSTO'!$A$1:$T$889,4,FALSE)</f>
        <v>Municipalidad</v>
      </c>
      <c r="E680" s="178" t="str">
        <f>VLOOKUP(A680,'BASE REGISTRO AGOSTO'!$A$1:$T$889,5,FALSE)</f>
        <v>Constitución Política de la República, artículo 107.</v>
      </c>
      <c r="F680" s="178" t="str">
        <f>VLOOKUP(A680,'BASE REGISTRO AGOSTO'!$A$1:$T$889,6,FALSE)</f>
        <v>Indefinida.</v>
      </c>
      <c r="G680" s="178" t="str">
        <f>VLOOKUP(A680,'BASE REGISTRO AGOSTO'!$A$1:$T$889,7,FALSE)</f>
        <v>Según Ley Orgánica Constitucional Nº 18.695, arts. 1º al 4º.</v>
      </c>
      <c r="H680" s="178" t="str">
        <f>VLOOKUP(A680,'BASE REGISTRO AGOSTO'!$A$1:$T$889,8,FALSE)</f>
        <v>no tiene</v>
      </c>
      <c r="I680" s="178">
        <f>VLOOKUP(A680,'BASE REGISTRO AGOSTO'!$A$1:$T$889,9,FALSE)</f>
        <v>0</v>
      </c>
      <c r="J680" s="178">
        <f>VLOOKUP(A680,'BASE REGISTRO AGOSTO'!$A$1:$T$889,10,FALSE)</f>
        <v>0</v>
      </c>
      <c r="K680" s="178" t="str">
        <f>VLOOKUP(A680,'BASE REGISTRO AGOSTO'!$A$1:$T$889,11,FALSE)</f>
        <v xml:space="preserve">Ivonne Rivas Ortíz.
</v>
      </c>
      <c r="L680" s="178" t="str">
        <f>VLOOKUP(A680,'BASE REGISTRO AGOSTO'!$A$1:$T$889,12,FALSE)</f>
        <v xml:space="preserve">Ignacio Serrano N° 1185, , comuna de Tomé, Octava Región del Bío – Bío.
</v>
      </c>
      <c r="M680" s="178" t="str">
        <f>VLOOKUP(A680,'BASE REGISTRO AGOSTO'!$A$1:$T$889,13,FALSE)</f>
        <v>VIII</v>
      </c>
      <c r="N680" s="178" t="str">
        <f>VLOOKUP(A680,'BASE REGISTRO AGOSTO'!$A$1:$T$889,14,FALSE)</f>
        <v>Tomé</v>
      </c>
      <c r="O680" s="178" t="str">
        <f>VLOOKUP(A680,'BASE REGISTRO AGOSTO'!$A$1:$T$889,15,FALSE)</f>
        <v>Fono: (41) 2406400 - (41) 2406410</v>
      </c>
      <c r="P680" s="178" t="str">
        <f>VLOOKUP(A680,'BASE REGISTRO AGOSTO'!$A$1:$T$889,16,FALSE)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80" s="178">
        <f>VLOOKUP(A680,'BASE REGISTRO AGOSTO'!$A$1:$T$889,17,FALSE)</f>
        <v>0</v>
      </c>
      <c r="R680" s="178">
        <f>VLOOKUP(A680,'BASE REGISTRO AGOSTO'!$A$1:$T$889,18,FALSE)</f>
        <v>91001</v>
      </c>
      <c r="S680" s="178" t="str">
        <f>VLOOKUP(A680,'BASE REGISTRO AGOSTO'!$A$1:$T$889,19,FALSE)</f>
        <v>No procede</v>
      </c>
      <c r="T680" s="183">
        <f>VLOOKUP(A680,'BASE REGISTRO AGOSTO'!$A$1:$T$889,20,FALSE)</f>
        <v>38572</v>
      </c>
      <c r="U680" s="177">
        <v>7186</v>
      </c>
      <c r="V680" s="179">
        <v>5056871</v>
      </c>
      <c r="W680" s="179">
        <v>35544758</v>
      </c>
      <c r="X680" s="180">
        <v>44469</v>
      </c>
      <c r="Y680" s="176" t="s">
        <v>6489</v>
      </c>
      <c r="Z680" s="176" t="s">
        <v>6490</v>
      </c>
      <c r="AA680" s="181" t="s">
        <v>6637</v>
      </c>
    </row>
    <row r="681" spans="1:27" ht="15.75" customHeight="1" x14ac:dyDescent="0.2">
      <c r="A681" s="177">
        <v>7189</v>
      </c>
      <c r="B681" s="178" t="str">
        <f>VLOOKUP(A681,'BASE REGISTRO AGOSTO'!$A$1:$T$889,2,FALSE)</f>
        <v>Fundación Cáritas Diocesana de Linares</v>
      </c>
      <c r="C681" s="178">
        <f>VLOOKUP(A681,'BASE REGISTRO AGOSTO'!$A$1:$T$889,3,FALSE)</f>
        <v>754634006</v>
      </c>
      <c r="D681" s="178" t="str">
        <f>VLOOKUP(A681,'BASE REGISTRO AGOSTO'!$A$1:$T$889,4,FALSE)</f>
        <v>Fundación de Derecho Público.</v>
      </c>
      <c r="E681" s="178" t="str">
        <f>VLOOKUP(A681,'BASE REGISTRO AGOSTO'!$A$1:$T$889,5,FALSE)</f>
        <v xml:space="preserve">Canon 114-1 del Código de Derecho Canónico y Decreto Episcopal N° 27, de 30 de noviembre de 1994, emitido por el Obispo de Linares, Monseñor Carlos Camus Larenas. </v>
      </c>
      <c r="F681" s="178" t="str">
        <f>VLOOKUP(A681,'BASE REGISTRO AGOSTO'!$A$1:$T$889,6,FALSE)</f>
        <v>Indefinida. Certificado emitido por Pbro. Silvio Jara Ramírez, Vicario General del Obispado de San Ambrosio de Linares, de noviembre de 2020.</v>
      </c>
      <c r="G681" s="178" t="str">
        <f>VLOOKUP(A681,'BASE REGISTRO AGOSTO'!$A$1:$T$889,7,FALSE)</f>
        <v xml:space="preserve">Promover y coordinar las obras de caridad y solidaridad cristiana, y la defensa y promoción de la vida a través de un servicio efectivo a las personas y el fortalecimiento de la familia como eje central de la sociedad.
</v>
      </c>
      <c r="H681" s="178" t="str">
        <f>VLOOKUP(A681,'BASE REGISTRO AGOSTO'!$A$1:$T$889,8,FALSE)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681" s="178" t="str">
        <f>VLOOKUP(A681,'BASE REGISTRO AGOSTO'!$A$1:$T$889,9,FALSE)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1" s="178" t="str">
        <f>VLOOKUP(A681,'BASE REGISTRO AGOSTO'!$A$1:$T$889,10,FALSE)</f>
        <v>Último Consejo Directivo: 16 de junio de 2021</v>
      </c>
      <c r="K681" s="178" t="str">
        <f>VLOOKUP(A681,'BASE REGISTRO AGOSTO'!$A$1:$T$889,11,FALSE)</f>
        <v xml:space="preserve">Mandato General: Director Ejecutivo: Judith Ivonne Villagrán Molina, y Humberto Barrera Ruz.
</v>
      </c>
      <c r="L681" s="178" t="str">
        <f>VLOOKUP(A681,'BASE REGISTRO AGOSTO'!$A$1:$T$889,12,FALSE)</f>
        <v xml:space="preserve">Freire N° 434, Linares
</v>
      </c>
      <c r="M681" s="178" t="str">
        <f>VLOOKUP(A681,'BASE REGISTRO AGOSTO'!$A$1:$T$889,13,FALSE)</f>
        <v>VII</v>
      </c>
      <c r="N681" s="178" t="str">
        <f>VLOOKUP(A681,'BASE REGISTRO AGOSTO'!$A$1:$T$889,14,FALSE)</f>
        <v>Linares</v>
      </c>
      <c r="O681" s="178" t="str">
        <f>VLOOKUP(A681,'BASE REGISTRO AGOSTO'!$A$1:$T$889,15,FALSE)</f>
        <v>073-627226- 627227</v>
      </c>
      <c r="P681" s="178" t="str">
        <f>VLOOKUP(A681,'BASE REGISTRO AGOSTO'!$A$1:$T$889,16,FALSE)</f>
        <v xml:space="preserve">Correo electrónico : caritas@caritaslinares.cl
</v>
      </c>
      <c r="Q681" s="178">
        <f>VLOOKUP(A681,'BASE REGISTRO AGOSTO'!$A$1:$T$889,17,FALSE)</f>
        <v>0</v>
      </c>
      <c r="R681" s="178">
        <f>VLOOKUP(A681,'BASE REGISTRO AGOSTO'!$A$1:$T$889,18,FALSE)</f>
        <v>93401</v>
      </c>
      <c r="S681" s="178" t="str">
        <f>VLOOKUP(A681,'BASE REGISTRO AGOSTO'!$A$1:$T$889,19,FALSE)</f>
        <v>Se acompaña certificado financiero correspondiente al año 2020, aprobados por el Sub Departamento de Supervisión Financiera Nacional.</v>
      </c>
      <c r="T681" s="183">
        <f>VLOOKUP(A681,'BASE REGISTRO AGOSTO'!$A$1:$T$889,20,FALSE)</f>
        <v>38600</v>
      </c>
      <c r="U681" s="177">
        <v>7189</v>
      </c>
      <c r="V681" s="179">
        <v>43104046</v>
      </c>
      <c r="W681" s="179">
        <v>321559062</v>
      </c>
      <c r="X681" s="180">
        <v>44469</v>
      </c>
      <c r="Y681" s="176" t="s">
        <v>6489</v>
      </c>
      <c r="Z681" s="176" t="s">
        <v>6490</v>
      </c>
      <c r="AA681" s="181" t="s">
        <v>6599</v>
      </c>
    </row>
    <row r="682" spans="1:27" ht="15.75" customHeight="1" x14ac:dyDescent="0.2">
      <c r="A682" s="177">
        <v>7189</v>
      </c>
      <c r="B682" s="178" t="str">
        <f>VLOOKUP(A682,'BASE REGISTRO AGOSTO'!$A$1:$T$889,2,FALSE)</f>
        <v>Fundación Cáritas Diocesana de Linares</v>
      </c>
      <c r="C682" s="178">
        <f>VLOOKUP(A682,'BASE REGISTRO AGOSTO'!$A$1:$T$889,3,FALSE)</f>
        <v>754634006</v>
      </c>
      <c r="D682" s="178" t="str">
        <f>VLOOKUP(A682,'BASE REGISTRO AGOSTO'!$A$1:$T$889,4,FALSE)</f>
        <v>Fundación de Derecho Público.</v>
      </c>
      <c r="E682" s="178" t="str">
        <f>VLOOKUP(A682,'BASE REGISTRO AGOSTO'!$A$1:$T$889,5,FALSE)</f>
        <v xml:space="preserve">Canon 114-1 del Código de Derecho Canónico y Decreto Episcopal N° 27, de 30 de noviembre de 1994, emitido por el Obispo de Linares, Monseñor Carlos Camus Larenas. </v>
      </c>
      <c r="F682" s="178" t="str">
        <f>VLOOKUP(A682,'BASE REGISTRO AGOSTO'!$A$1:$T$889,6,FALSE)</f>
        <v>Indefinida. Certificado emitido por Pbro. Silvio Jara Ramírez, Vicario General del Obispado de San Ambrosio de Linares, de noviembre de 2020.</v>
      </c>
      <c r="G682" s="178" t="str">
        <f>VLOOKUP(A682,'BASE REGISTRO AGOSTO'!$A$1:$T$889,7,FALSE)</f>
        <v xml:space="preserve">Promover y coordinar las obras de caridad y solidaridad cristiana, y la defensa y promoción de la vida a través de un servicio efectivo a las personas y el fortalecimiento de la familia como eje central de la sociedad.
</v>
      </c>
      <c r="H682" s="178" t="str">
        <f>VLOOKUP(A682,'BASE REGISTRO AGOSTO'!$A$1:$T$889,8,FALSE)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682" s="178" t="str">
        <f>VLOOKUP(A682,'BASE REGISTRO AGOSTO'!$A$1:$T$889,9,FALSE)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2" s="178" t="str">
        <f>VLOOKUP(A682,'BASE REGISTRO AGOSTO'!$A$1:$T$889,10,FALSE)</f>
        <v>Último Consejo Directivo: 16 de junio de 2021</v>
      </c>
      <c r="K682" s="178" t="str">
        <f>VLOOKUP(A682,'BASE REGISTRO AGOSTO'!$A$1:$T$889,11,FALSE)</f>
        <v xml:space="preserve">Mandato General: Director Ejecutivo: Judith Ivonne Villagrán Molina, y Humberto Barrera Ruz.
</v>
      </c>
      <c r="L682" s="178" t="str">
        <f>VLOOKUP(A682,'BASE REGISTRO AGOSTO'!$A$1:$T$889,12,FALSE)</f>
        <v xml:space="preserve">Freire N° 434, Linares
</v>
      </c>
      <c r="M682" s="178" t="str">
        <f>VLOOKUP(A682,'BASE REGISTRO AGOSTO'!$A$1:$T$889,13,FALSE)</f>
        <v>VII</v>
      </c>
      <c r="N682" s="178" t="str">
        <f>VLOOKUP(A682,'BASE REGISTRO AGOSTO'!$A$1:$T$889,14,FALSE)</f>
        <v>Linares</v>
      </c>
      <c r="O682" s="178" t="str">
        <f>VLOOKUP(A682,'BASE REGISTRO AGOSTO'!$A$1:$T$889,15,FALSE)</f>
        <v>073-627226- 627227</v>
      </c>
      <c r="P682" s="178" t="str">
        <f>VLOOKUP(A682,'BASE REGISTRO AGOSTO'!$A$1:$T$889,16,FALSE)</f>
        <v xml:space="preserve">Correo electrónico : caritas@caritaslinares.cl
</v>
      </c>
      <c r="Q682" s="178">
        <f>VLOOKUP(A682,'BASE REGISTRO AGOSTO'!$A$1:$T$889,17,FALSE)</f>
        <v>0</v>
      </c>
      <c r="R682" s="178">
        <f>VLOOKUP(A682,'BASE REGISTRO AGOSTO'!$A$1:$T$889,18,FALSE)</f>
        <v>93401</v>
      </c>
      <c r="S682" s="178" t="str">
        <f>VLOOKUP(A682,'BASE REGISTRO AGOSTO'!$A$1:$T$889,19,FALSE)</f>
        <v>Se acompaña certificado financiero correspondiente al año 2020, aprobados por el Sub Departamento de Supervisión Financiera Nacional.</v>
      </c>
      <c r="T682" s="183">
        <f>VLOOKUP(A682,'BASE REGISTRO AGOSTO'!$A$1:$T$889,20,FALSE)</f>
        <v>38600</v>
      </c>
      <c r="U682" s="177">
        <v>7189</v>
      </c>
      <c r="V682" s="179">
        <v>19669116</v>
      </c>
      <c r="W682" s="179">
        <v>148251794</v>
      </c>
      <c r="X682" s="180">
        <v>44469</v>
      </c>
      <c r="Y682" s="176" t="s">
        <v>6489</v>
      </c>
      <c r="Z682" s="176" t="s">
        <v>6490</v>
      </c>
      <c r="AA682" s="181" t="s">
        <v>6603</v>
      </c>
    </row>
    <row r="683" spans="1:27" ht="15.75" customHeight="1" x14ac:dyDescent="0.2">
      <c r="A683" s="177">
        <v>7189</v>
      </c>
      <c r="B683" s="178" t="str">
        <f>VLOOKUP(A683,'BASE REGISTRO AGOSTO'!$A$1:$T$889,2,FALSE)</f>
        <v>Fundación Cáritas Diocesana de Linares</v>
      </c>
      <c r="C683" s="178">
        <f>VLOOKUP(A683,'BASE REGISTRO AGOSTO'!$A$1:$T$889,3,FALSE)</f>
        <v>754634006</v>
      </c>
      <c r="D683" s="178" t="str">
        <f>VLOOKUP(A683,'BASE REGISTRO AGOSTO'!$A$1:$T$889,4,FALSE)</f>
        <v>Fundación de Derecho Público.</v>
      </c>
      <c r="E683" s="178" t="str">
        <f>VLOOKUP(A683,'BASE REGISTRO AGOSTO'!$A$1:$T$889,5,FALSE)</f>
        <v xml:space="preserve">Canon 114-1 del Código de Derecho Canónico y Decreto Episcopal N° 27, de 30 de noviembre de 1994, emitido por el Obispo de Linares, Monseñor Carlos Camus Larenas. </v>
      </c>
      <c r="F683" s="178" t="str">
        <f>VLOOKUP(A683,'BASE REGISTRO AGOSTO'!$A$1:$T$889,6,FALSE)</f>
        <v>Indefinida. Certificado emitido por Pbro. Silvio Jara Ramírez, Vicario General del Obispado de San Ambrosio de Linares, de noviembre de 2020.</v>
      </c>
      <c r="G683" s="178" t="str">
        <f>VLOOKUP(A683,'BASE REGISTRO AGOSTO'!$A$1:$T$889,7,FALSE)</f>
        <v xml:space="preserve">Promover y coordinar las obras de caridad y solidaridad cristiana, y la defensa y promoción de la vida a través de un servicio efectivo a las personas y el fortalecimiento de la familia como eje central de la sociedad.
</v>
      </c>
      <c r="H683" s="178" t="str">
        <f>VLOOKUP(A683,'BASE REGISTRO AGOSTO'!$A$1:$T$889,8,FALSE)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683" s="178" t="str">
        <f>VLOOKUP(A683,'BASE REGISTRO AGOSTO'!$A$1:$T$889,9,FALSE)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3" s="178" t="str">
        <f>VLOOKUP(A683,'BASE REGISTRO AGOSTO'!$A$1:$T$889,10,FALSE)</f>
        <v>Último Consejo Directivo: 16 de junio de 2021</v>
      </c>
      <c r="K683" s="178" t="str">
        <f>VLOOKUP(A683,'BASE REGISTRO AGOSTO'!$A$1:$T$889,11,FALSE)</f>
        <v xml:space="preserve">Mandato General: Director Ejecutivo: Judith Ivonne Villagrán Molina, y Humberto Barrera Ruz.
</v>
      </c>
      <c r="L683" s="178" t="str">
        <f>VLOOKUP(A683,'BASE REGISTRO AGOSTO'!$A$1:$T$889,12,FALSE)</f>
        <v xml:space="preserve">Freire N° 434, Linares
</v>
      </c>
      <c r="M683" s="178" t="str">
        <f>VLOOKUP(A683,'BASE REGISTRO AGOSTO'!$A$1:$T$889,13,FALSE)</f>
        <v>VII</v>
      </c>
      <c r="N683" s="178" t="str">
        <f>VLOOKUP(A683,'BASE REGISTRO AGOSTO'!$A$1:$T$889,14,FALSE)</f>
        <v>Linares</v>
      </c>
      <c r="O683" s="178" t="str">
        <f>VLOOKUP(A683,'BASE REGISTRO AGOSTO'!$A$1:$T$889,15,FALSE)</f>
        <v>073-627226- 627227</v>
      </c>
      <c r="P683" s="178" t="str">
        <f>VLOOKUP(A683,'BASE REGISTRO AGOSTO'!$A$1:$T$889,16,FALSE)</f>
        <v xml:space="preserve">Correo electrónico : caritas@caritaslinares.cl
</v>
      </c>
      <c r="Q683" s="178">
        <f>VLOOKUP(A683,'BASE REGISTRO AGOSTO'!$A$1:$T$889,17,FALSE)</f>
        <v>0</v>
      </c>
      <c r="R683" s="178">
        <f>VLOOKUP(A683,'BASE REGISTRO AGOSTO'!$A$1:$T$889,18,FALSE)</f>
        <v>93401</v>
      </c>
      <c r="S683" s="178" t="str">
        <f>VLOOKUP(A683,'BASE REGISTRO AGOSTO'!$A$1:$T$889,19,FALSE)</f>
        <v>Se acompaña certificado financiero correspondiente al año 2020, aprobados por el Sub Departamento de Supervisión Financiera Nacional.</v>
      </c>
      <c r="T683" s="183">
        <f>VLOOKUP(A683,'BASE REGISTRO AGOSTO'!$A$1:$T$889,20,FALSE)</f>
        <v>38600</v>
      </c>
      <c r="U683" s="177">
        <v>7189</v>
      </c>
      <c r="V683" s="179">
        <v>18093491</v>
      </c>
      <c r="W683" s="179">
        <v>137474955</v>
      </c>
      <c r="X683" s="180">
        <v>44469</v>
      </c>
      <c r="Y683" s="176" t="s">
        <v>6489</v>
      </c>
      <c r="Z683" s="176" t="s">
        <v>6490</v>
      </c>
      <c r="AA683" s="181" t="s">
        <v>6605</v>
      </c>
    </row>
    <row r="684" spans="1:27" ht="15.75" customHeight="1" x14ac:dyDescent="0.2">
      <c r="A684" s="177">
        <v>7190</v>
      </c>
      <c r="B684" s="178" t="str">
        <f>VLOOKUP(A684,'BASE REGISTRO AGOSTO'!$A$1:$T$889,2,FALSE)</f>
        <v xml:space="preserve">
Organización Comunitaria Funcional Hogar de Lactantes Ignazio Sibillo
</v>
      </c>
      <c r="C684" s="178" t="str">
        <f>VLOOKUP(A684,'BASE REGISTRO AGOSTO'!$A$1:$T$889,3,FALSE)</f>
        <v>65469480K</v>
      </c>
      <c r="D684" s="178" t="str">
        <f>VLOOKUP(A684,'BASE REGISTRO AGOSTO'!$A$1:$T$889,4,FALSE)</f>
        <v xml:space="preserve">Organización comunitaria funcional.
</v>
      </c>
      <c r="E684" s="178" t="str">
        <f>VLOOKUP(A684,'BASE REGISTRO AGOSTO'!$A$1:$T$889,5,FALSE)</f>
        <v xml:space="preserve">Regida por Ley Nº 19.418, e inscrita en los Registros de organizaciones comunitarias territoriales y funcionales en la Secretaría Municipal de la I. Municipalidad de Punta Arenas.
</v>
      </c>
      <c r="F684" s="178" t="str">
        <f>VLOOKUP(A684,'BASE REGISTRO AGOSTO'!$A$1:$T$889,6,FALSE)</f>
        <v xml:space="preserve">Certificado de vigencia, folio 500346203845, de fecha 7 de septiembre de 2020, emitido por el Servicio de registro civil e identificación.
</v>
      </c>
      <c r="G684" s="178" t="str">
        <f>VLOOKUP(A684,'BASE REGISTRO AGOSTO'!$A$1:$T$889,7,FALSE)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84" s="178" t="str">
        <f>VLOOKUP(A684,'BASE REGISTRO AGOSTO'!$A$1:$T$889,8,FALSE)</f>
        <v>Presidente: Cristóbal Bascuñán Illanes, 
Vicepresidente: Mireya Lambert Cañón, 
Tesorero: Ricardo Rivero Velarde, 
Secretario: Carlos Abarzúa Villegas, 
Directores:
Claudia Loreto Salazar Alasevic, 
Alfonso José Mancilla Avendaño, 
Belinda Ann Mac Leay Coop,</v>
      </c>
      <c r="I684" s="178" t="str">
        <f>VLOOKUP(A684,'BASE REGISTRO AGOSTO'!$A$1:$T$889,9,FALSE)</f>
        <v>Dos (2) años en sus funciones, según Estatutos.</v>
      </c>
      <c r="J684" s="178" t="str">
        <f>VLOOKUP(A684,'BASE REGISTRO AGOSTO'!$A$1:$T$889,10,FALSE)</f>
        <v>02 de julio de 2020 al 17 de septiembre de 2022</v>
      </c>
      <c r="K684" s="178" t="str">
        <f>VLOOKUP(A684,'BASE REGISTRO AGOSTO'!$A$1:$T$889,11,FALSE)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684" s="178" t="str">
        <f>VLOOKUP(A684,'BASE REGISTRO AGOSTO'!$A$1:$T$889,12,FALSE)</f>
        <v xml:space="preserve">Avda. España N° 1101, Punta Arenas, Región de Magallanes.
</v>
      </c>
      <c r="M684" s="178" t="str">
        <f>VLOOKUP(A684,'BASE REGISTRO AGOSTO'!$A$1:$T$889,13,FALSE)</f>
        <v>XII</v>
      </c>
      <c r="N684" s="178" t="str">
        <f>VLOOKUP(A684,'BASE REGISTRO AGOSTO'!$A$1:$T$889,14,FALSE)</f>
        <v>Punta Arenas</v>
      </c>
      <c r="O684" s="178">
        <f>VLOOKUP(A684,'BASE REGISTRO AGOSTO'!$A$1:$T$889,15,FALSE)</f>
        <v>0</v>
      </c>
      <c r="P684" s="178">
        <f>VLOOKUP(A684,'BASE REGISTRO AGOSTO'!$A$1:$T$889,16,FALSE)</f>
        <v>0</v>
      </c>
      <c r="Q684" s="178">
        <f>VLOOKUP(A684,'BASE REGISTRO AGOSTO'!$A$1:$T$889,17,FALSE)</f>
        <v>0</v>
      </c>
      <c r="R684" s="178" t="str">
        <f>VLOOKUP(A684,'BASE REGISTRO AGOSTO'!$A$1:$T$889,18,FALSE)</f>
        <v>93401 Institución de Asistencia Social.</v>
      </c>
      <c r="S684" s="178" t="str">
        <f>VLOOKUP(A684,'BASE REGISTRO AGOSTO'!$A$1:$T$889,19,FALSE)</f>
        <v xml:space="preserve">Se acompaña certificado financiero correspondiente al año 2019, aprobados por el  Subdepartamento de Supervisión Financiera Nacional.
</v>
      </c>
      <c r="T684" s="183">
        <f>VLOOKUP(A684,'BASE REGISTRO AGOSTO'!$A$1:$T$889,20,FALSE)</f>
        <v>38607</v>
      </c>
      <c r="U684" s="177">
        <v>7190</v>
      </c>
      <c r="V684" s="179">
        <v>0</v>
      </c>
      <c r="W684" s="179">
        <v>193398540</v>
      </c>
      <c r="X684" s="180">
        <v>44469</v>
      </c>
      <c r="Y684" s="176" t="s">
        <v>6489</v>
      </c>
      <c r="Z684" s="176" t="s">
        <v>6490</v>
      </c>
      <c r="AA684" s="181" t="s">
        <v>6564</v>
      </c>
    </row>
    <row r="685" spans="1:27" ht="15.75" customHeight="1" x14ac:dyDescent="0.2">
      <c r="A685" s="177">
        <v>7194</v>
      </c>
      <c r="B685" s="178" t="str">
        <f>VLOOKUP(A685,'BASE REGISTRO AGOSTO'!$A$1:$T$889,2,FALSE)</f>
        <v xml:space="preserve">
I. Municipalidad de Mejillones
</v>
      </c>
      <c r="C685" s="178">
        <f>VLOOKUP(A685,'BASE REGISTRO AGOSTO'!$A$1:$T$889,3,FALSE)</f>
        <v>690204002</v>
      </c>
      <c r="D685" s="178" t="str">
        <f>VLOOKUP(A685,'BASE REGISTRO AGOSTO'!$A$1:$T$889,4,FALSE)</f>
        <v>Municipalidad</v>
      </c>
      <c r="E685" s="178" t="str">
        <f>VLOOKUP(A685,'BASE REGISTRO AGOSTO'!$A$1:$T$889,5,FALSE)</f>
        <v>Constitución Política de la República, artículo 107.</v>
      </c>
      <c r="F685" s="178" t="str">
        <f>VLOOKUP(A685,'BASE REGISTRO AGOSTO'!$A$1:$T$889,6,FALSE)</f>
        <v>Indefinida.</v>
      </c>
      <c r="G685" s="178" t="str">
        <f>VLOOKUP(A685,'BASE REGISTRO AGOSTO'!$A$1:$T$889,7,FALSE)</f>
        <v>Según Ley Orgánica Nº 18.695, artículos 1º al 4º.</v>
      </c>
      <c r="H685" s="178" t="str">
        <f>VLOOKUP(A685,'BASE REGISTRO AGOSTO'!$A$1:$T$889,8,FALSE)</f>
        <v>no tiene</v>
      </c>
      <c r="I685" s="178">
        <f>VLOOKUP(A685,'BASE REGISTRO AGOSTO'!$A$1:$T$889,9,FALSE)</f>
        <v>0</v>
      </c>
      <c r="J685" s="178">
        <f>VLOOKUP(A685,'BASE REGISTRO AGOSTO'!$A$1:$T$889,10,FALSE)</f>
        <v>0</v>
      </c>
      <c r="K685" s="178" t="str">
        <f>VLOOKUP(A685,'BASE REGISTRO AGOSTO'!$A$1:$T$889,11,FALSE)</f>
        <v xml:space="preserve">Alcalde Titular: Sergio Vega Venegas
</v>
      </c>
      <c r="L685" s="178" t="str">
        <f>VLOOKUP(A685,'BASE REGISTRO AGOSTO'!$A$1:$T$889,12,FALSE)</f>
        <v xml:space="preserve">Francisco Antonio Pinto Nº 200, comuna de Mejillones, Región de Antofagasta.
</v>
      </c>
      <c r="M685" s="178" t="str">
        <f>VLOOKUP(A685,'BASE REGISTRO AGOSTO'!$A$1:$T$889,13,FALSE)</f>
        <v>III</v>
      </c>
      <c r="N685" s="178" t="str">
        <f>VLOOKUP(A685,'BASE REGISTRO AGOSTO'!$A$1:$T$889,14,FALSE)</f>
        <v>Mejillones,</v>
      </c>
      <c r="O685" s="178" t="str">
        <f>VLOOKUP(A685,'BASE REGISTRO AGOSTO'!$A$1:$T$889,15,FALSE)</f>
        <v>Fonos: 55-557300 - 55-557390 - 55-557308</v>
      </c>
      <c r="P685" s="178" t="str">
        <f>VLOOKUP(A685,'BASE REGISTRO AGOSTO'!$A$1:$T$889,16,FALSE)</f>
        <v xml:space="preserve"> informaciones@mejillones.cl
alcaldia@mejillones.cl</v>
      </c>
      <c r="Q685" s="178">
        <f>VLOOKUP(A685,'BASE REGISTRO AGOSTO'!$A$1:$T$889,17,FALSE)</f>
        <v>0</v>
      </c>
      <c r="R685" s="178">
        <f>VLOOKUP(A685,'BASE REGISTRO AGOSTO'!$A$1:$T$889,18,FALSE)</f>
        <v>91001</v>
      </c>
      <c r="S685" s="178" t="str">
        <f>VLOOKUP(A685,'BASE REGISTRO AGOSTO'!$A$1:$T$889,19,FALSE)</f>
        <v>No se acompañan. Aplica Informe Jurídico Nº 09, de fecha 14 de marzo de 2011 del Departamento Jurídico y Dictamen Nº 070791, de 2009, de la Contraloría General de la República.</v>
      </c>
      <c r="T685" s="183">
        <f>VLOOKUP(A685,'BASE REGISTRO AGOSTO'!$A$1:$T$889,20,FALSE)</f>
        <v>38618</v>
      </c>
      <c r="U685" s="177">
        <v>7194</v>
      </c>
      <c r="V685" s="179">
        <v>9334426</v>
      </c>
      <c r="W685" s="179">
        <v>93304591</v>
      </c>
      <c r="X685" s="180">
        <v>44469</v>
      </c>
      <c r="Y685" s="176" t="s">
        <v>6489</v>
      </c>
      <c r="Z685" s="176" t="s">
        <v>6490</v>
      </c>
      <c r="AA685" s="181" t="s">
        <v>6665</v>
      </c>
    </row>
    <row r="686" spans="1:27" ht="15.75" customHeight="1" x14ac:dyDescent="0.2">
      <c r="A686" s="177">
        <v>7195</v>
      </c>
      <c r="B686" s="178" t="str">
        <f>VLOOKUP(A686,'BASE REGISTRO AGOSTO'!$A$1:$T$889,2,FALSE)</f>
        <v xml:space="preserve">
I. Municipalidad de Paine
</v>
      </c>
      <c r="C686" s="178">
        <f>VLOOKUP(A686,'BASE REGISTRO AGOSTO'!$A$1:$T$889,3,FALSE)</f>
        <v>690726009</v>
      </c>
      <c r="D686" s="178" t="str">
        <f>VLOOKUP(A686,'BASE REGISTRO AGOSTO'!$A$1:$T$889,4,FALSE)</f>
        <v>Municipalidad</v>
      </c>
      <c r="E686" s="178" t="str">
        <f>VLOOKUP(A686,'BASE REGISTRO AGOSTO'!$A$1:$T$889,5,FALSE)</f>
        <v>Constitución Política de la República, art. 107.</v>
      </c>
      <c r="F686" s="178" t="str">
        <f>VLOOKUP(A686,'BASE REGISTRO AGOSTO'!$A$1:$T$889,6,FALSE)</f>
        <v>Indefinida.</v>
      </c>
      <c r="G686" s="178" t="str">
        <f>VLOOKUP(A686,'BASE REGISTRO AGOSTO'!$A$1:$T$889,7,FALSE)</f>
        <v>Según Ley Orgánica Nº 18.695, arts. 1º al 4º.</v>
      </c>
      <c r="H686" s="178" t="str">
        <f>VLOOKUP(A686,'BASE REGISTRO AGOSTO'!$A$1:$T$889,8,FALSE)</f>
        <v>no tiene</v>
      </c>
      <c r="I686" s="178">
        <f>VLOOKUP(A686,'BASE REGISTRO AGOSTO'!$A$1:$T$889,9,FALSE)</f>
        <v>0</v>
      </c>
      <c r="J686" s="178">
        <f>VLOOKUP(A686,'BASE REGISTRO AGOSTO'!$A$1:$T$889,10,FALSE)</f>
        <v>0</v>
      </c>
      <c r="K686" s="178" t="str">
        <f>VLOOKUP(A686,'BASE REGISTRO AGOSTO'!$A$1:$T$889,11,FALSE)</f>
        <v xml:space="preserve">Rodrigo Alexander Contreras Gutierrez 
</v>
      </c>
      <c r="L686" s="178" t="str">
        <f>VLOOKUP(A686,'BASE REGISTRO AGOSTO'!$A$1:$T$889,12,FALSE)</f>
        <v xml:space="preserve">Avenida General Baquedano Nº490, Paine.
</v>
      </c>
      <c r="M686" s="178" t="str">
        <f>VLOOKUP(A686,'BASE REGISTRO AGOSTO'!$A$1:$T$889,13,FALSE)</f>
        <v>XIII</v>
      </c>
      <c r="N686" s="178" t="str">
        <f>VLOOKUP(A686,'BASE REGISTRO AGOSTO'!$A$1:$T$889,14,FALSE)</f>
        <v>Paine</v>
      </c>
      <c r="O686" s="178" t="str">
        <f>VLOOKUP(A686,'BASE REGISTRO AGOSTO'!$A$1:$T$889,15,FALSE)</f>
        <v xml:space="preserve">Fono Alcaldia: 228218615
Fono DIDECO: 226940214- 226940220-229640203 
</v>
      </c>
      <c r="P686" s="178" t="str">
        <f>VLOOKUP(A686,'BASE REGISTRO AGOSTO'!$A$1:$T$889,16,FALSE)</f>
        <v>Correo electrónico alcaldía: alcaldia@paine.cl
Correo electrónico DIDECO:dideco@paine.cl</v>
      </c>
      <c r="Q686" s="178">
        <f>VLOOKUP(A686,'BASE REGISTRO AGOSTO'!$A$1:$T$889,17,FALSE)</f>
        <v>0</v>
      </c>
      <c r="R686" s="178">
        <f>VLOOKUP(A686,'BASE REGISTRO AGOSTO'!$A$1:$T$889,18,FALSE)</f>
        <v>91001</v>
      </c>
      <c r="S686" s="178" t="str">
        <f>VLOOKUP(A686,'BASE REGISTRO AGOSTO'!$A$1:$T$889,19,FALSE)</f>
        <v xml:space="preserve">No se acompañan. Aplica Informe Jurídico Nº 09, de  fecha 14 de marzo de 2011 del Departamento Jurídico y Dictamen Nº 070791, de 2009, de la Contraloría General de la República.  </v>
      </c>
      <c r="T686" s="183">
        <f>VLOOKUP(A686,'BASE REGISTRO AGOSTO'!$A$1:$T$889,20,FALSE)</f>
        <v>38624</v>
      </c>
      <c r="U686" s="177">
        <v>7195</v>
      </c>
      <c r="V686" s="179">
        <v>22911960</v>
      </c>
      <c r="W686" s="179">
        <v>96681540</v>
      </c>
      <c r="X686" s="180">
        <v>44469</v>
      </c>
      <c r="Y686" s="176" t="s">
        <v>6489</v>
      </c>
      <c r="Z686" s="176" t="s">
        <v>6490</v>
      </c>
      <c r="AA686" s="181" t="s">
        <v>6554</v>
      </c>
    </row>
    <row r="687" spans="1:27" ht="15.75" customHeight="1" x14ac:dyDescent="0.2">
      <c r="A687" s="177">
        <v>7196</v>
      </c>
      <c r="B687" s="178" t="str">
        <f>VLOOKUP(A687,'BASE REGISTRO AGOSTO'!$A$1:$T$889,2,FALSE)</f>
        <v xml:space="preserve">
I. Municipalidad de La Cisterna
</v>
      </c>
      <c r="C687" s="178">
        <f>VLOOKUP(A687,'BASE REGISTRO AGOSTO'!$A$1:$T$889,3,FALSE)</f>
        <v>690720000</v>
      </c>
      <c r="D687" s="178" t="str">
        <f>VLOOKUP(A687,'BASE REGISTRO AGOSTO'!$A$1:$T$889,4,FALSE)</f>
        <v>Municipalidad</v>
      </c>
      <c r="E687" s="178" t="str">
        <f>VLOOKUP(A687,'BASE REGISTRO AGOSTO'!$A$1:$T$889,5,FALSE)</f>
        <v>Constitución Política de la República, art. 107.</v>
      </c>
      <c r="F687" s="178" t="str">
        <f>VLOOKUP(A687,'BASE REGISTRO AGOSTO'!$A$1:$T$889,6,FALSE)</f>
        <v>Indefinida.</v>
      </c>
      <c r="G687" s="178" t="str">
        <f>VLOOKUP(A687,'BASE REGISTRO AGOSTO'!$A$1:$T$889,7,FALSE)</f>
        <v>Según Ley Orgánica Nº 18.695, arts. 1º al 4º.</v>
      </c>
      <c r="H687" s="178" t="str">
        <f>VLOOKUP(A687,'BASE REGISTRO AGOSTO'!$A$1:$T$889,8,FALSE)</f>
        <v>no tiene</v>
      </c>
      <c r="I687" s="178">
        <f>VLOOKUP(A687,'BASE REGISTRO AGOSTO'!$A$1:$T$889,9,FALSE)</f>
        <v>0</v>
      </c>
      <c r="J687" s="178">
        <f>VLOOKUP(A687,'BASE REGISTRO AGOSTO'!$A$1:$T$889,10,FALSE)</f>
        <v>0</v>
      </c>
      <c r="K687" s="178" t="str">
        <f>VLOOKUP(A687,'BASE REGISTRO AGOSTO'!$A$1:$T$889,11,FALSE)</f>
        <v xml:space="preserve">Reginaldo Santiago Rebolledo Pizarro    </v>
      </c>
      <c r="L687" s="178" t="str">
        <f>VLOOKUP(A687,'BASE REGISTRO AGOSTO'!$A$1:$T$889,12,FALSE)</f>
        <v xml:space="preserve">Pedro Aguirre Cerda Nº0161, La Cisterna.
</v>
      </c>
      <c r="M687" s="178" t="str">
        <f>VLOOKUP(A687,'BASE REGISTRO AGOSTO'!$A$1:$T$889,13,FALSE)</f>
        <v>XIII</v>
      </c>
      <c r="N687" s="178" t="str">
        <f>VLOOKUP(A687,'BASE REGISTRO AGOSTO'!$A$1:$T$889,14,FALSE)</f>
        <v>La Cisterna</v>
      </c>
      <c r="O687" s="178" t="str">
        <f>VLOOKUP(A687,'BASE REGISTRO AGOSTO'!$A$1:$T$889,15,FALSE)</f>
        <v>Fono 225407541- 225407586</v>
      </c>
      <c r="P687" s="178" t="str">
        <f>VLOOKUP(A687,'BASE REGISTRO AGOSTO'!$A$1:$T$889,16,FALSE)</f>
        <v>secmunicipal@cisterna.cl</v>
      </c>
      <c r="Q687" s="178">
        <f>VLOOKUP(A687,'BASE REGISTRO AGOSTO'!$A$1:$T$889,17,FALSE)</f>
        <v>0</v>
      </c>
      <c r="R687" s="178">
        <f>VLOOKUP(A687,'BASE REGISTRO AGOSTO'!$A$1:$T$889,18,FALSE)</f>
        <v>91001</v>
      </c>
      <c r="S687" s="178" t="str">
        <f>VLOOKUP(A687,'BASE REGISTRO AGOSTO'!$A$1:$T$889,19,FALSE)</f>
        <v xml:space="preserve">No se acompañan. Aplica Informe Jurídico Nº 09, de  fecha 14 de marzo de 2011 del Departamento Jurídico y Dictamen Nº 070791, de 2009, de la Contraloría General de la República.  
</v>
      </c>
      <c r="T687" s="183">
        <f>VLOOKUP(A687,'BASE REGISTRO AGOSTO'!$A$1:$T$889,20,FALSE)</f>
        <v>38624</v>
      </c>
      <c r="U687" s="177">
        <v>7196</v>
      </c>
      <c r="V687" s="179">
        <v>10016440</v>
      </c>
      <c r="W687" s="179">
        <v>40211009</v>
      </c>
      <c r="X687" s="180">
        <v>44469</v>
      </c>
      <c r="Y687" s="176" t="s">
        <v>6489</v>
      </c>
      <c r="Z687" s="176" t="s">
        <v>6490</v>
      </c>
      <c r="AA687" s="181" t="s">
        <v>6551</v>
      </c>
    </row>
    <row r="688" spans="1:27" ht="15.75" customHeight="1" x14ac:dyDescent="0.2">
      <c r="A688" s="177">
        <v>7197</v>
      </c>
      <c r="B688" s="178" t="str">
        <f>VLOOKUP(A688,'BASE REGISTRO AGOSTO'!$A$1:$T$889,2,FALSE)</f>
        <v xml:space="preserve">
I. Municipalidad de Salamanca
</v>
      </c>
      <c r="C688" s="178">
        <f>VLOOKUP(A688,'BASE REGISTRO AGOSTO'!$A$1:$T$889,3,FALSE)</f>
        <v>690414007</v>
      </c>
      <c r="D688" s="178" t="str">
        <f>VLOOKUP(A688,'BASE REGISTRO AGOSTO'!$A$1:$T$889,4,FALSE)</f>
        <v>Municipalidad</v>
      </c>
      <c r="E688" s="178" t="str">
        <f>VLOOKUP(A688,'BASE REGISTRO AGOSTO'!$A$1:$T$889,5,FALSE)</f>
        <v>Constitución Política de la República, art. 107.</v>
      </c>
      <c r="F688" s="178" t="str">
        <f>VLOOKUP(A688,'BASE REGISTRO AGOSTO'!$A$1:$T$889,6,FALSE)</f>
        <v>Indefinida.</v>
      </c>
      <c r="G688" s="178" t="str">
        <f>VLOOKUP(A688,'BASE REGISTRO AGOSTO'!$A$1:$T$889,7,FALSE)</f>
        <v>Según Ley Orgánica Nº 18.695, arts. 1º al 4º.</v>
      </c>
      <c r="H688" s="178">
        <f>VLOOKUP(A688,'BASE REGISTRO AGOSTO'!$A$1:$T$889,8,FALSE)</f>
        <v>0</v>
      </c>
      <c r="I688" s="178">
        <f>VLOOKUP(A688,'BASE REGISTRO AGOSTO'!$A$1:$T$889,9,FALSE)</f>
        <v>0</v>
      </c>
      <c r="J688" s="178">
        <f>VLOOKUP(A688,'BASE REGISTRO AGOSTO'!$A$1:$T$889,10,FALSE)</f>
        <v>0</v>
      </c>
      <c r="K688" s="178" t="str">
        <f>VLOOKUP(A688,'BASE REGISTRO AGOSTO'!$A$1:$T$889,11,FALSE)</f>
        <v xml:space="preserve">Gerardo Andrés Rojas Escudero   </v>
      </c>
      <c r="L688" s="178" t="str">
        <f>VLOOKUP(A688,'BASE REGISTRO AGOSTO'!$A$1:$T$889,12,FALSE)</f>
        <v xml:space="preserve">Manuel Bulnes Nº599, comuna de Salamanca.
</v>
      </c>
      <c r="M688" s="178" t="str">
        <f>VLOOKUP(A688,'BASE REGISTRO AGOSTO'!$A$1:$T$889,13,FALSE)</f>
        <v>IV</v>
      </c>
      <c r="N688" s="178" t="str">
        <f>VLOOKUP(A688,'BASE REGISTRO AGOSTO'!$A$1:$T$889,14,FALSE)</f>
        <v>Salamanca.</v>
      </c>
      <c r="O688" s="178" t="str">
        <f>VLOOKUP(A688,'BASE REGISTRO AGOSTO'!$A$1:$T$889,15,FALSE)</f>
        <v>Fono (53) 2448600 – (53) 2448601 – (53)-2448539</v>
      </c>
      <c r="P688" s="178" t="str">
        <f>VLOOKUP(A688,'BASE REGISTRO AGOSTO'!$A$1:$T$889,16,FALSE)</f>
        <v xml:space="preserve">
oirs@salamanca.cl alcaldia@salamanca.cl ncruz@salamanca.cl</v>
      </c>
      <c r="Q688" s="178">
        <f>VLOOKUP(A688,'BASE REGISTRO AGOSTO'!$A$1:$T$889,17,FALSE)</f>
        <v>0</v>
      </c>
      <c r="R688" s="178">
        <f>VLOOKUP(A688,'BASE REGISTRO AGOSTO'!$A$1:$T$889,18,FALSE)</f>
        <v>91001</v>
      </c>
      <c r="S688" s="178" t="str">
        <f>VLOOKUP(A688,'BASE REGISTRO AGOSTO'!$A$1:$T$889,19,FALSE)</f>
        <v xml:space="preserve">No se acompañan. Aplica Informe Jurídico Nº 09, de  fecha 14 de marzo de 2011 del Departamento Jurídico y Dictamen Nº 070791, de 2009, de la Contraloría General de la República.  
</v>
      </c>
      <c r="T688" s="183">
        <f>VLOOKUP(A688,'BASE REGISTRO AGOSTO'!$A$1:$T$889,20,FALSE)</f>
        <v>38624</v>
      </c>
      <c r="U688" s="177">
        <v>7197</v>
      </c>
      <c r="V688" s="179">
        <v>4730622</v>
      </c>
      <c r="W688" s="179">
        <v>33251553</v>
      </c>
      <c r="X688" s="180">
        <v>44469</v>
      </c>
      <c r="Y688" s="176" t="s">
        <v>6489</v>
      </c>
      <c r="Z688" s="176" t="s">
        <v>6490</v>
      </c>
      <c r="AA688" s="181" t="s">
        <v>6611</v>
      </c>
    </row>
    <row r="689" spans="1:27" ht="15.75" customHeight="1" x14ac:dyDescent="0.2">
      <c r="A689" s="177">
        <v>7198</v>
      </c>
      <c r="B689" s="178" t="str">
        <f>VLOOKUP(A689,'BASE REGISTRO AGOSTO'!$A$1:$T$889,2,FALSE)</f>
        <v xml:space="preserve">
I. Municipalidad de Buin
</v>
      </c>
      <c r="C689" s="178">
        <f>VLOOKUP(A689,'BASE REGISTRO AGOSTO'!$A$1:$T$889,3,FALSE)</f>
        <v>690725002</v>
      </c>
      <c r="D689" s="178" t="str">
        <f>VLOOKUP(A689,'BASE REGISTRO AGOSTO'!$A$1:$T$889,4,FALSE)</f>
        <v>Municipalidad</v>
      </c>
      <c r="E689" s="178" t="str">
        <f>VLOOKUP(A689,'BASE REGISTRO AGOSTO'!$A$1:$T$889,5,FALSE)</f>
        <v>Constitución Política de la República, art. 107.</v>
      </c>
      <c r="F689" s="178" t="str">
        <f>VLOOKUP(A689,'BASE REGISTRO AGOSTO'!$A$1:$T$889,6,FALSE)</f>
        <v>Indefinida.</v>
      </c>
      <c r="G689" s="178" t="str">
        <f>VLOOKUP(A689,'BASE REGISTRO AGOSTO'!$A$1:$T$889,7,FALSE)</f>
        <v>Según Ley Orgánica Nº 18.695, arts. 1º al 4º.</v>
      </c>
      <c r="H689" s="178" t="str">
        <f>VLOOKUP(A689,'BASE REGISTRO AGOSTO'!$A$1:$T$889,8,FALSE)</f>
        <v>no tiene</v>
      </c>
      <c r="I689" s="178">
        <f>VLOOKUP(A689,'BASE REGISTRO AGOSTO'!$A$1:$T$889,9,FALSE)</f>
        <v>0</v>
      </c>
      <c r="J689" s="178">
        <f>VLOOKUP(A689,'BASE REGISTRO AGOSTO'!$A$1:$T$889,10,FALSE)</f>
        <v>0</v>
      </c>
      <c r="K689" s="178" t="str">
        <f>VLOOKUP(A689,'BASE REGISTRO AGOSTO'!$A$1:$T$889,11,FALSE)</f>
        <v xml:space="preserve">Miguel Leonardo Araya Lobos </v>
      </c>
      <c r="L689" s="178" t="str">
        <f>VLOOKUP(A689,'BASE REGISTRO AGOSTO'!$A$1:$T$889,12,FALSE)</f>
        <v xml:space="preserve">Carlos Condell Nº415, comuna de Buin.
</v>
      </c>
      <c r="M689" s="178" t="str">
        <f>VLOOKUP(A689,'BASE REGISTRO AGOSTO'!$A$1:$T$889,13,FALSE)</f>
        <v>XIII</v>
      </c>
      <c r="N689" s="178" t="str">
        <f>VLOOKUP(A689,'BASE REGISTRO AGOSTO'!$A$1:$T$889,14,FALSE)</f>
        <v>Buin</v>
      </c>
      <c r="O689" s="178" t="str">
        <f>VLOOKUP(A689,'BASE REGISTRO AGOSTO'!$A$1:$T$889,15,FALSE)</f>
        <v>Fono 28218400,</v>
      </c>
      <c r="P689" s="178">
        <f>VLOOKUP(A689,'BASE REGISTRO AGOSTO'!$A$1:$T$889,16,FALSE)</f>
        <v>0</v>
      </c>
      <c r="Q689" s="178">
        <f>VLOOKUP(A689,'BASE REGISTRO AGOSTO'!$A$1:$T$889,17,FALSE)</f>
        <v>0</v>
      </c>
      <c r="R689" s="178">
        <f>VLOOKUP(A689,'BASE REGISTRO AGOSTO'!$A$1:$T$889,18,FALSE)</f>
        <v>91001</v>
      </c>
      <c r="S689" s="178" t="str">
        <f>VLOOKUP(A689,'BASE REGISTRO AGOSTO'!$A$1:$T$889,19,FALSE)</f>
        <v xml:space="preserve">No se acompañan. Aplica Informe Jurídico Nº 09, de fecha 14 de marzo de 2011 del Departamento Jurídico y Dictamen Nº 070791, de 2009, de la Contraloría General de la República.  
</v>
      </c>
      <c r="T689" s="183">
        <f>VLOOKUP(A689,'BASE REGISTRO AGOSTO'!$A$1:$T$889,20,FALSE)</f>
        <v>38624</v>
      </c>
      <c r="U689" s="177">
        <v>7198</v>
      </c>
      <c r="V689" s="179">
        <v>8585520</v>
      </c>
      <c r="W689" s="179">
        <v>34342080</v>
      </c>
      <c r="X689" s="180">
        <v>44469</v>
      </c>
      <c r="Y689" s="176" t="s">
        <v>6489</v>
      </c>
      <c r="Z689" s="176" t="s">
        <v>6490</v>
      </c>
      <c r="AA689" s="181" t="s">
        <v>6504</v>
      </c>
    </row>
    <row r="690" spans="1:27" ht="15.75" customHeight="1" x14ac:dyDescent="0.2">
      <c r="A690" s="177">
        <v>7200</v>
      </c>
      <c r="B690" s="178" t="str">
        <f>VLOOKUP(A690,'BASE REGISTRO AGOSTO'!$A$1:$T$889,2,FALSE)</f>
        <v xml:space="preserve">
I. Municipalidad de El Bosque
</v>
      </c>
      <c r="C690" s="178">
        <f>VLOOKUP(A690,'BASE REGISTRO AGOSTO'!$A$1:$T$889,3,FALSE)</f>
        <v>692553004</v>
      </c>
      <c r="D690" s="178" t="str">
        <f>VLOOKUP(A690,'BASE REGISTRO AGOSTO'!$A$1:$T$889,4,FALSE)</f>
        <v>Municipalidad</v>
      </c>
      <c r="E690" s="178" t="str">
        <f>VLOOKUP(A690,'BASE REGISTRO AGOSTO'!$A$1:$T$889,5,FALSE)</f>
        <v>Constitución Política de la República, art. 107.</v>
      </c>
      <c r="F690" s="178" t="str">
        <f>VLOOKUP(A690,'BASE REGISTRO AGOSTO'!$A$1:$T$889,6,FALSE)</f>
        <v>Indefinida.</v>
      </c>
      <c r="G690" s="178" t="str">
        <f>VLOOKUP(A690,'BASE REGISTRO AGOSTO'!$A$1:$T$889,7,FALSE)</f>
        <v>Según Ley Orgánica Nº 18.695, arts. 1º al 4º.</v>
      </c>
      <c r="H690" s="178" t="str">
        <f>VLOOKUP(A690,'BASE REGISTRO AGOSTO'!$A$1:$T$889,8,FALSE)</f>
        <v>no tiene</v>
      </c>
      <c r="I690" s="178">
        <f>VLOOKUP(A690,'BASE REGISTRO AGOSTO'!$A$1:$T$889,9,FALSE)</f>
        <v>0</v>
      </c>
      <c r="J690" s="178">
        <f>VLOOKUP(A690,'BASE REGISTRO AGOSTO'!$A$1:$T$889,10,FALSE)</f>
        <v>0</v>
      </c>
      <c r="K690" s="178" t="str">
        <f>VLOOKUP(A690,'BASE REGISTRO AGOSTO'!$A$1:$T$889,11,FALSE)</f>
        <v xml:space="preserve">Manuel Francisco Zúñiga Aguilar  </v>
      </c>
      <c r="L690" s="178" t="str">
        <f>VLOOKUP(A690,'BASE REGISTRO AGOSTO'!$A$1:$T$889,12,FALSE)</f>
        <v xml:space="preserve">Alejandro Guzmán Nº735, comuna de El Bosque.
</v>
      </c>
      <c r="M690" s="178" t="str">
        <f>VLOOKUP(A690,'BASE REGISTRO AGOSTO'!$A$1:$T$889,13,FALSE)</f>
        <v>XIII</v>
      </c>
      <c r="N690" s="178" t="str">
        <f>VLOOKUP(A690,'BASE REGISTRO AGOSTO'!$A$1:$T$889,14,FALSE)</f>
        <v>El Bosque.</v>
      </c>
      <c r="O690" s="178" t="str">
        <f>VLOOKUP(A690,'BASE REGISTRO AGOSTO'!$A$1:$T$889,15,FALSE)</f>
        <v>22-4107888
22-5292131
977761841</v>
      </c>
      <c r="P690" s="178" t="str">
        <f>VLOOKUP(A690,'BASE REGISTRO AGOSTO'!$A$1:$T$889,16,FALSE)</f>
        <v>manuel.zuniga@municipalidadelbosque.cl
alejandra.roias@municípalidadelbosque.cl</v>
      </c>
      <c r="Q690" s="178">
        <f>VLOOKUP(A690,'BASE REGISTRO AGOSTO'!$A$1:$T$889,17,FALSE)</f>
        <v>0</v>
      </c>
      <c r="R690" s="178">
        <f>VLOOKUP(A690,'BASE REGISTRO AGOSTO'!$A$1:$T$889,18,FALSE)</f>
        <v>91001</v>
      </c>
      <c r="S690" s="178" t="str">
        <f>VLOOKUP(A690,'BASE REGISTRO AGOSTO'!$A$1:$T$889,19,FALSE)</f>
        <v xml:space="preserve">No se acompañan. Aplica Informe Jurídico Nº 09, de  fecha 14 de marzo de 2011 del Departamento Jurídico y Dictamen Nº 070791, de 2009, de la Contraloría General de la República.  
</v>
      </c>
      <c r="T690" s="183">
        <f>VLOOKUP(A690,'BASE REGISTRO AGOSTO'!$A$1:$T$889,20,FALSE)</f>
        <v>38624</v>
      </c>
      <c r="U690" s="177">
        <v>7200</v>
      </c>
      <c r="V690" s="179">
        <v>9730256</v>
      </c>
      <c r="W690" s="179">
        <v>77842048</v>
      </c>
      <c r="X690" s="180">
        <v>44469</v>
      </c>
      <c r="Y690" s="176" t="s">
        <v>6489</v>
      </c>
      <c r="Z690" s="176" t="s">
        <v>6490</v>
      </c>
      <c r="AA690" s="181" t="s">
        <v>6556</v>
      </c>
    </row>
    <row r="691" spans="1:27" ht="15.75" customHeight="1" x14ac:dyDescent="0.2">
      <c r="A691" s="177">
        <v>7201</v>
      </c>
      <c r="B691" s="178" t="str">
        <f>VLOOKUP(A691,'BASE REGISTRO AGOSTO'!$A$1:$T$889,2,FALSE)</f>
        <v xml:space="preserve">
I. Municipalidad de Purranque
</v>
      </c>
      <c r="C691" s="178">
        <f>VLOOKUP(A691,'BASE REGISTRO AGOSTO'!$A$1:$T$889,3,FALSE)</f>
        <v>692105001</v>
      </c>
      <c r="D691" s="178" t="str">
        <f>VLOOKUP(A691,'BASE REGISTRO AGOSTO'!$A$1:$T$889,4,FALSE)</f>
        <v>Municipalidad</v>
      </c>
      <c r="E691" s="178" t="str">
        <f>VLOOKUP(A691,'BASE REGISTRO AGOSTO'!$A$1:$T$889,5,FALSE)</f>
        <v>Constitución Política de la República, art. 107.</v>
      </c>
      <c r="F691" s="178" t="str">
        <f>VLOOKUP(A691,'BASE REGISTRO AGOSTO'!$A$1:$T$889,6,FALSE)</f>
        <v>Indefinida.</v>
      </c>
      <c r="G691" s="178" t="str">
        <f>VLOOKUP(A691,'BASE REGISTRO AGOSTO'!$A$1:$T$889,7,FALSE)</f>
        <v>Según Ley Orgánica Nº 18.695, arts. 1º al 4º.</v>
      </c>
      <c r="H691" s="178" t="str">
        <f>VLOOKUP(A691,'BASE REGISTRO AGOSTO'!$A$1:$T$889,8,FALSE)</f>
        <v>no tiene</v>
      </c>
      <c r="I691" s="178">
        <f>VLOOKUP(A691,'BASE REGISTRO AGOSTO'!$A$1:$T$889,9,FALSE)</f>
        <v>0</v>
      </c>
      <c r="J691" s="178">
        <f>VLOOKUP(A691,'BASE REGISTRO AGOSTO'!$A$1:$T$889,10,FALSE)</f>
        <v>0</v>
      </c>
      <c r="K691" s="178" t="str">
        <f>VLOOKUP(A691,'BASE REGISTRO AGOSTO'!$A$1:$T$889,11,FALSE)</f>
        <v>César Iván Crot Vargas</v>
      </c>
      <c r="L691" s="178" t="str">
        <f>VLOOKUP(A691,'BASE REGISTRO AGOSTO'!$A$1:$T$889,12,FALSE)</f>
        <v xml:space="preserve">Pedro Montt Nº249, comuna de Purranque.
</v>
      </c>
      <c r="M691" s="178" t="str">
        <f>VLOOKUP(A691,'BASE REGISTRO AGOSTO'!$A$1:$T$889,13,FALSE)</f>
        <v>X</v>
      </c>
      <c r="N691" s="178" t="str">
        <f>VLOOKUP(A691,'BASE REGISTRO AGOSTO'!$A$1:$T$889,14,FALSE)</f>
        <v>Purranque.</v>
      </c>
      <c r="O691" s="178" t="str">
        <f>VLOOKUP(A691,'BASE REGISTRO AGOSTO'!$A$1:$T$889,15,FALSE)</f>
        <v xml:space="preserve">Fono: 642351133/ 642351129 
</v>
      </c>
      <c r="P691" s="178" t="str">
        <f>VLOOKUP(A691,'BASE REGISTRO AGOSTO'!$A$1:$T$889,16,FALSE)</f>
        <v xml:space="preserve">Correo electrónico: hector.barria@purranque.cl 
                              gabinete@purranque.cl
                              partes@purranque.cl
</v>
      </c>
      <c r="Q691" s="178">
        <f>VLOOKUP(A691,'BASE REGISTRO AGOSTO'!$A$1:$T$889,17,FALSE)</f>
        <v>0</v>
      </c>
      <c r="R691" s="178">
        <f>VLOOKUP(A691,'BASE REGISTRO AGOSTO'!$A$1:$T$889,18,FALSE)</f>
        <v>91001</v>
      </c>
      <c r="S691" s="178" t="str">
        <f>VLOOKUP(A691,'BASE REGISTRO AGOSTO'!$A$1:$T$889,19,FALSE)</f>
        <v xml:space="preserve">No se acompañan. Aplica Informe Jurídico Nº 09, de  fecha 14 de marzo de 2011 del Departamento Jurídico y Dictamen Nº 070791, de 2009, de la Contraloría General de la República.  
</v>
      </c>
      <c r="T691" s="183">
        <f>VLOOKUP(A691,'BASE REGISTRO AGOSTO'!$A$1:$T$889,20,FALSE)</f>
        <v>38624</v>
      </c>
      <c r="U691" s="177">
        <v>7201</v>
      </c>
      <c r="V691" s="179">
        <v>5709371</v>
      </c>
      <c r="W691" s="179">
        <v>45674968</v>
      </c>
      <c r="X691" s="180">
        <v>44469</v>
      </c>
      <c r="Y691" s="176" t="s">
        <v>6489</v>
      </c>
      <c r="Z691" s="176" t="s">
        <v>6490</v>
      </c>
      <c r="AA691" s="181" t="s">
        <v>6666</v>
      </c>
    </row>
    <row r="692" spans="1:27" ht="15.75" customHeight="1" x14ac:dyDescent="0.2">
      <c r="A692" s="177">
        <v>7202</v>
      </c>
      <c r="B692" s="178" t="str">
        <f>VLOOKUP(A692,'BASE REGISTRO AGOSTO'!$A$1:$T$889,2,FALSE)</f>
        <v xml:space="preserve">
I. Municipalidad de Calera de Tango.
</v>
      </c>
      <c r="C692" s="178">
        <f>VLOOKUP(A692,'BASE REGISTRO AGOSTO'!$A$1:$T$889,3,FALSE)</f>
        <v>690728001</v>
      </c>
      <c r="D692" s="178" t="str">
        <f>VLOOKUP(A692,'BASE REGISTRO AGOSTO'!$A$1:$T$889,4,FALSE)</f>
        <v>Municipalidad</v>
      </c>
      <c r="E692" s="178" t="str">
        <f>VLOOKUP(A692,'BASE REGISTRO AGOSTO'!$A$1:$T$889,5,FALSE)</f>
        <v>Constitución Política de la República, art. 107.</v>
      </c>
      <c r="F692" s="178" t="str">
        <f>VLOOKUP(A692,'BASE REGISTRO AGOSTO'!$A$1:$T$889,6,FALSE)</f>
        <v>Indefinida.</v>
      </c>
      <c r="G692" s="178" t="str">
        <f>VLOOKUP(A692,'BASE REGISTRO AGOSTO'!$A$1:$T$889,7,FALSE)</f>
        <v>Según Ley Orgánica Nº 18.695, arts. 1º al 4º.</v>
      </c>
      <c r="H692" s="178" t="str">
        <f>VLOOKUP(A692,'BASE REGISTRO AGOSTO'!$A$1:$T$889,8,FALSE)</f>
        <v>no tiene</v>
      </c>
      <c r="I692" s="178">
        <f>VLOOKUP(A692,'BASE REGISTRO AGOSTO'!$A$1:$T$889,9,FALSE)</f>
        <v>0</v>
      </c>
      <c r="J692" s="178">
        <f>VLOOKUP(A692,'BASE REGISTRO AGOSTO'!$A$1:$T$889,10,FALSE)</f>
        <v>0</v>
      </c>
      <c r="K692" s="178" t="str">
        <f>VLOOKUP(A692,'BASE REGISTRO AGOSTO'!$A$1:$T$889,11,FALSE)</f>
        <v xml:space="preserve">Erasmo Agustín Valenzuela Santibáñez, </v>
      </c>
      <c r="L692" s="178" t="str">
        <f>VLOOKUP(A692,'BASE REGISTRO AGOSTO'!$A$1:$T$889,12,FALSE)</f>
        <v xml:space="preserve">Avenida Calera de Tango  Nº 345, comuna de Calera de Tango, Región Metropolitana.
</v>
      </c>
      <c r="M692" s="178" t="str">
        <f>VLOOKUP(A692,'BASE REGISTRO AGOSTO'!$A$1:$T$889,13,FALSE)</f>
        <v>XIII</v>
      </c>
      <c r="N692" s="178" t="str">
        <f>VLOOKUP(A692,'BASE REGISTRO AGOSTO'!$A$1:$T$889,14,FALSE)</f>
        <v>Calera de Tango</v>
      </c>
      <c r="O692" s="178" t="str">
        <f>VLOOKUP(A692,'BASE REGISTRO AGOSTO'!$A$1:$T$889,15,FALSE)</f>
        <v>Fono: 8108900</v>
      </c>
      <c r="P692" s="178">
        <f>VLOOKUP(A692,'BASE REGISTRO AGOSTO'!$A$1:$T$889,16,FALSE)</f>
        <v>0</v>
      </c>
      <c r="Q692" s="178">
        <f>VLOOKUP(A692,'BASE REGISTRO AGOSTO'!$A$1:$T$889,17,FALSE)</f>
        <v>0</v>
      </c>
      <c r="R692" s="178">
        <f>VLOOKUP(A692,'BASE REGISTRO AGOSTO'!$A$1:$T$889,18,FALSE)</f>
        <v>91001</v>
      </c>
      <c r="S692" s="178" t="str">
        <f>VLOOKUP(A692,'BASE REGISTRO AGOSTO'!$A$1:$T$889,19,FALSE)</f>
        <v xml:space="preserve">No se acompañan. Aplica Informe Jurídico Nº 09, de  fecha 14 de marzo de 2011 del Departamento Jurídico y Dictamen Nº 070791, de 2009, de la Contraloría General de la República.  
</v>
      </c>
      <c r="T692" s="183">
        <f>VLOOKUP(A692,'BASE REGISTRO AGOSTO'!$A$1:$T$889,20,FALSE)</f>
        <v>38624</v>
      </c>
      <c r="U692" s="177">
        <v>7202</v>
      </c>
      <c r="V692" s="179">
        <v>5008220</v>
      </c>
      <c r="W692" s="179">
        <v>35202789</v>
      </c>
      <c r="X692" s="180">
        <v>44469</v>
      </c>
      <c r="Y692" s="176" t="s">
        <v>6489</v>
      </c>
      <c r="Z692" s="176" t="s">
        <v>6490</v>
      </c>
      <c r="AA692" s="181" t="s">
        <v>6578</v>
      </c>
    </row>
    <row r="693" spans="1:27" ht="15.75" customHeight="1" x14ac:dyDescent="0.2">
      <c r="A693" s="177">
        <v>7203</v>
      </c>
      <c r="B693" s="178" t="str">
        <f>VLOOKUP(A693,'BASE REGISTRO AGOSTO'!$A$1:$T$889,2,FALSE)</f>
        <v>I. Municipalidad de San Miguel</v>
      </c>
      <c r="C693" s="178">
        <f>VLOOKUP(A693,'BASE REGISTRO AGOSTO'!$A$1:$T$889,3,FALSE)</f>
        <v>690708000</v>
      </c>
      <c r="D693" s="178" t="str">
        <f>VLOOKUP(A693,'BASE REGISTRO AGOSTO'!$A$1:$T$889,4,FALSE)</f>
        <v>Municipalidad</v>
      </c>
      <c r="E693" s="178" t="str">
        <f>VLOOKUP(A693,'BASE REGISTRO AGOSTO'!$A$1:$T$889,5,FALSE)</f>
        <v>Constitución Política de la República, artículo 107</v>
      </c>
      <c r="F693" s="178" t="str">
        <f>VLOOKUP(A693,'BASE REGISTRO AGOSTO'!$A$1:$T$889,6,FALSE)</f>
        <v>Indefinida</v>
      </c>
      <c r="G693" s="178" t="str">
        <f>VLOOKUP(A693,'BASE REGISTRO AGOSTO'!$A$1:$T$889,7,FALSE)</f>
        <v>Según Ley Orgánica N° 18.695, artículos 1° al 4°</v>
      </c>
      <c r="H693" s="178" t="str">
        <f>VLOOKUP(A693,'BASE REGISTRO AGOSTO'!$A$1:$T$889,8,FALSE)</f>
        <v>no tiene</v>
      </c>
      <c r="I693" s="178">
        <f>VLOOKUP(A693,'BASE REGISTRO AGOSTO'!$A$1:$T$889,9,FALSE)</f>
        <v>0</v>
      </c>
      <c r="J693" s="178">
        <f>VLOOKUP(A693,'BASE REGISTRO AGOSTO'!$A$1:$T$889,10,FALSE)</f>
        <v>0</v>
      </c>
      <c r="K693" s="178" t="str">
        <f>VLOOKUP(A693,'BASE REGISTRO AGOSTO'!$A$1:$T$889,11,FALSE)</f>
        <v xml:space="preserve">Luis Humberto Sanhueza Bravo, 
</v>
      </c>
      <c r="L693" s="178" t="str">
        <f>VLOOKUP(A693,'BASE REGISTRO AGOSTO'!$A$1:$T$889,12,FALSE)</f>
        <v xml:space="preserve">Gran Avenida José Miguel Carrera N° 3418, comuna de San Miguel, Región Metropolitana.
</v>
      </c>
      <c r="M693" s="178" t="str">
        <f>VLOOKUP(A693,'BASE REGISTRO AGOSTO'!$A$1:$T$889,13,FALSE)</f>
        <v>XIII</v>
      </c>
      <c r="N693" s="178" t="str">
        <f>VLOOKUP(A693,'BASE REGISTRO AGOSTO'!$A$1:$T$889,14,FALSE)</f>
        <v>San Miguel</v>
      </c>
      <c r="O693" s="178" t="str">
        <f>VLOOKUP(A693,'BASE REGISTRO AGOSTO'!$A$1:$T$889,15,FALSE)</f>
        <v xml:space="preserve">Fono: 26789131-232419301
</v>
      </c>
      <c r="P693" s="178" t="str">
        <f>VLOOKUP(A693,'BASE REGISTRO AGOSTO'!$A$1:$T$889,16,FALSE)</f>
        <v xml:space="preserve">Correo electrónico: alcaldiasanmiguel@sanmiguel.cl </v>
      </c>
      <c r="Q693" s="178">
        <f>VLOOKUP(A693,'BASE REGISTRO AGOSTO'!$A$1:$T$889,17,FALSE)</f>
        <v>0</v>
      </c>
      <c r="R693" s="178">
        <f>VLOOKUP(A693,'BASE REGISTRO AGOSTO'!$A$1:$T$889,18,FALSE)</f>
        <v>91001</v>
      </c>
      <c r="S693" s="178" t="str">
        <f>VLOOKUP(A693,'BASE REGISTRO AGOSTO'!$A$1:$T$889,19,FALSE)</f>
        <v>No se acompañan. Aplica Informe Jurídico Nº 09, de fecha 14 de marzo de 2011 del Departamento Jurídico y Dictamen Nº 070791, de 2009, de la Contraloría General de la República.</v>
      </c>
      <c r="T693" s="183">
        <f>VLOOKUP(A693,'BASE REGISTRO AGOSTO'!$A$1:$T$889,20,FALSE)</f>
        <v>38628</v>
      </c>
      <c r="U693" s="177">
        <v>7203</v>
      </c>
      <c r="V693" s="179">
        <v>12878280</v>
      </c>
      <c r="W693" s="179">
        <v>45281694</v>
      </c>
      <c r="X693" s="180">
        <v>44469</v>
      </c>
      <c r="Y693" s="176" t="s">
        <v>6489</v>
      </c>
      <c r="Z693" s="176" t="s">
        <v>6490</v>
      </c>
      <c r="AA693" s="181" t="s">
        <v>6606</v>
      </c>
    </row>
    <row r="694" spans="1:27" ht="15.75" customHeight="1" x14ac:dyDescent="0.2">
      <c r="A694" s="177">
        <v>7204</v>
      </c>
      <c r="B694" s="178" t="str">
        <f>VLOOKUP(A694,'BASE REGISTRO AGOSTO'!$A$1:$T$889,2,FALSE)</f>
        <v xml:space="preserve">
I. Municipalidad de Talagante
</v>
      </c>
      <c r="C694" s="178">
        <f>VLOOKUP(A694,'BASE REGISTRO AGOSTO'!$A$1:$T$889,3,FALSE)</f>
        <v>690718006</v>
      </c>
      <c r="D694" s="178" t="str">
        <f>VLOOKUP(A694,'BASE REGISTRO AGOSTO'!$A$1:$T$889,4,FALSE)</f>
        <v>Municipalidad</v>
      </c>
      <c r="E694" s="178" t="str">
        <f>VLOOKUP(A694,'BASE REGISTRO AGOSTO'!$A$1:$T$889,5,FALSE)</f>
        <v>Constitución Política de la República, art. 107.</v>
      </c>
      <c r="F694" s="178" t="str">
        <f>VLOOKUP(A694,'BASE REGISTRO AGOSTO'!$A$1:$T$889,6,FALSE)</f>
        <v>Indefinida.</v>
      </c>
      <c r="G694" s="178" t="str">
        <f>VLOOKUP(A694,'BASE REGISTRO AGOSTO'!$A$1:$T$889,7,FALSE)</f>
        <v>Según Ley Orgánica Nº 18.695, arts. 1º al 4º.</v>
      </c>
      <c r="H694" s="178" t="str">
        <f>VLOOKUP(A694,'BASE REGISTRO AGOSTO'!$A$1:$T$889,8,FALSE)</f>
        <v>no tiene</v>
      </c>
      <c r="I694" s="178">
        <f>VLOOKUP(A694,'BASE REGISTRO AGOSTO'!$A$1:$T$889,9,FALSE)</f>
        <v>0</v>
      </c>
      <c r="J694" s="178">
        <f>VLOOKUP(A694,'BASE REGISTRO AGOSTO'!$A$1:$T$889,10,FALSE)</f>
        <v>0</v>
      </c>
      <c r="K694" s="178" t="str">
        <f>VLOOKUP(A694,'BASE REGISTRO AGOSTO'!$A$1:$T$889,11,FALSE)</f>
        <v xml:space="preserve">Carlos Daniel Álvarez Esteban 
</v>
      </c>
      <c r="L694" s="178" t="str">
        <f>VLOOKUP(A694,'BASE REGISTRO AGOSTO'!$A$1:$T$889,12,FALSE)</f>
        <v xml:space="preserve">21 de Mayo Nº 875, Talagante.
</v>
      </c>
      <c r="M694" s="178" t="str">
        <f>VLOOKUP(A694,'BASE REGISTRO AGOSTO'!$A$1:$T$889,13,FALSE)</f>
        <v>XIII</v>
      </c>
      <c r="N694" s="178" t="str">
        <f>VLOOKUP(A694,'BASE REGISTRO AGOSTO'!$A$1:$T$889,14,FALSE)</f>
        <v>Talagante</v>
      </c>
      <c r="O694" s="178" t="str">
        <f>VLOOKUP(A694,'BASE REGISTRO AGOSTO'!$A$1:$T$889,15,FALSE)</f>
        <v xml:space="preserve">Fonos: 225989284
</v>
      </c>
      <c r="P694" s="178" t="str">
        <f>VLOOKUP(A694,'BASE REGISTRO AGOSTO'!$A$1:$T$889,16,FALSE)</f>
        <v xml:space="preserve">
Correo electrónico: alcaldia@talagante.cl
</v>
      </c>
      <c r="Q694" s="178">
        <f>VLOOKUP(A694,'BASE REGISTRO AGOSTO'!$A$1:$T$889,17,FALSE)</f>
        <v>0</v>
      </c>
      <c r="R694" s="178">
        <f>VLOOKUP(A694,'BASE REGISTRO AGOSTO'!$A$1:$T$889,18,FALSE)</f>
        <v>91001</v>
      </c>
      <c r="S694" s="178" t="str">
        <f>VLOOKUP(A694,'BASE REGISTRO AGOSTO'!$A$1:$T$889,19,FALSE)</f>
        <v>No se acompañan. Aplica Informe Jurídico Nº 09, de fecha 14 de marzo de 2011 del Departamento Jurídico y Dictamen Nº 070791, de 2009, de la Contraloría General de la República.</v>
      </c>
      <c r="T694" s="183">
        <f>VLOOKUP(A694,'BASE REGISTRO AGOSTO'!$A$1:$T$889,20,FALSE)</f>
        <v>38628</v>
      </c>
      <c r="U694" s="177">
        <v>7204</v>
      </c>
      <c r="V694" s="179">
        <v>0</v>
      </c>
      <c r="W694" s="179">
        <v>45073980</v>
      </c>
      <c r="X694" s="180">
        <v>44469</v>
      </c>
      <c r="Y694" s="176" t="s">
        <v>6489</v>
      </c>
      <c r="Z694" s="176" t="s">
        <v>6490</v>
      </c>
      <c r="AA694" s="181" t="s">
        <v>6544</v>
      </c>
    </row>
    <row r="695" spans="1:27" ht="15.75" customHeight="1" x14ac:dyDescent="0.2">
      <c r="A695" s="177">
        <v>7205</v>
      </c>
      <c r="B695" s="178" t="str">
        <f>VLOOKUP(A695,'BASE REGISTRO AGOSTO'!$A$1:$T$889,2,FALSE)</f>
        <v xml:space="preserve">
I. Municipalidad de San José de Maipo
</v>
      </c>
      <c r="C695" s="178" t="str">
        <f>VLOOKUP(A695,'BASE REGISTRO AGOSTO'!$A$1:$T$889,3,FALSE)</f>
        <v>69072300K</v>
      </c>
      <c r="D695" s="178" t="str">
        <f>VLOOKUP(A695,'BASE REGISTRO AGOSTO'!$A$1:$T$889,4,FALSE)</f>
        <v>Municipalidad</v>
      </c>
      <c r="E695" s="178" t="str">
        <f>VLOOKUP(A695,'BASE REGISTRO AGOSTO'!$A$1:$T$889,5,FALSE)</f>
        <v>Constitución Política de la República, art. 107.</v>
      </c>
      <c r="F695" s="178" t="str">
        <f>VLOOKUP(A695,'BASE REGISTRO AGOSTO'!$A$1:$T$889,6,FALSE)</f>
        <v>Indefinida.</v>
      </c>
      <c r="G695" s="178" t="str">
        <f>VLOOKUP(A695,'BASE REGISTRO AGOSTO'!$A$1:$T$889,7,FALSE)</f>
        <v>Según Ley Orgánica Nº 18.695, arts. 1º al 4º.</v>
      </c>
      <c r="H695" s="178" t="str">
        <f>VLOOKUP(A695,'BASE REGISTRO AGOSTO'!$A$1:$T$889,8,FALSE)</f>
        <v>no tiene</v>
      </c>
      <c r="I695" s="178">
        <f>VLOOKUP(A695,'BASE REGISTRO AGOSTO'!$A$1:$T$889,9,FALSE)</f>
        <v>0</v>
      </c>
      <c r="J695" s="178">
        <f>VLOOKUP(A695,'BASE REGISTRO AGOSTO'!$A$1:$T$889,10,FALSE)</f>
        <v>0</v>
      </c>
      <c r="K695" s="178" t="str">
        <f>VLOOKUP(A695,'BASE REGISTRO AGOSTO'!$A$1:$T$889,11,FALSE)</f>
        <v xml:space="preserve">Luis Hernán Pezoa Alvarez            </v>
      </c>
      <c r="L695" s="178" t="str">
        <f>VLOOKUP(A695,'BASE REGISTRO AGOSTO'!$A$1:$T$889,12,FALSE)</f>
        <v xml:space="preserve">Camino El Volcán Nº19775, San José de Maipo.
</v>
      </c>
      <c r="M695" s="178" t="str">
        <f>VLOOKUP(A695,'BASE REGISTRO AGOSTO'!$A$1:$T$889,13,FALSE)</f>
        <v>XIII</v>
      </c>
      <c r="N695" s="178" t="str">
        <f>VLOOKUP(A695,'BASE REGISTRO AGOSTO'!$A$1:$T$889,14,FALSE)</f>
        <v>Maipo</v>
      </c>
      <c r="O695" s="178">
        <f>VLOOKUP(A695,'BASE REGISTRO AGOSTO'!$A$1:$T$889,15,FALSE)</f>
        <v>226784305</v>
      </c>
      <c r="P695" s="178" t="str">
        <f>VLOOKUP(A695,'BASE REGISTRO AGOSTO'!$A$1:$T$889,16,FALSE)</f>
        <v>marteaga@sanjosedemaipo.cl</v>
      </c>
      <c r="Q695" s="178">
        <f>VLOOKUP(A695,'BASE REGISTRO AGOSTO'!$A$1:$T$889,17,FALSE)</f>
        <v>0</v>
      </c>
      <c r="R695" s="178">
        <f>VLOOKUP(A695,'BASE REGISTRO AGOSTO'!$A$1:$T$889,18,FALSE)</f>
        <v>91001</v>
      </c>
      <c r="S695" s="178" t="str">
        <f>VLOOKUP(A695,'BASE REGISTRO AGOSTO'!$A$1:$T$889,19,FALSE)</f>
        <v xml:space="preserve">No se acompañan. Aplica Informe Jurídico Nº 09, de  fecha 14 de marzo de 2011 del Departamento Jurídico y Dictamen Nº 070791, de 2009, de la Contraloría General de la República.  
.
</v>
      </c>
      <c r="T695" s="183">
        <f>VLOOKUP(A695,'BASE REGISTRO AGOSTO'!$A$1:$T$889,20,FALSE)</f>
        <v>38628</v>
      </c>
      <c r="U695" s="177">
        <v>7205</v>
      </c>
      <c r="V695" s="179">
        <v>5723680</v>
      </c>
      <c r="W695" s="179">
        <v>22894720</v>
      </c>
      <c r="X695" s="180">
        <v>44469</v>
      </c>
      <c r="Y695" s="176" t="s">
        <v>6489</v>
      </c>
      <c r="Z695" s="176" t="s">
        <v>6490</v>
      </c>
      <c r="AA695" s="181" t="s">
        <v>6613</v>
      </c>
    </row>
    <row r="696" spans="1:27" ht="15.75" customHeight="1" x14ac:dyDescent="0.2">
      <c r="A696" s="177">
        <v>7206</v>
      </c>
      <c r="B696" s="178" t="str">
        <f>VLOOKUP(A696,'BASE REGISTRO AGOSTO'!$A$1:$T$889,2,FALSE)</f>
        <v>I. Municipalidad de Recoleta</v>
      </c>
      <c r="C696" s="178">
        <f>VLOOKUP(A696,'BASE REGISTRO AGOSTO'!$A$1:$T$889,3,FALSE)</f>
        <v>692548000</v>
      </c>
      <c r="D696" s="178" t="str">
        <f>VLOOKUP(A696,'BASE REGISTRO AGOSTO'!$A$1:$T$889,4,FALSE)</f>
        <v>Municipalidad</v>
      </c>
      <c r="E696" s="178" t="str">
        <f>VLOOKUP(A696,'BASE REGISTRO AGOSTO'!$A$1:$T$889,5,FALSE)</f>
        <v>Constitución Política de la República, artículo 107</v>
      </c>
      <c r="F696" s="178" t="str">
        <f>VLOOKUP(A696,'BASE REGISTRO AGOSTO'!$A$1:$T$889,6,FALSE)</f>
        <v>Indefinida</v>
      </c>
      <c r="G696" s="178" t="str">
        <f>VLOOKUP(A696,'BASE REGISTRO AGOSTO'!$A$1:$T$889,7,FALSE)</f>
        <v>Según ley Orgánica N° 18.695, artículos 1° al 4°</v>
      </c>
      <c r="H696" s="178" t="str">
        <f>VLOOKUP(A696,'BASE REGISTRO AGOSTO'!$A$1:$T$889,8,FALSE)</f>
        <v>no tiene</v>
      </c>
      <c r="I696" s="178">
        <f>VLOOKUP(A696,'BASE REGISTRO AGOSTO'!$A$1:$T$889,9,FALSE)</f>
        <v>0</v>
      </c>
      <c r="J696" s="178">
        <f>VLOOKUP(A696,'BASE REGISTRO AGOSTO'!$A$1:$T$889,10,FALSE)</f>
        <v>0</v>
      </c>
      <c r="K696" s="178" t="str">
        <f>VLOOKUP(A696,'BASE REGISTRO AGOSTO'!$A$1:$T$889,11,FALSE)</f>
        <v xml:space="preserve">Oscar Daniel Jadue Jadue 
</v>
      </c>
      <c r="L696" s="178" t="str">
        <f>VLOOKUP(A696,'BASE REGISTRO AGOSTO'!$A$1:$T$889,12,FALSE)</f>
        <v xml:space="preserve">Avda. Recoleta N° 676, comuna de Recoleta, Región Metropolitana.
</v>
      </c>
      <c r="M696" s="178" t="str">
        <f>VLOOKUP(A696,'BASE REGISTRO AGOSTO'!$A$1:$T$889,13,FALSE)</f>
        <v>XIII</v>
      </c>
      <c r="N696" s="178" t="str">
        <f>VLOOKUP(A696,'BASE REGISTRO AGOSTO'!$A$1:$T$889,14,FALSE)</f>
        <v>Recoleta,</v>
      </c>
      <c r="O696" s="178">
        <f>VLOOKUP(A696,'BASE REGISTRO AGOSTO'!$A$1:$T$889,15,FALSE)</f>
        <v>229457440</v>
      </c>
      <c r="P696" s="178" t="str">
        <f>VLOOKUP(A696,'BASE REGISTRO AGOSTO'!$A$1:$T$889,16,FALSE)</f>
        <v xml:space="preserve">daniel.jadue@recoleta.cl </v>
      </c>
      <c r="Q696" s="178">
        <f>VLOOKUP(A696,'BASE REGISTRO AGOSTO'!$A$1:$T$889,17,FALSE)</f>
        <v>0</v>
      </c>
      <c r="R696" s="178">
        <f>VLOOKUP(A696,'BASE REGISTRO AGOSTO'!$A$1:$T$889,18,FALSE)</f>
        <v>91001</v>
      </c>
      <c r="S696" s="178" t="str">
        <f>VLOOKUP(A696,'BASE REGISTRO AGOSTO'!$A$1:$T$889,19,FALSE)</f>
        <v xml:space="preserve">No se acompañan. Aplica Informe Jurídico Nº 09, de  fecha 14 de marzo de 2011 del Departamento Jurídico y Dictamen Nº 070791, de 2009, de la Contraloría General de la República.  
</v>
      </c>
      <c r="T696" s="183">
        <f>VLOOKUP(A696,'BASE REGISTRO AGOSTO'!$A$1:$T$889,20,FALSE)</f>
        <v>38631</v>
      </c>
      <c r="U696" s="177">
        <v>7206</v>
      </c>
      <c r="V696" s="179">
        <v>22930328</v>
      </c>
      <c r="W696" s="179">
        <v>157077421</v>
      </c>
      <c r="X696" s="180">
        <v>44469</v>
      </c>
      <c r="Y696" s="176" t="s">
        <v>6489</v>
      </c>
      <c r="Z696" s="176" t="s">
        <v>6490</v>
      </c>
      <c r="AA696" s="181" t="s">
        <v>6573</v>
      </c>
    </row>
    <row r="697" spans="1:27" ht="15.75" customHeight="1" x14ac:dyDescent="0.2">
      <c r="A697" s="177">
        <v>7207</v>
      </c>
      <c r="B697" s="178" t="str">
        <f>VLOOKUP(A697,'BASE REGISTRO AGOSTO'!$A$1:$T$889,2,FALSE)</f>
        <v>I. Municipalidad de San Felipe</v>
      </c>
      <c r="C697" s="178">
        <f>VLOOKUP(A697,'BASE REGISTRO AGOSTO'!$A$1:$T$889,3,FALSE)</f>
        <v>690506009</v>
      </c>
      <c r="D697" s="178" t="str">
        <f>VLOOKUP(A697,'BASE REGISTRO AGOSTO'!$A$1:$T$889,4,FALSE)</f>
        <v>Municipalidad</v>
      </c>
      <c r="E697" s="178" t="str">
        <f>VLOOKUP(A697,'BASE REGISTRO AGOSTO'!$A$1:$T$889,5,FALSE)</f>
        <v>Constitución Política de la República, artículo 107</v>
      </c>
      <c r="F697" s="178" t="str">
        <f>VLOOKUP(A697,'BASE REGISTRO AGOSTO'!$A$1:$T$889,6,FALSE)</f>
        <v>Indefinida</v>
      </c>
      <c r="G697" s="178" t="str">
        <f>VLOOKUP(A697,'BASE REGISTRO AGOSTO'!$A$1:$T$889,7,FALSE)</f>
        <v>Según Ley Orgánica N° 18.695, artículos 1° al 4°</v>
      </c>
      <c r="H697" s="178" t="str">
        <f>VLOOKUP(A697,'BASE REGISTRO AGOSTO'!$A$1:$T$889,8,FALSE)</f>
        <v>no tiene</v>
      </c>
      <c r="I697" s="178">
        <f>VLOOKUP(A697,'BASE REGISTRO AGOSTO'!$A$1:$T$889,9,FALSE)</f>
        <v>0</v>
      </c>
      <c r="J697" s="178">
        <f>VLOOKUP(A697,'BASE REGISTRO AGOSTO'!$A$1:$T$889,10,FALSE)</f>
        <v>0</v>
      </c>
      <c r="K697" s="178" t="str">
        <f>VLOOKUP(A697,'BASE REGISTRO AGOSTO'!$A$1:$T$889,11,FALSE)</f>
        <v xml:space="preserve">Carmen Gisele Castillo Taucher
</v>
      </c>
      <c r="L697" s="178" t="str">
        <f>VLOOKUP(A697,'BASE REGISTRO AGOSTO'!$A$1:$T$889,12,FALSE)</f>
        <v xml:space="preserve">Salinas N° 1211, comuna y provincia de San Felipe, Quinta Región
</v>
      </c>
      <c r="M697" s="178" t="str">
        <f>VLOOKUP(A697,'BASE REGISTRO AGOSTO'!$A$1:$T$889,13,FALSE)</f>
        <v>V</v>
      </c>
      <c r="N697" s="178" t="str">
        <f>VLOOKUP(A697,'BASE REGISTRO AGOSTO'!$A$1:$T$889,14,FALSE)</f>
        <v>San Felipe</v>
      </c>
      <c r="O697" s="178" t="str">
        <f>VLOOKUP(A697,'BASE REGISTRO AGOSTO'!$A$1:$T$889,15,FALSE)</f>
        <v>Fonos: (34) -509000- 510077</v>
      </c>
      <c r="P697" s="178" t="str">
        <f>VLOOKUP(A697,'BASE REGISTRO AGOSTO'!$A$1:$T$889,16,FALSE)</f>
        <v>rrhh@sanfe.cl, secretaria@sanfe.cl              ccastillo@munisanfelipe.cl</v>
      </c>
      <c r="Q697" s="178">
        <f>VLOOKUP(A697,'BASE REGISTRO AGOSTO'!$A$1:$T$889,17,FALSE)</f>
        <v>0</v>
      </c>
      <c r="R697" s="178">
        <f>VLOOKUP(A697,'BASE REGISTRO AGOSTO'!$A$1:$T$889,18,FALSE)</f>
        <v>91001</v>
      </c>
      <c r="S697" s="178" t="str">
        <f>VLOOKUP(A697,'BASE REGISTRO AGOSTO'!$A$1:$T$889,19,FALSE)</f>
        <v>No se acompañan. Aplica Informe Jurídico Nº 09, de  fecha 14 de marzo de 2011 del Departamento Jurídico y Dictamen Nº 070791, de 2009, de la Contraloría General de la República.</v>
      </c>
      <c r="T697" s="183">
        <f>VLOOKUP(A697,'BASE REGISTRO AGOSTO'!$A$1:$T$889,20,FALSE)</f>
        <v>38631</v>
      </c>
      <c r="U697" s="177">
        <v>7207</v>
      </c>
      <c r="V697" s="179">
        <v>6439140</v>
      </c>
      <c r="W697" s="179">
        <v>45260730</v>
      </c>
      <c r="X697" s="180">
        <v>44469</v>
      </c>
      <c r="Y697" s="176" t="s">
        <v>6489</v>
      </c>
      <c r="Z697" s="176" t="s">
        <v>6490</v>
      </c>
      <c r="AA697" s="181" t="s">
        <v>6497</v>
      </c>
    </row>
    <row r="698" spans="1:27" ht="15.75" customHeight="1" x14ac:dyDescent="0.2">
      <c r="A698" s="177">
        <v>7208</v>
      </c>
      <c r="B698" s="178" t="str">
        <f>VLOOKUP(A698,'BASE REGISTRO AGOSTO'!$A$1:$T$889,2,FALSE)</f>
        <v xml:space="preserve">
I. Municipalidad de Huechuraba
</v>
      </c>
      <c r="C698" s="178">
        <f>VLOOKUP(A698,'BASE REGISTRO AGOSTO'!$A$1:$T$889,3,FALSE)</f>
        <v>692554000</v>
      </c>
      <c r="D698" s="178" t="str">
        <f>VLOOKUP(A698,'BASE REGISTRO AGOSTO'!$A$1:$T$889,4,FALSE)</f>
        <v>Municipalidad</v>
      </c>
      <c r="E698" s="178" t="str">
        <f>VLOOKUP(A698,'BASE REGISTRO AGOSTO'!$A$1:$T$889,5,FALSE)</f>
        <v>Constitución Política de la República, art. 107.</v>
      </c>
      <c r="F698" s="178" t="str">
        <f>VLOOKUP(A698,'BASE REGISTRO AGOSTO'!$A$1:$T$889,6,FALSE)</f>
        <v>Indefinida.</v>
      </c>
      <c r="G698" s="178" t="str">
        <f>VLOOKUP(A698,'BASE REGISTRO AGOSTO'!$A$1:$T$889,7,FALSE)</f>
        <v>Según Ley Orgánica Constitucional Nº 18.695, arts. 1º al 4º.</v>
      </c>
      <c r="H698" s="178" t="str">
        <f>VLOOKUP(A698,'BASE REGISTRO AGOSTO'!$A$1:$T$889,8,FALSE)</f>
        <v>no tiene</v>
      </c>
      <c r="I698" s="178">
        <f>VLOOKUP(A698,'BASE REGISTRO AGOSTO'!$A$1:$T$889,9,FALSE)</f>
        <v>0</v>
      </c>
      <c r="J698" s="178">
        <f>VLOOKUP(A698,'BASE REGISTRO AGOSTO'!$A$1:$T$889,10,FALSE)</f>
        <v>0</v>
      </c>
      <c r="K698" s="178" t="str">
        <f>VLOOKUP(A698,'BASE REGISTRO AGOSTO'!$A$1:$T$889,11,FALSE)</f>
        <v xml:space="preserve">Carlos César Luis Cuadrado Prats   
Alcalde
</v>
      </c>
      <c r="L698" s="178" t="str">
        <f>VLOOKUP(A698,'BASE REGISTRO AGOSTO'!$A$1:$T$889,12,FALSE)</f>
        <v xml:space="preserve">Avenida Premio Nobel Nº5555, comuna de Huechuraba.
</v>
      </c>
      <c r="M698" s="178" t="str">
        <f>VLOOKUP(A698,'BASE REGISTRO AGOSTO'!$A$1:$T$889,13,FALSE)</f>
        <v>XIII</v>
      </c>
      <c r="N698" s="178" t="str">
        <f>VLOOKUP(A698,'BASE REGISTRO AGOSTO'!$A$1:$T$889,14,FALSE)</f>
        <v xml:space="preserve"> Huechuraba</v>
      </c>
      <c r="O698" s="178" t="str">
        <f>VLOOKUP(A698,'BASE REGISTRO AGOSTO'!$A$1:$T$889,15,FALSE)</f>
        <v>Fono 27511100</v>
      </c>
      <c r="P698" s="178" t="str">
        <f>VLOOKUP(A698,'BASE REGISTRO AGOSTO'!$A$1:$T$889,16,FALSE)</f>
        <v>alcaldecuadrado@huechuraba.cl</v>
      </c>
      <c r="Q698" s="178">
        <f>VLOOKUP(A698,'BASE REGISTRO AGOSTO'!$A$1:$T$889,17,FALSE)</f>
        <v>0</v>
      </c>
      <c r="R698" s="178">
        <f>VLOOKUP(A698,'BASE REGISTRO AGOSTO'!$A$1:$T$889,18,FALSE)</f>
        <v>91001</v>
      </c>
      <c r="S698" s="178" t="str">
        <f>VLOOKUP(A698,'BASE REGISTRO AGOSTO'!$A$1:$T$889,19,FALSE)</f>
        <v xml:space="preserve">No se acompañan. Aplica Informe Jurídico Nº 09, de  fecha 14 de marzo de 2011 del Departamento Jurídico y Dictamen Nº 070791, de 2009, de la Contraloría General de la República.
</v>
      </c>
      <c r="T698" s="183">
        <f>VLOOKUP(A698,'BASE REGISTRO AGOSTO'!$A$1:$T$889,20,FALSE)</f>
        <v>38649</v>
      </c>
      <c r="U698" s="177">
        <v>7208</v>
      </c>
      <c r="V698" s="179">
        <v>4006575</v>
      </c>
      <c r="W698" s="179">
        <v>24155655</v>
      </c>
      <c r="X698" s="180">
        <v>44469</v>
      </c>
      <c r="Y698" s="176" t="s">
        <v>6489</v>
      </c>
      <c r="Z698" s="176" t="s">
        <v>6490</v>
      </c>
      <c r="AA698" s="181" t="s">
        <v>6612</v>
      </c>
    </row>
    <row r="699" spans="1:27" ht="15.75" customHeight="1" x14ac:dyDescent="0.2">
      <c r="A699" s="177">
        <v>7209</v>
      </c>
      <c r="B699" s="178" t="str">
        <f>VLOOKUP(A699,'BASE REGISTRO AGOSTO'!$A$1:$T$889,2,FALSE)</f>
        <v xml:space="preserve">
I. Municipalidad de Pozo Almonte
</v>
      </c>
      <c r="C699" s="178">
        <f>VLOOKUP(A699,'BASE REGISTRO AGOSTO'!$A$1:$T$889,3,FALSE)</f>
        <v>830175008</v>
      </c>
      <c r="D699" s="178" t="str">
        <f>VLOOKUP(A699,'BASE REGISTRO AGOSTO'!$A$1:$T$889,4,FALSE)</f>
        <v>Municipalidad</v>
      </c>
      <c r="E699" s="178" t="str">
        <f>VLOOKUP(A699,'BASE REGISTRO AGOSTO'!$A$1:$T$889,5,FALSE)</f>
        <v>Constitución Política de la República, artículo 107.</v>
      </c>
      <c r="F699" s="178" t="str">
        <f>VLOOKUP(A699,'BASE REGISTRO AGOSTO'!$A$1:$T$889,6,FALSE)</f>
        <v>Indefinida.</v>
      </c>
      <c r="G699" s="178" t="str">
        <f>VLOOKUP(A699,'BASE REGISTRO AGOSTO'!$A$1:$T$889,7,FALSE)</f>
        <v>Según Ley Orgánica Nº 18.695, artículos 1º al 4º.</v>
      </c>
      <c r="H699" s="178" t="str">
        <f>VLOOKUP(A699,'BASE REGISTRO AGOSTO'!$A$1:$T$889,8,FALSE)</f>
        <v>no tiene</v>
      </c>
      <c r="I699" s="178">
        <f>VLOOKUP(A699,'BASE REGISTRO AGOSTO'!$A$1:$T$889,9,FALSE)</f>
        <v>0</v>
      </c>
      <c r="J699" s="178">
        <f>VLOOKUP(A699,'BASE REGISTRO AGOSTO'!$A$1:$T$889,10,FALSE)</f>
        <v>0</v>
      </c>
      <c r="K699" s="178" t="str">
        <f>VLOOKUP(A699,'BASE REGISTRO AGOSTO'!$A$1:$T$889,11,FALSE)</f>
        <v xml:space="preserve">José Fernando Muñoz Cáceres              </v>
      </c>
      <c r="L699" s="178" t="str">
        <f>VLOOKUP(A699,'BASE REGISTRO AGOSTO'!$A$1:$T$889,12,FALSE)</f>
        <v xml:space="preserve">Balmaceda Nº 276, comuna de Pozo Almonte, Primera Región.
</v>
      </c>
      <c r="M699" s="178" t="str">
        <f>VLOOKUP(A699,'BASE REGISTRO AGOSTO'!$A$1:$T$889,13,FALSE)</f>
        <v>I</v>
      </c>
      <c r="N699" s="178" t="str">
        <f>VLOOKUP(A699,'BASE REGISTRO AGOSTO'!$A$1:$T$889,14,FALSE)</f>
        <v>Pozo Almonte</v>
      </c>
      <c r="O699" s="178" t="str">
        <f>VLOOKUP(A699,'BASE REGISTRO AGOSTO'!$A$1:$T$889,15,FALSE)</f>
        <v>Fonos: 57-751477  57-751220</v>
      </c>
      <c r="P699" s="178">
        <f>VLOOKUP(A699,'BASE REGISTRO AGOSTO'!$A$1:$T$889,16,FALSE)</f>
        <v>0</v>
      </c>
      <c r="Q699" s="178">
        <f>VLOOKUP(A699,'BASE REGISTRO AGOSTO'!$A$1:$T$889,17,FALSE)</f>
        <v>0</v>
      </c>
      <c r="R699" s="178">
        <f>VLOOKUP(A699,'BASE REGISTRO AGOSTO'!$A$1:$T$889,18,FALSE)</f>
        <v>91001</v>
      </c>
      <c r="S699" s="178" t="str">
        <f>VLOOKUP(A699,'BASE REGISTRO AGOSTO'!$A$1:$T$889,19,FALSE)</f>
        <v xml:space="preserve">No se acompañan. Aplica Informe Jurídico Nº 09, de  fecha 14 de marzo de 2011 del Departamento Jurídico y Dictamen Nº 070791, de 2009, de la Contraloría General de la República.  
</v>
      </c>
      <c r="T699" s="183">
        <f>VLOOKUP(A699,'BASE REGISTRO AGOSTO'!$A$1:$T$889,20,FALSE)</f>
        <v>38649</v>
      </c>
      <c r="U699" s="177">
        <v>7209</v>
      </c>
      <c r="V699" s="179">
        <v>0</v>
      </c>
      <c r="W699" s="179">
        <v>24869724</v>
      </c>
      <c r="X699" s="180">
        <v>44469</v>
      </c>
      <c r="Y699" s="176" t="s">
        <v>6489</v>
      </c>
      <c r="Z699" s="176" t="s">
        <v>6490</v>
      </c>
      <c r="AA699" s="181" t="s">
        <v>6513</v>
      </c>
    </row>
    <row r="700" spans="1:27" ht="15.75" customHeight="1" x14ac:dyDescent="0.2">
      <c r="A700" s="177">
        <v>7211</v>
      </c>
      <c r="B700" s="178" t="str">
        <f>VLOOKUP(A700,'BASE REGISTRO AGOSTO'!$A$1:$T$889,2,FALSE)</f>
        <v xml:space="preserve">
I. Municipalidad de San Pedro
</v>
      </c>
      <c r="C700" s="178">
        <f>VLOOKUP(A700,'BASE REGISTRO AGOSTO'!$A$1:$T$889,3,FALSE)</f>
        <v>690731002</v>
      </c>
      <c r="D700" s="178" t="str">
        <f>VLOOKUP(A700,'BASE REGISTRO AGOSTO'!$A$1:$T$889,4,FALSE)</f>
        <v>Municipalidad</v>
      </c>
      <c r="E700" s="178" t="str">
        <f>VLOOKUP(A700,'BASE REGISTRO AGOSTO'!$A$1:$T$889,5,FALSE)</f>
        <v>Constitución Política de la República, artículo 107.</v>
      </c>
      <c r="F700" s="178" t="str">
        <f>VLOOKUP(A700,'BASE REGISTRO AGOSTO'!$A$1:$T$889,6,FALSE)</f>
        <v>Indefinida.</v>
      </c>
      <c r="G700" s="178" t="str">
        <f>VLOOKUP(A700,'BASE REGISTRO AGOSTO'!$A$1:$T$889,7,FALSE)</f>
        <v>Según Ley Orgánica Nº 18.695, artículos 1º al 4º.</v>
      </c>
      <c r="H700" s="178" t="str">
        <f>VLOOKUP(A700,'BASE REGISTRO AGOSTO'!$A$1:$T$889,8,FALSE)</f>
        <v>No tiene</v>
      </c>
      <c r="I700" s="178">
        <f>VLOOKUP(A700,'BASE REGISTRO AGOSTO'!$A$1:$T$889,9,FALSE)</f>
        <v>0</v>
      </c>
      <c r="J700" s="178">
        <f>VLOOKUP(A700,'BASE REGISTRO AGOSTO'!$A$1:$T$889,10,FALSE)</f>
        <v>0</v>
      </c>
      <c r="K700" s="178" t="str">
        <f>VLOOKUP(A700,'BASE REGISTRO AGOSTO'!$A$1:$T$889,11,FALSE)</f>
        <v xml:space="preserve">Emilio Cerda Sagurie
</v>
      </c>
      <c r="L700" s="178" t="str">
        <f>VLOOKUP(A700,'BASE REGISTRO AGOSTO'!$A$1:$T$889,12,FALSE)</f>
        <v xml:space="preserve">Av. Hermosilla N°11, comuna de San Pedro, provincia de Melipilla, Región Metropolitana.
</v>
      </c>
      <c r="M700" s="178" t="str">
        <f>VLOOKUP(A700,'BASE REGISTRO AGOSTO'!$A$1:$T$889,13,FALSE)</f>
        <v>XIII</v>
      </c>
      <c r="N700" s="178" t="str">
        <f>VLOOKUP(A700,'BASE REGISTRO AGOSTO'!$A$1:$T$889,14,FALSE)</f>
        <v>San Pedro</v>
      </c>
      <c r="O700" s="178" t="str">
        <f>VLOOKUP(A700,'BASE REGISTRO AGOSTO'!$A$1:$T$889,15,FALSE)</f>
        <v xml:space="preserve">Fonos: 228405961 Anexo 16
</v>
      </c>
      <c r="P700" s="178" t="str">
        <f>VLOOKUP(A700,'BASE REGISTRO AGOSTO'!$A$1:$T$889,16,FALSE)</f>
        <v>alcaldia@munisanpedro.cl 
oficinapartes@munisanpedro.cl</v>
      </c>
      <c r="Q700" s="178">
        <f>VLOOKUP(A700,'BASE REGISTRO AGOSTO'!$A$1:$T$889,17,FALSE)</f>
        <v>0</v>
      </c>
      <c r="R700" s="178">
        <f>VLOOKUP(A700,'BASE REGISTRO AGOSTO'!$A$1:$T$889,18,FALSE)</f>
        <v>91001</v>
      </c>
      <c r="S700" s="178" t="str">
        <f>VLOOKUP(A700,'BASE REGISTRO AGOSTO'!$A$1:$T$889,19,FALSE)</f>
        <v xml:space="preserve">No se acompañan. Aplica Informe Jurídico Nº 09, de  fecha 14 de marzo de 2011 del Departamento Jurídico y Dictamen Nº 070791, de 2009, de la Contraloría General de la República.  
</v>
      </c>
      <c r="T700" s="183">
        <f>VLOOKUP(A700,'BASE REGISTRO AGOSTO'!$A$1:$T$889,20,FALSE)</f>
        <v>38656</v>
      </c>
      <c r="U700" s="177">
        <v>7211</v>
      </c>
      <c r="V700" s="179">
        <v>2861840</v>
      </c>
      <c r="W700" s="179">
        <v>22894720</v>
      </c>
      <c r="X700" s="180">
        <v>44469</v>
      </c>
      <c r="Y700" s="176" t="s">
        <v>6489</v>
      </c>
      <c r="Z700" s="176" t="s">
        <v>6490</v>
      </c>
      <c r="AA700" s="181" t="s">
        <v>6667</v>
      </c>
    </row>
    <row r="701" spans="1:27" ht="15.75" customHeight="1" x14ac:dyDescent="0.2">
      <c r="A701" s="177">
        <v>7212</v>
      </c>
      <c r="B701" s="178" t="str">
        <f>VLOOKUP(A701,'BASE REGISTRO AGOSTO'!$A$1:$T$889,2,FALSE)</f>
        <v xml:space="preserve">
I. Municipalidad de Monte Patria
</v>
      </c>
      <c r="C701" s="178">
        <f>VLOOKUP(A701,'BASE REGISTRO AGOSTO'!$A$1:$T$889,3,FALSE)</f>
        <v>690408007</v>
      </c>
      <c r="D701" s="178" t="str">
        <f>VLOOKUP(A701,'BASE REGISTRO AGOSTO'!$A$1:$T$889,4,FALSE)</f>
        <v>Municipalidad</v>
      </c>
      <c r="E701" s="178" t="str">
        <f>VLOOKUP(A701,'BASE REGISTRO AGOSTO'!$A$1:$T$889,5,FALSE)</f>
        <v>Constitución Política de la República, artículo 107.</v>
      </c>
      <c r="F701" s="178" t="str">
        <f>VLOOKUP(A701,'BASE REGISTRO AGOSTO'!$A$1:$T$889,6,FALSE)</f>
        <v>Indefinida.</v>
      </c>
      <c r="G701" s="178" t="str">
        <f>VLOOKUP(A701,'BASE REGISTRO AGOSTO'!$A$1:$T$889,7,FALSE)</f>
        <v>Según Ley Orgánica Nº 18.695, artículos 1º al 4º.</v>
      </c>
      <c r="H701" s="178" t="str">
        <f>VLOOKUP(A701,'BASE REGISTRO AGOSTO'!$A$1:$T$889,8,FALSE)</f>
        <v>no tiene</v>
      </c>
      <c r="I701" s="178">
        <f>VLOOKUP(A701,'BASE REGISTRO AGOSTO'!$A$1:$T$889,9,FALSE)</f>
        <v>0</v>
      </c>
      <c r="J701" s="178">
        <f>VLOOKUP(A701,'BASE REGISTRO AGOSTO'!$A$1:$T$889,10,FALSE)</f>
        <v>0</v>
      </c>
      <c r="K701" s="178" t="str">
        <f>VLOOKUP(A701,'BASE REGISTRO AGOSTO'!$A$1:$T$889,11,FALSE)</f>
        <v xml:space="preserve">Cristián Daniel Herrera Peña
</v>
      </c>
      <c r="L701" s="178" t="str">
        <f>VLOOKUP(A701,'BASE REGISTRO AGOSTO'!$A$1:$T$889,12,FALSE)</f>
        <v xml:space="preserve">Diaguitas 31, comuna de Monte Patria, provincia de Limarí, Cuarta Región.
</v>
      </c>
      <c r="M701" s="178" t="str">
        <f>VLOOKUP(A701,'BASE REGISTRO AGOSTO'!$A$1:$T$889,13,FALSE)</f>
        <v>IV</v>
      </c>
      <c r="N701" s="178" t="str">
        <f>VLOOKUP(A701,'BASE REGISTRO AGOSTO'!$A$1:$T$889,14,FALSE)</f>
        <v>Monte Patria</v>
      </c>
      <c r="O701" s="178" t="str">
        <f>VLOOKUP(A701,'BASE REGISTRO AGOSTO'!$A$1:$T$889,15,FALSE)</f>
        <v xml:space="preserve">(532) 354400 anexo 211-214 </v>
      </c>
      <c r="P701" s="178" t="str">
        <f>VLOOKUP(A701,'BASE REGISTRO AGOSTO'!$A$1:$T$889,16,FALSE)</f>
        <v xml:space="preserve">Correo electrónico de representante legal: 
cristianherrera@mpatria.cl 
Correo electrónico de proyecto: ppfmontepatria@gmail.com
</v>
      </c>
      <c r="Q701" s="178">
        <f>VLOOKUP(A701,'BASE REGISTRO AGOSTO'!$A$1:$T$889,17,FALSE)</f>
        <v>0</v>
      </c>
      <c r="R701" s="178">
        <f>VLOOKUP(A701,'BASE REGISTRO AGOSTO'!$A$1:$T$889,18,FALSE)</f>
        <v>91001</v>
      </c>
      <c r="S701" s="178" t="str">
        <f>VLOOKUP(A701,'BASE REGISTRO AGOSTO'!$A$1:$T$889,19,FALSE)</f>
        <v xml:space="preserve">No se acompañan. Aplica Informe Jurídico Nº 09, de  fecha 14 de marzo de 2011 del Departamento Jurídico y Dictamen Nº 070791, de 2009, de la Contraloría General de la República.  
</v>
      </c>
      <c r="T701" s="183">
        <f>VLOOKUP(A701,'BASE REGISTRO AGOSTO'!$A$1:$T$889,20,FALSE)</f>
        <v>38658</v>
      </c>
      <c r="U701" s="177">
        <v>7212</v>
      </c>
      <c r="V701" s="179">
        <v>10921506</v>
      </c>
      <c r="W701" s="179">
        <v>80656022</v>
      </c>
      <c r="X701" s="180">
        <v>44469</v>
      </c>
      <c r="Y701" s="176" t="s">
        <v>6489</v>
      </c>
      <c r="Z701" s="176" t="s">
        <v>6490</v>
      </c>
      <c r="AA701" s="181" t="s">
        <v>6668</v>
      </c>
    </row>
    <row r="702" spans="1:27" ht="15.75" customHeight="1" x14ac:dyDescent="0.2">
      <c r="A702" s="177">
        <v>7215</v>
      </c>
      <c r="B702" s="178" t="str">
        <f>VLOOKUP(A702,'BASE REGISTRO AGOSTO'!$A$1:$T$889,2,FALSE)</f>
        <v xml:space="preserve">
I. Municipalidad de Frutillar
</v>
      </c>
      <c r="C702" s="178">
        <f>VLOOKUP(A702,'BASE REGISTRO AGOSTO'!$A$1:$T$889,3,FALSE)</f>
        <v>692207009</v>
      </c>
      <c r="D702" s="178" t="str">
        <f>VLOOKUP(A702,'BASE REGISTRO AGOSTO'!$A$1:$T$889,4,FALSE)</f>
        <v>Municipalidad</v>
      </c>
      <c r="E702" s="178" t="str">
        <f>VLOOKUP(A702,'BASE REGISTRO AGOSTO'!$A$1:$T$889,5,FALSE)</f>
        <v>Constitución Política de la República, artículo 107.</v>
      </c>
      <c r="F702" s="178" t="str">
        <f>VLOOKUP(A702,'BASE REGISTRO AGOSTO'!$A$1:$T$889,6,FALSE)</f>
        <v>Indefinida.</v>
      </c>
      <c r="G702" s="178" t="str">
        <f>VLOOKUP(A702,'BASE REGISTRO AGOSTO'!$A$1:$T$889,7,FALSE)</f>
        <v>Según Ley Orgánica Constitucional Nº 18.695, arts. 1º al 4º.</v>
      </c>
      <c r="H702" s="178" t="str">
        <f>VLOOKUP(A702,'BASE REGISTRO AGOSTO'!$A$1:$T$889,8,FALSE)</f>
        <v>no tiene</v>
      </c>
      <c r="I702" s="178">
        <f>VLOOKUP(A702,'BASE REGISTRO AGOSTO'!$A$1:$T$889,9,FALSE)</f>
        <v>0</v>
      </c>
      <c r="J702" s="178">
        <f>VLOOKUP(A702,'BASE REGISTRO AGOSTO'!$A$1:$T$889,10,FALSE)</f>
        <v>0</v>
      </c>
      <c r="K702" s="178" t="str">
        <f>VLOOKUP(A702,'BASE REGISTRO AGOSTO'!$A$1:$T$889,11,FALSE)</f>
        <v xml:space="preserve">Claus Pedro Lindemann Vierth,     </v>
      </c>
      <c r="L702" s="178" t="str">
        <f>VLOOKUP(A702,'BASE REGISTRO AGOSTO'!$A$1:$T$889,12,FALSE)</f>
        <v>Philippi Nº 753, comuna de Frutillar, Provincia de Llanquihue, Décima Región de Los Lagos.</v>
      </c>
      <c r="M702" s="178" t="str">
        <f>VLOOKUP(A702,'BASE REGISTRO AGOSTO'!$A$1:$T$889,13,FALSE)</f>
        <v>X</v>
      </c>
      <c r="N702" s="178" t="str">
        <f>VLOOKUP(A702,'BASE REGISTRO AGOSTO'!$A$1:$T$889,14,FALSE)</f>
        <v>Frutillar</v>
      </c>
      <c r="O702" s="178">
        <f>VLOOKUP(A702,'BASE REGISTRO AGOSTO'!$A$1:$T$889,15,FALSE)</f>
        <v>0</v>
      </c>
      <c r="P702" s="178">
        <f>VLOOKUP(A702,'BASE REGISTRO AGOSTO'!$A$1:$T$889,16,FALSE)</f>
        <v>0</v>
      </c>
      <c r="Q702" s="178">
        <f>VLOOKUP(A702,'BASE REGISTRO AGOSTO'!$A$1:$T$889,17,FALSE)</f>
        <v>0</v>
      </c>
      <c r="R702" s="178">
        <f>VLOOKUP(A702,'BASE REGISTRO AGOSTO'!$A$1:$T$889,18,FALSE)</f>
        <v>91001</v>
      </c>
      <c r="S702" s="178" t="str">
        <f>VLOOKUP(A702,'BASE REGISTRO AGOSTO'!$A$1:$T$889,19,FALSE)</f>
        <v xml:space="preserve">No se acompañan. Aplica Informe Jurídico Nº 09, de  fecha 14 de marzo de 2011 del Departamento Jurídico y Dictamen Nº 070791, de 2009, de la Contraloría General de la República.  
</v>
      </c>
      <c r="T702" s="183">
        <f>VLOOKUP(A702,'BASE REGISTRO AGOSTO'!$A$1:$T$889,20,FALSE)</f>
        <v>38663</v>
      </c>
      <c r="U702" s="177">
        <v>7215</v>
      </c>
      <c r="V702" s="179">
        <v>4078121</v>
      </c>
      <c r="W702" s="179">
        <v>28665128</v>
      </c>
      <c r="X702" s="180">
        <v>44469</v>
      </c>
      <c r="Y702" s="176" t="s">
        <v>6489</v>
      </c>
      <c r="Z702" s="176" t="s">
        <v>6490</v>
      </c>
      <c r="AA702" s="181" t="s">
        <v>6669</v>
      </c>
    </row>
    <row r="703" spans="1:27" ht="15.75" customHeight="1" x14ac:dyDescent="0.2">
      <c r="A703" s="177">
        <v>7217</v>
      </c>
      <c r="B703" s="178" t="str">
        <f>VLOOKUP(A703,'BASE REGISTRO AGOSTO'!$A$1:$T$889,2,FALSE)</f>
        <v xml:space="preserve">
I. Municipalidad de Pica
</v>
      </c>
      <c r="C703" s="178">
        <f>VLOOKUP(A703,'BASE REGISTRO AGOSTO'!$A$1:$T$889,3,FALSE)</f>
        <v>690104008</v>
      </c>
      <c r="D703" s="178" t="str">
        <f>VLOOKUP(A703,'BASE REGISTRO AGOSTO'!$A$1:$T$889,4,FALSE)</f>
        <v>Municipalidad</v>
      </c>
      <c r="E703" s="178" t="str">
        <f>VLOOKUP(A703,'BASE REGISTRO AGOSTO'!$A$1:$T$889,5,FALSE)</f>
        <v>Constitución Política de la República, artículo 107.</v>
      </c>
      <c r="F703" s="178" t="str">
        <f>VLOOKUP(A703,'BASE REGISTRO AGOSTO'!$A$1:$T$889,6,FALSE)</f>
        <v>Indefinida.</v>
      </c>
      <c r="G703" s="178" t="str">
        <f>VLOOKUP(A703,'BASE REGISTRO AGOSTO'!$A$1:$T$889,7,FALSE)</f>
        <v>Según Ley Orgánica Nº 18.695, artículos 1º al 4º.</v>
      </c>
      <c r="H703" s="178" t="str">
        <f>VLOOKUP(A703,'BASE REGISTRO AGOSTO'!$A$1:$T$889,8,FALSE)</f>
        <v>no tiene</v>
      </c>
      <c r="I703" s="178">
        <f>VLOOKUP(A703,'BASE REGISTRO AGOSTO'!$A$1:$T$889,9,FALSE)</f>
        <v>0</v>
      </c>
      <c r="J703" s="178">
        <f>VLOOKUP(A703,'BASE REGISTRO AGOSTO'!$A$1:$T$889,10,FALSE)</f>
        <v>0</v>
      </c>
      <c r="K703" s="178" t="str">
        <f>VLOOKUP(A703,'BASE REGISTRO AGOSTO'!$A$1:$T$889,11,FALSE)</f>
        <v xml:space="preserve">Iván Manuel Infante Chacón      </v>
      </c>
      <c r="L703" s="178" t="str">
        <f>VLOOKUP(A703,'BASE REGISTRO AGOSTO'!$A$1:$T$889,12,FALSE)</f>
        <v xml:space="preserve">Plaza de Armas Nº 20, comuna de Pica, Primera Región.
</v>
      </c>
      <c r="M703" s="178" t="str">
        <f>VLOOKUP(A703,'BASE REGISTRO AGOSTO'!$A$1:$T$889,13,FALSE)</f>
        <v>I</v>
      </c>
      <c r="N703" s="178" t="str">
        <f>VLOOKUP(A703,'BASE REGISTRO AGOSTO'!$A$1:$T$889,14,FALSE)</f>
        <v>Pica</v>
      </c>
      <c r="O703" s="178" t="str">
        <f>VLOOKUP(A703,'BASE REGISTRO AGOSTO'!$A$1:$T$889,15,FALSE)</f>
        <v>Fonos: 57-741310 - 57-741340 – 57-741593</v>
      </c>
      <c r="P703" s="178" t="str">
        <f>VLOOKUP(A703,'BASE REGISTRO AGOSTO'!$A$1:$T$889,16,FALSE)</f>
        <v>www.pica.cl        alcaldía@pica.cl</v>
      </c>
      <c r="Q703" s="178">
        <f>VLOOKUP(A703,'BASE REGISTRO AGOSTO'!$A$1:$T$889,17,FALSE)</f>
        <v>0</v>
      </c>
      <c r="R703" s="178">
        <f>VLOOKUP(A703,'BASE REGISTRO AGOSTO'!$A$1:$T$889,18,FALSE)</f>
        <v>91001</v>
      </c>
      <c r="S703" s="178" t="str">
        <f>VLOOKUP(A703,'BASE REGISTRO AGOSTO'!$A$1:$T$889,19,FALSE)</f>
        <v>Se acompaña Balance General año 2004, aprobado por Unidad de Auditoría.</v>
      </c>
      <c r="T703" s="183">
        <f>VLOOKUP(A703,'BASE REGISTRO AGOSTO'!$A$1:$T$889,20,FALSE)</f>
        <v>38673</v>
      </c>
      <c r="U703" s="177">
        <v>7217</v>
      </c>
      <c r="V703" s="179">
        <v>7326309</v>
      </c>
      <c r="W703" s="179">
        <v>25748324</v>
      </c>
      <c r="X703" s="180">
        <v>44469</v>
      </c>
      <c r="Y703" s="176" t="s">
        <v>6489</v>
      </c>
      <c r="Z703" s="176" t="s">
        <v>6490</v>
      </c>
      <c r="AA703" s="181" t="s">
        <v>6670</v>
      </c>
    </row>
    <row r="704" spans="1:27" ht="15.75" customHeight="1" x14ac:dyDescent="0.2">
      <c r="A704" s="177">
        <v>7219</v>
      </c>
      <c r="B704" s="178" t="str">
        <f>VLOOKUP(A704,'BASE REGISTRO AGOSTO'!$A$1:$T$889,2,FALSE)</f>
        <v xml:space="preserve">
I. Municipalidad de Pirque
</v>
      </c>
      <c r="C704" s="178">
        <f>VLOOKUP(A704,'BASE REGISTRO AGOSTO'!$A$1:$T$889,3,FALSE)</f>
        <v>690722003</v>
      </c>
      <c r="D704" s="178" t="str">
        <f>VLOOKUP(A704,'BASE REGISTRO AGOSTO'!$A$1:$T$889,4,FALSE)</f>
        <v>Municipalidad</v>
      </c>
      <c r="E704" s="178" t="str">
        <f>VLOOKUP(A704,'BASE REGISTRO AGOSTO'!$A$1:$T$889,5,FALSE)</f>
        <v>Constitución Política de la República, art. 107.</v>
      </c>
      <c r="F704" s="178" t="str">
        <f>VLOOKUP(A704,'BASE REGISTRO AGOSTO'!$A$1:$T$889,6,FALSE)</f>
        <v>Indefinida.</v>
      </c>
      <c r="G704" s="178" t="str">
        <f>VLOOKUP(A704,'BASE REGISTRO AGOSTO'!$A$1:$T$889,7,FALSE)</f>
        <v>Según Ley Orgánica Nº 18.695, arts. 1º al 4º.</v>
      </c>
      <c r="H704" s="178" t="str">
        <f>VLOOKUP(A704,'BASE REGISTRO AGOSTO'!$A$1:$T$889,8,FALSE)</f>
        <v>no tiene</v>
      </c>
      <c r="I704" s="178">
        <f>VLOOKUP(A704,'BASE REGISTRO AGOSTO'!$A$1:$T$889,9,FALSE)</f>
        <v>0</v>
      </c>
      <c r="J704" s="178">
        <f>VLOOKUP(A704,'BASE REGISTRO AGOSTO'!$A$1:$T$889,10,FALSE)</f>
        <v>0</v>
      </c>
      <c r="K704" s="178" t="str">
        <f>VLOOKUP(A704,'BASE REGISTRO AGOSTO'!$A$1:$T$889,11,FALSE)</f>
        <v xml:space="preserve">Cristian Balmaceda Undurraga, 
</v>
      </c>
      <c r="L704" s="178" t="str">
        <f>VLOOKUP(A704,'BASE REGISTRO AGOSTO'!$A$1:$T$889,12,FALSE)</f>
        <v xml:space="preserve">
 Av. Concha y Toro 02548, Pirque
</v>
      </c>
      <c r="M704" s="178" t="str">
        <f>VLOOKUP(A704,'BASE REGISTRO AGOSTO'!$A$1:$T$889,13,FALSE)</f>
        <v>XIII</v>
      </c>
      <c r="N704" s="178" t="str">
        <f>VLOOKUP(A704,'BASE REGISTRO AGOSTO'!$A$1:$T$889,14,FALSE)</f>
        <v>Pirque</v>
      </c>
      <c r="O704" s="178" t="str">
        <f>VLOOKUP(A704,'BASE REGISTRO AGOSTO'!$A$1:$T$889,15,FALSE)</f>
        <v xml:space="preserve">Mesa Central (56 02) 385 8500 </v>
      </c>
      <c r="P704" s="178">
        <f>VLOOKUP(A704,'BASE REGISTRO AGOSTO'!$A$1:$T$889,16,FALSE)</f>
        <v>0</v>
      </c>
      <c r="Q704" s="178">
        <f>VLOOKUP(A704,'BASE REGISTRO AGOSTO'!$A$1:$T$889,17,FALSE)</f>
        <v>0</v>
      </c>
      <c r="R704" s="178">
        <f>VLOOKUP(A704,'BASE REGISTRO AGOSTO'!$A$1:$T$889,18,FALSE)</f>
        <v>91001</v>
      </c>
      <c r="S704" s="178" t="str">
        <f>VLOOKUP(A704,'BASE REGISTRO AGOSTO'!$A$1:$T$889,19,FALSE)</f>
        <v xml:space="preserve">No se acompañan. Aplica Informe Jurídico Nº 09, de  fecha 14 de marzo de 2011 del Departamento Jurídico y Dictamen Nº 070791, de 2009, de la Contraloría General de la República.  </v>
      </c>
      <c r="T704" s="183">
        <f>VLOOKUP(A704,'BASE REGISTRO AGOSTO'!$A$1:$T$889,20,FALSE)</f>
        <v>38686</v>
      </c>
      <c r="U704" s="177">
        <v>7219</v>
      </c>
      <c r="V704" s="179">
        <v>5723680</v>
      </c>
      <c r="W704" s="179">
        <v>40231759</v>
      </c>
      <c r="X704" s="180">
        <v>44469</v>
      </c>
      <c r="Y704" s="176" t="s">
        <v>6489</v>
      </c>
      <c r="Z704" s="176" t="s">
        <v>6490</v>
      </c>
      <c r="AA704" s="181" t="s">
        <v>6671</v>
      </c>
    </row>
    <row r="705" spans="1:27" ht="15.75" customHeight="1" x14ac:dyDescent="0.2">
      <c r="A705" s="177">
        <v>7220</v>
      </c>
      <c r="B705" s="178" t="str">
        <f>VLOOKUP(A705,'BASE REGISTRO AGOSTO'!$A$1:$T$889,2,FALSE)</f>
        <v xml:space="preserve">
I. Municipalidad de Lampa
</v>
      </c>
      <c r="C705" s="178">
        <f>VLOOKUP(A705,'BASE REGISTRO AGOSTO'!$A$1:$T$889,3,FALSE)</f>
        <v>690714000</v>
      </c>
      <c r="D705" s="178" t="str">
        <f>VLOOKUP(A705,'BASE REGISTRO AGOSTO'!$A$1:$T$889,4,FALSE)</f>
        <v>Municipalidad</v>
      </c>
      <c r="E705" s="178" t="str">
        <f>VLOOKUP(A705,'BASE REGISTRO AGOSTO'!$A$1:$T$889,5,FALSE)</f>
        <v>Constitución Política de la República, artículo 107.</v>
      </c>
      <c r="F705" s="178" t="str">
        <f>VLOOKUP(A705,'BASE REGISTRO AGOSTO'!$A$1:$T$889,6,FALSE)</f>
        <v>Indefinida.</v>
      </c>
      <c r="G705" s="178" t="str">
        <f>VLOOKUP(A705,'BASE REGISTRO AGOSTO'!$A$1:$T$889,7,FALSE)</f>
        <v>Según Ley Orgánica Nº 18.695, artículos 1º al 4º.</v>
      </c>
      <c r="H705" s="178" t="str">
        <f>VLOOKUP(A705,'BASE REGISTRO AGOSTO'!$A$1:$T$889,8,FALSE)</f>
        <v>no tiene</v>
      </c>
      <c r="I705" s="178">
        <f>VLOOKUP(A705,'BASE REGISTRO AGOSTO'!$A$1:$T$889,9,FALSE)</f>
        <v>0</v>
      </c>
      <c r="J705" s="178">
        <f>VLOOKUP(A705,'BASE REGISTRO AGOSTO'!$A$1:$T$889,10,FALSE)</f>
        <v>0</v>
      </c>
      <c r="K705" s="178" t="str">
        <f>VLOOKUP(A705,'BASE REGISTRO AGOSTO'!$A$1:$T$889,11,FALSE)</f>
        <v xml:space="preserve">JONATHAN OPAZO CARRASCO </v>
      </c>
      <c r="L705" s="178" t="str">
        <f>VLOOKUP(A705,'BASE REGISTRO AGOSTO'!$A$1:$T$889,12,FALSE)</f>
        <v xml:space="preserve">Baquedano Nº 824, comuna de Lampa, Región Metropolitana.
</v>
      </c>
      <c r="M705" s="178" t="str">
        <f>VLOOKUP(A705,'BASE REGISTRO AGOSTO'!$A$1:$T$889,13,FALSE)</f>
        <v>XIII</v>
      </c>
      <c r="N705" s="178" t="str">
        <f>VLOOKUP(A705,'BASE REGISTRO AGOSTO'!$A$1:$T$889,14,FALSE)</f>
        <v>Lampa</v>
      </c>
      <c r="O705" s="178" t="str">
        <f>VLOOKUP(A705,'BASE REGISTRO AGOSTO'!$A$1:$T$889,15,FALSE)</f>
        <v xml:space="preserve">Fonos: 2586100 – 2586115 /226568500/226568501
 Fax:  8422622 – 8422652
</v>
      </c>
      <c r="P705" s="178" t="str">
        <f>VLOOKUP(A705,'BASE REGISTRO AGOSTO'!$A$1:$T$889,16,FALSE)</f>
        <v xml:space="preserve">alcaldia@lampa.cl
www.lampa.cl
</v>
      </c>
      <c r="Q705" s="178">
        <f>VLOOKUP(A705,'BASE REGISTRO AGOSTO'!$A$1:$T$889,17,FALSE)</f>
        <v>0</v>
      </c>
      <c r="R705" s="178">
        <f>VLOOKUP(A705,'BASE REGISTRO AGOSTO'!$A$1:$T$889,18,FALSE)</f>
        <v>91001</v>
      </c>
      <c r="S705" s="178" t="str">
        <f>VLOOKUP(A705,'BASE REGISTRO AGOSTO'!$A$1:$T$889,19,FALSE)</f>
        <v>No se acompañan. Aplica Informe Jurídico Nº 09, de  fecha 14 de marzo de 2011 del Departamento Jurídico y Dictamen Nº 070791, de 2009, de la Contraloría General de la República</v>
      </c>
      <c r="T705" s="183">
        <f>VLOOKUP(A705,'BASE REGISTRO AGOSTO'!$A$1:$T$889,20,FALSE)</f>
        <v>38686</v>
      </c>
      <c r="U705" s="177">
        <v>7220</v>
      </c>
      <c r="V705" s="179">
        <v>6152956</v>
      </c>
      <c r="W705" s="179">
        <v>37096186</v>
      </c>
      <c r="X705" s="180">
        <v>44469</v>
      </c>
      <c r="Y705" s="176" t="s">
        <v>6489</v>
      </c>
      <c r="Z705" s="176" t="s">
        <v>6490</v>
      </c>
      <c r="AA705" s="181" t="s">
        <v>6584</v>
      </c>
    </row>
    <row r="706" spans="1:27" ht="15.75" customHeight="1" x14ac:dyDescent="0.2">
      <c r="A706" s="177">
        <v>7222</v>
      </c>
      <c r="B706" s="178" t="str">
        <f>VLOOKUP(A706,'BASE REGISTRO AGOSTO'!$A$1:$T$889,2,FALSE)</f>
        <v xml:space="preserve">
I. Municipalidad de Diego de Almagro
</v>
      </c>
      <c r="C706" s="178" t="str">
        <f>VLOOKUP(A706,'BASE REGISTRO AGOSTO'!$A$1:$T$889,3,FALSE)</f>
        <v>69250500K</v>
      </c>
      <c r="D706" s="178" t="str">
        <f>VLOOKUP(A706,'BASE REGISTRO AGOSTO'!$A$1:$T$889,4,FALSE)</f>
        <v>Municipalidad</v>
      </c>
      <c r="E706" s="178" t="str">
        <f>VLOOKUP(A706,'BASE REGISTRO AGOSTO'!$A$1:$T$889,5,FALSE)</f>
        <v>Constitución Política de la República, art. 107.</v>
      </c>
      <c r="F706" s="178" t="str">
        <f>VLOOKUP(A706,'BASE REGISTRO AGOSTO'!$A$1:$T$889,6,FALSE)</f>
        <v>Indefinida.</v>
      </c>
      <c r="G706" s="178" t="str">
        <f>VLOOKUP(A706,'BASE REGISTRO AGOSTO'!$A$1:$T$889,7,FALSE)</f>
        <v>Según Ley Orgánica Nº 18.695, arts. 1º al 4º.</v>
      </c>
      <c r="H706" s="178" t="str">
        <f>VLOOKUP(A706,'BASE REGISTRO AGOSTO'!$A$1:$T$889,8,FALSE)</f>
        <v>no tiene</v>
      </c>
      <c r="I706" s="178">
        <f>VLOOKUP(A706,'BASE REGISTRO AGOSTO'!$A$1:$T$889,9,FALSE)</f>
        <v>0</v>
      </c>
      <c r="J706" s="178">
        <f>VLOOKUP(A706,'BASE REGISTRO AGOSTO'!$A$1:$T$889,10,FALSE)</f>
        <v>0</v>
      </c>
      <c r="K706" s="178" t="str">
        <f>VLOOKUP(A706,'BASE REGISTRO AGOSTO'!$A$1:$T$889,11,FALSE)</f>
        <v xml:space="preserve">Isaías Florencio Zavala Torres, </v>
      </c>
      <c r="L706" s="178" t="str">
        <f>VLOOKUP(A706,'BASE REGISTRO AGOSTO'!$A$1:$T$889,12,FALSE)</f>
        <v xml:space="preserve">Juan Martínez Nº 1403, comuna de Diego de Almagro, Tercera Región, casilla 13.
</v>
      </c>
      <c r="M706" s="178" t="str">
        <f>VLOOKUP(A706,'BASE REGISTRO AGOSTO'!$A$1:$T$889,13,FALSE)</f>
        <v>III</v>
      </c>
      <c r="N706" s="178" t="str">
        <f>VLOOKUP(A706,'BASE REGISTRO AGOSTO'!$A$1:$T$889,14,FALSE)</f>
        <v>Diego de Almagro</v>
      </c>
      <c r="O706" s="178" t="str">
        <f>VLOOKUP(A706,'BASE REGISTRO AGOSTO'!$A$1:$T$889,15,FALSE)</f>
        <v>Fonos (52) 441049- 441534- 441027</v>
      </c>
      <c r="P706" s="178">
        <f>VLOOKUP(A706,'BASE REGISTRO AGOSTO'!$A$1:$T$889,16,FALSE)</f>
        <v>0</v>
      </c>
      <c r="Q706" s="178">
        <f>VLOOKUP(A706,'BASE REGISTRO AGOSTO'!$A$1:$T$889,17,FALSE)</f>
        <v>0</v>
      </c>
      <c r="R706" s="178">
        <f>VLOOKUP(A706,'BASE REGISTRO AGOSTO'!$A$1:$T$889,18,FALSE)</f>
        <v>91001</v>
      </c>
      <c r="S706" s="178" t="str">
        <f>VLOOKUP(A706,'BASE REGISTRO AGOSTO'!$A$1:$T$889,19,FALSE)</f>
        <v>No se acompañan. Aplica Informe Jurídico Nº 09, de  fecha 14 de marzo de 2011 del Departamento Jurídico y Dictamen Nº 070791, de 2009, de la Contraloría General de la República</v>
      </c>
      <c r="T706" s="183">
        <f>VLOOKUP(A706,'BASE REGISTRO AGOSTO'!$A$1:$T$889,20,FALSE)</f>
        <v>38687</v>
      </c>
      <c r="U706" s="177">
        <v>7222</v>
      </c>
      <c r="V706" s="179">
        <v>9787492</v>
      </c>
      <c r="W706" s="179">
        <v>44043714</v>
      </c>
      <c r="X706" s="180">
        <v>44469</v>
      </c>
      <c r="Y706" s="176" t="s">
        <v>6489</v>
      </c>
      <c r="Z706" s="176" t="s">
        <v>6490</v>
      </c>
      <c r="AA706" s="181" t="s">
        <v>6656</v>
      </c>
    </row>
    <row r="707" spans="1:27" ht="15.75" customHeight="1" x14ac:dyDescent="0.2">
      <c r="A707" s="177">
        <v>7223</v>
      </c>
      <c r="B707" s="178" t="str">
        <f>VLOOKUP(A707,'BASE REGISTRO AGOSTO'!$A$1:$T$889,2,FALSE)</f>
        <v xml:space="preserve">
I. Municipalidad de Casablanca
</v>
      </c>
      <c r="C707" s="178">
        <f>VLOOKUP(A707,'BASE REGISTRO AGOSTO'!$A$1:$T$889,3,FALSE)</f>
        <v>690614006</v>
      </c>
      <c r="D707" s="178" t="str">
        <f>VLOOKUP(A707,'BASE REGISTRO AGOSTO'!$A$1:$T$889,4,FALSE)</f>
        <v>Municipalidad</v>
      </c>
      <c r="E707" s="178" t="str">
        <f>VLOOKUP(A707,'BASE REGISTRO AGOSTO'!$A$1:$T$889,5,FALSE)</f>
        <v>Constitución Política de la República, artículo 107.</v>
      </c>
      <c r="F707" s="178" t="str">
        <f>VLOOKUP(A707,'BASE REGISTRO AGOSTO'!$A$1:$T$889,6,FALSE)</f>
        <v>Indefinida.</v>
      </c>
      <c r="G707" s="178" t="str">
        <f>VLOOKUP(A707,'BASE REGISTRO AGOSTO'!$A$1:$T$889,7,FALSE)</f>
        <v>Según Ley Orgánica Nº 18.695, artículos 1º al 4º.</v>
      </c>
      <c r="H707" s="178" t="str">
        <f>VLOOKUP(A707,'BASE REGISTRO AGOSTO'!$A$1:$T$889,8,FALSE)</f>
        <v>no tiene</v>
      </c>
      <c r="I707" s="178">
        <f>VLOOKUP(A707,'BASE REGISTRO AGOSTO'!$A$1:$T$889,9,FALSE)</f>
        <v>0</v>
      </c>
      <c r="J707" s="178">
        <f>VLOOKUP(A707,'BASE REGISTRO AGOSTO'!$A$1:$T$889,10,FALSE)</f>
        <v>0</v>
      </c>
      <c r="K707" s="178" t="str">
        <f>VLOOKUP(A707,'BASE REGISTRO AGOSTO'!$A$1:$T$889,11,FALSE)</f>
        <v>Francisco Javier Riquelme López</v>
      </c>
      <c r="L707" s="178" t="str">
        <f>VLOOKUP(A707,'BASE REGISTRO AGOSTO'!$A$1:$T$889,12,FALSE)</f>
        <v xml:space="preserve">Constitución N°111, comuna de Casablanca, provincia de Valparaíso, Quinta Región.
</v>
      </c>
      <c r="M707" s="178" t="str">
        <f>VLOOKUP(A707,'BASE REGISTRO AGOSTO'!$A$1:$T$889,13,FALSE)</f>
        <v>V</v>
      </c>
      <c r="N707" s="178" t="str">
        <f>VLOOKUP(A707,'BASE REGISTRO AGOSTO'!$A$1:$T$889,14,FALSE)</f>
        <v>Casablanca</v>
      </c>
      <c r="O707" s="178" t="str">
        <f>VLOOKUP(A707,'BASE REGISTRO AGOSTO'!$A$1:$T$889,15,FALSE)</f>
        <v>Fonos: 32-277-400</v>
      </c>
      <c r="P707" s="178">
        <f>VLOOKUP(A707,'BASE REGISTRO AGOSTO'!$A$1:$T$889,16,FALSE)</f>
        <v>0</v>
      </c>
      <c r="Q707" s="178">
        <f>VLOOKUP(A707,'BASE REGISTRO AGOSTO'!$A$1:$T$889,17,FALSE)</f>
        <v>0</v>
      </c>
      <c r="R707" s="178">
        <f>VLOOKUP(A707,'BASE REGISTRO AGOSTO'!$A$1:$T$889,18,FALSE)</f>
        <v>91001</v>
      </c>
      <c r="S707" s="178" t="str">
        <f>VLOOKUP(A707,'BASE REGISTRO AGOSTO'!$A$1:$T$889,19,FALSE)</f>
        <v xml:space="preserve">No se acompañan. Aplica Informe Jurídico Nº 09, de  fecha 14 de marzo de 2011 del Departamento Jurídico y Dictamen Nº 070791, de 2009, de la Contraloría General de la República.  
</v>
      </c>
      <c r="T707" s="183">
        <f>VLOOKUP(A707,'BASE REGISTRO AGOSTO'!$A$1:$T$889,20,FALSE)</f>
        <v>38687</v>
      </c>
      <c r="U707" s="177">
        <v>7223</v>
      </c>
      <c r="V707" s="179">
        <v>4149667</v>
      </c>
      <c r="W707" s="179">
        <v>29168025</v>
      </c>
      <c r="X707" s="180">
        <v>44469</v>
      </c>
      <c r="Y707" s="176" t="s">
        <v>6489</v>
      </c>
      <c r="Z707" s="176" t="s">
        <v>6490</v>
      </c>
      <c r="AA707" s="181" t="s">
        <v>6631</v>
      </c>
    </row>
    <row r="708" spans="1:27" ht="15.75" customHeight="1" x14ac:dyDescent="0.2">
      <c r="A708" s="177">
        <v>7224</v>
      </c>
      <c r="B708" s="178" t="str">
        <f>VLOOKUP(A708,'BASE REGISTRO AGOSTO'!$A$1:$T$889,2,FALSE)</f>
        <v xml:space="preserve">
I. Municipalidad de Quintero.
</v>
      </c>
      <c r="C708" s="178" t="str">
        <f>VLOOKUP(A708,'BASE REGISTRO AGOSTO'!$A$1:$T$889,3,FALSE)</f>
        <v>69060700K</v>
      </c>
      <c r="D708" s="178" t="str">
        <f>VLOOKUP(A708,'BASE REGISTRO AGOSTO'!$A$1:$T$889,4,FALSE)</f>
        <v>Municipalidad</v>
      </c>
      <c r="E708" s="178" t="str">
        <f>VLOOKUP(A708,'BASE REGISTRO AGOSTO'!$A$1:$T$889,5,FALSE)</f>
        <v>Constitución Política de la República, art. 107.</v>
      </c>
      <c r="F708" s="178" t="str">
        <f>VLOOKUP(A708,'BASE REGISTRO AGOSTO'!$A$1:$T$889,6,FALSE)</f>
        <v>Indefinida.</v>
      </c>
      <c r="G708" s="178" t="str">
        <f>VLOOKUP(A708,'BASE REGISTRO AGOSTO'!$A$1:$T$889,7,FALSE)</f>
        <v>Según Ley Orgánica Nº 18.695, arts. 1º al 4º.</v>
      </c>
      <c r="H708" s="178" t="str">
        <f>VLOOKUP(A708,'BASE REGISTRO AGOSTO'!$A$1:$T$889,8,FALSE)</f>
        <v>no tiene</v>
      </c>
      <c r="I708" s="178">
        <f>VLOOKUP(A708,'BASE REGISTRO AGOSTO'!$A$1:$T$889,9,FALSE)</f>
        <v>0</v>
      </c>
      <c r="J708" s="178">
        <f>VLOOKUP(A708,'BASE REGISTRO AGOSTO'!$A$1:$T$889,10,FALSE)</f>
        <v>0</v>
      </c>
      <c r="K708" s="178" t="str">
        <f>VLOOKUP(A708,'BASE REGISTRO AGOSTO'!$A$1:$T$889,11,FALSE)</f>
        <v xml:space="preserve">Isaac Mauricio Carrasco Pardo </v>
      </c>
      <c r="L708" s="178" t="str">
        <f>VLOOKUP(A708,'BASE REGISTRO AGOSTO'!$A$1:$T$889,12,FALSE)</f>
        <v xml:space="preserve">Normandie 1916, comuna de Quintero, Quinta Región.
</v>
      </c>
      <c r="M708" s="178" t="str">
        <f>VLOOKUP(A708,'BASE REGISTRO AGOSTO'!$A$1:$T$889,13,FALSE)</f>
        <v>V</v>
      </c>
      <c r="N708" s="178" t="str">
        <f>VLOOKUP(A708,'BASE REGISTRO AGOSTO'!$A$1:$T$889,14,FALSE)</f>
        <v>Quintero</v>
      </c>
      <c r="O708" s="178" t="str">
        <f>VLOOKUP(A708,'BASE REGISTRO AGOSTO'!$A$1:$T$889,15,FALSE)</f>
        <v xml:space="preserve">Fono: 2379709710/ 2379615/ 2379655 
</v>
      </c>
      <c r="P708" s="178" t="str">
        <f>VLOOKUP(A708,'BASE REGISTRO AGOSTO'!$A$1:$T$889,16,FALSE)</f>
        <v>Correo electrónico: mcarrasco@muniquintero.cl
                             mvillarroel@muniquintero.cl
                             dideco@muniquintero.cl
                             plucarelli@muniquintero.cl</v>
      </c>
      <c r="Q708" s="178">
        <f>VLOOKUP(A708,'BASE REGISTRO AGOSTO'!$A$1:$T$889,17,FALSE)</f>
        <v>0</v>
      </c>
      <c r="R708" s="178">
        <f>VLOOKUP(A708,'BASE REGISTRO AGOSTO'!$A$1:$T$889,18,FALSE)</f>
        <v>91001</v>
      </c>
      <c r="S708" s="178" t="str">
        <f>VLOOKUP(A708,'BASE REGISTRO AGOSTO'!$A$1:$T$889,19,FALSE)</f>
        <v xml:space="preserve">No se acompañan. Aplica Informe Jurídico Nº 09, de  fecha 14 de marzo de 2011 del Departamento Jurídico y Dictamen Nº 070791, de 2009, de la Contraloría General de la República.  
.
</v>
      </c>
      <c r="T708" s="183">
        <f>VLOOKUP(A708,'BASE REGISTRO AGOSTO'!$A$1:$T$889,20,FALSE)</f>
        <v>38691</v>
      </c>
      <c r="U708" s="177">
        <v>7224</v>
      </c>
      <c r="V708" s="179">
        <v>5008220</v>
      </c>
      <c r="W708" s="179">
        <v>35202789</v>
      </c>
      <c r="X708" s="180">
        <v>44469</v>
      </c>
      <c r="Y708" s="176" t="s">
        <v>6489</v>
      </c>
      <c r="Z708" s="176" t="s">
        <v>6490</v>
      </c>
      <c r="AA708" s="181" t="s">
        <v>6506</v>
      </c>
    </row>
    <row r="709" spans="1:27" ht="15.75" customHeight="1" x14ac:dyDescent="0.2">
      <c r="A709" s="177">
        <v>7225</v>
      </c>
      <c r="B709" s="178" t="str">
        <f>VLOOKUP(A709,'BASE REGISTRO AGOSTO'!$A$1:$T$889,2,FALSE)</f>
        <v xml:space="preserve">
I. Municipalidad de Petorca
</v>
      </c>
      <c r="C709" s="178">
        <f>VLOOKUP(A709,'BASE REGISTRO AGOSTO'!$A$1:$T$889,3,FALSE)</f>
        <v>690505002</v>
      </c>
      <c r="D709" s="178" t="str">
        <f>VLOOKUP(A709,'BASE REGISTRO AGOSTO'!$A$1:$T$889,4,FALSE)</f>
        <v>Municipalidad</v>
      </c>
      <c r="E709" s="178" t="str">
        <f>VLOOKUP(A709,'BASE REGISTRO AGOSTO'!$A$1:$T$889,5,FALSE)</f>
        <v>Constitución Política de la República, artículo 118.</v>
      </c>
      <c r="F709" s="178" t="str">
        <f>VLOOKUP(A709,'BASE REGISTRO AGOSTO'!$A$1:$T$889,6,FALSE)</f>
        <v>Indefinida.</v>
      </c>
      <c r="G709" s="178" t="str">
        <f>VLOOKUP(A709,'BASE REGISTRO AGOSTO'!$A$1:$T$889,7,FALSE)</f>
        <v>Según Ley Orgánica Constitucional Nº 18.695, arts. 1º al 4º.</v>
      </c>
      <c r="H709" s="178" t="str">
        <f>VLOOKUP(A709,'BASE REGISTRO AGOSTO'!$A$1:$T$889,8,FALSE)</f>
        <v>no tiene</v>
      </c>
      <c r="I709" s="178">
        <f>VLOOKUP(A709,'BASE REGISTRO AGOSTO'!$A$1:$T$889,9,FALSE)</f>
        <v>0</v>
      </c>
      <c r="J709" s="178">
        <f>VLOOKUP(A709,'BASE REGISTRO AGOSTO'!$A$1:$T$889,10,FALSE)</f>
        <v>0</v>
      </c>
      <c r="K709" s="178" t="str">
        <f>VLOOKUP(A709,'BASE REGISTRO AGOSTO'!$A$1:$T$889,11,FALSE)</f>
        <v xml:space="preserve">Ignacio Gamalier Villalobos Henriquez
</v>
      </c>
      <c r="L709" s="178" t="str">
        <f>VLOOKUP(A709,'BASE REGISTRO AGOSTO'!$A$1:$T$889,12,FALSE)</f>
        <v>Calle Cuartel  Nº225, comuna de Petorca, V Región.</v>
      </c>
      <c r="M709" s="178" t="str">
        <f>VLOOKUP(A709,'BASE REGISTRO AGOSTO'!$A$1:$T$889,13,FALSE)</f>
        <v>V</v>
      </c>
      <c r="N709" s="178" t="str">
        <f>VLOOKUP(A709,'BASE REGISTRO AGOSTO'!$A$1:$T$889,14,FALSE)</f>
        <v>Petorca</v>
      </c>
      <c r="O709" s="178">
        <f>VLOOKUP(A709,'BASE REGISTRO AGOSTO'!$A$1:$T$889,15,FALSE)</f>
        <v>0</v>
      </c>
      <c r="P709" s="178">
        <f>VLOOKUP(A709,'BASE REGISTRO AGOSTO'!$A$1:$T$889,16,FALSE)</f>
        <v>0</v>
      </c>
      <c r="Q709" s="178">
        <f>VLOOKUP(A709,'BASE REGISTRO AGOSTO'!$A$1:$T$889,17,FALSE)</f>
        <v>0</v>
      </c>
      <c r="R709" s="178">
        <f>VLOOKUP(A709,'BASE REGISTRO AGOSTO'!$A$1:$T$889,18,FALSE)</f>
        <v>91001</v>
      </c>
      <c r="S709" s="178" t="str">
        <f>VLOOKUP(A709,'BASE REGISTRO AGOSTO'!$A$1:$T$889,19,FALSE)</f>
        <v xml:space="preserve">No se acompañan. Aplica Informe Jurídico Nº 09, de  fecha 14 de marzo de 2011 del Departamento Jurídico y Dictamen Nº 070791, de 2009, de la Contraloría General de la República.  
</v>
      </c>
      <c r="T709" s="183">
        <f>VLOOKUP(A709,'BASE REGISTRO AGOSTO'!$A$1:$T$889,20,FALSE)</f>
        <v>38695</v>
      </c>
      <c r="U709" s="177">
        <v>7225</v>
      </c>
      <c r="V709" s="179">
        <v>2861839</v>
      </c>
      <c r="W709" s="179">
        <v>20115879</v>
      </c>
      <c r="X709" s="180">
        <v>44469</v>
      </c>
      <c r="Y709" s="176" t="s">
        <v>6489</v>
      </c>
      <c r="Z709" s="176" t="s">
        <v>6490</v>
      </c>
      <c r="AA709" s="181" t="s">
        <v>6650</v>
      </c>
    </row>
    <row r="710" spans="1:27" ht="15.75" customHeight="1" x14ac:dyDescent="0.2">
      <c r="A710" s="177">
        <v>7226</v>
      </c>
      <c r="B710" s="178" t="str">
        <f>VLOOKUP(A710,'BASE REGISTRO AGOSTO'!$A$1:$T$889,2,FALSE)</f>
        <v xml:space="preserve">
I. Municipalidad de Cerrillos
</v>
      </c>
      <c r="C710" s="178">
        <f>VLOOKUP(A710,'BASE REGISTRO AGOSTO'!$A$1:$T$889,3,FALSE)</f>
        <v>692550005</v>
      </c>
      <c r="D710" s="178" t="str">
        <f>VLOOKUP(A710,'BASE REGISTRO AGOSTO'!$A$1:$T$889,4,FALSE)</f>
        <v>Municipalidad</v>
      </c>
      <c r="E710" s="178" t="str">
        <f>VLOOKUP(A710,'BASE REGISTRO AGOSTO'!$A$1:$T$889,5,FALSE)</f>
        <v>Constitución Política de la República, artículo 107.</v>
      </c>
      <c r="F710" s="178" t="str">
        <f>VLOOKUP(A710,'BASE REGISTRO AGOSTO'!$A$1:$T$889,6,FALSE)</f>
        <v>Indefinida.</v>
      </c>
      <c r="G710" s="178" t="str">
        <f>VLOOKUP(A710,'BASE REGISTRO AGOSTO'!$A$1:$T$889,7,FALSE)</f>
        <v>Según Ley Orgánica Nº 18.695, artículos 1º al 4º.</v>
      </c>
      <c r="H710" s="178" t="str">
        <f>VLOOKUP(A710,'BASE REGISTRO AGOSTO'!$A$1:$T$889,8,FALSE)</f>
        <v>no tiene</v>
      </c>
      <c r="I710" s="178">
        <f>VLOOKUP(A710,'BASE REGISTRO AGOSTO'!$A$1:$T$889,9,FALSE)</f>
        <v>0</v>
      </c>
      <c r="J710" s="178">
        <f>VLOOKUP(A710,'BASE REGISTRO AGOSTO'!$A$1:$T$889,10,FALSE)</f>
        <v>0</v>
      </c>
      <c r="K710" s="178" t="str">
        <f>VLOOKUP(A710,'BASE REGISTRO AGOSTO'!$A$1:$T$889,11,FALSE)</f>
        <v>Lorena Leonor Facuse Rojas</v>
      </c>
      <c r="L710" s="178" t="str">
        <f>VLOOKUP(A710,'BASE REGISTRO AGOSTO'!$A$1:$T$889,12,FALSE)</f>
        <v xml:space="preserve">Piloto Lazo Nº 120, comuna de Cerrillos, Región Metropolitana.
</v>
      </c>
      <c r="M710" s="178" t="str">
        <f>VLOOKUP(A710,'BASE REGISTRO AGOSTO'!$A$1:$T$889,13,FALSE)</f>
        <v>XIII</v>
      </c>
      <c r="N710" s="178" t="str">
        <f>VLOOKUP(A710,'BASE REGISTRO AGOSTO'!$A$1:$T$889,14,FALSE)</f>
        <v>Cerrillos</v>
      </c>
      <c r="O710" s="178">
        <f>VLOOKUP(A710,'BASE REGISTRO AGOSTO'!$A$1:$T$889,15,FALSE)</f>
        <v>0</v>
      </c>
      <c r="P710" s="178" t="str">
        <f>VLOOKUP(A710,'BASE REGISTRO AGOSTO'!$A$1:$T$889,16,FALSE)</f>
        <v>sec_alcalde@mcerrillos.cl – alcaldiacerrillos@gmail.com</v>
      </c>
      <c r="Q710" s="178">
        <f>VLOOKUP(A710,'BASE REGISTRO AGOSTO'!$A$1:$T$889,17,FALSE)</f>
        <v>0</v>
      </c>
      <c r="R710" s="178">
        <f>VLOOKUP(A710,'BASE REGISTRO AGOSTO'!$A$1:$T$889,18,FALSE)</f>
        <v>91001</v>
      </c>
      <c r="S710" s="178" t="str">
        <f>VLOOKUP(A710,'BASE REGISTRO AGOSTO'!$A$1:$T$889,19,FALSE)</f>
        <v xml:space="preserve">No se acompañan. Aplica Informe Jurídico Nº 09, de  fecha 14 de marzo de 2011 del Departamento Jurídico y Dictamen Nº 070791, de 2009, de la Contraloría General de la República.  
</v>
      </c>
      <c r="T710" s="183">
        <f>VLOOKUP(A710,'BASE REGISTRO AGOSTO'!$A$1:$T$889,20,FALSE)</f>
        <v>38695</v>
      </c>
      <c r="U710" s="177">
        <v>7226</v>
      </c>
      <c r="V710" s="179">
        <v>6439140</v>
      </c>
      <c r="W710" s="179">
        <v>51513120</v>
      </c>
      <c r="X710" s="180">
        <v>44469</v>
      </c>
      <c r="Y710" s="176" t="s">
        <v>6489</v>
      </c>
      <c r="Z710" s="176" t="s">
        <v>6490</v>
      </c>
      <c r="AA710" s="181" t="s">
        <v>6505</v>
      </c>
    </row>
    <row r="711" spans="1:27" ht="15.75" customHeight="1" x14ac:dyDescent="0.2">
      <c r="A711" s="177">
        <v>7228</v>
      </c>
      <c r="B711" s="178" t="str">
        <f>VLOOKUP(A711,'BASE REGISTRO AGOSTO'!$A$1:$T$889,2,FALSE)</f>
        <v xml:space="preserve">
I. Municipalidad de  Catemu
</v>
      </c>
      <c r="C711" s="178">
        <f>VLOOKUP(A711,'BASE REGISTRO AGOSTO'!$A$1:$T$889,3,FALSE)</f>
        <v>690509008</v>
      </c>
      <c r="D711" s="178" t="str">
        <f>VLOOKUP(A711,'BASE REGISTRO AGOSTO'!$A$1:$T$889,4,FALSE)</f>
        <v>Municipalidad</v>
      </c>
      <c r="E711" s="178" t="str">
        <f>VLOOKUP(A711,'BASE REGISTRO AGOSTO'!$A$1:$T$889,5,FALSE)</f>
        <v>Constitución Política de la República, artículo 107.</v>
      </c>
      <c r="F711" s="178" t="str">
        <f>VLOOKUP(A711,'BASE REGISTRO AGOSTO'!$A$1:$T$889,6,FALSE)</f>
        <v>Indefinida.</v>
      </c>
      <c r="G711" s="178" t="str">
        <f>VLOOKUP(A711,'BASE REGISTRO AGOSTO'!$A$1:$T$889,7,FALSE)</f>
        <v>Según Ley Orgánica Nº 18.695, artículos 1º al 4º.</v>
      </c>
      <c r="H711" s="178" t="str">
        <f>VLOOKUP(A711,'BASE REGISTRO AGOSTO'!$A$1:$T$889,8,FALSE)</f>
        <v>no tiene</v>
      </c>
      <c r="I711" s="178">
        <f>VLOOKUP(A711,'BASE REGISTRO AGOSTO'!$A$1:$T$889,9,FALSE)</f>
        <v>0</v>
      </c>
      <c r="J711" s="178">
        <f>VLOOKUP(A711,'BASE REGISTRO AGOSTO'!$A$1:$T$889,10,FALSE)</f>
        <v>0</v>
      </c>
      <c r="K711" s="178" t="str">
        <f>VLOOKUP(A711,'BASE REGISTRO AGOSTO'!$A$1:$T$889,11,FALSE)</f>
        <v xml:space="preserve">Rodrigo Eduardo Díaz Brito Rut: 12.599.701-5    </v>
      </c>
      <c r="L711" s="178" t="str">
        <f>VLOOKUP(A711,'BASE REGISTRO AGOSTO'!$A$1:$T$889,12,FALSE)</f>
        <v xml:space="preserve">Calle Borjas García Huidobro Nº 025, comuna de Catemu,  provincia de Valparaíso, Quinta Región.
</v>
      </c>
      <c r="M711" s="178" t="str">
        <f>VLOOKUP(A711,'BASE REGISTRO AGOSTO'!$A$1:$T$889,13,FALSE)</f>
        <v>V</v>
      </c>
      <c r="N711" s="178" t="str">
        <f>VLOOKUP(A711,'BASE REGISTRO AGOSTO'!$A$1:$T$889,14,FALSE)</f>
        <v xml:space="preserve"> Catemu</v>
      </c>
      <c r="O711" s="178" t="str">
        <f>VLOOKUP(A711,'BASE REGISTRO AGOSTO'!$A$1:$T$889,15,FALSE)</f>
        <v>342631316-342631363</v>
      </c>
      <c r="P711" s="178" t="str">
        <f>VLOOKUP(A711,'BASE REGISTRO AGOSTO'!$A$1:$T$889,16,FALSE)</f>
        <v>rdiazb@municatemu.cl</v>
      </c>
      <c r="Q711" s="178">
        <f>VLOOKUP(A711,'BASE REGISTRO AGOSTO'!$A$1:$T$889,17,FALSE)</f>
        <v>0</v>
      </c>
      <c r="R711" s="178">
        <f>VLOOKUP(A711,'BASE REGISTRO AGOSTO'!$A$1:$T$889,18,FALSE)</f>
        <v>91001</v>
      </c>
      <c r="S711" s="178" t="str">
        <f>VLOOKUP(A711,'BASE REGISTRO AGOSTO'!$A$1:$T$889,19,FALSE)</f>
        <v xml:space="preserve">No se acompañan. Aplica Informe Jurídico Nº 09, de  fecha 14 de marzo de 2011 del Departamento Jurídico y Dictamen Nº 070791, de 2009, de la Contraloría General de la República.  
</v>
      </c>
      <c r="T711" s="183">
        <f>VLOOKUP(A711,'BASE REGISTRO AGOSTO'!$A$1:$T$889,20,FALSE)</f>
        <v>38700</v>
      </c>
      <c r="U711" s="177">
        <v>7228</v>
      </c>
      <c r="V711" s="179">
        <v>3107529</v>
      </c>
      <c r="W711" s="179">
        <v>21842828</v>
      </c>
      <c r="X711" s="180">
        <v>44469</v>
      </c>
      <c r="Y711" s="176" t="s">
        <v>6489</v>
      </c>
      <c r="Z711" s="176" t="s">
        <v>6490</v>
      </c>
      <c r="AA711" s="181" t="s">
        <v>6632</v>
      </c>
    </row>
    <row r="712" spans="1:27" ht="15.75" customHeight="1" x14ac:dyDescent="0.2">
      <c r="A712" s="177">
        <v>7229</v>
      </c>
      <c r="B712" s="178" t="str">
        <f>VLOOKUP(A712,'BASE REGISTRO AGOSTO'!$A$1:$T$889,2,FALSE)</f>
        <v xml:space="preserve">
I. Municipalidad de Caldera
</v>
      </c>
      <c r="C712" s="178">
        <f>VLOOKUP(A712,'BASE REGISTRO AGOSTO'!$A$1:$T$889,3,FALSE)</f>
        <v>690303000</v>
      </c>
      <c r="D712" s="178" t="str">
        <f>VLOOKUP(A712,'BASE REGISTRO AGOSTO'!$A$1:$T$889,4,FALSE)</f>
        <v>Municipalidad</v>
      </c>
      <c r="E712" s="178" t="str">
        <f>VLOOKUP(A712,'BASE REGISTRO AGOSTO'!$A$1:$T$889,5,FALSE)</f>
        <v>Constitución Política de la República, art. 107.</v>
      </c>
      <c r="F712" s="178" t="str">
        <f>VLOOKUP(A712,'BASE REGISTRO AGOSTO'!$A$1:$T$889,6,FALSE)</f>
        <v>Indefinida.</v>
      </c>
      <c r="G712" s="178" t="str">
        <f>VLOOKUP(A712,'BASE REGISTRO AGOSTO'!$A$1:$T$889,7,FALSE)</f>
        <v>Según Ley Orgánica Nº 18.695, arts. 1º al 4º.</v>
      </c>
      <c r="H712" s="178" t="str">
        <f>VLOOKUP(A712,'BASE REGISTRO AGOSTO'!$A$1:$T$889,8,FALSE)</f>
        <v>no tiene</v>
      </c>
      <c r="I712" s="178">
        <f>VLOOKUP(A712,'BASE REGISTRO AGOSTO'!$A$1:$T$889,9,FALSE)</f>
        <v>0</v>
      </c>
      <c r="J712" s="178">
        <f>VLOOKUP(A712,'BASE REGISTRO AGOSTO'!$A$1:$T$889,10,FALSE)</f>
        <v>0</v>
      </c>
      <c r="K712" s="178" t="str">
        <f>VLOOKUP(A712,'BASE REGISTRO AGOSTO'!$A$1:$T$889,11,FALSE)</f>
        <v xml:space="preserve">Brunilda Clementina Gonzalez Anjel, </v>
      </c>
      <c r="L712" s="178" t="str">
        <f>VLOOKUP(A712,'BASE REGISTRO AGOSTO'!$A$1:$T$889,12,FALSE)</f>
        <v xml:space="preserve">Cousiño Nº 395, comuna de Caldera, Tercera Región, casilla 24.
</v>
      </c>
      <c r="M712" s="178" t="str">
        <f>VLOOKUP(A712,'BASE REGISTRO AGOSTO'!$A$1:$T$889,13,FALSE)</f>
        <v>III</v>
      </c>
      <c r="N712" s="178" t="str">
        <f>VLOOKUP(A712,'BASE REGISTRO AGOSTO'!$A$1:$T$889,14,FALSE)</f>
        <v>Caldera</v>
      </c>
      <c r="O712" s="178" t="str">
        <f>VLOOKUP(A712,'BASE REGISTRO AGOSTO'!$A$1:$T$889,15,FALSE)</f>
        <v>Fonos (52) 315234- 315260- 535560</v>
      </c>
      <c r="P712" s="178" t="str">
        <f>VLOOKUP(A712,'BASE REGISTRO AGOSTO'!$A$1:$T$889,16,FALSE)</f>
        <v xml:space="preserve">Correo electrónico: alcaldia@caldera.cl </v>
      </c>
      <c r="Q712" s="178">
        <f>VLOOKUP(A712,'BASE REGISTRO AGOSTO'!$A$1:$T$889,17,FALSE)</f>
        <v>0</v>
      </c>
      <c r="R712" s="178">
        <f>VLOOKUP(A712,'BASE REGISTRO AGOSTO'!$A$1:$T$889,18,FALSE)</f>
        <v>91001</v>
      </c>
      <c r="S712" s="178" t="str">
        <f>VLOOKUP(A712,'BASE REGISTRO AGOSTO'!$A$1:$T$889,19,FALSE)</f>
        <v xml:space="preserve">No se acompañan. Aplica Informe Jurídico Nº 09, de  fecha 14 de marzo de 2011 del Departamento Jurídico y Dictamen Nº 070791, de 2009, de la Contraloría General de la República.  
</v>
      </c>
      <c r="T712" s="183">
        <f>VLOOKUP(A712,'BASE REGISTRO AGOSTO'!$A$1:$T$889,20,FALSE)</f>
        <v>38700</v>
      </c>
      <c r="U712" s="177">
        <v>7229</v>
      </c>
      <c r="V712" s="179">
        <v>5056871</v>
      </c>
      <c r="W712" s="179">
        <v>45511839</v>
      </c>
      <c r="X712" s="180">
        <v>44469</v>
      </c>
      <c r="Y712" s="176" t="s">
        <v>6489</v>
      </c>
      <c r="Z712" s="176" t="s">
        <v>6490</v>
      </c>
      <c r="AA712" s="181" t="s">
        <v>6560</v>
      </c>
    </row>
    <row r="713" spans="1:27" ht="15.75" customHeight="1" x14ac:dyDescent="0.2">
      <c r="A713" s="177">
        <v>7231</v>
      </c>
      <c r="B713" s="178" t="str">
        <f>VLOOKUP(A713,'BASE REGISTRO AGOSTO'!$A$1:$T$889,2,FALSE)</f>
        <v xml:space="preserve">
I. Municipalidad de Independencia
</v>
      </c>
      <c r="C713" s="178">
        <f>VLOOKUP(A713,'BASE REGISTRO AGOSTO'!$A$1:$T$889,3,FALSE)</f>
        <v>692555007</v>
      </c>
      <c r="D713" s="178" t="str">
        <f>VLOOKUP(A713,'BASE REGISTRO AGOSTO'!$A$1:$T$889,4,FALSE)</f>
        <v>Municipalidad</v>
      </c>
      <c r="E713" s="178" t="str">
        <f>VLOOKUP(A713,'BASE REGISTRO AGOSTO'!$A$1:$T$889,5,FALSE)</f>
        <v>Constitución Política de la República, artículo 107.</v>
      </c>
      <c r="F713" s="178" t="str">
        <f>VLOOKUP(A713,'BASE REGISTRO AGOSTO'!$A$1:$T$889,6,FALSE)</f>
        <v>Indefinida.</v>
      </c>
      <c r="G713" s="178" t="str">
        <f>VLOOKUP(A713,'BASE REGISTRO AGOSTO'!$A$1:$T$889,7,FALSE)</f>
        <v>Según Ley Orgánica Nº 18.695, artículos 1º al 4º.</v>
      </c>
      <c r="H713" s="178" t="str">
        <f>VLOOKUP(A713,'BASE REGISTRO AGOSTO'!$A$1:$T$889,8,FALSE)</f>
        <v>no tiene</v>
      </c>
      <c r="I713" s="178">
        <f>VLOOKUP(A713,'BASE REGISTRO AGOSTO'!$A$1:$T$889,9,FALSE)</f>
        <v>0</v>
      </c>
      <c r="J713" s="178">
        <f>VLOOKUP(A713,'BASE REGISTRO AGOSTO'!$A$1:$T$889,10,FALSE)</f>
        <v>0</v>
      </c>
      <c r="K713" s="178" t="str">
        <f>VLOOKUP(A713,'BASE REGISTRO AGOSTO'!$A$1:$T$889,11,FALSE)</f>
        <v xml:space="preserve">Gonzalo Durán Baronti, </v>
      </c>
      <c r="L713" s="178" t="str">
        <f>VLOOKUP(A713,'BASE REGISTRO AGOSTO'!$A$1:$T$889,12,FALSE)</f>
        <v xml:space="preserve">Avda. Independencia Nº 834, comuna de Independencia,  Región Metropolitana .
</v>
      </c>
      <c r="M713" s="178" t="str">
        <f>VLOOKUP(A713,'BASE REGISTRO AGOSTO'!$A$1:$T$889,13,FALSE)</f>
        <v>XIII</v>
      </c>
      <c r="N713" s="178" t="str">
        <f>VLOOKUP(A713,'BASE REGISTRO AGOSTO'!$A$1:$T$889,14,FALSE)</f>
        <v>Independencia</v>
      </c>
      <c r="O713" s="178" t="str">
        <f>VLOOKUP(A713,'BASE REGISTRO AGOSTO'!$A$1:$T$889,15,FALSE)</f>
        <v>Fono: 4442000</v>
      </c>
      <c r="P713" s="178" t="str">
        <f>VLOOKUP(A713,'BASE REGISTRO AGOSTO'!$A$1:$T$889,16,FALSE)</f>
        <v xml:space="preserve">relacionespublicas@independencia.cl
</v>
      </c>
      <c r="Q713" s="178">
        <f>VLOOKUP(A713,'BASE REGISTRO AGOSTO'!$A$1:$T$889,17,FALSE)</f>
        <v>0</v>
      </c>
      <c r="R713" s="178">
        <f>VLOOKUP(A713,'BASE REGISTRO AGOSTO'!$A$1:$T$889,18,FALSE)</f>
        <v>91001</v>
      </c>
      <c r="S713" s="178" t="str">
        <f>VLOOKUP(A713,'BASE REGISTRO AGOSTO'!$A$1:$T$889,19,FALSE)</f>
        <v xml:space="preserve">No se acompañan. Aplica Informe Jurídico Nº 09, de  fecha 14 de marzo de 2011 del Departamento Jurídico y Dictamen Nº 070791, de 2009, de la Contraloría General de la República.  
</v>
      </c>
      <c r="T713" s="183">
        <f>VLOOKUP(A713,'BASE REGISTRO AGOSTO'!$A$1:$T$889,20,FALSE)</f>
        <v>38700</v>
      </c>
      <c r="U713" s="177">
        <v>7231</v>
      </c>
      <c r="V713" s="179">
        <v>6439140</v>
      </c>
      <c r="W713" s="179">
        <v>53505310</v>
      </c>
      <c r="X713" s="180">
        <v>44469</v>
      </c>
      <c r="Y713" s="176" t="s">
        <v>6489</v>
      </c>
      <c r="Z713" s="176" t="s">
        <v>6490</v>
      </c>
      <c r="AA713" s="181" t="s">
        <v>229</v>
      </c>
    </row>
    <row r="714" spans="1:27" ht="15.75" customHeight="1" x14ac:dyDescent="0.2">
      <c r="A714" s="177">
        <v>7232</v>
      </c>
      <c r="B714" s="178" t="str">
        <f>VLOOKUP(A714,'BASE REGISTRO AGOSTO'!$A$1:$T$889,2,FALSE)</f>
        <v xml:space="preserve">
I. Municipalidad de Arauco
</v>
      </c>
      <c r="C714" s="178">
        <f>VLOOKUP(A714,'BASE REGISTRO AGOSTO'!$A$1:$T$889,3,FALSE)</f>
        <v>691601005</v>
      </c>
      <c r="D714" s="178" t="str">
        <f>VLOOKUP(A714,'BASE REGISTRO AGOSTO'!$A$1:$T$889,4,FALSE)</f>
        <v>Municipalidad</v>
      </c>
      <c r="E714" s="178" t="str">
        <f>VLOOKUP(A714,'BASE REGISTRO AGOSTO'!$A$1:$T$889,5,FALSE)</f>
        <v>Constitución Política de la República, art. 107.</v>
      </c>
      <c r="F714" s="178" t="str">
        <f>VLOOKUP(A714,'BASE REGISTRO AGOSTO'!$A$1:$T$889,6,FALSE)</f>
        <v>Indefinida.</v>
      </c>
      <c r="G714" s="178" t="str">
        <f>VLOOKUP(A714,'BASE REGISTRO AGOSTO'!$A$1:$T$889,7,FALSE)</f>
        <v>Según Ley Orgánica Nº 18.695, arts. 1º al 4º.</v>
      </c>
      <c r="H714" s="178" t="str">
        <f>VLOOKUP(A714,'BASE REGISTRO AGOSTO'!$A$1:$T$889,8,FALSE)</f>
        <v>no tiene</v>
      </c>
      <c r="I714" s="178">
        <f>VLOOKUP(A714,'BASE REGISTRO AGOSTO'!$A$1:$T$889,9,FALSE)</f>
        <v>0</v>
      </c>
      <c r="J714" s="178">
        <f>VLOOKUP(A714,'BASE REGISTRO AGOSTO'!$A$1:$T$889,10,FALSE)</f>
        <v>0</v>
      </c>
      <c r="K714" s="178" t="str">
        <f>VLOOKUP(A714,'BASE REGISTRO AGOSTO'!$A$1:$T$889,11,FALSE)</f>
        <v xml:space="preserve">Elizabeth Noemí Marican Rivas  </v>
      </c>
      <c r="L714" s="178" t="str">
        <f>VLOOKUP(A714,'BASE REGISTRO AGOSTO'!$A$1:$T$889,12,FALSE)</f>
        <v xml:space="preserve">Covadonga Nº527, comuna de Arauco, Octava Región.
</v>
      </c>
      <c r="M714" s="178" t="str">
        <f>VLOOKUP(A714,'BASE REGISTRO AGOSTO'!$A$1:$T$889,13,FALSE)</f>
        <v>VIII</v>
      </c>
      <c r="N714" s="178" t="str">
        <f>VLOOKUP(A714,'BASE REGISTRO AGOSTO'!$A$1:$T$889,14,FALSE)</f>
        <v xml:space="preserve"> Arauco</v>
      </c>
      <c r="O714" s="178" t="str">
        <f>VLOOKUP(A714,'BASE REGISTRO AGOSTO'!$A$1:$T$889,15,FALSE)</f>
        <v xml:space="preserve">412 168071 - 412 168072
</v>
      </c>
      <c r="P714" s="178" t="str">
        <f>VLOOKUP(A714,'BASE REGISTRO AGOSTO'!$A$1:$T$889,16,FALSE)</f>
        <v>alcaldia@muniarauco.cl</v>
      </c>
      <c r="Q714" s="178">
        <f>VLOOKUP(A714,'BASE REGISTRO AGOSTO'!$A$1:$T$889,17,FALSE)</f>
        <v>0</v>
      </c>
      <c r="R714" s="178">
        <f>VLOOKUP(A714,'BASE REGISTRO AGOSTO'!$A$1:$T$889,18,FALSE)</f>
        <v>91001</v>
      </c>
      <c r="S714" s="178" t="str">
        <f>VLOOKUP(A714,'BASE REGISTRO AGOSTO'!$A$1:$T$889,19,FALSE)</f>
        <v xml:space="preserve">No se acompañan. Aplica Informe Jurídico Nº 09, de  fecha 14 de marzo de 2011 del Departamento Jurídico y Dictamen Nº 070791, de 2009, de la Contraloría General de la República.  
</v>
      </c>
      <c r="T714" s="183">
        <f>VLOOKUP(A714,'BASE REGISTRO AGOSTO'!$A$1:$T$889,20,FALSE)</f>
        <v>38700</v>
      </c>
      <c r="U714" s="177">
        <v>7232</v>
      </c>
      <c r="V714" s="179">
        <v>5056871</v>
      </c>
      <c r="W714" s="179">
        <v>35544758</v>
      </c>
      <c r="X714" s="180">
        <v>44469</v>
      </c>
      <c r="Y714" s="176" t="s">
        <v>6489</v>
      </c>
      <c r="Z714" s="176" t="s">
        <v>6490</v>
      </c>
      <c r="AA714" s="181" t="s">
        <v>6627</v>
      </c>
    </row>
    <row r="715" spans="1:27" ht="15.75" customHeight="1" x14ac:dyDescent="0.2">
      <c r="A715" s="177">
        <v>7233</v>
      </c>
      <c r="B715" s="178" t="str">
        <f>VLOOKUP(A715,'BASE REGISTRO AGOSTO'!$A$1:$T$889,2,FALSE)</f>
        <v xml:space="preserve">
I. Municipalidad de Collipulli
</v>
      </c>
      <c r="C715" s="178" t="str">
        <f>VLOOKUP(A715,'BASE REGISTRO AGOSTO'!$A$1:$T$889,3,FALSE)</f>
        <v>69180500K</v>
      </c>
      <c r="D715" s="178" t="str">
        <f>VLOOKUP(A715,'BASE REGISTRO AGOSTO'!$A$1:$T$889,4,FALSE)</f>
        <v>Municipalidad</v>
      </c>
      <c r="E715" s="178" t="str">
        <f>VLOOKUP(A715,'BASE REGISTRO AGOSTO'!$A$1:$T$889,5,FALSE)</f>
        <v>Constitución Política de la República, artículo 107.</v>
      </c>
      <c r="F715" s="178" t="str">
        <f>VLOOKUP(A715,'BASE REGISTRO AGOSTO'!$A$1:$T$889,6,FALSE)</f>
        <v>Indefinida.</v>
      </c>
      <c r="G715" s="178" t="str">
        <f>VLOOKUP(A715,'BASE REGISTRO AGOSTO'!$A$1:$T$889,7,FALSE)</f>
        <v>Según Ley Orgánica Nº 18.695, artículos 1º al 4º.</v>
      </c>
      <c r="H715" s="178" t="str">
        <f>VLOOKUP(A715,'BASE REGISTRO AGOSTO'!$A$1:$T$889,8,FALSE)</f>
        <v>no tiene</v>
      </c>
      <c r="I715" s="178">
        <f>VLOOKUP(A715,'BASE REGISTRO AGOSTO'!$A$1:$T$889,9,FALSE)</f>
        <v>0</v>
      </c>
      <c r="J715" s="178">
        <f>VLOOKUP(A715,'BASE REGISTRO AGOSTO'!$A$1:$T$889,10,FALSE)</f>
        <v>0</v>
      </c>
      <c r="K715" s="178" t="str">
        <f>VLOOKUP(A715,'BASE REGISTRO AGOSTO'!$A$1:$T$889,11,FALSE)</f>
        <v xml:space="preserve">Manuel Jesús Macaya Ramírez,  </v>
      </c>
      <c r="L715" s="178" t="str">
        <f>VLOOKUP(A715,'BASE REGISTRO AGOSTO'!$A$1:$T$889,12,FALSE)</f>
        <v xml:space="preserve">Avenida Saavedra Sur Nº 1355, comuna de Collipulli, Región de la Araucanía.
</v>
      </c>
      <c r="M715" s="178" t="str">
        <f>VLOOKUP(A715,'BASE REGISTRO AGOSTO'!$A$1:$T$889,13,FALSE)</f>
        <v>IX</v>
      </c>
      <c r="N715" s="178" t="str">
        <f>VLOOKUP(A715,'BASE REGISTRO AGOSTO'!$A$1:$T$889,14,FALSE)</f>
        <v>Collipulli</v>
      </c>
      <c r="O715" s="178" t="str">
        <f>VLOOKUP(A715,'BASE REGISTRO AGOSTO'!$A$1:$T$889,15,FALSE)</f>
        <v>Fono: 45- 993052 / 918464 / 918460 
/ 2918460</v>
      </c>
      <c r="P715" s="178" t="str">
        <f>VLOOKUP(A715,'BASE REGISTRO AGOSTO'!$A$1:$T$889,16,FALSE)</f>
        <v>leopoldorosales@gmail.com
direcfinanzas@municipalidadcollipulli.cl</v>
      </c>
      <c r="Q715" s="178">
        <f>VLOOKUP(A715,'BASE REGISTRO AGOSTO'!$A$1:$T$889,17,FALSE)</f>
        <v>0</v>
      </c>
      <c r="R715" s="178">
        <f>VLOOKUP(A715,'BASE REGISTRO AGOSTO'!$A$1:$T$889,18,FALSE)</f>
        <v>91001</v>
      </c>
      <c r="S715" s="178" t="str">
        <f>VLOOKUP(A715,'BASE REGISTRO AGOSTO'!$A$1:$T$889,19,FALSE)</f>
        <v>No se acompañan. Aplica Informe Jurídico Nº 09, de fecha 14 de marzo de 2011 del Departamento Jurídico y Dictamen Nº 070791, de 2009, de la Contraloría General de la República.</v>
      </c>
      <c r="T715" s="183">
        <f>VLOOKUP(A715,'BASE REGISTRO AGOSTO'!$A$1:$T$889,20,FALSE)</f>
        <v>38705</v>
      </c>
      <c r="U715" s="177">
        <v>7233</v>
      </c>
      <c r="V715" s="179">
        <v>5056871</v>
      </c>
      <c r="W715" s="179">
        <v>35544757</v>
      </c>
      <c r="X715" s="180">
        <v>44469</v>
      </c>
      <c r="Y715" s="176" t="s">
        <v>6489</v>
      </c>
      <c r="Z715" s="176" t="s">
        <v>6490</v>
      </c>
      <c r="AA715" s="181" t="s">
        <v>6672</v>
      </c>
    </row>
    <row r="716" spans="1:27" ht="15.75" customHeight="1" x14ac:dyDescent="0.2">
      <c r="A716" s="177">
        <v>7234</v>
      </c>
      <c r="B716" s="178" t="str">
        <f>VLOOKUP(A716,'BASE REGISTRO AGOSTO'!$A$1:$T$889,2,FALSE)</f>
        <v xml:space="preserve">
I. Municipalidad de Maule
</v>
      </c>
      <c r="C716" s="178">
        <f>VLOOKUP(A716,'BASE REGISTRO AGOSTO'!$A$1:$T$889,3,FALSE)</f>
        <v>691109003</v>
      </c>
      <c r="D716" s="178" t="str">
        <f>VLOOKUP(A716,'BASE REGISTRO AGOSTO'!$A$1:$T$889,4,FALSE)</f>
        <v>Municipalidad</v>
      </c>
      <c r="E716" s="178" t="str">
        <f>VLOOKUP(A716,'BASE REGISTRO AGOSTO'!$A$1:$T$889,5,FALSE)</f>
        <v>Constitución Política de la República, art. 107.</v>
      </c>
      <c r="F716" s="178" t="str">
        <f>VLOOKUP(A716,'BASE REGISTRO AGOSTO'!$A$1:$T$889,6,FALSE)</f>
        <v>Indefinida.</v>
      </c>
      <c r="G716" s="178" t="str">
        <f>VLOOKUP(A716,'BASE REGISTRO AGOSTO'!$A$1:$T$889,7,FALSE)</f>
        <v>Según Ley Orgánica Nº 18.695, arts. 1º al 4º.</v>
      </c>
      <c r="H716" s="178" t="str">
        <f>VLOOKUP(A716,'BASE REGISTRO AGOSTO'!$A$1:$T$889,8,FALSE)</f>
        <v>no tiene</v>
      </c>
      <c r="I716" s="178">
        <f>VLOOKUP(A716,'BASE REGISTRO AGOSTO'!$A$1:$T$889,9,FALSE)</f>
        <v>0</v>
      </c>
      <c r="J716" s="178">
        <f>VLOOKUP(A716,'BASE REGISTRO AGOSTO'!$A$1:$T$889,10,FALSE)</f>
        <v>0</v>
      </c>
      <c r="K716" s="178" t="str">
        <f>VLOOKUP(A716,'BASE REGISTRO AGOSTO'!$A$1:$T$889,11,FALSE)</f>
        <v xml:space="preserve">Luis Gabriel Vásquez Gálvez 
</v>
      </c>
      <c r="L716" s="178" t="str">
        <f>VLOOKUP(A716,'BASE REGISTRO AGOSTO'!$A$1:$T$889,12,FALSE)</f>
        <v xml:space="preserve">Balmaceda Nº 350, comuna de Maule, Séptima Región.
</v>
      </c>
      <c r="M716" s="178" t="str">
        <f>VLOOKUP(A716,'BASE REGISTRO AGOSTO'!$A$1:$T$889,13,FALSE)</f>
        <v>VII</v>
      </c>
      <c r="N716" s="178" t="str">
        <f>VLOOKUP(A716,'BASE REGISTRO AGOSTO'!$A$1:$T$889,14,FALSE)</f>
        <v xml:space="preserve"> Maule</v>
      </c>
      <c r="O716" s="178" t="str">
        <f>VLOOKUP(A716,'BASE REGISTRO AGOSTO'!$A$1:$T$889,15,FALSE)</f>
        <v xml:space="preserve">Fonos: 71-715244 – 71-715278 </v>
      </c>
      <c r="P716" s="178" t="str">
        <f>VLOOKUP(A716,'BASE REGISTRO AGOSTO'!$A$1:$T$889,16,FALSE)</f>
        <v xml:space="preserve"> munmaule@mi.terra.cl
wwwmunicipalidaddemaule.cl</v>
      </c>
      <c r="Q716" s="178">
        <f>VLOOKUP(A716,'BASE REGISTRO AGOSTO'!$A$1:$T$889,17,FALSE)</f>
        <v>0</v>
      </c>
      <c r="R716" s="178">
        <f>VLOOKUP(A716,'BASE REGISTRO AGOSTO'!$A$1:$T$889,18,FALSE)</f>
        <v>91001</v>
      </c>
      <c r="S716" s="178" t="str">
        <f>VLOOKUP(A716,'BASE REGISTRO AGOSTO'!$A$1:$T$889,19,FALSE)</f>
        <v xml:space="preserve">No se acompañan. Aplica Informe Jurídico Nº 09, de  fecha 14 de marzo de 2011 del Departamento Jurídico y Dictamen Nº 070791, de 2009, de la Contraloría General de la República.  
</v>
      </c>
      <c r="T716" s="183">
        <f>VLOOKUP(A716,'BASE REGISTRO AGOSTO'!$A$1:$T$889,20,FALSE)</f>
        <v>38709</v>
      </c>
      <c r="U716" s="177">
        <v>7234</v>
      </c>
      <c r="V716" s="179">
        <v>4292760</v>
      </c>
      <c r="W716" s="179">
        <v>30173820</v>
      </c>
      <c r="X716" s="180">
        <v>44469</v>
      </c>
      <c r="Y716" s="176" t="s">
        <v>6489</v>
      </c>
      <c r="Z716" s="176" t="s">
        <v>6490</v>
      </c>
      <c r="AA716" s="181" t="s">
        <v>6503</v>
      </c>
    </row>
    <row r="717" spans="1:27" ht="15.75" customHeight="1" x14ac:dyDescent="0.2">
      <c r="A717" s="177">
        <v>7235</v>
      </c>
      <c r="B717" s="178" t="str">
        <f>VLOOKUP(A717,'BASE REGISTRO AGOSTO'!$A$1:$T$889,2,FALSE)</f>
        <v xml:space="preserve">
I. Municipalidad de Machalí
</v>
      </c>
      <c r="C717" s="178">
        <f>VLOOKUP(A717,'BASE REGISTRO AGOSTO'!$A$1:$T$889,3,FALSE)</f>
        <v>690802007</v>
      </c>
      <c r="D717" s="178" t="str">
        <f>VLOOKUP(A717,'BASE REGISTRO AGOSTO'!$A$1:$T$889,4,FALSE)</f>
        <v>Municipalidad</v>
      </c>
      <c r="E717" s="178" t="str">
        <f>VLOOKUP(A717,'BASE REGISTRO AGOSTO'!$A$1:$T$889,5,FALSE)</f>
        <v>Constitución Política de la República, art. 107.</v>
      </c>
      <c r="F717" s="178" t="str">
        <f>VLOOKUP(A717,'BASE REGISTRO AGOSTO'!$A$1:$T$889,6,FALSE)</f>
        <v>Indefinida.</v>
      </c>
      <c r="G717" s="178" t="str">
        <f>VLOOKUP(A717,'BASE REGISTRO AGOSTO'!$A$1:$T$889,7,FALSE)</f>
        <v>Según Ley Orgánica Nº 18.695, arts. 1º al 4º.</v>
      </c>
      <c r="H717" s="178" t="str">
        <f>VLOOKUP(A717,'BASE REGISTRO AGOSTO'!$A$1:$T$889,8,FALSE)</f>
        <v>no tiene</v>
      </c>
      <c r="I717" s="178">
        <f>VLOOKUP(A717,'BASE REGISTRO AGOSTO'!$A$1:$T$889,9,FALSE)</f>
        <v>0</v>
      </c>
      <c r="J717" s="178">
        <f>VLOOKUP(A717,'BASE REGISTRO AGOSTO'!$A$1:$T$889,10,FALSE)</f>
        <v>0</v>
      </c>
      <c r="K717" s="178" t="str">
        <f>VLOOKUP(A717,'BASE REGISTRO AGOSTO'!$A$1:$T$889,11,FALSE)</f>
        <v xml:space="preserve">Juan Carlos Abud Parra. </v>
      </c>
      <c r="L717" s="178" t="str">
        <f>VLOOKUP(A717,'BASE REGISTRO AGOSTO'!$A$1:$T$889,12,FALSE)</f>
        <v xml:space="preserve">Plaza de Armas Nº11, comuna de Machalí, Sexta Región.
</v>
      </c>
      <c r="M717" s="178" t="str">
        <f>VLOOKUP(A717,'BASE REGISTRO AGOSTO'!$A$1:$T$889,13,FALSE)</f>
        <v>VI</v>
      </c>
      <c r="N717" s="178" t="str">
        <f>VLOOKUP(A717,'BASE REGISTRO AGOSTO'!$A$1:$T$889,14,FALSE)</f>
        <v>Machalí</v>
      </c>
      <c r="O717" s="178" t="str">
        <f>VLOOKUP(A717,'BASE REGISTRO AGOSTO'!$A$1:$T$889,15,FALSE)</f>
        <v>Fono (72) 2411210, (72) 2746740, (72) 2330300</v>
      </c>
      <c r="P717" s="178">
        <f>VLOOKUP(A717,'BASE REGISTRO AGOSTO'!$A$1:$T$889,16,FALSE)</f>
        <v>0</v>
      </c>
      <c r="Q717" s="178">
        <f>VLOOKUP(A717,'BASE REGISTRO AGOSTO'!$A$1:$T$889,17,FALSE)</f>
        <v>0</v>
      </c>
      <c r="R717" s="178">
        <f>VLOOKUP(A717,'BASE REGISTRO AGOSTO'!$A$1:$T$889,18,FALSE)</f>
        <v>91001</v>
      </c>
      <c r="S717" s="178" t="str">
        <f>VLOOKUP(A717,'BASE REGISTRO AGOSTO'!$A$1:$T$889,19,FALSE)</f>
        <v xml:space="preserve">No se acompañan. Aplica Informe Jurídico Nº 09, de  fecha 14 de marzo de 2011 del Departamento Jurídico y Dictamen Nº 070791, de 2009, de la Contraloría General de la República.  
</v>
      </c>
      <c r="T717" s="183">
        <f>VLOOKUP(A717,'BASE REGISTRO AGOSTO'!$A$1:$T$889,20,FALSE)</f>
        <v>38712</v>
      </c>
      <c r="U717" s="177">
        <v>7235</v>
      </c>
      <c r="V717" s="179">
        <v>2861840</v>
      </c>
      <c r="W717" s="179">
        <v>20115880</v>
      </c>
      <c r="X717" s="180">
        <v>44469</v>
      </c>
      <c r="Y717" s="176" t="s">
        <v>6489</v>
      </c>
      <c r="Z717" s="176" t="s">
        <v>6490</v>
      </c>
      <c r="AA717" s="181" t="s">
        <v>6673</v>
      </c>
    </row>
    <row r="718" spans="1:27" ht="15.75" customHeight="1" x14ac:dyDescent="0.2">
      <c r="A718" s="177">
        <v>7236</v>
      </c>
      <c r="B718" s="178" t="str">
        <f>VLOOKUP(A718,'BASE REGISTRO AGOSTO'!$A$1:$T$889,2,FALSE)</f>
        <v xml:space="preserve">
I. Municipalidad de Isla de Maipo
</v>
      </c>
      <c r="C718" s="178">
        <f>VLOOKUP(A718,'BASE REGISTRO AGOSTO'!$A$1:$T$889,3,FALSE)</f>
        <v>690719002</v>
      </c>
      <c r="D718" s="178" t="str">
        <f>VLOOKUP(A718,'BASE REGISTRO AGOSTO'!$A$1:$T$889,4,FALSE)</f>
        <v>Municipalidad</v>
      </c>
      <c r="E718" s="178" t="str">
        <f>VLOOKUP(A718,'BASE REGISTRO AGOSTO'!$A$1:$T$889,5,FALSE)</f>
        <v>Constitución Política de la República, art. 107.</v>
      </c>
      <c r="F718" s="178" t="str">
        <f>VLOOKUP(A718,'BASE REGISTRO AGOSTO'!$A$1:$T$889,6,FALSE)</f>
        <v>Indefinida.</v>
      </c>
      <c r="G718" s="178" t="str">
        <f>VLOOKUP(A718,'BASE REGISTRO AGOSTO'!$A$1:$T$889,7,FALSE)</f>
        <v>Según Ley Orgánica Nº 18.695, arts. 1º al 4º.</v>
      </c>
      <c r="H718" s="178" t="str">
        <f>VLOOKUP(A718,'BASE REGISTRO AGOSTO'!$A$1:$T$889,8,FALSE)</f>
        <v>no tiene</v>
      </c>
      <c r="I718" s="178">
        <f>VLOOKUP(A718,'BASE REGISTRO AGOSTO'!$A$1:$T$889,9,FALSE)</f>
        <v>0</v>
      </c>
      <c r="J718" s="178">
        <f>VLOOKUP(A718,'BASE REGISTRO AGOSTO'!$A$1:$T$889,10,FALSE)</f>
        <v>0</v>
      </c>
      <c r="K718" s="178" t="str">
        <f>VLOOKUP(A718,'BASE REGISTRO AGOSTO'!$A$1:$T$889,11,FALSE)</f>
        <v>Juan Pablo Olave Cámbara,</v>
      </c>
      <c r="L718" s="178" t="str">
        <f>VLOOKUP(A718,'BASE REGISTRO AGOSTO'!$A$1:$T$889,12,FALSE)</f>
        <v xml:space="preserve">Alcalde David López N°009, comuna de Isla de Maipo, región Metropolitana
</v>
      </c>
      <c r="M718" s="178" t="str">
        <f>VLOOKUP(A718,'BASE REGISTRO AGOSTO'!$A$1:$T$889,13,FALSE)</f>
        <v>XIII</v>
      </c>
      <c r="N718" s="178" t="str">
        <f>VLOOKUP(A718,'BASE REGISTRO AGOSTO'!$A$1:$T$889,14,FALSE)</f>
        <v>Isla de Maipo</v>
      </c>
      <c r="O718" s="178" t="str">
        <f>VLOOKUP(A718,'BASE REGISTRO AGOSTO'!$A$1:$T$889,15,FALSE)</f>
        <v xml:space="preserve">56-2-8769100
</v>
      </c>
      <c r="P718" s="178" t="str">
        <f>VLOOKUP(A718,'BASE REGISTRO AGOSTO'!$A$1:$T$889,16,FALSE)</f>
        <v>contaco@islademaipo.cl
jolave@islademaipo.cl</v>
      </c>
      <c r="Q718" s="178">
        <f>VLOOKUP(A718,'BASE REGISTRO AGOSTO'!$A$1:$T$889,17,FALSE)</f>
        <v>0</v>
      </c>
      <c r="R718" s="178">
        <f>VLOOKUP(A718,'BASE REGISTRO AGOSTO'!$A$1:$T$889,18,FALSE)</f>
        <v>91001</v>
      </c>
      <c r="S718" s="178" t="str">
        <f>VLOOKUP(A718,'BASE REGISTRO AGOSTO'!$A$1:$T$889,19,FALSE)</f>
        <v xml:space="preserve">No se acompañan. Aplica Informe Jurídico Nº 09, de  fecha 14 de marzo de 2011 del Departamento Jurídico y Dictamen Nº 070791, de 2009, de la Contraloría General de la República.  
</v>
      </c>
      <c r="T718" s="183">
        <f>VLOOKUP(A718,'BASE REGISTRO AGOSTO'!$A$1:$T$889,20,FALSE)</f>
        <v>38712</v>
      </c>
      <c r="U718" s="177">
        <v>7236</v>
      </c>
      <c r="V718" s="179">
        <v>4578944</v>
      </c>
      <c r="W718" s="179">
        <v>32185408</v>
      </c>
      <c r="X718" s="180">
        <v>44469</v>
      </c>
      <c r="Y718" s="176" t="s">
        <v>6489</v>
      </c>
      <c r="Z718" s="176" t="s">
        <v>6490</v>
      </c>
      <c r="AA718" s="181" t="s">
        <v>6674</v>
      </c>
    </row>
    <row r="719" spans="1:27" ht="15.75" customHeight="1" x14ac:dyDescent="0.2">
      <c r="A719" s="177">
        <v>7239</v>
      </c>
      <c r="B719" s="178" t="str">
        <f>VLOOKUP(A719,'BASE REGISTRO AGOSTO'!$A$1:$T$889,2,FALSE)</f>
        <v xml:space="preserve">
I. Municipalidad de Saavedra
</v>
      </c>
      <c r="C719" s="178">
        <f>VLOOKUP(A719,'BASE REGISTRO AGOSTO'!$A$1:$T$889,3,FALSE)</f>
        <v>691906000</v>
      </c>
      <c r="D719" s="178" t="str">
        <f>VLOOKUP(A719,'BASE REGISTRO AGOSTO'!$A$1:$T$889,4,FALSE)</f>
        <v>Municipalidad</v>
      </c>
      <c r="E719" s="178" t="str">
        <f>VLOOKUP(A719,'BASE REGISTRO AGOSTO'!$A$1:$T$889,5,FALSE)</f>
        <v>Constitución Política de la República, artículo Nº 107.</v>
      </c>
      <c r="F719" s="178" t="str">
        <f>VLOOKUP(A719,'BASE REGISTRO AGOSTO'!$A$1:$T$889,6,FALSE)</f>
        <v>Indefinida.</v>
      </c>
      <c r="G719" s="178" t="str">
        <f>VLOOKUP(A719,'BASE REGISTRO AGOSTO'!$A$1:$T$889,7,FALSE)</f>
        <v>Según Ley Orgánica Nº 18.695, artículos 1º al 4º.</v>
      </c>
      <c r="H719" s="178">
        <f>VLOOKUP(A719,'BASE REGISTRO AGOSTO'!$A$1:$T$889,8,FALSE)</f>
        <v>0</v>
      </c>
      <c r="I719" s="178">
        <f>VLOOKUP(A719,'BASE REGISTRO AGOSTO'!$A$1:$T$889,9,FALSE)</f>
        <v>0</v>
      </c>
      <c r="J719" s="178">
        <f>VLOOKUP(A719,'BASE REGISTRO AGOSTO'!$A$1:$T$889,10,FALSE)</f>
        <v>0</v>
      </c>
      <c r="K719" s="178" t="str">
        <f>VLOOKUP(A719,'BASE REGISTRO AGOSTO'!$A$1:$T$889,11,FALSE)</f>
        <v xml:space="preserve">Juan de Dios Paillafil Calfulen,  </v>
      </c>
      <c r="L719" s="178" t="str">
        <f>VLOOKUP(A719,'BASE REGISTRO AGOSTO'!$A$1:$T$889,12,FALSE)</f>
        <v xml:space="preserve">Ejército Nº 1424, comuna de Saavedra, Novena Región.
</v>
      </c>
      <c r="M719" s="178" t="str">
        <f>VLOOKUP(A719,'BASE REGISTRO AGOSTO'!$A$1:$T$889,13,FALSE)</f>
        <v>IX</v>
      </c>
      <c r="N719" s="178" t="str">
        <f>VLOOKUP(A719,'BASE REGISTRO AGOSTO'!$A$1:$T$889,14,FALSE)</f>
        <v>Saavedra</v>
      </c>
      <c r="O719" s="178" t="str">
        <f>VLOOKUP(A719,'BASE REGISTRO AGOSTO'!$A$1:$T$889,15,FALSE)</f>
        <v>452655398-452655399
452655392</v>
      </c>
      <c r="P719" s="178" t="str">
        <f>VLOOKUP(A719,'BASE REGISTRO AGOSTO'!$A$1:$T$889,16,FALSE)</f>
        <v>alcalde@municipiodesaavedra.cl
oficinapartesaavedra@gmail.com</v>
      </c>
      <c r="Q719" s="178">
        <f>VLOOKUP(A719,'BASE REGISTRO AGOSTO'!$A$1:$T$889,17,FALSE)</f>
        <v>0</v>
      </c>
      <c r="R719" s="178">
        <f>VLOOKUP(A719,'BASE REGISTRO AGOSTO'!$A$1:$T$889,18,FALSE)</f>
        <v>91001</v>
      </c>
      <c r="S719" s="178" t="str">
        <f>VLOOKUP(A719,'BASE REGISTRO AGOSTO'!$A$1:$T$889,19,FALSE)</f>
        <v>No se acompañan. Aplica Informe Jurídico Nº 09, de  fecha 14 de marzo de 2011 del Departamento Jurídico y Dictamen Nº 070791, de 2009, de la Contraloría General de la República.</v>
      </c>
      <c r="T719" s="183">
        <f>VLOOKUP(A719,'BASE REGISTRO AGOSTO'!$A$1:$T$889,20,FALSE)</f>
        <v>38714</v>
      </c>
      <c r="U719" s="177">
        <v>7239</v>
      </c>
      <c r="V719" s="179">
        <v>4893746</v>
      </c>
      <c r="W719" s="179">
        <v>34398152</v>
      </c>
      <c r="X719" s="180">
        <v>44469</v>
      </c>
      <c r="Y719" s="176" t="s">
        <v>6489</v>
      </c>
      <c r="Z719" s="176" t="s">
        <v>6490</v>
      </c>
      <c r="AA719" s="181" t="s">
        <v>6569</v>
      </c>
    </row>
    <row r="720" spans="1:27" ht="15.75" customHeight="1" x14ac:dyDescent="0.2">
      <c r="A720" s="177">
        <v>7240</v>
      </c>
      <c r="B720" s="178" t="str">
        <f>VLOOKUP(A720,'BASE REGISTRO AGOSTO'!$A$1:$T$889,2,FALSE)</f>
        <v xml:space="preserve">
I. Municipalidad de Cauquenes
</v>
      </c>
      <c r="C720" s="178">
        <f>VLOOKUP(A720,'BASE REGISTRO AGOSTO'!$A$1:$T$889,3,FALSE)</f>
        <v>691204006</v>
      </c>
      <c r="D720" s="178" t="str">
        <f>VLOOKUP(A720,'BASE REGISTRO AGOSTO'!$A$1:$T$889,4,FALSE)</f>
        <v>Municipalidad</v>
      </c>
      <c r="E720" s="178" t="str">
        <f>VLOOKUP(A720,'BASE REGISTRO AGOSTO'!$A$1:$T$889,5,FALSE)</f>
        <v>Constitución Política de la República, art. 107.</v>
      </c>
      <c r="F720" s="178" t="str">
        <f>VLOOKUP(A720,'BASE REGISTRO AGOSTO'!$A$1:$T$889,6,FALSE)</f>
        <v>Indefinida.</v>
      </c>
      <c r="G720" s="178" t="str">
        <f>VLOOKUP(A720,'BASE REGISTRO AGOSTO'!$A$1:$T$889,7,FALSE)</f>
        <v>Según Ley Orgánica Nº 18.695, arts. 1º al 4º.</v>
      </c>
      <c r="H720" s="178" t="str">
        <f>VLOOKUP(A720,'BASE REGISTRO AGOSTO'!$A$1:$T$889,8,FALSE)</f>
        <v>no tiene</v>
      </c>
      <c r="I720" s="178">
        <f>VLOOKUP(A720,'BASE REGISTRO AGOSTO'!$A$1:$T$889,9,FALSE)</f>
        <v>0</v>
      </c>
      <c r="J720" s="178">
        <f>VLOOKUP(A720,'BASE REGISTRO AGOSTO'!$A$1:$T$889,10,FALSE)</f>
        <v>0</v>
      </c>
      <c r="K720" s="178" t="str">
        <f>VLOOKUP(A720,'BASE REGISTRO AGOSTO'!$A$1:$T$889,11,FALSE)</f>
        <v xml:space="preserve">Juan Carlos Muñoz Rojas, </v>
      </c>
      <c r="L720" s="178" t="str">
        <f>VLOOKUP(A720,'BASE REGISTRO AGOSTO'!$A$1:$T$889,12,FALSE)</f>
        <v xml:space="preserve">Antonio Varas Nº466, comuna de Cauquenes, Séptima Región
</v>
      </c>
      <c r="M720" s="178" t="str">
        <f>VLOOKUP(A720,'BASE REGISTRO AGOSTO'!$A$1:$T$889,13,FALSE)</f>
        <v>VII</v>
      </c>
      <c r="N720" s="178" t="str">
        <f>VLOOKUP(A720,'BASE REGISTRO AGOSTO'!$A$1:$T$889,14,FALSE)</f>
        <v xml:space="preserve"> Cauquenes</v>
      </c>
      <c r="O720" s="178" t="str">
        <f>VLOOKUP(A720,'BASE REGISTRO AGOSTO'!$A$1:$T$889,15,FALSE)</f>
        <v>Fonos (73) 2563000, 2563002</v>
      </c>
      <c r="P720" s="178">
        <f>VLOOKUP(A720,'BASE REGISTRO AGOSTO'!$A$1:$T$889,16,FALSE)</f>
        <v>0</v>
      </c>
      <c r="Q720" s="178">
        <f>VLOOKUP(A720,'BASE REGISTRO AGOSTO'!$A$1:$T$889,17,FALSE)</f>
        <v>0</v>
      </c>
      <c r="R720" s="178">
        <f>VLOOKUP(A720,'BASE REGISTRO AGOSTO'!$A$1:$T$889,18,FALSE)</f>
        <v>91001</v>
      </c>
      <c r="S720" s="178" t="str">
        <f>VLOOKUP(A720,'BASE REGISTRO AGOSTO'!$A$1:$T$889,19,FALSE)</f>
        <v xml:space="preserve">No se acompañan. Aplica Informe Jurídico Nº 09, de  fecha 14 de marzo de 2011 del Departamento Jurídico y Dictamen Nº 070791, de 2009, de la Contraloría General de la República.  
</v>
      </c>
      <c r="T720" s="183">
        <f>VLOOKUP(A720,'BASE REGISTRO AGOSTO'!$A$1:$T$889,20,FALSE)</f>
        <v>38714</v>
      </c>
      <c r="U720" s="177">
        <v>7240</v>
      </c>
      <c r="V720" s="179">
        <v>5709371</v>
      </c>
      <c r="W720" s="179">
        <v>40131181</v>
      </c>
      <c r="X720" s="180">
        <v>44469</v>
      </c>
      <c r="Y720" s="176" t="s">
        <v>6489</v>
      </c>
      <c r="Z720" s="176" t="s">
        <v>6490</v>
      </c>
      <c r="AA720" s="181" t="s">
        <v>6517</v>
      </c>
    </row>
    <row r="721" spans="1:27" ht="15.75" customHeight="1" x14ac:dyDescent="0.2">
      <c r="A721" s="177">
        <v>7243</v>
      </c>
      <c r="B721" s="178" t="str">
        <f>VLOOKUP(A721,'BASE REGISTRO AGOSTO'!$A$1:$T$889,2,FALSE)</f>
        <v xml:space="preserve">
I. Municipalidad de San Pedro de la Paz
</v>
      </c>
      <c r="C721" s="178">
        <f>VLOOKUP(A721,'BASE REGISTRO AGOSTO'!$A$1:$T$889,3,FALSE)</f>
        <v>692648005</v>
      </c>
      <c r="D721" s="178" t="str">
        <f>VLOOKUP(A721,'BASE REGISTRO AGOSTO'!$A$1:$T$889,4,FALSE)</f>
        <v>Municipalidad</v>
      </c>
      <c r="E721" s="178" t="str">
        <f>VLOOKUP(A721,'BASE REGISTRO AGOSTO'!$A$1:$T$889,5,FALSE)</f>
        <v>Constitución Política de la República, art. 107.</v>
      </c>
      <c r="F721" s="178" t="str">
        <f>VLOOKUP(A721,'BASE REGISTRO AGOSTO'!$A$1:$T$889,6,FALSE)</f>
        <v>Indefinida.</v>
      </c>
      <c r="G721" s="178" t="str">
        <f>VLOOKUP(A721,'BASE REGISTRO AGOSTO'!$A$1:$T$889,7,FALSE)</f>
        <v>Según Ley Orgánica Nº 18.695, arts. 1º al 4º.</v>
      </c>
      <c r="H721" s="178" t="str">
        <f>VLOOKUP(A721,'BASE REGISTRO AGOSTO'!$A$1:$T$889,8,FALSE)</f>
        <v>no tiene</v>
      </c>
      <c r="I721" s="178">
        <f>VLOOKUP(A721,'BASE REGISTRO AGOSTO'!$A$1:$T$889,9,FALSE)</f>
        <v>0</v>
      </c>
      <c r="J721" s="178">
        <f>VLOOKUP(A721,'BASE REGISTRO AGOSTO'!$A$1:$T$889,10,FALSE)</f>
        <v>0</v>
      </c>
      <c r="K721" s="178" t="str">
        <f>VLOOKUP(A721,'BASE REGISTRO AGOSTO'!$A$1:$T$889,11,FALSE)</f>
        <v xml:space="preserve">Javier Enrique Guíñez Castro
</v>
      </c>
      <c r="L721" s="178" t="str">
        <f>VLOOKUP(A721,'BASE REGISTRO AGOSTO'!$A$1:$T$889,12,FALSE)</f>
        <v xml:space="preserve">Los Acacios Nº 43, Villa San Pedro, comuna de San Pedro de la Paz,  Octava Región.
</v>
      </c>
      <c r="M721" s="178" t="str">
        <f>VLOOKUP(A721,'BASE REGISTRO AGOSTO'!$A$1:$T$889,13,FALSE)</f>
        <v>VIII</v>
      </c>
      <c r="N721" s="178" t="str">
        <f>VLOOKUP(A721,'BASE REGISTRO AGOSTO'!$A$1:$T$889,14,FALSE)</f>
        <v>San Pedro de la Paz</v>
      </c>
      <c r="O721" s="178" t="str">
        <f>VLOOKUP(A721,'BASE REGISTRO AGOSTO'!$A$1:$T$889,15,FALSE)</f>
        <v>Fono Municipalidad: 412505000
Fono OPD : 938860132</v>
      </c>
      <c r="P721" s="178" t="str">
        <f>VLOOKUP(A721,'BASE REGISTRO AGOSTO'!$A$1:$T$889,16,FALSE)</f>
        <v>e-mail  alcalde :  javier.guiñez@sanpedrodelapaz.cl
e-mail OPD:  opdsanpedrodelapaz@gmail.com</v>
      </c>
      <c r="Q721" s="178">
        <f>VLOOKUP(A721,'BASE REGISTRO AGOSTO'!$A$1:$T$889,17,FALSE)</f>
        <v>0</v>
      </c>
      <c r="R721" s="178">
        <f>VLOOKUP(A721,'BASE REGISTRO AGOSTO'!$A$1:$T$889,18,FALSE)</f>
        <v>91001</v>
      </c>
      <c r="S721" s="178" t="str">
        <f>VLOOKUP(A721,'BASE REGISTRO AGOSTO'!$A$1:$T$889,19,FALSE)</f>
        <v xml:space="preserve">No se acompañan. Aplica Informe Jurídico Nº 09, de  fecha 14 de marzo de 2011 del Departamento Jurídico y Dictamen Nº 070791, de 2009, de la Contraloría General de la República.  
</v>
      </c>
      <c r="T721" s="183">
        <f>VLOOKUP(A721,'BASE REGISTRO AGOSTO'!$A$1:$T$889,20,FALSE)</f>
        <v>38722</v>
      </c>
      <c r="U721" s="177">
        <v>7243</v>
      </c>
      <c r="V721" s="179">
        <v>6361870</v>
      </c>
      <c r="W721" s="179">
        <v>44717599</v>
      </c>
      <c r="X721" s="180">
        <v>44469</v>
      </c>
      <c r="Y721" s="176" t="s">
        <v>6489</v>
      </c>
      <c r="Z721" s="176" t="s">
        <v>6490</v>
      </c>
      <c r="AA721" s="181" t="s">
        <v>6542</v>
      </c>
    </row>
    <row r="722" spans="1:27" ht="15.75" customHeight="1" x14ac:dyDescent="0.2">
      <c r="A722" s="177">
        <v>7244</v>
      </c>
      <c r="B722" s="178" t="str">
        <f>VLOOKUP(A722,'BASE REGISTRO AGOSTO'!$A$1:$T$889,2,FALSE)</f>
        <v xml:space="preserve">
I. Municipalidad de Chépica
</v>
      </c>
      <c r="C722" s="178">
        <f>VLOOKUP(A722,'BASE REGISTRO AGOSTO'!$A$1:$T$889,3,FALSE)</f>
        <v>690907003</v>
      </c>
      <c r="D722" s="178" t="str">
        <f>VLOOKUP(A722,'BASE REGISTRO AGOSTO'!$A$1:$T$889,4,FALSE)</f>
        <v>Municipalidad</v>
      </c>
      <c r="E722" s="178" t="str">
        <f>VLOOKUP(A722,'BASE REGISTRO AGOSTO'!$A$1:$T$889,5,FALSE)</f>
        <v>Constitución Política de la República, art. 107.</v>
      </c>
      <c r="F722" s="178" t="str">
        <f>VLOOKUP(A722,'BASE REGISTRO AGOSTO'!$A$1:$T$889,6,FALSE)</f>
        <v>Indefinida.</v>
      </c>
      <c r="G722" s="178" t="str">
        <f>VLOOKUP(A722,'BASE REGISTRO AGOSTO'!$A$1:$T$889,7,FALSE)</f>
        <v>Según Ley Orgánica Nº 18.695, arts. 1º al 4º.</v>
      </c>
      <c r="H722" s="178" t="str">
        <f>VLOOKUP(A722,'BASE REGISTRO AGOSTO'!$A$1:$T$889,8,FALSE)</f>
        <v>no tiene</v>
      </c>
      <c r="I722" s="178">
        <f>VLOOKUP(A722,'BASE REGISTRO AGOSTO'!$A$1:$T$889,9,FALSE)</f>
        <v>0</v>
      </c>
      <c r="J722" s="178">
        <f>VLOOKUP(A722,'BASE REGISTRO AGOSTO'!$A$1:$T$889,10,FALSE)</f>
        <v>0</v>
      </c>
      <c r="K722" s="178" t="str">
        <f>VLOOKUP(A722,'BASE REGISTRO AGOSTO'!$A$1:$T$889,11,FALSE)</f>
        <v xml:space="preserve">Patricio Eugenio Cepeda Santibáñez-
</v>
      </c>
      <c r="L722" s="178" t="str">
        <f>VLOOKUP(A722,'BASE REGISTRO AGOSTO'!$A$1:$T$889,12,FALSE)</f>
        <v xml:space="preserve">18 de Septiembre Nº 3214, comuna de Chépica,  Sexta Región.
</v>
      </c>
      <c r="M722" s="178" t="str">
        <f>VLOOKUP(A722,'BASE REGISTRO AGOSTO'!$A$1:$T$889,13,FALSE)</f>
        <v>VI</v>
      </c>
      <c r="N722" s="178" t="str">
        <f>VLOOKUP(A722,'BASE REGISTRO AGOSTO'!$A$1:$T$889,14,FALSE)</f>
        <v xml:space="preserve"> Chépica</v>
      </c>
      <c r="O722" s="178" t="str">
        <f>VLOOKUP(A722,'BASE REGISTRO AGOSTO'!$A$1:$T$889,15,FALSE)</f>
        <v>(72) 817269- 817299- 817213</v>
      </c>
      <c r="P722" s="178" t="str">
        <f>VLOOKUP(A722,'BASE REGISTRO AGOSTO'!$A$1:$T$889,16,FALSE)</f>
        <v>opdsembrandoderechos@gmail.com</v>
      </c>
      <c r="Q722" s="178">
        <f>VLOOKUP(A722,'BASE REGISTRO AGOSTO'!$A$1:$T$889,17,FALSE)</f>
        <v>0</v>
      </c>
      <c r="R722" s="178">
        <f>VLOOKUP(A722,'BASE REGISTRO AGOSTO'!$A$1:$T$889,18,FALSE)</f>
        <v>91001</v>
      </c>
      <c r="S722" s="178" t="str">
        <f>VLOOKUP(A722,'BASE REGISTRO AGOSTO'!$A$1:$T$889,19,FALSE)</f>
        <v xml:space="preserve">No se acompañan. Aplica Informe Jurídico Nº 09, de  fecha 14 de marzo de 2011 del Departamento Jurídico y Dictamen Nº 070791, de 2009, de la Contraloría General de la República.  
</v>
      </c>
      <c r="T722" s="183">
        <f>VLOOKUP(A722,'BASE REGISTRO AGOSTO'!$A$1:$T$889,20,FALSE)</f>
        <v>38722</v>
      </c>
      <c r="U722" s="177">
        <v>7244</v>
      </c>
      <c r="V722" s="179">
        <v>6439140</v>
      </c>
      <c r="W722" s="179">
        <v>51699870</v>
      </c>
      <c r="X722" s="180">
        <v>44469</v>
      </c>
      <c r="Y722" s="176" t="s">
        <v>6489</v>
      </c>
      <c r="Z722" s="176" t="s">
        <v>6490</v>
      </c>
      <c r="AA722" s="181" t="s">
        <v>6675</v>
      </c>
    </row>
    <row r="723" spans="1:27" ht="15.75" customHeight="1" x14ac:dyDescent="0.2">
      <c r="A723" s="177">
        <v>7245</v>
      </c>
      <c r="B723" s="178" t="str">
        <f>VLOOKUP(A723,'BASE REGISTRO AGOSTO'!$A$1:$T$889,2,FALSE)</f>
        <v xml:space="preserve">
I. Municipalidad de Pedro Aguirre Cerda.
</v>
      </c>
      <c r="C723" s="178">
        <f>VLOOKUP(A723,'BASE REGISTRO AGOSTO'!$A$1:$T$889,3,FALSE)</f>
        <v>692549007</v>
      </c>
      <c r="D723" s="178" t="str">
        <f>VLOOKUP(A723,'BASE REGISTRO AGOSTO'!$A$1:$T$889,4,FALSE)</f>
        <v>Municipalidad</v>
      </c>
      <c r="E723" s="178" t="str">
        <f>VLOOKUP(A723,'BASE REGISTRO AGOSTO'!$A$1:$T$889,5,FALSE)</f>
        <v>Constitución Política de la República, art. 107.</v>
      </c>
      <c r="F723" s="178" t="str">
        <f>VLOOKUP(A723,'BASE REGISTRO AGOSTO'!$A$1:$T$889,6,FALSE)</f>
        <v>Indefinida.</v>
      </c>
      <c r="G723" s="178" t="str">
        <f>VLOOKUP(A723,'BASE REGISTRO AGOSTO'!$A$1:$T$889,7,FALSE)</f>
        <v>Según Ley Orgánica Nº 18.695, arts. 1º al 4º.</v>
      </c>
      <c r="H723" s="178" t="str">
        <f>VLOOKUP(A723,'BASE REGISTRO AGOSTO'!$A$1:$T$889,8,FALSE)</f>
        <v>no tiene</v>
      </c>
      <c r="I723" s="178">
        <f>VLOOKUP(A723,'BASE REGISTRO AGOSTO'!$A$1:$T$889,9,FALSE)</f>
        <v>0</v>
      </c>
      <c r="J723" s="178">
        <f>VLOOKUP(A723,'BASE REGISTRO AGOSTO'!$A$1:$T$889,10,FALSE)</f>
        <v>0</v>
      </c>
      <c r="K723" s="178" t="str">
        <f>VLOOKUP(A723,'BASE REGISTRO AGOSTO'!$A$1:$T$889,11,FALSE)</f>
        <v xml:space="preserve">Luis Astudillo Peiretti
</v>
      </c>
      <c r="L723" s="178" t="str">
        <f>VLOOKUP(A723,'BASE REGISTRO AGOSTO'!$A$1:$T$889,12,FALSE)</f>
        <v xml:space="preserve">Avenida Salvador Allende N° 2929, comuna de Pedro Aguirre Cerda. Región Metropolitana.
</v>
      </c>
      <c r="M723" s="178" t="str">
        <f>VLOOKUP(A723,'BASE REGISTRO AGOSTO'!$A$1:$T$889,13,FALSE)</f>
        <v>XIII</v>
      </c>
      <c r="N723" s="178" t="str">
        <f>VLOOKUP(A723,'BASE REGISTRO AGOSTO'!$A$1:$T$889,14,FALSE)</f>
        <v>Pedro Aguirre Cerda</v>
      </c>
      <c r="O723" s="178" t="str">
        <f>VLOOKUP(A723,'BASE REGISTRO AGOSTO'!$A$1:$T$889,15,FALSE)</f>
        <v xml:space="preserve">22396503 
22396504 </v>
      </c>
      <c r="P723" s="178" t="str">
        <f>VLOOKUP(A723,'BASE REGISTRO AGOSTO'!$A$1:$T$889,16,FALSE)</f>
        <v>lastudillo@pedroaguirrecerda.cl
jguzman@pedroaguirrecerda.cl</v>
      </c>
      <c r="Q723" s="178">
        <f>VLOOKUP(A723,'BASE REGISTRO AGOSTO'!$A$1:$T$889,17,FALSE)</f>
        <v>0</v>
      </c>
      <c r="R723" s="178">
        <f>VLOOKUP(A723,'BASE REGISTRO AGOSTO'!$A$1:$T$889,18,FALSE)</f>
        <v>91001</v>
      </c>
      <c r="S723" s="178" t="str">
        <f>VLOOKUP(A723,'BASE REGISTRO AGOSTO'!$A$1:$T$889,19,FALSE)</f>
        <v xml:space="preserve">No se acompañan. Aplica Informe Jurídico Nº 09, de  fecha 14 de marzo de 2011 del Departamento Jurídico y Dictamen Nº 070791, de 2009, de la Contraloría General de la República.  </v>
      </c>
      <c r="T723" s="183">
        <f>VLOOKUP(A723,'BASE REGISTRO AGOSTO'!$A$1:$T$889,20,FALSE)</f>
        <v>38722</v>
      </c>
      <c r="U723" s="177">
        <v>7245</v>
      </c>
      <c r="V723" s="179">
        <v>0</v>
      </c>
      <c r="W723" s="179">
        <v>51762119</v>
      </c>
      <c r="X723" s="180">
        <v>44469</v>
      </c>
      <c r="Y723" s="176" t="s">
        <v>6489</v>
      </c>
      <c r="Z723" s="176" t="s">
        <v>6490</v>
      </c>
      <c r="AA723" s="181" t="s">
        <v>6558</v>
      </c>
    </row>
    <row r="724" spans="1:27" ht="15.75" customHeight="1" x14ac:dyDescent="0.2">
      <c r="A724" s="177">
        <v>7246</v>
      </c>
      <c r="B724" s="178" t="str">
        <f>VLOOKUP(A724,'BASE REGISTRO AGOSTO'!$A$1:$T$889,2,FALSE)</f>
        <v xml:space="preserve">
I. Municipalidad de  Requinoa
</v>
      </c>
      <c r="C724" s="178">
        <f>VLOOKUP(A724,'BASE REGISTRO AGOSTO'!$A$1:$T$889,3,FALSE)</f>
        <v>690813009</v>
      </c>
      <c r="D724" s="178" t="str">
        <f>VLOOKUP(A724,'BASE REGISTRO AGOSTO'!$A$1:$T$889,4,FALSE)</f>
        <v>Municipalidad</v>
      </c>
      <c r="E724" s="178" t="str">
        <f>VLOOKUP(A724,'BASE REGISTRO AGOSTO'!$A$1:$T$889,5,FALSE)</f>
        <v>Constitución Política de la República, artículo 107</v>
      </c>
      <c r="F724" s="178" t="str">
        <f>VLOOKUP(A724,'BASE REGISTRO AGOSTO'!$A$1:$T$889,6,FALSE)</f>
        <v>Indefinida.</v>
      </c>
      <c r="G724" s="178" t="str">
        <f>VLOOKUP(A724,'BASE REGISTRO AGOSTO'!$A$1:$T$889,7,FALSE)</f>
        <v>Según Ley Orgánica Nº 18.695, artículos 1º al  4º</v>
      </c>
      <c r="H724" s="178" t="str">
        <f>VLOOKUP(A724,'BASE REGISTRO AGOSTO'!$A$1:$T$889,8,FALSE)</f>
        <v>no tiene</v>
      </c>
      <c r="I724" s="178">
        <f>VLOOKUP(A724,'BASE REGISTRO AGOSTO'!$A$1:$T$889,9,FALSE)</f>
        <v>0</v>
      </c>
      <c r="J724" s="178">
        <f>VLOOKUP(A724,'BASE REGISTRO AGOSTO'!$A$1:$T$889,10,FALSE)</f>
        <v>0</v>
      </c>
      <c r="K724" s="178" t="str">
        <f>VLOOKUP(A724,'BASE REGISTRO AGOSTO'!$A$1:$T$889,11,FALSE)</f>
        <v xml:space="preserve">Waldo Antonio Valdivia Montecinos
</v>
      </c>
      <c r="L724" s="178" t="str">
        <f>VLOOKUP(A724,'BASE REGISTRO AGOSTO'!$A$1:$T$889,12,FALSE)</f>
        <v xml:space="preserve">Calle Comercio N°121, comuna de Requinoa,  provincia de Cachapoal, Sexta Región.
</v>
      </c>
      <c r="M724" s="178" t="str">
        <f>VLOOKUP(A724,'BASE REGISTRO AGOSTO'!$A$1:$T$889,13,FALSE)</f>
        <v>VI</v>
      </c>
      <c r="N724" s="178" t="str">
        <f>VLOOKUP(A724,'BASE REGISTRO AGOSTO'!$A$1:$T$889,14,FALSE)</f>
        <v xml:space="preserve"> Requinoa</v>
      </c>
      <c r="O724" s="178" t="str">
        <f>VLOOKUP(A724,'BASE REGISTRO AGOSTO'!$A$1:$T$889,15,FALSE)</f>
        <v>Teléfono Nº85958315</v>
      </c>
      <c r="P724" s="178">
        <f>VLOOKUP(A724,'BASE REGISTRO AGOSTO'!$A$1:$T$889,16,FALSE)</f>
        <v>0</v>
      </c>
      <c r="Q724" s="178">
        <f>VLOOKUP(A724,'BASE REGISTRO AGOSTO'!$A$1:$T$889,17,FALSE)</f>
        <v>0</v>
      </c>
      <c r="R724" s="178">
        <f>VLOOKUP(A724,'BASE REGISTRO AGOSTO'!$A$1:$T$889,18,FALSE)</f>
        <v>91001</v>
      </c>
      <c r="S724" s="178" t="str">
        <f>VLOOKUP(A724,'BASE REGISTRO AGOSTO'!$A$1:$T$889,19,FALSE)</f>
        <v xml:space="preserve">No se acompañan. Aplica Informe Jurídico Nº 09, de  fecha 14 de marzo de 2011 del Departamento Jurídico y Dictamen Nº 070791, de 2009, de la Contraloría General de la República.  
.
</v>
      </c>
      <c r="T724" s="183">
        <f>VLOOKUP(A724,'BASE REGISTRO AGOSTO'!$A$1:$T$889,20,FALSE)</f>
        <v>38722</v>
      </c>
      <c r="U724" s="177">
        <v>7246</v>
      </c>
      <c r="V724" s="179">
        <v>2861840</v>
      </c>
      <c r="W724" s="179">
        <v>20115880</v>
      </c>
      <c r="X724" s="180">
        <v>44469</v>
      </c>
      <c r="Y724" s="176" t="s">
        <v>6489</v>
      </c>
      <c r="Z724" s="176" t="s">
        <v>6490</v>
      </c>
      <c r="AA724" s="181" t="s">
        <v>6676</v>
      </c>
    </row>
    <row r="725" spans="1:27" ht="15.75" customHeight="1" x14ac:dyDescent="0.2">
      <c r="A725" s="177">
        <v>7247</v>
      </c>
      <c r="B725" s="178" t="str">
        <f>VLOOKUP(A725,'BASE REGISTRO AGOSTO'!$A$1:$T$889,2,FALSE)</f>
        <v xml:space="preserve">
I. Municipalidad de  Andacollo
</v>
      </c>
      <c r="C725" s="178">
        <f>VLOOKUP(A725,'BASE REGISTRO AGOSTO'!$A$1:$T$889,3,FALSE)</f>
        <v>690404001</v>
      </c>
      <c r="D725" s="178" t="str">
        <f>VLOOKUP(A725,'BASE REGISTRO AGOSTO'!$A$1:$T$889,4,FALSE)</f>
        <v>Municipalidad</v>
      </c>
      <c r="E725" s="178" t="str">
        <f>VLOOKUP(A725,'BASE REGISTRO AGOSTO'!$A$1:$T$889,5,FALSE)</f>
        <v>Constitución Política de la República, artículo 107</v>
      </c>
      <c r="F725" s="178" t="str">
        <f>VLOOKUP(A725,'BASE REGISTRO AGOSTO'!$A$1:$T$889,6,FALSE)</f>
        <v>Indefinida</v>
      </c>
      <c r="G725" s="178" t="str">
        <f>VLOOKUP(A725,'BASE REGISTRO AGOSTO'!$A$1:$T$889,7,FALSE)</f>
        <v>Según Ley Orgánica Nº 18.695, artículos 1º al  4º</v>
      </c>
      <c r="H725" s="178" t="str">
        <f>VLOOKUP(A725,'BASE REGISTRO AGOSTO'!$A$1:$T$889,8,FALSE)</f>
        <v>no tiene</v>
      </c>
      <c r="I725" s="178">
        <f>VLOOKUP(A725,'BASE REGISTRO AGOSTO'!$A$1:$T$889,9,FALSE)</f>
        <v>0</v>
      </c>
      <c r="J725" s="178">
        <f>VLOOKUP(A725,'BASE REGISTRO AGOSTO'!$A$1:$T$889,10,FALSE)</f>
        <v>0</v>
      </c>
      <c r="K725" s="178" t="str">
        <f>VLOOKUP(A725,'BASE REGISTRO AGOSTO'!$A$1:$T$889,11,FALSE)</f>
        <v xml:space="preserve">Juan Carlos Alfaro Aravena
</v>
      </c>
      <c r="L725" s="178" t="str">
        <f>VLOOKUP(A725,'BASE REGISTRO AGOSTO'!$A$1:$T$889,12,FALSE)</f>
        <v xml:space="preserve">Plaza Videla N°50, comuna de Andacollo, provincia de Elqui, Cuarta Región.
</v>
      </c>
      <c r="M725" s="178" t="str">
        <f>VLOOKUP(A725,'BASE REGISTRO AGOSTO'!$A$1:$T$889,13,FALSE)</f>
        <v>IV</v>
      </c>
      <c r="N725" s="178" t="str">
        <f>VLOOKUP(A725,'BASE REGISTRO AGOSTO'!$A$1:$T$889,14,FALSE)</f>
        <v>Andacollo</v>
      </c>
      <c r="O725" s="178">
        <f>VLOOKUP(A725,'BASE REGISTRO AGOSTO'!$A$1:$T$889,15,FALSE)</f>
        <v>0</v>
      </c>
      <c r="P725" s="178">
        <f>VLOOKUP(A725,'BASE REGISTRO AGOSTO'!$A$1:$T$889,16,FALSE)</f>
        <v>0</v>
      </c>
      <c r="Q725" s="178">
        <f>VLOOKUP(A725,'BASE REGISTRO AGOSTO'!$A$1:$T$889,17,FALSE)</f>
        <v>0</v>
      </c>
      <c r="R725" s="178">
        <f>VLOOKUP(A725,'BASE REGISTRO AGOSTO'!$A$1:$T$889,18,FALSE)</f>
        <v>91001</v>
      </c>
      <c r="S725" s="178" t="str">
        <f>VLOOKUP(A725,'BASE REGISTRO AGOSTO'!$A$1:$T$889,19,FALSE)</f>
        <v>No se acompañan. Aplica Informe Jurídico Nº 09, de  fecha 14 de marzo de 2011 del Departamento Jurídico y Dictamen Nº 070791, de 2009, de la Contraloría General de la República</v>
      </c>
      <c r="T725" s="183">
        <f>VLOOKUP(A725,'BASE REGISTRO AGOSTO'!$A$1:$T$889,20,FALSE)</f>
        <v>38722</v>
      </c>
      <c r="U725" s="177">
        <v>7247</v>
      </c>
      <c r="V725" s="179">
        <v>5056871</v>
      </c>
      <c r="W725" s="179">
        <v>35544757</v>
      </c>
      <c r="X725" s="180">
        <v>44469</v>
      </c>
      <c r="Y725" s="176" t="s">
        <v>6489</v>
      </c>
      <c r="Z725" s="176" t="s">
        <v>6490</v>
      </c>
      <c r="AA725" s="181" t="s">
        <v>6559</v>
      </c>
    </row>
    <row r="726" spans="1:27" ht="15.75" customHeight="1" x14ac:dyDescent="0.2">
      <c r="A726" s="177">
        <v>7248</v>
      </c>
      <c r="B726" s="178" t="str">
        <f>VLOOKUP(A726,'BASE REGISTRO AGOSTO'!$A$1:$T$889,2,FALSE)</f>
        <v xml:space="preserve">
I. Municipalidad de Colina
</v>
      </c>
      <c r="C726" s="178">
        <f>VLOOKUP(A726,'BASE REGISTRO AGOSTO'!$A$1:$T$889,3,FALSE)</f>
        <v>690715007</v>
      </c>
      <c r="D726" s="178" t="str">
        <f>VLOOKUP(A726,'BASE REGISTRO AGOSTO'!$A$1:$T$889,4,FALSE)</f>
        <v>Municipalidad</v>
      </c>
      <c r="E726" s="178" t="str">
        <f>VLOOKUP(A726,'BASE REGISTRO AGOSTO'!$A$1:$T$889,5,FALSE)</f>
        <v>Constitución Política de la República, art. 107.</v>
      </c>
      <c r="F726" s="178" t="str">
        <f>VLOOKUP(A726,'BASE REGISTRO AGOSTO'!$A$1:$T$889,6,FALSE)</f>
        <v>Indefinida.</v>
      </c>
      <c r="G726" s="178" t="str">
        <f>VLOOKUP(A726,'BASE REGISTRO AGOSTO'!$A$1:$T$889,7,FALSE)</f>
        <v>Según Ley Orgánica Nº 18.695, arts. 1º al 4º.</v>
      </c>
      <c r="H726" s="178" t="str">
        <f>VLOOKUP(A726,'BASE REGISTRO AGOSTO'!$A$1:$T$889,8,FALSE)</f>
        <v>no tiene</v>
      </c>
      <c r="I726" s="178">
        <f>VLOOKUP(A726,'BASE REGISTRO AGOSTO'!$A$1:$T$889,9,FALSE)</f>
        <v>0</v>
      </c>
      <c r="J726" s="178">
        <f>VLOOKUP(A726,'BASE REGISTRO AGOSTO'!$A$1:$T$889,10,FALSE)</f>
        <v>0</v>
      </c>
      <c r="K726" s="178" t="str">
        <f>VLOOKUP(A726,'BASE REGISTRO AGOSTO'!$A$1:$T$889,11,FALSE)</f>
        <v xml:space="preserve">Isabel Margarita Valenzuela Ahumada 
</v>
      </c>
      <c r="L726" s="178" t="str">
        <f>VLOOKUP(A726,'BASE REGISTRO AGOSTO'!$A$1:$T$889,12,FALSE)</f>
        <v xml:space="preserve">Avenida Colina 700, comuna de Colina, Región Metropolitana
</v>
      </c>
      <c r="M726" s="178" t="str">
        <f>VLOOKUP(A726,'BASE REGISTRO AGOSTO'!$A$1:$T$889,13,FALSE)</f>
        <v>XIII</v>
      </c>
      <c r="N726" s="178" t="str">
        <f>VLOOKUP(A726,'BASE REGISTRO AGOSTO'!$A$1:$T$889,14,FALSE)</f>
        <v>Colina</v>
      </c>
      <c r="O726" s="178" t="str">
        <f>VLOOKUP(A726,'BASE REGISTRO AGOSTO'!$A$1:$T$889,15,FALSE)</f>
        <v xml:space="preserve">Fonos (02) 7073300, </v>
      </c>
      <c r="P726" s="178" t="str">
        <f>VLOOKUP(A726,'BASE REGISTRO AGOSTO'!$A$1:$T$889,16,FALSE)</f>
        <v>alcaldia@colina.cl</v>
      </c>
      <c r="Q726" s="178">
        <f>VLOOKUP(A726,'BASE REGISTRO AGOSTO'!$A$1:$T$889,17,FALSE)</f>
        <v>0</v>
      </c>
      <c r="R726" s="178">
        <f>VLOOKUP(A726,'BASE REGISTRO AGOSTO'!$A$1:$T$889,18,FALSE)</f>
        <v>91001</v>
      </c>
      <c r="S726" s="178" t="str">
        <f>VLOOKUP(A726,'BASE REGISTRO AGOSTO'!$A$1:$T$889,19,FALSE)</f>
        <v xml:space="preserve">No se acompañan. Aplica Informe Jurídico Nº 09, de  fecha 14 de marzo de 2011 del Departamento Jurídico y Dictamen Nº 070791, de 2009, de la Contraloría General de la República.  
</v>
      </c>
      <c r="T726" s="183">
        <f>VLOOKUP(A726,'BASE REGISTRO AGOSTO'!$A$1:$T$889,20,FALSE)</f>
        <v>38722</v>
      </c>
      <c r="U726" s="177">
        <v>7248</v>
      </c>
      <c r="V726" s="179">
        <v>12645540</v>
      </c>
      <c r="W726" s="179">
        <v>123306210</v>
      </c>
      <c r="X726" s="180">
        <v>44469</v>
      </c>
      <c r="Y726" s="176" t="s">
        <v>6489</v>
      </c>
      <c r="Z726" s="176" t="s">
        <v>6490</v>
      </c>
      <c r="AA726" s="181" t="s">
        <v>6549</v>
      </c>
    </row>
    <row r="727" spans="1:27" ht="15.75" customHeight="1" x14ac:dyDescent="0.2">
      <c r="A727" s="177">
        <v>7250</v>
      </c>
      <c r="B727" s="178" t="str">
        <f>VLOOKUP(A727,'BASE REGISTRO AGOSTO'!$A$1:$T$889,2,FALSE)</f>
        <v xml:space="preserve">
I. Municipalidad de Quinta de Tilcoco
</v>
      </c>
      <c r="C727" s="178">
        <f>VLOOKUP(A727,'BASE REGISTRO AGOSTO'!$A$1:$T$889,3,FALSE)</f>
        <v>690817004</v>
      </c>
      <c r="D727" s="178" t="str">
        <f>VLOOKUP(A727,'BASE REGISTRO AGOSTO'!$A$1:$T$889,4,FALSE)</f>
        <v>Municipalidad</v>
      </c>
      <c r="E727" s="178" t="str">
        <f>VLOOKUP(A727,'BASE REGISTRO AGOSTO'!$A$1:$T$889,5,FALSE)</f>
        <v>Constitución Política de la República, art. 107.</v>
      </c>
      <c r="F727" s="178" t="str">
        <f>VLOOKUP(A727,'BASE REGISTRO AGOSTO'!$A$1:$T$889,6,FALSE)</f>
        <v>Indefinida.</v>
      </c>
      <c r="G727" s="178" t="str">
        <f>VLOOKUP(A727,'BASE REGISTRO AGOSTO'!$A$1:$T$889,7,FALSE)</f>
        <v>Según Ley Orgánica Nº 18.695, arts. 1º al 4º.</v>
      </c>
      <c r="H727" s="178" t="str">
        <f>VLOOKUP(A727,'BASE REGISTRO AGOSTO'!$A$1:$T$889,8,FALSE)</f>
        <v>no tiene</v>
      </c>
      <c r="I727" s="178">
        <f>VLOOKUP(A727,'BASE REGISTRO AGOSTO'!$A$1:$T$889,9,FALSE)</f>
        <v>0</v>
      </c>
      <c r="J727" s="178">
        <f>VLOOKUP(A727,'BASE REGISTRO AGOSTO'!$A$1:$T$889,10,FALSE)</f>
        <v>0</v>
      </c>
      <c r="K727" s="178" t="str">
        <f>VLOOKUP(A727,'BASE REGISTRO AGOSTO'!$A$1:$T$889,11,FALSE)</f>
        <v xml:space="preserve">Nelson  Patricio Barrios Oróstegui         </v>
      </c>
      <c r="L727" s="178" t="str">
        <f>VLOOKUP(A727,'BASE REGISTRO AGOSTO'!$A$1:$T$889,12,FALSE)</f>
        <v xml:space="preserve">Manuel Flores Nº50, comuna de Quinta de Tilcoco, Sexta Región
</v>
      </c>
      <c r="M727" s="178" t="str">
        <f>VLOOKUP(A727,'BASE REGISTRO AGOSTO'!$A$1:$T$889,13,FALSE)</f>
        <v>VI</v>
      </c>
      <c r="N727" s="178" t="str">
        <f>VLOOKUP(A727,'BASE REGISTRO AGOSTO'!$A$1:$T$889,14,FALSE)</f>
        <v>Quinta de Tilcoco</v>
      </c>
      <c r="O727" s="178" t="str">
        <f>VLOOKUP(A727,'BASE REGISTRO AGOSTO'!$A$1:$T$889,15,FALSE)</f>
        <v>Fonos (72) 2541116, 2541128</v>
      </c>
      <c r="P727" s="178" t="str">
        <f>VLOOKUP(A727,'BASE REGISTRO AGOSTO'!$A$1:$T$889,16,FALSE)</f>
        <v>www.municipalidadquintadetilcoco.cl</v>
      </c>
      <c r="Q727" s="178">
        <f>VLOOKUP(A727,'BASE REGISTRO AGOSTO'!$A$1:$T$889,17,FALSE)</f>
        <v>0</v>
      </c>
      <c r="R727" s="178">
        <f>VLOOKUP(A727,'BASE REGISTRO AGOSTO'!$A$1:$T$889,18,FALSE)</f>
        <v>91001</v>
      </c>
      <c r="S727" s="178" t="str">
        <f>VLOOKUP(A727,'BASE REGISTRO AGOSTO'!$A$1:$T$889,19,FALSE)</f>
        <v xml:space="preserve">No se acompañan. Aplica Informe Jurídico Nº 09, de  fecha 14 de marzo de 2011 del Departamento Jurídico y Dictamen Nº 070791, de 2009, de la Contraloría General de la República.  
</v>
      </c>
      <c r="T727" s="183">
        <f>VLOOKUP(A727,'BASE REGISTRO AGOSTO'!$A$1:$T$889,20,FALSE)</f>
        <v>38722</v>
      </c>
      <c r="U727" s="177">
        <v>7250</v>
      </c>
      <c r="V727" s="179">
        <v>2861840</v>
      </c>
      <c r="W727" s="179">
        <v>22977720</v>
      </c>
      <c r="X727" s="180">
        <v>44469</v>
      </c>
      <c r="Y727" s="176" t="s">
        <v>6489</v>
      </c>
      <c r="Z727" s="176" t="s">
        <v>6490</v>
      </c>
      <c r="AA727" s="181" t="s">
        <v>6677</v>
      </c>
    </row>
    <row r="728" spans="1:27" ht="15.75" customHeight="1" x14ac:dyDescent="0.2">
      <c r="A728" s="177">
        <v>7251</v>
      </c>
      <c r="B728" s="178" t="str">
        <f>VLOOKUP(A728,'BASE REGISTRO AGOSTO'!$A$1:$T$889,2,FALSE)</f>
        <v xml:space="preserve">
I. Municipalidad de Chillán
</v>
      </c>
      <c r="C728" s="178">
        <f>VLOOKUP(A728,'BASE REGISTRO AGOSTO'!$A$1:$T$889,3,FALSE)</f>
        <v>691409007</v>
      </c>
      <c r="D728" s="178" t="str">
        <f>VLOOKUP(A728,'BASE REGISTRO AGOSTO'!$A$1:$T$889,4,FALSE)</f>
        <v>Municipalidad</v>
      </c>
      <c r="E728" s="178" t="str">
        <f>VLOOKUP(A728,'BASE REGISTRO AGOSTO'!$A$1:$T$889,5,FALSE)</f>
        <v>Constitución Política de la República, art. 107.</v>
      </c>
      <c r="F728" s="178" t="str">
        <f>VLOOKUP(A728,'BASE REGISTRO AGOSTO'!$A$1:$T$889,6,FALSE)</f>
        <v>Indefinida.</v>
      </c>
      <c r="G728" s="178" t="str">
        <f>VLOOKUP(A728,'BASE REGISTRO AGOSTO'!$A$1:$T$889,7,FALSE)</f>
        <v>Según Ley Orgánica Nº 18.695, arts. 1º al 4º.</v>
      </c>
      <c r="H728" s="178" t="str">
        <f>VLOOKUP(A728,'BASE REGISTRO AGOSTO'!$A$1:$T$889,8,FALSE)</f>
        <v>no tiene</v>
      </c>
      <c r="I728" s="178">
        <f>VLOOKUP(A728,'BASE REGISTRO AGOSTO'!$A$1:$T$889,9,FALSE)</f>
        <v>0</v>
      </c>
      <c r="J728" s="178">
        <f>VLOOKUP(A728,'BASE REGISTRO AGOSTO'!$A$1:$T$889,10,FALSE)</f>
        <v>0</v>
      </c>
      <c r="K728" s="178" t="str">
        <f>VLOOKUP(A728,'BASE REGISTRO AGOSTO'!$A$1:$T$889,11,FALSE)</f>
        <v xml:space="preserve">Camilo Benavente Jimenez </v>
      </c>
      <c r="L728" s="178" t="str">
        <f>VLOOKUP(A728,'BASE REGISTRO AGOSTO'!$A$1:$T$889,12,FALSE)</f>
        <v xml:space="preserve">18 de septiembre Nº 510, comuna de Chillán
</v>
      </c>
      <c r="M728" s="178" t="str">
        <f>VLOOKUP(A728,'BASE REGISTRO AGOSTO'!$A$1:$T$889,13,FALSE)</f>
        <v>XVI</v>
      </c>
      <c r="N728" s="178" t="str">
        <f>VLOOKUP(A728,'BASE REGISTRO AGOSTO'!$A$1:$T$889,14,FALSE)</f>
        <v>Chillán</v>
      </c>
      <c r="O728" s="178" t="str">
        <f>VLOOKUP(A728,'BASE REGISTRO AGOSTO'!$A$1:$T$889,15,FALSE)</f>
        <v>Fonos (42) 433300</v>
      </c>
      <c r="P728" s="178">
        <f>VLOOKUP(A728,'BASE REGISTRO AGOSTO'!$A$1:$T$889,16,FALSE)</f>
        <v>0</v>
      </c>
      <c r="Q728" s="178">
        <f>VLOOKUP(A728,'BASE REGISTRO AGOSTO'!$A$1:$T$889,17,FALSE)</f>
        <v>0</v>
      </c>
      <c r="R728" s="178">
        <f>VLOOKUP(A728,'BASE REGISTRO AGOSTO'!$A$1:$T$889,18,FALSE)</f>
        <v>91001</v>
      </c>
      <c r="S728" s="178" t="str">
        <f>VLOOKUP(A728,'BASE REGISTRO AGOSTO'!$A$1:$T$889,19,FALSE)</f>
        <v>Se acompañan Antecedentes Financieros correspondientes al año 2009, aprobados por el Subdepartamento  de Supervisión Financiera Nacional.</v>
      </c>
      <c r="T728" s="183">
        <f>VLOOKUP(A728,'BASE REGISTRO AGOSTO'!$A$1:$T$889,20,FALSE)</f>
        <v>38723</v>
      </c>
      <c r="U728" s="177">
        <v>7251</v>
      </c>
      <c r="V728" s="179">
        <v>6851245</v>
      </c>
      <c r="W728" s="179">
        <v>47700667</v>
      </c>
      <c r="X728" s="180">
        <v>44469</v>
      </c>
      <c r="Y728" s="176" t="s">
        <v>6489</v>
      </c>
      <c r="Z728" s="176" t="s">
        <v>6490</v>
      </c>
      <c r="AA728" s="181" t="s">
        <v>6519</v>
      </c>
    </row>
    <row r="729" spans="1:27" ht="15.75" customHeight="1" x14ac:dyDescent="0.2">
      <c r="A729" s="177">
        <v>7252</v>
      </c>
      <c r="B729" s="178" t="str">
        <f>VLOOKUP(A729,'BASE REGISTRO AGOSTO'!$A$1:$T$889,2,FALSE)</f>
        <v xml:space="preserve">
I. Municipalidad de Nacimiento
</v>
      </c>
      <c r="C729" s="178">
        <f>VLOOKUP(A729,'BASE REGISTRO AGOSTO'!$A$1:$T$889,3,FALSE)</f>
        <v>691707008</v>
      </c>
      <c r="D729" s="178" t="str">
        <f>VLOOKUP(A729,'BASE REGISTRO AGOSTO'!$A$1:$T$889,4,FALSE)</f>
        <v>Municipalidad</v>
      </c>
      <c r="E729" s="178" t="str">
        <f>VLOOKUP(A729,'BASE REGISTRO AGOSTO'!$A$1:$T$889,5,FALSE)</f>
        <v>Constitución Política de la República, art. 107.</v>
      </c>
      <c r="F729" s="178" t="str">
        <f>VLOOKUP(A729,'BASE REGISTRO AGOSTO'!$A$1:$T$889,6,FALSE)</f>
        <v>Indefinida.</v>
      </c>
      <c r="G729" s="178" t="str">
        <f>VLOOKUP(A729,'BASE REGISTRO AGOSTO'!$A$1:$T$889,7,FALSE)</f>
        <v>Según Ley Orgánica Nº 18.695, arts. 1º al 4º.</v>
      </c>
      <c r="H729" s="178" t="str">
        <f>VLOOKUP(A729,'BASE REGISTRO AGOSTO'!$A$1:$T$889,8,FALSE)</f>
        <v>no tiene</v>
      </c>
      <c r="I729" s="178">
        <f>VLOOKUP(A729,'BASE REGISTRO AGOSTO'!$A$1:$T$889,9,FALSE)</f>
        <v>0</v>
      </c>
      <c r="J729" s="178">
        <f>VLOOKUP(A729,'BASE REGISTRO AGOSTO'!$A$1:$T$889,10,FALSE)</f>
        <v>0</v>
      </c>
      <c r="K729" s="178" t="str">
        <f>VLOOKUP(A729,'BASE REGISTRO AGOSTO'!$A$1:$T$889,11,FALSE)</f>
        <v xml:space="preserve">Carlos Roberto Toloza Soto 
Alcalde
</v>
      </c>
      <c r="L729" s="178" t="str">
        <f>VLOOKUP(A729,'BASE REGISTRO AGOSTO'!$A$1:$T$889,12,FALSE)</f>
        <v xml:space="preserve">Freire Nº 614, comuna de Nacimiento, Octava  Región. 
</v>
      </c>
      <c r="M729" s="178" t="str">
        <f>VLOOKUP(A729,'BASE REGISTRO AGOSTO'!$A$1:$T$889,13,FALSE)</f>
        <v>VIII</v>
      </c>
      <c r="N729" s="178" t="str">
        <f>VLOOKUP(A729,'BASE REGISTRO AGOSTO'!$A$1:$T$889,14,FALSE)</f>
        <v>Nacimiento</v>
      </c>
      <c r="O729" s="178" t="str">
        <f>VLOOKUP(A729,'BASE REGISTRO AGOSTO'!$A$1:$T$889,15,FALSE)</f>
        <v xml:space="preserve">Fonos  (56 43 2) 534267
</v>
      </c>
      <c r="P729" s="178" t="str">
        <f>VLOOKUP(A729,'BASE REGISTRO AGOSTO'!$A$1:$T$889,16,FALSE)</f>
        <v xml:space="preserve">OIRS@Nacimiento.cl </v>
      </c>
      <c r="Q729" s="178">
        <f>VLOOKUP(A729,'BASE REGISTRO AGOSTO'!$A$1:$T$889,17,FALSE)</f>
        <v>0</v>
      </c>
      <c r="R729" s="178">
        <f>VLOOKUP(A729,'BASE REGISTRO AGOSTO'!$A$1:$T$889,18,FALSE)</f>
        <v>91001</v>
      </c>
      <c r="S729" s="178" t="str">
        <f>VLOOKUP(A729,'BASE REGISTRO AGOSTO'!$A$1:$T$889,19,FALSE)</f>
        <v xml:space="preserve">No se acompañan. Aplica Informe Jurídico Nº 09, de  fecha 14 de marzo de 2011 del Departamento Jurídico y Dictamen Nº 070791, de 2009, de la Contraloría General de la República.  
.
</v>
      </c>
      <c r="T729" s="183">
        <f>VLOOKUP(A729,'BASE REGISTRO AGOSTO'!$A$1:$T$889,20,FALSE)</f>
        <v>38723</v>
      </c>
      <c r="U729" s="177">
        <v>7252</v>
      </c>
      <c r="V729" s="179">
        <v>4893746</v>
      </c>
      <c r="W729" s="179">
        <v>34398152</v>
      </c>
      <c r="X729" s="180">
        <v>44469</v>
      </c>
      <c r="Y729" s="176" t="s">
        <v>6489</v>
      </c>
      <c r="Z729" s="176" t="s">
        <v>6490</v>
      </c>
      <c r="AA729" s="181" t="s">
        <v>6678</v>
      </c>
    </row>
    <row r="730" spans="1:27" ht="15.75" customHeight="1" x14ac:dyDescent="0.2">
      <c r="A730" s="177">
        <v>7253</v>
      </c>
      <c r="B730" s="178" t="str">
        <f>VLOOKUP(A730,'BASE REGISTRO AGOSTO'!$A$1:$T$889,2,FALSE)</f>
        <v xml:space="preserve">
I. Municipalidad de Curicó
</v>
      </c>
      <c r="C730" s="178">
        <f>VLOOKUP(A730,'BASE REGISTRO AGOSTO'!$A$1:$T$889,3,FALSE)</f>
        <v>691001008</v>
      </c>
      <c r="D730" s="178" t="str">
        <f>VLOOKUP(A730,'BASE REGISTRO AGOSTO'!$A$1:$T$889,4,FALSE)</f>
        <v>Municipalidad</v>
      </c>
      <c r="E730" s="178" t="str">
        <f>VLOOKUP(A730,'BASE REGISTRO AGOSTO'!$A$1:$T$889,5,FALSE)</f>
        <v>Constitución Política de la República, art. 107.</v>
      </c>
      <c r="F730" s="178" t="str">
        <f>VLOOKUP(A730,'BASE REGISTRO AGOSTO'!$A$1:$T$889,6,FALSE)</f>
        <v>Indefinida.</v>
      </c>
      <c r="G730" s="178" t="str">
        <f>VLOOKUP(A730,'BASE REGISTRO AGOSTO'!$A$1:$T$889,7,FALSE)</f>
        <v>Según Ley Orgánica Nº 18.695, arts. 1º al 4º.</v>
      </c>
      <c r="H730" s="178" t="str">
        <f>VLOOKUP(A730,'BASE REGISTRO AGOSTO'!$A$1:$T$889,8,FALSE)</f>
        <v>no tiene</v>
      </c>
      <c r="I730" s="178">
        <f>VLOOKUP(A730,'BASE REGISTRO AGOSTO'!$A$1:$T$889,9,FALSE)</f>
        <v>0</v>
      </c>
      <c r="J730" s="178">
        <f>VLOOKUP(A730,'BASE REGISTRO AGOSTO'!$A$1:$T$889,10,FALSE)</f>
        <v>0</v>
      </c>
      <c r="K730" s="178" t="str">
        <f>VLOOKUP(A730,'BASE REGISTRO AGOSTO'!$A$1:$T$889,11,FALSE)</f>
        <v xml:space="preserve">Javier Antonio Muñoz Riquelme </v>
      </c>
      <c r="L730" s="178" t="str">
        <f>VLOOKUP(A730,'BASE REGISTRO AGOSTO'!$A$1:$T$889,12,FALSE)</f>
        <v xml:space="preserve">Estado Nº 279, piso 2, comuna de Curicó, Séptima Región
</v>
      </c>
      <c r="M730" s="178" t="str">
        <f>VLOOKUP(A730,'BASE REGISTRO AGOSTO'!$A$1:$T$889,13,FALSE)</f>
        <v>VII</v>
      </c>
      <c r="N730" s="178" t="str">
        <f>VLOOKUP(A730,'BASE REGISTRO AGOSTO'!$A$1:$T$889,14,FALSE)</f>
        <v>Curicó</v>
      </c>
      <c r="O730" s="178" t="str">
        <f>VLOOKUP(A730,'BASE REGISTRO AGOSTO'!$A$1:$T$889,15,FALSE)</f>
        <v>(75) 547500 – (75) 547513 – (75) 547519</v>
      </c>
      <c r="P730" s="178" t="str">
        <f>VLOOKUP(A730,'BASE REGISTRO AGOSTO'!$A$1:$T$889,16,FALSE)</f>
        <v xml:space="preserve"> secretariamunicipal@curico.cl</v>
      </c>
      <c r="Q730" s="178">
        <f>VLOOKUP(A730,'BASE REGISTRO AGOSTO'!$A$1:$T$889,17,FALSE)</f>
        <v>0</v>
      </c>
      <c r="R730" s="178">
        <f>VLOOKUP(A730,'BASE REGISTRO AGOSTO'!$A$1:$T$889,18,FALSE)</f>
        <v>91001</v>
      </c>
      <c r="S730" s="178" t="str">
        <f>VLOOKUP(A730,'BASE REGISTRO AGOSTO'!$A$1:$T$889,19,FALSE)</f>
        <v>No se acompañan. Aplica Informe Jurídico Nº 09, de fecha 14 de marzo de 2011 del Departamento Jurídico y Dictamen Nº 070791, de 2009, de la Contraloría General de la República.</v>
      </c>
      <c r="T730" s="183">
        <f>VLOOKUP(A730,'BASE REGISTRO AGOSTO'!$A$1:$T$889,20,FALSE)</f>
        <v>38723</v>
      </c>
      <c r="U730" s="177">
        <v>7253</v>
      </c>
      <c r="V730" s="179">
        <v>6868416</v>
      </c>
      <c r="W730" s="179">
        <v>48278111</v>
      </c>
      <c r="X730" s="180">
        <v>44469</v>
      </c>
      <c r="Y730" s="176" t="s">
        <v>6489</v>
      </c>
      <c r="Z730" s="176" t="s">
        <v>6490</v>
      </c>
      <c r="AA730" s="181" t="s">
        <v>6522</v>
      </c>
    </row>
    <row r="731" spans="1:27" ht="15.75" customHeight="1" x14ac:dyDescent="0.2">
      <c r="A731" s="177">
        <v>7255</v>
      </c>
      <c r="B731" s="178" t="str">
        <f>VLOOKUP(A731,'BASE REGISTRO AGOSTO'!$A$1:$T$889,2,FALSE)</f>
        <v xml:space="preserve">
I. Municipalidad de Lautaro
</v>
      </c>
      <c r="C731" s="178">
        <f>VLOOKUP(A731,'BASE REGISTRO AGOSTO'!$A$1:$T$889,3,FALSE)</f>
        <v>691901009</v>
      </c>
      <c r="D731" s="178" t="str">
        <f>VLOOKUP(A731,'BASE REGISTRO AGOSTO'!$A$1:$T$889,4,FALSE)</f>
        <v>Municipalidad</v>
      </c>
      <c r="E731" s="178" t="str">
        <f>VLOOKUP(A731,'BASE REGISTRO AGOSTO'!$A$1:$T$889,5,FALSE)</f>
        <v>Constitución Política de la República, art. 107.</v>
      </c>
      <c r="F731" s="178" t="str">
        <f>VLOOKUP(A731,'BASE REGISTRO AGOSTO'!$A$1:$T$889,6,FALSE)</f>
        <v>Indefinida.</v>
      </c>
      <c r="G731" s="178" t="str">
        <f>VLOOKUP(A731,'BASE REGISTRO AGOSTO'!$A$1:$T$889,7,FALSE)</f>
        <v>Según Ley Orgánica Nº 18.695, arts. 1º al 4º.</v>
      </c>
      <c r="H731" s="178" t="str">
        <f>VLOOKUP(A731,'BASE REGISTRO AGOSTO'!$A$1:$T$889,8,FALSE)</f>
        <v>no tiene</v>
      </c>
      <c r="I731" s="178">
        <f>VLOOKUP(A731,'BASE REGISTRO AGOSTO'!$A$1:$T$889,9,FALSE)</f>
        <v>0</v>
      </c>
      <c r="J731" s="178">
        <f>VLOOKUP(A731,'BASE REGISTRO AGOSTO'!$A$1:$T$889,10,FALSE)</f>
        <v>0</v>
      </c>
      <c r="K731" s="178" t="str">
        <f>VLOOKUP(A731,'BASE REGISTRO AGOSTO'!$A$1:$T$889,11,FALSE)</f>
        <v xml:space="preserve">Raúl Alberto Schifferli Díaz.  </v>
      </c>
      <c r="L731" s="178" t="str">
        <f>VLOOKUP(A731,'BASE REGISTRO AGOSTO'!$A$1:$T$889,12,FALSE)</f>
        <v xml:space="preserve">Bernardo O’Higgins 1032, c. IX Región de la Araucanía
</v>
      </c>
      <c r="M731" s="178" t="str">
        <f>VLOOKUP(A731,'BASE REGISTRO AGOSTO'!$A$1:$T$889,13,FALSE)</f>
        <v>IX</v>
      </c>
      <c r="N731" s="178" t="str">
        <f>VLOOKUP(A731,'BASE REGISTRO AGOSTO'!$A$1:$T$889,14,FALSE)</f>
        <v xml:space="preserve">Lautaro </v>
      </c>
      <c r="O731" s="178" t="str">
        <f>VLOOKUP(A731,'BASE REGISTRO AGOSTO'!$A$1:$T$889,15,FALSE)</f>
        <v>Secretaria Alcaldía 452-591426
Secretaria Administración 452-519417
Jefa Programa Sociales 452-591562
OPD Cautín Norte 452-591580</v>
      </c>
      <c r="P731" s="178" t="str">
        <f>VLOOKUP(A731,'BASE REGISTRO AGOSTO'!$A$1:$T$889,16,FALSE)</f>
        <v>Alcalde alcalde@munilautaro.cl
Administrador Municipal mpoveda@munilautaro.cl
Jefa Programa Sociales vmora@munilautaro.cl
OPD Cautín Norte opdcautinnorte@gmail.com</v>
      </c>
      <c r="Q731" s="178">
        <f>VLOOKUP(A731,'BASE REGISTRO AGOSTO'!$A$1:$T$889,17,FALSE)</f>
        <v>0</v>
      </c>
      <c r="R731" s="178">
        <f>VLOOKUP(A731,'BASE REGISTRO AGOSTO'!$A$1:$T$889,18,FALSE)</f>
        <v>91001</v>
      </c>
      <c r="S731" s="178" t="str">
        <f>VLOOKUP(A731,'BASE REGISTRO AGOSTO'!$A$1:$T$889,19,FALSE)</f>
        <v xml:space="preserve">No se acompañan. Aplica Informe Jurídico Nº 09, de  fecha 14 de marzo de 2011 del Departamento Jurídico y Dictamen Nº 070791, de 2009, de la Contraloría General de la República.  
</v>
      </c>
      <c r="T731" s="183">
        <f>VLOOKUP(A731,'BASE REGISTRO AGOSTO'!$A$1:$T$889,20,FALSE)</f>
        <v>38729</v>
      </c>
      <c r="U731" s="177">
        <v>7255</v>
      </c>
      <c r="V731" s="179">
        <v>10113742</v>
      </c>
      <c r="W731" s="179">
        <v>40601628</v>
      </c>
      <c r="X731" s="180">
        <v>44469</v>
      </c>
      <c r="Y731" s="176" t="s">
        <v>6489</v>
      </c>
      <c r="Z731" s="176" t="s">
        <v>6490</v>
      </c>
      <c r="AA731" s="181" t="s">
        <v>6640</v>
      </c>
    </row>
    <row r="732" spans="1:27" ht="15.75" customHeight="1" x14ac:dyDescent="0.2">
      <c r="A732" s="177">
        <v>7256</v>
      </c>
      <c r="B732" s="178" t="str">
        <f>VLOOKUP(A732,'BASE REGISTRO AGOSTO'!$A$1:$T$889,2,FALSE)</f>
        <v xml:space="preserve">
I. Municipalidad de San Ramón
</v>
      </c>
      <c r="C732" s="178">
        <f>VLOOKUP(A732,'BASE REGISTRO AGOSTO'!$A$1:$T$889,3,FALSE)</f>
        <v>692539001</v>
      </c>
      <c r="D732" s="178" t="str">
        <f>VLOOKUP(A732,'BASE REGISTRO AGOSTO'!$A$1:$T$889,4,FALSE)</f>
        <v>Municipalidad</v>
      </c>
      <c r="E732" s="178" t="str">
        <f>VLOOKUP(A732,'BASE REGISTRO AGOSTO'!$A$1:$T$889,5,FALSE)</f>
        <v>Constitución Política de la República, art. 107.</v>
      </c>
      <c r="F732" s="178" t="str">
        <f>VLOOKUP(A732,'BASE REGISTRO AGOSTO'!$A$1:$T$889,6,FALSE)</f>
        <v>Indefinida.</v>
      </c>
      <c r="G732" s="178" t="str">
        <f>VLOOKUP(A732,'BASE REGISTRO AGOSTO'!$A$1:$T$889,7,FALSE)</f>
        <v>Según Ley Orgánica Nº 18.695, arts. 1º al 4º.</v>
      </c>
      <c r="H732" s="178" t="str">
        <f>VLOOKUP(A732,'BASE REGISTRO AGOSTO'!$A$1:$T$889,8,FALSE)</f>
        <v>no tiene</v>
      </c>
      <c r="I732" s="178">
        <f>VLOOKUP(A732,'BASE REGISTRO AGOSTO'!$A$1:$T$889,9,FALSE)</f>
        <v>0</v>
      </c>
      <c r="J732" s="178">
        <f>VLOOKUP(A732,'BASE REGISTRO AGOSTO'!$A$1:$T$889,10,FALSE)</f>
        <v>0</v>
      </c>
      <c r="K732" s="178" t="str">
        <f>VLOOKUP(A732,'BASE REGISTRO AGOSTO'!$A$1:$T$889,11,FALSE)</f>
        <v xml:space="preserve">Miguel Ángel Aguilera Sanhueza
</v>
      </c>
      <c r="L732" s="178" t="str">
        <f>VLOOKUP(A732,'BASE REGISTRO AGOSTO'!$A$1:$T$889,12,FALSE)</f>
        <v xml:space="preserve">Ossa Nº 1771, comuna de San Ramón, Región Metropolitana.
</v>
      </c>
      <c r="M732" s="178" t="str">
        <f>VLOOKUP(A732,'BASE REGISTRO AGOSTO'!$A$1:$T$889,13,FALSE)</f>
        <v>XIII</v>
      </c>
      <c r="N732" s="178" t="str">
        <f>VLOOKUP(A732,'BASE REGISTRO AGOSTO'!$A$1:$T$889,14,FALSE)</f>
        <v>San Ramón</v>
      </c>
      <c r="O732" s="178" t="str">
        <f>VLOOKUP(A732,'BASE REGISTRO AGOSTO'!$A$1:$T$889,15,FALSE)</f>
        <v>Fonos 25161298 - 23909108 161298298298</v>
      </c>
      <c r="P732" s="178">
        <f>VLOOKUP(A732,'BASE REGISTRO AGOSTO'!$A$1:$T$889,16,FALSE)</f>
        <v>0</v>
      </c>
      <c r="Q732" s="178">
        <f>VLOOKUP(A732,'BASE REGISTRO AGOSTO'!$A$1:$T$889,17,FALSE)</f>
        <v>0</v>
      </c>
      <c r="R732" s="178">
        <f>VLOOKUP(A732,'BASE REGISTRO AGOSTO'!$A$1:$T$889,18,FALSE)</f>
        <v>91001</v>
      </c>
      <c r="S732" s="178" t="str">
        <f>VLOOKUP(A732,'BASE REGISTRO AGOSTO'!$A$1:$T$889,19,FALSE)</f>
        <v xml:space="preserve">No se acompañan. Aplica Informe Jurídico Nº 09, de fecha 14 de marzo de 2011 del Departamento Jurídico y Dictamen Nº 070791, de 2009, de la Contraloría General de la República.  
</v>
      </c>
      <c r="T732" s="183">
        <f>VLOOKUP(A732,'BASE REGISTRO AGOSTO'!$A$1:$T$889,20,FALSE)</f>
        <v>38729</v>
      </c>
      <c r="U732" s="177">
        <v>7256</v>
      </c>
      <c r="V732" s="179">
        <v>8585520</v>
      </c>
      <c r="W732" s="179">
        <v>68684160</v>
      </c>
      <c r="X732" s="180">
        <v>44469</v>
      </c>
      <c r="Y732" s="176" t="s">
        <v>6489</v>
      </c>
      <c r="Z732" s="176" t="s">
        <v>6490</v>
      </c>
      <c r="AA732" s="181" t="s">
        <v>6588</v>
      </c>
    </row>
    <row r="733" spans="1:27" ht="15.75" customHeight="1" x14ac:dyDescent="0.2">
      <c r="A733" s="177">
        <v>7257</v>
      </c>
      <c r="B733" s="178" t="str">
        <f>VLOOKUP(A733,'BASE REGISTRO AGOSTO'!$A$1:$T$889,2,FALSE)</f>
        <v xml:space="preserve">
I. Municipalidad de Licantén
</v>
      </c>
      <c r="C733" s="178">
        <f>VLOOKUP(A733,'BASE REGISTRO AGOSTO'!$A$1:$T$889,3,FALSE)</f>
        <v>691005003</v>
      </c>
      <c r="D733" s="178" t="str">
        <f>VLOOKUP(A733,'BASE REGISTRO AGOSTO'!$A$1:$T$889,4,FALSE)</f>
        <v>Municipalidad</v>
      </c>
      <c r="E733" s="178" t="str">
        <f>VLOOKUP(A733,'BASE REGISTRO AGOSTO'!$A$1:$T$889,5,FALSE)</f>
        <v>Constitución Política de la República, artículo 107</v>
      </c>
      <c r="F733" s="178" t="str">
        <f>VLOOKUP(A733,'BASE REGISTRO AGOSTO'!$A$1:$T$889,6,FALSE)</f>
        <v>Indefinida</v>
      </c>
      <c r="G733" s="178" t="str">
        <f>VLOOKUP(A733,'BASE REGISTRO AGOSTO'!$A$1:$T$889,7,FALSE)</f>
        <v>Según Ley Orgánica Nº 18.695, artículos 1º al  4º</v>
      </c>
      <c r="H733" s="178" t="str">
        <f>VLOOKUP(A733,'BASE REGISTRO AGOSTO'!$A$1:$T$889,8,FALSE)</f>
        <v>no tiene</v>
      </c>
      <c r="I733" s="178">
        <f>VLOOKUP(A733,'BASE REGISTRO AGOSTO'!$A$1:$T$889,9,FALSE)</f>
        <v>0</v>
      </c>
      <c r="J733" s="178">
        <f>VLOOKUP(A733,'BASE REGISTRO AGOSTO'!$A$1:$T$889,10,FALSE)</f>
        <v>0</v>
      </c>
      <c r="K733" s="178" t="str">
        <f>VLOOKUP(A733,'BASE REGISTRO AGOSTO'!$A$1:$T$889,11,FALSE)</f>
        <v xml:space="preserve">Oscar Marcelo Fernández Vilos 
</v>
      </c>
      <c r="L733" s="178" t="str">
        <f>VLOOKUP(A733,'BASE REGISTRO AGOSTO'!$A$1:$T$889,12,FALSE)</f>
        <v xml:space="preserve">Juan Esteban Montero N°25, comuna de Licantén,  provincia de Curicó, Séptima Región.
</v>
      </c>
      <c r="M733" s="178" t="str">
        <f>VLOOKUP(A733,'BASE REGISTRO AGOSTO'!$A$1:$T$889,13,FALSE)</f>
        <v>VII</v>
      </c>
      <c r="N733" s="178" t="str">
        <f>VLOOKUP(A733,'BASE REGISTRO AGOSTO'!$A$1:$T$889,14,FALSE)</f>
        <v xml:space="preserve"> Licantén</v>
      </c>
      <c r="O733" s="178">
        <f>VLOOKUP(A733,'BASE REGISTRO AGOSTO'!$A$1:$T$889,15,FALSE)</f>
        <v>0</v>
      </c>
      <c r="P733" s="178">
        <f>VLOOKUP(A733,'BASE REGISTRO AGOSTO'!$A$1:$T$889,16,FALSE)</f>
        <v>0</v>
      </c>
      <c r="Q733" s="178">
        <f>VLOOKUP(A733,'BASE REGISTRO AGOSTO'!$A$1:$T$889,17,FALSE)</f>
        <v>0</v>
      </c>
      <c r="R733" s="178">
        <f>VLOOKUP(A733,'BASE REGISTRO AGOSTO'!$A$1:$T$889,18,FALSE)</f>
        <v>91001</v>
      </c>
      <c r="S733" s="178" t="str">
        <f>VLOOKUP(A733,'BASE REGISTRO AGOSTO'!$A$1:$T$889,19,FALSE)</f>
        <v xml:space="preserve">No se acompañan. Aplica Informe Jurídico Nº 09, de  fecha 14 de marzo de 2011 del Departamento Jurídico y Dictamen Nº 070791, de 2009, de la Contraloría General de la República.  
</v>
      </c>
      <c r="T733" s="183">
        <f>VLOOKUP(A733,'BASE REGISTRO AGOSTO'!$A$1:$T$889,20,FALSE)</f>
        <v>38729</v>
      </c>
      <c r="U733" s="177">
        <v>7257</v>
      </c>
      <c r="V733" s="179">
        <v>4292760</v>
      </c>
      <c r="W733" s="179">
        <v>30173820</v>
      </c>
      <c r="X733" s="180">
        <v>44469</v>
      </c>
      <c r="Y733" s="176" t="s">
        <v>6489</v>
      </c>
      <c r="Z733" s="176" t="s">
        <v>6490</v>
      </c>
      <c r="AA733" s="181" t="s">
        <v>6598</v>
      </c>
    </row>
    <row r="734" spans="1:27" ht="15.75" customHeight="1" x14ac:dyDescent="0.2">
      <c r="A734" s="177">
        <v>7259</v>
      </c>
      <c r="B734" s="178" t="str">
        <f>VLOOKUP(A734,'BASE REGISTRO AGOSTO'!$A$1:$T$889,2,FALSE)</f>
        <v xml:space="preserve">
I. Municipalidad de Coelemu
</v>
      </c>
      <c r="C734" s="178">
        <f>VLOOKUP(A734,'BASE REGISTRO AGOSTO'!$A$1:$T$889,3,FALSE)</f>
        <v>691502007</v>
      </c>
      <c r="D734" s="178" t="str">
        <f>VLOOKUP(A734,'BASE REGISTRO AGOSTO'!$A$1:$T$889,4,FALSE)</f>
        <v>Municipalidad</v>
      </c>
      <c r="E734" s="178" t="str">
        <f>VLOOKUP(A734,'BASE REGISTRO AGOSTO'!$A$1:$T$889,5,FALSE)</f>
        <v>Constitución Política de la República, artículo 107</v>
      </c>
      <c r="F734" s="178" t="str">
        <f>VLOOKUP(A734,'BASE REGISTRO AGOSTO'!$A$1:$T$889,6,FALSE)</f>
        <v>Indefinida</v>
      </c>
      <c r="G734" s="178" t="str">
        <f>VLOOKUP(A734,'BASE REGISTRO AGOSTO'!$A$1:$T$889,7,FALSE)</f>
        <v>Según Ley Orgánica Nº 18.695, artículos 1º al  4º</v>
      </c>
      <c r="H734" s="178">
        <f>VLOOKUP(A734,'BASE REGISTRO AGOSTO'!$A$1:$T$889,8,FALSE)</f>
        <v>0</v>
      </c>
      <c r="I734" s="178">
        <f>VLOOKUP(A734,'BASE REGISTRO AGOSTO'!$A$1:$T$889,9,FALSE)</f>
        <v>0</v>
      </c>
      <c r="J734" s="178">
        <f>VLOOKUP(A734,'BASE REGISTRO AGOSTO'!$A$1:$T$889,10,FALSE)</f>
        <v>0</v>
      </c>
      <c r="K734" s="178" t="str">
        <f>VLOOKUP(A734,'BASE REGISTRO AGOSTO'!$A$1:$T$889,11,FALSE)</f>
        <v xml:space="preserve">Alejandro Rodrigo Pedreros Urrutia. </v>
      </c>
      <c r="L734" s="178" t="str">
        <f>VLOOKUP(A734,'BASE REGISTRO AGOSTO'!$A$1:$T$889,12,FALSE)</f>
        <v xml:space="preserve">Pedro León Gallo N°609, comuna de Coelemu
</v>
      </c>
      <c r="M734" s="178" t="str">
        <f>VLOOKUP(A734,'BASE REGISTRO AGOSTO'!$A$1:$T$889,13,FALSE)</f>
        <v>XVI</v>
      </c>
      <c r="N734" s="178" t="str">
        <f>VLOOKUP(A734,'BASE REGISTRO AGOSTO'!$A$1:$T$889,14,FALSE)</f>
        <v>Coelemu</v>
      </c>
      <c r="O734" s="178">
        <f>VLOOKUP(A734,'BASE REGISTRO AGOSTO'!$A$1:$T$889,15,FALSE)</f>
        <v>0</v>
      </c>
      <c r="P734" s="178">
        <f>VLOOKUP(A734,'BASE REGISTRO AGOSTO'!$A$1:$T$889,16,FALSE)</f>
        <v>0</v>
      </c>
      <c r="Q734" s="178">
        <f>VLOOKUP(A734,'BASE REGISTRO AGOSTO'!$A$1:$T$889,17,FALSE)</f>
        <v>0</v>
      </c>
      <c r="R734" s="178">
        <f>VLOOKUP(A734,'BASE REGISTRO AGOSTO'!$A$1:$T$889,18,FALSE)</f>
        <v>91001</v>
      </c>
      <c r="S734" s="178" t="str">
        <f>VLOOKUP(A734,'BASE REGISTRO AGOSTO'!$A$1:$T$889,19,FALSE)</f>
        <v xml:space="preserve">No se acompañan. Aplica Informe Jurídico Nº 09, de fecha 14 de marzo de 2011 del Departamento Jurídico y Dictamen Nº 070791, de 2009, de la Contraloría General de la República.
</v>
      </c>
      <c r="T734" s="183">
        <f>VLOOKUP(A734,'BASE REGISTRO AGOSTO'!$A$1:$T$889,20,FALSE)</f>
        <v>38734</v>
      </c>
      <c r="U734" s="177">
        <v>7259</v>
      </c>
      <c r="V734" s="179">
        <v>5709371</v>
      </c>
      <c r="W734" s="179">
        <v>40131182</v>
      </c>
      <c r="X734" s="180">
        <v>44469</v>
      </c>
      <c r="Y734" s="176" t="s">
        <v>6489</v>
      </c>
      <c r="Z734" s="176" t="s">
        <v>6490</v>
      </c>
      <c r="AA734" s="181" t="s">
        <v>6679</v>
      </c>
    </row>
    <row r="735" spans="1:27" ht="15.75" customHeight="1" x14ac:dyDescent="0.2">
      <c r="A735" s="177">
        <v>7260</v>
      </c>
      <c r="B735" s="178" t="str">
        <f>VLOOKUP(A735,'BASE REGISTRO AGOSTO'!$A$1:$T$889,2,FALSE)</f>
        <v>I. Municipalidad de Quirihue</v>
      </c>
      <c r="C735" s="178">
        <f>VLOOKUP(A735,'BASE REGISTRO AGOSTO'!$A$1:$T$889,3,FALSE)</f>
        <v>691401006</v>
      </c>
      <c r="D735" s="178" t="str">
        <f>VLOOKUP(A735,'BASE REGISTRO AGOSTO'!$A$1:$T$889,4,FALSE)</f>
        <v>Municipalidad</v>
      </c>
      <c r="E735" s="178" t="str">
        <f>VLOOKUP(A735,'BASE REGISTRO AGOSTO'!$A$1:$T$889,5,FALSE)</f>
        <v>Constitución Política de la República, artículo 107</v>
      </c>
      <c r="F735" s="178" t="str">
        <f>VLOOKUP(A735,'BASE REGISTRO AGOSTO'!$A$1:$T$889,6,FALSE)</f>
        <v>Indefinida</v>
      </c>
      <c r="G735" s="178" t="str">
        <f>VLOOKUP(A735,'BASE REGISTRO AGOSTO'!$A$1:$T$889,7,FALSE)</f>
        <v>Según ley Orgánica N° 18.695, artículos 1° al 4°</v>
      </c>
      <c r="H735" s="178" t="str">
        <f>VLOOKUP(A735,'BASE REGISTRO AGOSTO'!$A$1:$T$889,8,FALSE)</f>
        <v>no tiene</v>
      </c>
      <c r="I735" s="178">
        <f>VLOOKUP(A735,'BASE REGISTRO AGOSTO'!$A$1:$T$889,9,FALSE)</f>
        <v>0</v>
      </c>
      <c r="J735" s="178">
        <f>VLOOKUP(A735,'BASE REGISTRO AGOSTO'!$A$1:$T$889,10,FALSE)</f>
        <v>0</v>
      </c>
      <c r="K735" s="178" t="str">
        <f>VLOOKUP(A735,'BASE REGISTRO AGOSTO'!$A$1:$T$889,11,FALSE)</f>
        <v xml:space="preserve">Richard Patricio Irribarra Ramírez
</v>
      </c>
      <c r="L735" s="178" t="str">
        <f>VLOOKUP(A735,'BASE REGISTRO AGOSTO'!$A$1:$T$889,12,FALSE)</f>
        <v xml:space="preserve">Esmeralda N° 698, comuna de Quirihue
</v>
      </c>
      <c r="M735" s="178" t="str">
        <f>VLOOKUP(A735,'BASE REGISTRO AGOSTO'!$A$1:$T$889,13,FALSE)</f>
        <v>XVI</v>
      </c>
      <c r="N735" s="178" t="str">
        <f>VLOOKUP(A735,'BASE REGISTRO AGOSTO'!$A$1:$T$889,14,FALSE)</f>
        <v>Quirihue</v>
      </c>
      <c r="O735" s="178" t="str">
        <f>VLOOKUP(A735,'BASE REGISTRO AGOSTO'!$A$1:$T$889,15,FALSE)</f>
        <v>F. 042-531221</v>
      </c>
      <c r="P735" s="178" t="str">
        <f>VLOOKUP(A735,'BASE REGISTRO AGOSTO'!$A$1:$T$889,16,FALSE)</f>
        <v>dquirihue@yahoo.es</v>
      </c>
      <c r="Q735" s="178">
        <f>VLOOKUP(A735,'BASE REGISTRO AGOSTO'!$A$1:$T$889,17,FALSE)</f>
        <v>0</v>
      </c>
      <c r="R735" s="178">
        <f>VLOOKUP(A735,'BASE REGISTRO AGOSTO'!$A$1:$T$889,18,FALSE)</f>
        <v>91001</v>
      </c>
      <c r="S735" s="178" t="str">
        <f>VLOOKUP(A735,'BASE REGISTRO AGOSTO'!$A$1:$T$889,19,FALSE)</f>
        <v xml:space="preserve">No se acompañan. Aplica Informe Jurídico Nº 09, de  fecha 14 de marzo de 2011 del Departamento Jurídico y Dictamen Nº 070791, de 2009, de la Contraloría General de la República.  
</v>
      </c>
      <c r="T735" s="183">
        <f>VLOOKUP(A735,'BASE REGISTRO AGOSTO'!$A$1:$T$889,20,FALSE)</f>
        <v>38735</v>
      </c>
      <c r="U735" s="177">
        <v>7260</v>
      </c>
      <c r="V735" s="179">
        <v>4893745</v>
      </c>
      <c r="W735" s="179">
        <v>34398151</v>
      </c>
      <c r="X735" s="180">
        <v>44469</v>
      </c>
      <c r="Y735" s="176" t="s">
        <v>6489</v>
      </c>
      <c r="Z735" s="176" t="s">
        <v>6490</v>
      </c>
      <c r="AA735" s="181" t="s">
        <v>6680</v>
      </c>
    </row>
    <row r="736" spans="1:27" ht="15.75" customHeight="1" x14ac:dyDescent="0.2">
      <c r="A736" s="177">
        <v>7263</v>
      </c>
      <c r="B736" s="178" t="str">
        <f>VLOOKUP(A736,'BASE REGISTRO AGOSTO'!$A$1:$T$889,2,FALSE)</f>
        <v xml:space="preserve">
I. Municipalidad de Carahue
</v>
      </c>
      <c r="C736" s="178">
        <f>VLOOKUP(A736,'BASE REGISTRO AGOSTO'!$A$1:$T$889,3,FALSE)</f>
        <v>691905004</v>
      </c>
      <c r="D736" s="178" t="str">
        <f>VLOOKUP(A736,'BASE REGISTRO AGOSTO'!$A$1:$T$889,4,FALSE)</f>
        <v>Municipalidad</v>
      </c>
      <c r="E736" s="178" t="str">
        <f>VLOOKUP(A736,'BASE REGISTRO AGOSTO'!$A$1:$T$889,5,FALSE)</f>
        <v>Constitución Política de la República, art. 107.</v>
      </c>
      <c r="F736" s="178" t="str">
        <f>VLOOKUP(A736,'BASE REGISTRO AGOSTO'!$A$1:$T$889,6,FALSE)</f>
        <v>Indefinida.</v>
      </c>
      <c r="G736" s="178" t="str">
        <f>VLOOKUP(A736,'BASE REGISTRO AGOSTO'!$A$1:$T$889,7,FALSE)</f>
        <v>Según Ley Orgánica Nº 18.695, arts. 1º al 4º.</v>
      </c>
      <c r="H736" s="178" t="str">
        <f>VLOOKUP(A736,'BASE REGISTRO AGOSTO'!$A$1:$T$889,8,FALSE)</f>
        <v>no tiene</v>
      </c>
      <c r="I736" s="178">
        <f>VLOOKUP(A736,'BASE REGISTRO AGOSTO'!$A$1:$T$889,9,FALSE)</f>
        <v>0</v>
      </c>
      <c r="J736" s="178">
        <f>VLOOKUP(A736,'BASE REGISTRO AGOSTO'!$A$1:$T$889,10,FALSE)</f>
        <v>0</v>
      </c>
      <c r="K736" s="178" t="str">
        <f>VLOOKUP(A736,'BASE REGISTRO AGOSTO'!$A$1:$T$889,11,FALSE)</f>
        <v xml:space="preserve">Héctor Alejandro Sáez Véliz
</v>
      </c>
      <c r="L736" s="178" t="str">
        <f>VLOOKUP(A736,'BASE REGISTRO AGOSTO'!$A$1:$T$889,12,FALSE)</f>
        <v xml:space="preserve">Portales Nº295, Carahue, Novena Región.
</v>
      </c>
      <c r="M736" s="178" t="str">
        <f>VLOOKUP(A736,'BASE REGISTRO AGOSTO'!$A$1:$T$889,13,FALSE)</f>
        <v>IX</v>
      </c>
      <c r="N736" s="178" t="str">
        <f>VLOOKUP(A736,'BASE REGISTRO AGOSTO'!$A$1:$T$889,14,FALSE)</f>
        <v>Carahue</v>
      </c>
      <c r="O736" s="178" t="str">
        <f>VLOOKUP(A736,'BASE REGISTRO AGOSTO'!$A$1:$T$889,15,FALSE)</f>
        <v>Fonos (45) 651874</v>
      </c>
      <c r="P736" s="178">
        <f>VLOOKUP(A736,'BASE REGISTRO AGOSTO'!$A$1:$T$889,16,FALSE)</f>
        <v>0</v>
      </c>
      <c r="Q736" s="178">
        <f>VLOOKUP(A736,'BASE REGISTRO AGOSTO'!$A$1:$T$889,17,FALSE)</f>
        <v>0</v>
      </c>
      <c r="R736" s="178">
        <f>VLOOKUP(A736,'BASE REGISTRO AGOSTO'!$A$1:$T$889,18,FALSE)</f>
        <v>91001</v>
      </c>
      <c r="S736" s="178" t="str">
        <f>VLOOKUP(A736,'BASE REGISTRO AGOSTO'!$A$1:$T$889,19,FALSE)</f>
        <v xml:space="preserve">No se acompañan. Aplica Informe Jurídico Nº 09, de  fecha 14 de marzo de 2011 del Departamento Jurídico y Dictamen Nº 070791, de 2009, de la Contraloría General de la República.  
</v>
      </c>
      <c r="T736" s="183">
        <f>VLOOKUP(A736,'BASE REGISTRO AGOSTO'!$A$1:$T$889,20,FALSE)</f>
        <v>38735</v>
      </c>
      <c r="U736" s="177">
        <v>7263</v>
      </c>
      <c r="V736" s="179">
        <v>5056871</v>
      </c>
      <c r="W736" s="179">
        <v>35544758</v>
      </c>
      <c r="X736" s="180">
        <v>44469</v>
      </c>
      <c r="Y736" s="176" t="s">
        <v>6489</v>
      </c>
      <c r="Z736" s="176" t="s">
        <v>6490</v>
      </c>
      <c r="AA736" s="181" t="s">
        <v>6639</v>
      </c>
    </row>
    <row r="737" spans="1:27" ht="15.75" customHeight="1" x14ac:dyDescent="0.2">
      <c r="A737" s="177">
        <v>7264</v>
      </c>
      <c r="B737" s="178" t="str">
        <f>VLOOKUP(A737,'BASE REGISTRO AGOSTO'!$A$1:$T$889,2,FALSE)</f>
        <v xml:space="preserve">
I. Municipalidad de Santa Bárbara
</v>
      </c>
      <c r="C737" s="178">
        <f>VLOOKUP(A737,'BASE REGISTRO AGOSTO'!$A$1:$T$889,3,FALSE)</f>
        <v>691702006</v>
      </c>
      <c r="D737" s="178" t="str">
        <f>VLOOKUP(A737,'BASE REGISTRO AGOSTO'!$A$1:$T$889,4,FALSE)</f>
        <v>Municipalidad</v>
      </c>
      <c r="E737" s="178" t="str">
        <f>VLOOKUP(A737,'BASE REGISTRO AGOSTO'!$A$1:$T$889,5,FALSE)</f>
        <v>Constitución Política de la República, art. 107.</v>
      </c>
      <c r="F737" s="178" t="str">
        <f>VLOOKUP(A737,'BASE REGISTRO AGOSTO'!$A$1:$T$889,6,FALSE)</f>
        <v>Indefinida.</v>
      </c>
      <c r="G737" s="178" t="str">
        <f>VLOOKUP(A737,'BASE REGISTRO AGOSTO'!$A$1:$T$889,7,FALSE)</f>
        <v>Según Ley Orgánica Nº 18.695, arts. 1º al 4º.</v>
      </c>
      <c r="H737" s="178" t="str">
        <f>VLOOKUP(A737,'BASE REGISTRO AGOSTO'!$A$1:$T$889,8,FALSE)</f>
        <v>no tiene</v>
      </c>
      <c r="I737" s="178">
        <f>VLOOKUP(A737,'BASE REGISTRO AGOSTO'!$A$1:$T$889,9,FALSE)</f>
        <v>0</v>
      </c>
      <c r="J737" s="178">
        <f>VLOOKUP(A737,'BASE REGISTRO AGOSTO'!$A$1:$T$889,10,FALSE)</f>
        <v>0</v>
      </c>
      <c r="K737" s="178" t="str">
        <f>VLOOKUP(A737,'BASE REGISTRO AGOSTO'!$A$1:$T$889,11,FALSE)</f>
        <v>Daniel Sebastián Salamanca Pérez</v>
      </c>
      <c r="L737" s="178" t="str">
        <f>VLOOKUP(A737,'BASE REGISTRO AGOSTO'!$A$1:$T$889,12,FALSE)</f>
        <v xml:space="preserve">Rosas Nº 160, comuna de Santa Bárbara,  Octava Región.
Casilla 216
</v>
      </c>
      <c r="M737" s="178" t="str">
        <f>VLOOKUP(A737,'BASE REGISTRO AGOSTO'!$A$1:$T$889,13,FALSE)</f>
        <v>VIII</v>
      </c>
      <c r="N737" s="178" t="str">
        <f>VLOOKUP(A737,'BASE REGISTRO AGOSTO'!$A$1:$T$889,14,FALSE)</f>
        <v xml:space="preserve"> Santa Bárbara</v>
      </c>
      <c r="O737" s="178">
        <f>VLOOKUP(A737,'BASE REGISTRO AGOSTO'!$A$1:$T$889,15,FALSE)</f>
        <v>0</v>
      </c>
      <c r="P737" s="178">
        <f>VLOOKUP(A737,'BASE REGISTRO AGOSTO'!$A$1:$T$889,16,FALSE)</f>
        <v>0</v>
      </c>
      <c r="Q737" s="178">
        <f>VLOOKUP(A737,'BASE REGISTRO AGOSTO'!$A$1:$T$889,17,FALSE)</f>
        <v>0</v>
      </c>
      <c r="R737" s="178">
        <f>VLOOKUP(A737,'BASE REGISTRO AGOSTO'!$A$1:$T$889,18,FALSE)</f>
        <v>91001</v>
      </c>
      <c r="S737" s="178" t="str">
        <f>VLOOKUP(A737,'BASE REGISTRO AGOSTO'!$A$1:$T$889,19,FALSE)</f>
        <v xml:space="preserve">No se acompañan. Aplica Informe Jurídico Nº 09, de  fecha 14 de marzo de 2011 del Departamento Jurídico y Dictamen Nº 070791, de 2009, de la Contraloría General de la República.  
</v>
      </c>
      <c r="T737" s="183">
        <f>VLOOKUP(A737,'BASE REGISTRO AGOSTO'!$A$1:$T$889,20,FALSE)</f>
        <v>38735</v>
      </c>
      <c r="U737" s="177">
        <v>7264</v>
      </c>
      <c r="V737" s="179">
        <v>4893746</v>
      </c>
      <c r="W737" s="179">
        <v>35076302</v>
      </c>
      <c r="X737" s="180">
        <v>44469</v>
      </c>
      <c r="Y737" s="176" t="s">
        <v>6489</v>
      </c>
      <c r="Z737" s="176" t="s">
        <v>6490</v>
      </c>
      <c r="AA737" s="181" t="s">
        <v>6681</v>
      </c>
    </row>
    <row r="738" spans="1:27" ht="15.75" customHeight="1" x14ac:dyDescent="0.2">
      <c r="A738" s="177">
        <v>7265</v>
      </c>
      <c r="B738" s="178" t="str">
        <f>VLOOKUP(A738,'BASE REGISTRO AGOSTO'!$A$1:$T$889,2,FALSE)</f>
        <v xml:space="preserve">
I. Municipalidad de Cañete
</v>
      </c>
      <c r="C738" s="178">
        <f>VLOOKUP(A738,'BASE REGISTRO AGOSTO'!$A$1:$T$889,3,FALSE)</f>
        <v>691605000</v>
      </c>
      <c r="D738" s="178" t="str">
        <f>VLOOKUP(A738,'BASE REGISTRO AGOSTO'!$A$1:$T$889,4,FALSE)</f>
        <v>Municipalidad</v>
      </c>
      <c r="E738" s="178" t="str">
        <f>VLOOKUP(A738,'BASE REGISTRO AGOSTO'!$A$1:$T$889,5,FALSE)</f>
        <v>Constitución Política de la República, artículo 107.</v>
      </c>
      <c r="F738" s="178" t="str">
        <f>VLOOKUP(A738,'BASE REGISTRO AGOSTO'!$A$1:$T$889,6,FALSE)</f>
        <v>Indefinida.</v>
      </c>
      <c r="G738" s="178" t="str">
        <f>VLOOKUP(A738,'BASE REGISTRO AGOSTO'!$A$1:$T$889,7,FALSE)</f>
        <v>Según Ley Orgánica Constitucional Nº 18.695, arts. 1º al 4º.</v>
      </c>
      <c r="H738" s="178" t="str">
        <f>VLOOKUP(A738,'BASE REGISTRO AGOSTO'!$A$1:$T$889,8,FALSE)</f>
        <v>no tiene</v>
      </c>
      <c r="I738" s="178">
        <f>VLOOKUP(A738,'BASE REGISTRO AGOSTO'!$A$1:$T$889,9,FALSE)</f>
        <v>0</v>
      </c>
      <c r="J738" s="178">
        <f>VLOOKUP(A738,'BASE REGISTRO AGOSTO'!$A$1:$T$889,10,FALSE)</f>
        <v>0</v>
      </c>
      <c r="K738" s="178" t="str">
        <f>VLOOKUP(A738,'BASE REGISTRO AGOSTO'!$A$1:$T$889,11,FALSE)</f>
        <v xml:space="preserve">Jorge James Radonich Barra  </v>
      </c>
      <c r="L738" s="178" t="str">
        <f>VLOOKUP(A738,'BASE REGISTRO AGOSTO'!$A$1:$T$889,12,FALSE)</f>
        <v xml:space="preserve">Arturo Prat 220, comuna de Cañete, VIII Región del Bío Bío.
</v>
      </c>
      <c r="M738" s="178" t="str">
        <f>VLOOKUP(A738,'BASE REGISTRO AGOSTO'!$A$1:$T$889,13,FALSE)</f>
        <v>VIII</v>
      </c>
      <c r="N738" s="178" t="str">
        <f>VLOOKUP(A738,'BASE REGISTRO AGOSTO'!$A$1:$T$889,14,FALSE)</f>
        <v>Bío Bío</v>
      </c>
      <c r="O738" s="178" t="str">
        <f>VLOOKUP(A738,'BASE REGISTRO AGOSTO'!$A$1:$T$889,15,FALSE)</f>
        <v>Mesa Central Municipalidad 41-2209000
Alcaldía 41-2209049
Administración 41-2209045 Dideco 41-2209010</v>
      </c>
      <c r="P738" s="178" t="str">
        <f>VLOOKUP(A738,'BASE REGISTRO AGOSTO'!$A$1:$T$889,16,FALSE)</f>
        <v>Municipalidad de Cañete
alcaldia@municanete.cl
Jorge	Radonich	Barra alcalderadonich@municanete.cl
Marcia Ordenes  Navarro  administracion@municanete.cl
 Claudia Agurto Martínez 
dideco@municanete.cl</v>
      </c>
      <c r="Q738" s="178">
        <f>VLOOKUP(A738,'BASE REGISTRO AGOSTO'!$A$1:$T$889,17,FALSE)</f>
        <v>0</v>
      </c>
      <c r="R738" s="178">
        <f>VLOOKUP(A738,'BASE REGISTRO AGOSTO'!$A$1:$T$889,18,FALSE)</f>
        <v>91001</v>
      </c>
      <c r="S738" s="178" t="str">
        <f>VLOOKUP(A738,'BASE REGISTRO AGOSTO'!$A$1:$T$889,19,FALSE)</f>
        <v>No se acompañan. Aplica Informe Jurídico Nº 09, de fecha 14 de marzo de 2011 del Departamento Jurídico y Dictamen Nº 070791, de 2009, de la Contraloría General de la República.</v>
      </c>
      <c r="T738" s="183">
        <f>VLOOKUP(A738,'BASE REGISTRO AGOSTO'!$A$1:$T$889,20,FALSE)</f>
        <v>38735</v>
      </c>
      <c r="U738" s="177">
        <v>7265</v>
      </c>
      <c r="V738" s="179">
        <v>5056871</v>
      </c>
      <c r="W738" s="179">
        <v>35544758</v>
      </c>
      <c r="X738" s="180">
        <v>44469</v>
      </c>
      <c r="Y738" s="176" t="s">
        <v>6489</v>
      </c>
      <c r="Z738" s="176" t="s">
        <v>6490</v>
      </c>
      <c r="AA738" s="181" t="s">
        <v>7478</v>
      </c>
    </row>
    <row r="739" spans="1:27" ht="15.75" customHeight="1" x14ac:dyDescent="0.2">
      <c r="A739" s="177">
        <v>7267</v>
      </c>
      <c r="B739" s="178" t="str">
        <f>VLOOKUP(A739,'BASE REGISTRO AGOSTO'!$A$1:$T$889,2,FALSE)</f>
        <v xml:space="preserve">
I. Municipalidad de Los Ángeles
</v>
      </c>
      <c r="C739" s="178" t="str">
        <f>VLOOKUP(A739,'BASE REGISTRO AGOSTO'!$A$1:$T$889,3,FALSE)</f>
        <v>69170100K</v>
      </c>
      <c r="D739" s="178" t="str">
        <f>VLOOKUP(A739,'BASE REGISTRO AGOSTO'!$A$1:$T$889,4,FALSE)</f>
        <v>Municipalidad</v>
      </c>
      <c r="E739" s="178" t="str">
        <f>VLOOKUP(A739,'BASE REGISTRO AGOSTO'!$A$1:$T$889,5,FALSE)</f>
        <v>Constitución Política de la República, art. 107.</v>
      </c>
      <c r="F739" s="178" t="str">
        <f>VLOOKUP(A739,'BASE REGISTRO AGOSTO'!$A$1:$T$889,6,FALSE)</f>
        <v>Indefinida.</v>
      </c>
      <c r="G739" s="178" t="str">
        <f>VLOOKUP(A739,'BASE REGISTRO AGOSTO'!$A$1:$T$889,7,FALSE)</f>
        <v>Según Ley Orgánica Nº 18.695, arts. 1º al 4º.</v>
      </c>
      <c r="H739" s="178" t="str">
        <f>VLOOKUP(A739,'BASE REGISTRO AGOSTO'!$A$1:$T$889,8,FALSE)</f>
        <v>no tiene</v>
      </c>
      <c r="I739" s="178">
        <f>VLOOKUP(A739,'BASE REGISTRO AGOSTO'!$A$1:$T$889,9,FALSE)</f>
        <v>0</v>
      </c>
      <c r="J739" s="178">
        <f>VLOOKUP(A739,'BASE REGISTRO AGOSTO'!$A$1:$T$889,10,FALSE)</f>
        <v>0</v>
      </c>
      <c r="K739" s="178" t="str">
        <f>VLOOKUP(A739,'BASE REGISTRO AGOSTO'!$A$1:$T$889,11,FALSE)</f>
        <v>Estéban Krause Salazar</v>
      </c>
      <c r="L739" s="178" t="str">
        <f>VLOOKUP(A739,'BASE REGISTRO AGOSTO'!$A$1:$T$889,12,FALSE)</f>
        <v xml:space="preserve">Caupolicán Nº 399, comuna de Los Ángeles, Octava Región.
</v>
      </c>
      <c r="M739" s="178" t="str">
        <f>VLOOKUP(A739,'BASE REGISTRO AGOSTO'!$A$1:$T$889,13,FALSE)</f>
        <v>VIII</v>
      </c>
      <c r="N739" s="178" t="str">
        <f>VLOOKUP(A739,'BASE REGISTRO AGOSTO'!$A$1:$T$889,14,FALSE)</f>
        <v>Los Ángele</v>
      </c>
      <c r="O739" s="178" t="str">
        <f>VLOOKUP(A739,'BASE REGISTRO AGOSTO'!$A$1:$T$889,15,FALSE)</f>
        <v>Fonos (43) 409400- 409501- 409502</v>
      </c>
      <c r="P739" s="178">
        <f>VLOOKUP(A739,'BASE REGISTRO AGOSTO'!$A$1:$T$889,16,FALSE)</f>
        <v>0</v>
      </c>
      <c r="Q739" s="178">
        <f>VLOOKUP(A739,'BASE REGISTRO AGOSTO'!$A$1:$T$889,17,FALSE)</f>
        <v>0</v>
      </c>
      <c r="R739" s="178">
        <f>VLOOKUP(A739,'BASE REGISTRO AGOSTO'!$A$1:$T$889,18,FALSE)</f>
        <v>91001</v>
      </c>
      <c r="S739" s="178" t="str">
        <f>VLOOKUP(A739,'BASE REGISTRO AGOSTO'!$A$1:$T$889,19,FALSE)</f>
        <v xml:space="preserve">No corresponde.
</v>
      </c>
      <c r="T739" s="183">
        <f>VLOOKUP(A739,'BASE REGISTRO AGOSTO'!$A$1:$T$889,20,FALSE)</f>
        <v>38736</v>
      </c>
      <c r="U739" s="177">
        <v>7267</v>
      </c>
      <c r="V739" s="179">
        <v>25136644</v>
      </c>
      <c r="W739" s="179">
        <v>81195019</v>
      </c>
      <c r="X739" s="180">
        <v>44469</v>
      </c>
      <c r="Y739" s="176" t="s">
        <v>6489</v>
      </c>
      <c r="Z739" s="176" t="s">
        <v>6490</v>
      </c>
      <c r="AA739" s="181" t="s">
        <v>6502</v>
      </c>
    </row>
    <row r="740" spans="1:27" ht="15.75" customHeight="1" x14ac:dyDescent="0.2">
      <c r="A740" s="177">
        <v>7268</v>
      </c>
      <c r="B740" s="178" t="str">
        <f>VLOOKUP(A740,'BASE REGISTRO AGOSTO'!$A$1:$T$889,2,FALSE)</f>
        <v xml:space="preserve">
I. Municipalidad de Yungay
</v>
      </c>
      <c r="C740" s="178">
        <f>VLOOKUP(A740,'BASE REGISTRO AGOSTO'!$A$1:$T$889,3,FALSE)</f>
        <v>691415007</v>
      </c>
      <c r="D740" s="178" t="str">
        <f>VLOOKUP(A740,'BASE REGISTRO AGOSTO'!$A$1:$T$889,4,FALSE)</f>
        <v>Municipalidad</v>
      </c>
      <c r="E740" s="178" t="str">
        <f>VLOOKUP(A740,'BASE REGISTRO AGOSTO'!$A$1:$T$889,5,FALSE)</f>
        <v>Constitución Política de la República, art. 107.</v>
      </c>
      <c r="F740" s="178" t="str">
        <f>VLOOKUP(A740,'BASE REGISTRO AGOSTO'!$A$1:$T$889,6,FALSE)</f>
        <v>Indefinida.</v>
      </c>
      <c r="G740" s="178" t="str">
        <f>VLOOKUP(A740,'BASE REGISTRO AGOSTO'!$A$1:$T$889,7,FALSE)</f>
        <v>Según Ley Orgánica Nº 18.695, arts. 1º al 4º.</v>
      </c>
      <c r="H740" s="178" t="str">
        <f>VLOOKUP(A740,'BASE REGISTRO AGOSTO'!$A$1:$T$889,8,FALSE)</f>
        <v>no tiene</v>
      </c>
      <c r="I740" s="178">
        <f>VLOOKUP(A740,'BASE REGISTRO AGOSTO'!$A$1:$T$889,9,FALSE)</f>
        <v>0</v>
      </c>
      <c r="J740" s="178">
        <f>VLOOKUP(A740,'BASE REGISTRO AGOSTO'!$A$1:$T$889,10,FALSE)</f>
        <v>0</v>
      </c>
      <c r="K740" s="178" t="str">
        <f>VLOOKUP(A740,'BASE REGISTRO AGOSTO'!$A$1:$T$889,11,FALSE)</f>
        <v xml:space="preserve">Alcalde Titular: Rafael Arcangel Cifuentes Rodríguez, 
</v>
      </c>
      <c r="L740" s="178" t="str">
        <f>VLOOKUP(A740,'BASE REGISTRO AGOSTO'!$A$1:$T$889,12,FALSE)</f>
        <v xml:space="preserve">Esmeralda Nº 380, comuna de Yungay
</v>
      </c>
      <c r="M740" s="178" t="str">
        <f>VLOOKUP(A740,'BASE REGISTRO AGOSTO'!$A$1:$T$889,13,FALSE)</f>
        <v>XVI</v>
      </c>
      <c r="N740" s="178" t="str">
        <f>VLOOKUP(A740,'BASE REGISTRO AGOSTO'!$A$1:$T$889,14,FALSE)</f>
        <v xml:space="preserve"> Yungay</v>
      </c>
      <c r="O740" s="178" t="str">
        <f>VLOOKUP(A740,'BASE REGISTRO AGOSTO'!$A$1:$T$889,15,FALSE)</f>
        <v>Fonos (42) 2205601 (42) 2205602</v>
      </c>
      <c r="P740" s="178" t="str">
        <f>VLOOKUP(A740,'BASE REGISTRO AGOSTO'!$A$1:$T$889,16,FALSE)</f>
        <v>Correo Electrónico: alcaldia@yungay.cl</v>
      </c>
      <c r="Q740" s="178">
        <f>VLOOKUP(A740,'BASE REGISTRO AGOSTO'!$A$1:$T$889,17,FALSE)</f>
        <v>0</v>
      </c>
      <c r="R740" s="178">
        <f>VLOOKUP(A740,'BASE REGISTRO AGOSTO'!$A$1:$T$889,18,FALSE)</f>
        <v>91001</v>
      </c>
      <c r="S740" s="178" t="str">
        <f>VLOOKUP(A740,'BASE REGISTRO AGOSTO'!$A$1:$T$889,19,FALSE)</f>
        <v xml:space="preserve">No se acompañan. Aplica Informe Jurídico Nº 09, de fecha 14 de marzo de 2011 del Departamento Jurídico y Dictamen Nº 070791, de 2009, de la Contraloría General de la República.  
</v>
      </c>
      <c r="T740" s="183">
        <f>VLOOKUP(A740,'BASE REGISTRO AGOSTO'!$A$1:$T$889,20,FALSE)</f>
        <v>38736</v>
      </c>
      <c r="U740" s="177">
        <v>7268</v>
      </c>
      <c r="V740" s="179">
        <v>5709371</v>
      </c>
      <c r="W740" s="179">
        <v>40131182</v>
      </c>
      <c r="X740" s="180">
        <v>44469</v>
      </c>
      <c r="Y740" s="176" t="s">
        <v>6489</v>
      </c>
      <c r="Z740" s="176" t="s">
        <v>6490</v>
      </c>
      <c r="AA740" s="181" t="s">
        <v>6638</v>
      </c>
    </row>
    <row r="741" spans="1:27" ht="15.75" customHeight="1" x14ac:dyDescent="0.2">
      <c r="A741" s="177">
        <v>7269</v>
      </c>
      <c r="B741" s="178" t="str">
        <f>VLOOKUP(A741,'BASE REGISTRO AGOSTO'!$A$1:$T$889,2,FALSE)</f>
        <v xml:space="preserve">
I. Municipalidad de Vilcún
</v>
      </c>
      <c r="C741" s="178">
        <f>VLOOKUP(A741,'BASE REGISTRO AGOSTO'!$A$1:$T$889,3,FALSE)</f>
        <v>691908003</v>
      </c>
      <c r="D741" s="178" t="str">
        <f>VLOOKUP(A741,'BASE REGISTRO AGOSTO'!$A$1:$T$889,4,FALSE)</f>
        <v>Municipalidad</v>
      </c>
      <c r="E741" s="178" t="str">
        <f>VLOOKUP(A741,'BASE REGISTRO AGOSTO'!$A$1:$T$889,5,FALSE)</f>
        <v>Constitución Política de la República, art. 107.</v>
      </c>
      <c r="F741" s="178" t="str">
        <f>VLOOKUP(A741,'BASE REGISTRO AGOSTO'!$A$1:$T$889,6,FALSE)</f>
        <v>Indefinida.</v>
      </c>
      <c r="G741" s="178" t="str">
        <f>VLOOKUP(A741,'BASE REGISTRO AGOSTO'!$A$1:$T$889,7,FALSE)</f>
        <v>Según Ley Orgánica Nº 18.695, arts. 1º al 4º.</v>
      </c>
      <c r="H741" s="178" t="str">
        <f>VLOOKUP(A741,'BASE REGISTRO AGOSTO'!$A$1:$T$889,8,FALSE)</f>
        <v>no tiene</v>
      </c>
      <c r="I741" s="178">
        <f>VLOOKUP(A741,'BASE REGISTRO AGOSTO'!$A$1:$T$889,9,FALSE)</f>
        <v>0</v>
      </c>
      <c r="J741" s="178">
        <f>VLOOKUP(A741,'BASE REGISTRO AGOSTO'!$A$1:$T$889,10,FALSE)</f>
        <v>0</v>
      </c>
      <c r="K741" s="178" t="str">
        <f>VLOOKUP(A741,'BASE REGISTRO AGOSTO'!$A$1:$T$889,11,FALSE)</f>
        <v xml:space="preserve">KATHERINNE MIGUELES MUÑOZ.
</v>
      </c>
      <c r="L741" s="178" t="str">
        <f>VLOOKUP(A741,'BASE REGISTRO AGOSTO'!$A$1:$T$889,12,FALSE)</f>
        <v xml:space="preserve">Lord Cochrane Nº 255, comuna de Vilcún, Novena Región.
</v>
      </c>
      <c r="M741" s="178" t="str">
        <f>VLOOKUP(A741,'BASE REGISTRO AGOSTO'!$A$1:$T$889,13,FALSE)</f>
        <v>IX</v>
      </c>
      <c r="N741" s="178" t="str">
        <f>VLOOKUP(A741,'BASE REGISTRO AGOSTO'!$A$1:$T$889,14,FALSE)</f>
        <v>Vilcún,</v>
      </c>
      <c r="O741" s="178" t="str">
        <f>VLOOKUP(A741,'BASE REGISTRO AGOSTO'!$A$1:$T$889,15,FALSE)</f>
        <v>Fono: (45) 918360</v>
      </c>
      <c r="P741" s="178" t="str">
        <f>VLOOKUP(A741,'BASE REGISTRO AGOSTO'!$A$1:$T$889,16,FALSE)</f>
        <v>cwolff@vilcun.cl
              egalarce@vilcun.cl</v>
      </c>
      <c r="Q741" s="178">
        <f>VLOOKUP(A741,'BASE REGISTRO AGOSTO'!$A$1:$T$889,17,FALSE)</f>
        <v>0</v>
      </c>
      <c r="R741" s="178">
        <f>VLOOKUP(A741,'BASE REGISTRO AGOSTO'!$A$1:$T$889,18,FALSE)</f>
        <v>91001</v>
      </c>
      <c r="S741" s="178" t="str">
        <f>VLOOKUP(A741,'BASE REGISTRO AGOSTO'!$A$1:$T$889,19,FALSE)</f>
        <v xml:space="preserve">No se acompañan. Aplica Informe Jurídico Nº 09, de  fecha 14 de marzo de 2011 del Departamento Jurídico y Dictamen Nº 070791, de 2009, de la Contraloría General de la República.  
</v>
      </c>
      <c r="T741" s="183">
        <f>VLOOKUP(A741,'BASE REGISTRO AGOSTO'!$A$1:$T$889,20,FALSE)</f>
        <v>38736</v>
      </c>
      <c r="U741" s="177">
        <v>7269</v>
      </c>
      <c r="V741" s="179">
        <v>5056871</v>
      </c>
      <c r="W741" s="179">
        <v>35343757</v>
      </c>
      <c r="X741" s="180">
        <v>44469</v>
      </c>
      <c r="Y741" s="176" t="s">
        <v>6489</v>
      </c>
      <c r="Z741" s="176" t="s">
        <v>6490</v>
      </c>
      <c r="AA741" s="181" t="s">
        <v>6607</v>
      </c>
    </row>
    <row r="742" spans="1:27" ht="15.75" customHeight="1" x14ac:dyDescent="0.2">
      <c r="A742" s="177">
        <v>7270</v>
      </c>
      <c r="B742" s="178" t="str">
        <f>VLOOKUP(A742,'BASE REGISTRO AGOSTO'!$A$1:$T$889,2,FALSE)</f>
        <v xml:space="preserve">
I. Municipalidad de San Javier
</v>
      </c>
      <c r="C742" s="178">
        <f>VLOOKUP(A742,'BASE REGISTRO AGOSTO'!$A$1:$T$889,3,FALSE)</f>
        <v>691301001</v>
      </c>
      <c r="D742" s="178" t="str">
        <f>VLOOKUP(A742,'BASE REGISTRO AGOSTO'!$A$1:$T$889,4,FALSE)</f>
        <v>Municipalidad</v>
      </c>
      <c r="E742" s="178" t="str">
        <f>VLOOKUP(A742,'BASE REGISTRO AGOSTO'!$A$1:$T$889,5,FALSE)</f>
        <v>Constitución Política de la República, art. 107.</v>
      </c>
      <c r="F742" s="178" t="str">
        <f>VLOOKUP(A742,'BASE REGISTRO AGOSTO'!$A$1:$T$889,6,FALSE)</f>
        <v>Indefinida.</v>
      </c>
      <c r="G742" s="178" t="str">
        <f>VLOOKUP(A742,'BASE REGISTRO AGOSTO'!$A$1:$T$889,7,FALSE)</f>
        <v>Según Ley Orgánica Nº 18.695, arts. 1º al 4º.</v>
      </c>
      <c r="H742" s="178" t="str">
        <f>VLOOKUP(A742,'BASE REGISTRO AGOSTO'!$A$1:$T$889,8,FALSE)</f>
        <v>no tiene</v>
      </c>
      <c r="I742" s="178">
        <f>VLOOKUP(A742,'BASE REGISTRO AGOSTO'!$A$1:$T$889,9,FALSE)</f>
        <v>0</v>
      </c>
      <c r="J742" s="178">
        <f>VLOOKUP(A742,'BASE REGISTRO AGOSTO'!$A$1:$T$889,10,FALSE)</f>
        <v>0</v>
      </c>
      <c r="K742" s="178" t="str">
        <f>VLOOKUP(A742,'BASE REGISTRO AGOSTO'!$A$1:$T$889,11,FALSE)</f>
        <v xml:space="preserve">Jorge Ignacio Silva Sepúlveda
</v>
      </c>
      <c r="L742" s="178" t="str">
        <f>VLOOKUP(A742,'BASE REGISTRO AGOSTO'!$A$1:$T$889,12,FALSE)</f>
        <v>Arturo Prat Nº 2490, San Javier, Séptima Región.</v>
      </c>
      <c r="M742" s="178" t="str">
        <f>VLOOKUP(A742,'BASE REGISTRO AGOSTO'!$A$1:$T$889,13,FALSE)</f>
        <v>VII</v>
      </c>
      <c r="N742" s="178" t="str">
        <f>VLOOKUP(A742,'BASE REGISTRO AGOSTO'!$A$1:$T$889,14,FALSE)</f>
        <v>San Javier</v>
      </c>
      <c r="O742" s="178">
        <f>VLOOKUP(A742,'BASE REGISTRO AGOSTO'!$A$1:$T$889,15,FALSE)</f>
        <v>0</v>
      </c>
      <c r="P742" s="178">
        <f>VLOOKUP(A742,'BASE REGISTRO AGOSTO'!$A$1:$T$889,16,FALSE)</f>
        <v>0</v>
      </c>
      <c r="Q742" s="178">
        <f>VLOOKUP(A742,'BASE REGISTRO AGOSTO'!$A$1:$T$889,17,FALSE)</f>
        <v>0</v>
      </c>
      <c r="R742" s="178">
        <f>VLOOKUP(A742,'BASE REGISTRO AGOSTO'!$A$1:$T$889,18,FALSE)</f>
        <v>91001</v>
      </c>
      <c r="S742" s="178" t="str">
        <f>VLOOKUP(A742,'BASE REGISTRO AGOSTO'!$A$1:$T$889,19,FALSE)</f>
        <v xml:space="preserve">No se acompañan. Aplica Informe Jurídico Nº 09, de  fecha 14 de marzo de 2011 del Departamento Jurídico y Dictamen Nº 070791, de 2009, de la Contraloría General de la República.  
</v>
      </c>
      <c r="T742" s="183">
        <f>VLOOKUP(A742,'BASE REGISTRO AGOSTO'!$A$1:$T$889,20,FALSE)</f>
        <v>38736</v>
      </c>
      <c r="U742" s="177">
        <v>7270</v>
      </c>
      <c r="V742" s="179">
        <v>3171872</v>
      </c>
      <c r="W742" s="179">
        <v>30194569</v>
      </c>
      <c r="X742" s="180">
        <v>44469</v>
      </c>
      <c r="Y742" s="176" t="s">
        <v>6489</v>
      </c>
      <c r="Z742" s="176" t="s">
        <v>6490</v>
      </c>
      <c r="AA742" s="181" t="s">
        <v>6605</v>
      </c>
    </row>
    <row r="743" spans="1:27" ht="15.75" customHeight="1" x14ac:dyDescent="0.2">
      <c r="A743" s="177">
        <v>7271</v>
      </c>
      <c r="B743" s="178" t="str">
        <f>VLOOKUP(A743,'BASE REGISTRO AGOSTO'!$A$1:$T$889,2,FALSE)</f>
        <v xml:space="preserve">
I. Municipalidad de Placilla
</v>
      </c>
      <c r="C743" s="178">
        <f>VLOOKUP(A743,'BASE REGISTRO AGOSTO'!$A$1:$T$889,3,FALSE)</f>
        <v>690902001</v>
      </c>
      <c r="D743" s="178" t="str">
        <f>VLOOKUP(A743,'BASE REGISTRO AGOSTO'!$A$1:$T$889,4,FALSE)</f>
        <v>Municipalidad</v>
      </c>
      <c r="E743" s="178" t="str">
        <f>VLOOKUP(A743,'BASE REGISTRO AGOSTO'!$A$1:$T$889,5,FALSE)</f>
        <v>Constitución Política de la República, artículo 107</v>
      </c>
      <c r="F743" s="178" t="str">
        <f>VLOOKUP(A743,'BASE REGISTRO AGOSTO'!$A$1:$T$889,6,FALSE)</f>
        <v>Indefinida</v>
      </c>
      <c r="G743" s="178" t="str">
        <f>VLOOKUP(A743,'BASE REGISTRO AGOSTO'!$A$1:$T$889,7,FALSE)</f>
        <v>Según Ley Orgánica Nº 18.695, artículos 1º al  4º</v>
      </c>
      <c r="H743" s="178" t="str">
        <f>VLOOKUP(A743,'BASE REGISTRO AGOSTO'!$A$1:$T$889,8,FALSE)</f>
        <v>no tiene</v>
      </c>
      <c r="I743" s="178">
        <f>VLOOKUP(A743,'BASE REGISTRO AGOSTO'!$A$1:$T$889,9,FALSE)</f>
        <v>0</v>
      </c>
      <c r="J743" s="178">
        <f>VLOOKUP(A743,'BASE REGISTRO AGOSTO'!$A$1:$T$889,10,FALSE)</f>
        <v>0</v>
      </c>
      <c r="K743" s="178" t="str">
        <f>VLOOKUP(A743,'BASE REGISTRO AGOSTO'!$A$1:$T$889,11,FALSE)</f>
        <v xml:space="preserve">Manuel Tulio Contreras Álvarez </v>
      </c>
      <c r="L743" s="178" t="str">
        <f>VLOOKUP(A743,'BASE REGISTRO AGOSTO'!$A$1:$T$889,12,FALSE)</f>
        <v xml:space="preserve">Oscar Gajardo N°2250, comuna de Placilla, Sexta Región.
</v>
      </c>
      <c r="M743" s="178" t="str">
        <f>VLOOKUP(A743,'BASE REGISTRO AGOSTO'!$A$1:$T$889,13,FALSE)</f>
        <v>VI</v>
      </c>
      <c r="N743" s="178" t="str">
        <f>VLOOKUP(A743,'BASE REGISTRO AGOSTO'!$A$1:$T$889,14,FALSE)</f>
        <v xml:space="preserve"> Placilla</v>
      </c>
      <c r="O743" s="178">
        <f>VLOOKUP(A743,'BASE REGISTRO AGOSTO'!$A$1:$T$889,15,FALSE)</f>
        <v>0</v>
      </c>
      <c r="P743" s="178">
        <f>VLOOKUP(A743,'BASE REGISTRO AGOSTO'!$A$1:$T$889,16,FALSE)</f>
        <v>0</v>
      </c>
      <c r="Q743" s="178">
        <f>VLOOKUP(A743,'BASE REGISTRO AGOSTO'!$A$1:$T$889,17,FALSE)</f>
        <v>0</v>
      </c>
      <c r="R743" s="178">
        <f>VLOOKUP(A743,'BASE REGISTRO AGOSTO'!$A$1:$T$889,18,FALSE)</f>
        <v>91001</v>
      </c>
      <c r="S743" s="178" t="str">
        <f>VLOOKUP(A743,'BASE REGISTRO AGOSTO'!$A$1:$T$889,19,FALSE)</f>
        <v>Se acompaña Certificado Financiero de 11 de junio de 2008, aprobado por Unidad de Supervisión Financiera Nacional, correspondiente al año 2007.</v>
      </c>
      <c r="T743" s="183">
        <f>VLOOKUP(A743,'BASE REGISTRO AGOSTO'!$A$1:$T$889,20,FALSE)</f>
        <v>38736</v>
      </c>
      <c r="U743" s="177">
        <v>7271</v>
      </c>
      <c r="V743" s="179">
        <v>2861840</v>
      </c>
      <c r="W743" s="179">
        <v>20115880</v>
      </c>
      <c r="X743" s="180">
        <v>44469</v>
      </c>
      <c r="Y743" s="176" t="s">
        <v>6489</v>
      </c>
      <c r="Z743" s="176" t="s">
        <v>6490</v>
      </c>
      <c r="AA743" s="181" t="s">
        <v>6682</v>
      </c>
    </row>
    <row r="744" spans="1:27" ht="15.75" customHeight="1" x14ac:dyDescent="0.2">
      <c r="A744" s="177">
        <v>7273</v>
      </c>
      <c r="B744" s="178" t="str">
        <f>VLOOKUP(A744,'BASE REGISTRO AGOSTO'!$A$1:$T$889,2,FALSE)</f>
        <v xml:space="preserve">
I. Municipalidad de Quillón 
</v>
      </c>
      <c r="C744" s="178">
        <f>VLOOKUP(A744,'BASE REGISTRO AGOSTO'!$A$1:$T$889,3,FALSE)</f>
        <v>691414000</v>
      </c>
      <c r="D744" s="178" t="str">
        <f>VLOOKUP(A744,'BASE REGISTRO AGOSTO'!$A$1:$T$889,4,FALSE)</f>
        <v>Municipalidad</v>
      </c>
      <c r="E744" s="178" t="str">
        <f>VLOOKUP(A744,'BASE REGISTRO AGOSTO'!$A$1:$T$889,5,FALSE)</f>
        <v>Municipalidad</v>
      </c>
      <c r="F744" s="178" t="str">
        <f>VLOOKUP(A744,'BASE REGISTRO AGOSTO'!$A$1:$T$889,6,FALSE)</f>
        <v>Indefinida.</v>
      </c>
      <c r="G744" s="178" t="str">
        <f>VLOOKUP(A744,'BASE REGISTRO AGOSTO'!$A$1:$T$889,7,FALSE)</f>
        <v>Según Ley Orgánica Nº 18.695, arts. 1º al 4º.</v>
      </c>
      <c r="H744" s="178" t="str">
        <f>VLOOKUP(A744,'BASE REGISTRO AGOSTO'!$A$1:$T$889,8,FALSE)</f>
        <v>no tiene</v>
      </c>
      <c r="I744" s="178">
        <f>VLOOKUP(A744,'BASE REGISTRO AGOSTO'!$A$1:$T$889,9,FALSE)</f>
        <v>0</v>
      </c>
      <c r="J744" s="178">
        <f>VLOOKUP(A744,'BASE REGISTRO AGOSTO'!$A$1:$T$889,10,FALSE)</f>
        <v>0</v>
      </c>
      <c r="K744" s="178" t="str">
        <f>VLOOKUP(A744,'BASE REGISTRO AGOSTO'!$A$1:$T$889,11,FALSE)</f>
        <v>Miguel Alfonso Peña Jara</v>
      </c>
      <c r="L744" s="178" t="str">
        <f>VLOOKUP(A744,'BASE REGISTRO AGOSTO'!$A$1:$T$889,12,FALSE)</f>
        <v>18 de Septiembre Nº250, comuna de Quillón</v>
      </c>
      <c r="M744" s="178" t="str">
        <f>VLOOKUP(A744,'BASE REGISTRO AGOSTO'!$A$1:$T$889,13,FALSE)</f>
        <v>XVI</v>
      </c>
      <c r="N744" s="178" t="str">
        <f>VLOOKUP(A744,'BASE REGISTRO AGOSTO'!$A$1:$T$889,14,FALSE)</f>
        <v xml:space="preserve"> Quillón</v>
      </c>
      <c r="O744" s="178" t="str">
        <f>VLOOKUP(A744,'BASE REGISTRO AGOSTO'!$A$1:$T$889,15,FALSE)</f>
        <v xml:space="preserve"> Fonos: (42) 2207132</v>
      </c>
      <c r="P744" s="178">
        <f>VLOOKUP(A744,'BASE REGISTRO AGOSTO'!$A$1:$T$889,16,FALSE)</f>
        <v>0</v>
      </c>
      <c r="Q744" s="178">
        <f>VLOOKUP(A744,'BASE REGISTRO AGOSTO'!$A$1:$T$889,17,FALSE)</f>
        <v>0</v>
      </c>
      <c r="R744" s="178">
        <f>VLOOKUP(A744,'BASE REGISTRO AGOSTO'!$A$1:$T$889,18,FALSE)</f>
        <v>91001</v>
      </c>
      <c r="S744" s="178" t="str">
        <f>VLOOKUP(A744,'BASE REGISTRO AGOSTO'!$A$1:$T$889,19,FALSE)</f>
        <v xml:space="preserve">No se acompañan. Aplica Informe Jurídico Nº 09, de  fecha 14 de marzo de 2011 del Departamento Jurídico y Dictamen Nº 070791, de 2009, de la Contraloría General de la República.  
</v>
      </c>
      <c r="T744" s="183">
        <f>VLOOKUP(A744,'BASE REGISTRO AGOSTO'!$A$1:$T$889,20,FALSE)</f>
        <v>38736</v>
      </c>
      <c r="U744" s="177">
        <v>7273</v>
      </c>
      <c r="V744" s="179">
        <v>4893746</v>
      </c>
      <c r="W744" s="179">
        <v>34398152</v>
      </c>
      <c r="X744" s="180">
        <v>44469</v>
      </c>
      <c r="Y744" s="176" t="s">
        <v>6489</v>
      </c>
      <c r="Z744" s="176" t="s">
        <v>6490</v>
      </c>
      <c r="AA744" s="181" t="s">
        <v>6683</v>
      </c>
    </row>
    <row r="745" spans="1:27" ht="15.75" customHeight="1" x14ac:dyDescent="0.2">
      <c r="A745" s="177">
        <v>7275</v>
      </c>
      <c r="B745" s="178" t="str">
        <f>VLOOKUP(A745,'BASE REGISTRO AGOSTO'!$A$1:$T$889,2,FALSE)</f>
        <v xml:space="preserve">
I. Municipalidad de San Clemente
</v>
      </c>
      <c r="C745" s="178">
        <f>VLOOKUP(A745,'BASE REGISTRO AGOSTO'!$A$1:$T$889,3,FALSE)</f>
        <v>691105008</v>
      </c>
      <c r="D745" s="178" t="str">
        <f>VLOOKUP(A745,'BASE REGISTRO AGOSTO'!$A$1:$T$889,4,FALSE)</f>
        <v>Municipalidad</v>
      </c>
      <c r="E745" s="178" t="str">
        <f>VLOOKUP(A745,'BASE REGISTRO AGOSTO'!$A$1:$T$889,5,FALSE)</f>
        <v>Constitución Política de la República, art. 107.</v>
      </c>
      <c r="F745" s="178" t="str">
        <f>VLOOKUP(A745,'BASE REGISTRO AGOSTO'!$A$1:$T$889,6,FALSE)</f>
        <v>Indefinida.</v>
      </c>
      <c r="G745" s="178" t="str">
        <f>VLOOKUP(A745,'BASE REGISTRO AGOSTO'!$A$1:$T$889,7,FALSE)</f>
        <v>Según Ley Orgánica Nº 18.695, arts. 1º al 4º.</v>
      </c>
      <c r="H745" s="178" t="str">
        <f>VLOOKUP(A745,'BASE REGISTRO AGOSTO'!$A$1:$T$889,8,FALSE)</f>
        <v>no tiene</v>
      </c>
      <c r="I745" s="178">
        <f>VLOOKUP(A745,'BASE REGISTRO AGOSTO'!$A$1:$T$889,9,FALSE)</f>
        <v>0</v>
      </c>
      <c r="J745" s="178">
        <f>VLOOKUP(A745,'BASE REGISTRO AGOSTO'!$A$1:$T$889,10,FALSE)</f>
        <v>0</v>
      </c>
      <c r="K745" s="178" t="str">
        <f>VLOOKUP(A745,'BASE REGISTRO AGOSTO'!$A$1:$T$889,11,FALSE)</f>
        <v xml:space="preserve">Juan Raúl Rojas Vergara    </v>
      </c>
      <c r="L745" s="178" t="str">
        <f>VLOOKUP(A745,'BASE REGISTRO AGOSTO'!$A$1:$T$889,12,FALSE)</f>
        <v xml:space="preserve">Carlos Silva Renard Nº46, San Clemente , VII Región.
</v>
      </c>
      <c r="M745" s="178" t="str">
        <f>VLOOKUP(A745,'BASE REGISTRO AGOSTO'!$A$1:$T$889,13,FALSE)</f>
        <v>VII</v>
      </c>
      <c r="N745" s="178" t="str">
        <f>VLOOKUP(A745,'BASE REGISTRO AGOSTO'!$A$1:$T$889,14,FALSE)</f>
        <v>San Clemente</v>
      </c>
      <c r="O745" s="178" t="str">
        <f>VLOOKUP(A745,'BASE REGISTRO AGOSTO'!$A$1:$T$889,15,FALSE)</f>
        <v>Fonos (71) 621570</v>
      </c>
      <c r="P745" s="178">
        <f>VLOOKUP(A745,'BASE REGISTRO AGOSTO'!$A$1:$T$889,16,FALSE)</f>
        <v>0</v>
      </c>
      <c r="Q745" s="178">
        <f>VLOOKUP(A745,'BASE REGISTRO AGOSTO'!$A$1:$T$889,17,FALSE)</f>
        <v>0</v>
      </c>
      <c r="R745" s="178">
        <f>VLOOKUP(A745,'BASE REGISTRO AGOSTO'!$A$1:$T$889,18,FALSE)</f>
        <v>91001</v>
      </c>
      <c r="S745" s="178" t="str">
        <f>VLOOKUP(A745,'BASE REGISTRO AGOSTO'!$A$1:$T$889,19,FALSE)</f>
        <v xml:space="preserve">No se acompañan. Aplica Informe Jurídico Nº 09, de  fecha 14 de marzo de 2011 del Departamento Jurídico y Dictamen Nº 070791, de 2009, de la Contraloría General de la República.  
</v>
      </c>
      <c r="T745" s="183">
        <f>VLOOKUP(A745,'BASE REGISTRO AGOSTO'!$A$1:$T$889,20,FALSE)</f>
        <v>38736</v>
      </c>
      <c r="U745" s="177">
        <v>7275</v>
      </c>
      <c r="V745" s="179">
        <v>5008220</v>
      </c>
      <c r="W745" s="179">
        <v>35147057</v>
      </c>
      <c r="X745" s="180">
        <v>44469</v>
      </c>
      <c r="Y745" s="176" t="s">
        <v>6489</v>
      </c>
      <c r="Z745" s="176" t="s">
        <v>6490</v>
      </c>
      <c r="AA745" s="181" t="s">
        <v>6604</v>
      </c>
    </row>
    <row r="746" spans="1:27" ht="15.75" customHeight="1" x14ac:dyDescent="0.2">
      <c r="A746" s="177">
        <v>7276</v>
      </c>
      <c r="B746" s="178" t="str">
        <f>VLOOKUP(A746,'BASE REGISTRO AGOSTO'!$A$1:$T$889,2,FALSE)</f>
        <v xml:space="preserve">
I. Municipalidad de Molina
</v>
      </c>
      <c r="C746" s="178">
        <f>VLOOKUP(A746,'BASE REGISTRO AGOSTO'!$A$1:$T$889,3,FALSE)</f>
        <v>691101002</v>
      </c>
      <c r="D746" s="178" t="str">
        <f>VLOOKUP(A746,'BASE REGISTRO AGOSTO'!$A$1:$T$889,4,FALSE)</f>
        <v>Municipalidad</v>
      </c>
      <c r="E746" s="178" t="str">
        <f>VLOOKUP(A746,'BASE REGISTRO AGOSTO'!$A$1:$T$889,5,FALSE)</f>
        <v>Constitución Política de la República, art. 107.</v>
      </c>
      <c r="F746" s="178" t="str">
        <f>VLOOKUP(A746,'BASE REGISTRO AGOSTO'!$A$1:$T$889,6,FALSE)</f>
        <v>Indefinida.</v>
      </c>
      <c r="G746" s="178" t="str">
        <f>VLOOKUP(A746,'BASE REGISTRO AGOSTO'!$A$1:$T$889,7,FALSE)</f>
        <v>Según Ley Orgánica Nº 18.695, arts. 1º al 4º.</v>
      </c>
      <c r="H746" s="178" t="str">
        <f>VLOOKUP(A746,'BASE REGISTRO AGOSTO'!$A$1:$T$889,8,FALSE)</f>
        <v>no tiene</v>
      </c>
      <c r="I746" s="178">
        <f>VLOOKUP(A746,'BASE REGISTRO AGOSTO'!$A$1:$T$889,9,FALSE)</f>
        <v>0</v>
      </c>
      <c r="J746" s="178">
        <f>VLOOKUP(A746,'BASE REGISTRO AGOSTO'!$A$1:$T$889,10,FALSE)</f>
        <v>0</v>
      </c>
      <c r="K746" s="178" t="str">
        <f>VLOOKUP(A746,'BASE REGISTRO AGOSTO'!$A$1:$T$889,11,FALSE)</f>
        <v xml:space="preserve">Priscilla Castillo Gerli, </v>
      </c>
      <c r="L746" s="178" t="str">
        <f>VLOOKUP(A746,'BASE REGISTRO AGOSTO'!$A$1:$T$889,12,FALSE)</f>
        <v xml:space="preserve">Yerbas Buenas Nº1389, comuna de Molina, VII Región.
</v>
      </c>
      <c r="M746" s="178" t="str">
        <f>VLOOKUP(A746,'BASE REGISTRO AGOSTO'!$A$1:$T$889,13,FALSE)</f>
        <v>VII</v>
      </c>
      <c r="N746" s="178" t="str">
        <f>VLOOKUP(A746,'BASE REGISTRO AGOSTO'!$A$1:$T$889,14,FALSE)</f>
        <v>Molina</v>
      </c>
      <c r="O746" s="178" t="str">
        <f>VLOOKUP(A746,'BASE REGISTRO AGOSTO'!$A$1:$T$889,15,FALSE)</f>
        <v>Fonos (75) 491994</v>
      </c>
      <c r="P746" s="178">
        <f>VLOOKUP(A746,'BASE REGISTRO AGOSTO'!$A$1:$T$889,16,FALSE)</f>
        <v>0</v>
      </c>
      <c r="Q746" s="178">
        <f>VLOOKUP(A746,'BASE REGISTRO AGOSTO'!$A$1:$T$889,17,FALSE)</f>
        <v>0</v>
      </c>
      <c r="R746" s="178">
        <f>VLOOKUP(A746,'BASE REGISTRO AGOSTO'!$A$1:$T$889,18,FALSE)</f>
        <v>91001</v>
      </c>
      <c r="S746" s="178" t="str">
        <f>VLOOKUP(A746,'BASE REGISTRO AGOSTO'!$A$1:$T$889,19,FALSE)</f>
        <v xml:space="preserve">No se acompañan. Aplica Informe Jurídico Nº 09, de  fecha 14 de marzo de 2011 del Departamento Jurídico y Dictamen Nº 070791, de 2009, de la Contraloría General de la República.  
</v>
      </c>
      <c r="T746" s="183">
        <f>VLOOKUP(A746,'BASE REGISTRO AGOSTO'!$A$1:$T$889,20,FALSE)</f>
        <v>38736</v>
      </c>
      <c r="U746" s="177">
        <v>7276</v>
      </c>
      <c r="V746" s="179">
        <v>4149668</v>
      </c>
      <c r="W746" s="179">
        <v>25881060</v>
      </c>
      <c r="X746" s="180">
        <v>44469</v>
      </c>
      <c r="Y746" s="176" t="s">
        <v>6489</v>
      </c>
      <c r="Z746" s="176" t="s">
        <v>6490</v>
      </c>
      <c r="AA746" s="181" t="s">
        <v>6629</v>
      </c>
    </row>
    <row r="747" spans="1:27" ht="15.75" customHeight="1" x14ac:dyDescent="0.2">
      <c r="A747" s="177">
        <v>7279</v>
      </c>
      <c r="B747" s="178" t="str">
        <f>VLOOKUP(A747,'BASE REGISTRO AGOSTO'!$A$1:$T$889,2,FALSE)</f>
        <v xml:space="preserve">
I. Municipalidad de El Monte
</v>
      </c>
      <c r="C747" s="178">
        <f>VLOOKUP(A747,'BASE REGISTRO AGOSTO'!$A$1:$T$889,3,FALSE)</f>
        <v>690730006</v>
      </c>
      <c r="D747" s="178" t="str">
        <f>VLOOKUP(A747,'BASE REGISTRO AGOSTO'!$A$1:$T$889,4,FALSE)</f>
        <v>Municipalidad</v>
      </c>
      <c r="E747" s="178" t="str">
        <f>VLOOKUP(A747,'BASE REGISTRO AGOSTO'!$A$1:$T$889,5,FALSE)</f>
        <v>Constitución Política de la República, art. 107.</v>
      </c>
      <c r="F747" s="178" t="str">
        <f>VLOOKUP(A747,'BASE REGISTRO AGOSTO'!$A$1:$T$889,6,FALSE)</f>
        <v>Indefinida.</v>
      </c>
      <c r="G747" s="178" t="str">
        <f>VLOOKUP(A747,'BASE REGISTRO AGOSTO'!$A$1:$T$889,7,FALSE)</f>
        <v>Según Ley Orgánica Nº 18.695, arts. 1º al 4º.</v>
      </c>
      <c r="H747" s="178" t="str">
        <f>VLOOKUP(A747,'BASE REGISTRO AGOSTO'!$A$1:$T$889,8,FALSE)</f>
        <v>no tiene</v>
      </c>
      <c r="I747" s="178">
        <f>VLOOKUP(A747,'BASE REGISTRO AGOSTO'!$A$1:$T$889,9,FALSE)</f>
        <v>0</v>
      </c>
      <c r="J747" s="178">
        <f>VLOOKUP(A747,'BASE REGISTRO AGOSTO'!$A$1:$T$889,10,FALSE)</f>
        <v>0</v>
      </c>
      <c r="K747" s="178" t="str">
        <f>VLOOKUP(A747,'BASE REGISTRO AGOSTO'!$A$1:$T$889,11,FALSE)</f>
        <v xml:space="preserve">Francisco Javier Gómez Ramirez 
Alcalde 
</v>
      </c>
      <c r="L747" s="178" t="str">
        <f>VLOOKUP(A747,'BASE REGISTRO AGOSTO'!$A$1:$T$889,12,FALSE)</f>
        <v xml:space="preserve">Avenida Los Libertadores Nº 277, comuna de El Monte,   Región Metropolitana.
</v>
      </c>
      <c r="M747" s="178" t="str">
        <f>VLOOKUP(A747,'BASE REGISTRO AGOSTO'!$A$1:$T$889,13,FALSE)</f>
        <v>XIII</v>
      </c>
      <c r="N747" s="178" t="str">
        <f>VLOOKUP(A747,'BASE REGISTRO AGOSTO'!$A$1:$T$889,14,FALSE)</f>
        <v>El Monte</v>
      </c>
      <c r="O747" s="178" t="str">
        <f>VLOOKUP(A747,'BASE REGISTRO AGOSTO'!$A$1:$T$889,15,FALSE)</f>
        <v>Secretaria: 225609702
Jefa Gabinete: 225609704</v>
      </c>
      <c r="P747" s="178" t="str">
        <f>VLOOKUP(A747,'BASE REGISTRO AGOSTO'!$A$1:$T$889,16,FALSE)</f>
        <v>Alcalde: Alcalde@munielmonte.cl
Partes: Partes@munielmonte.cl
Jefa Gabinete: vmerino@munielmonte.cl</v>
      </c>
      <c r="Q747" s="178">
        <f>VLOOKUP(A747,'BASE REGISTRO AGOSTO'!$A$1:$T$889,17,FALSE)</f>
        <v>0</v>
      </c>
      <c r="R747" s="178">
        <f>VLOOKUP(A747,'BASE REGISTRO AGOSTO'!$A$1:$T$889,18,FALSE)</f>
        <v>91001</v>
      </c>
      <c r="S747" s="178" t="str">
        <f>VLOOKUP(A747,'BASE REGISTRO AGOSTO'!$A$1:$T$889,19,FALSE)</f>
        <v xml:space="preserve">No se acompañan. Aplica Informe Jurídico Nº 09, de fecha 14 de marzo de 2011 del Departamento Jurídico y Dictamen Nº 070791, de 2009, de la Contraloría General de la República.  
</v>
      </c>
      <c r="T747" s="183">
        <f>VLOOKUP(A747,'BASE REGISTRO AGOSTO'!$A$1:$T$889,20,FALSE)</f>
        <v>38737</v>
      </c>
      <c r="U747" s="177">
        <v>7279</v>
      </c>
      <c r="V747" s="179">
        <v>4292760</v>
      </c>
      <c r="W747" s="179">
        <v>30173820</v>
      </c>
      <c r="X747" s="180">
        <v>44469</v>
      </c>
      <c r="Y747" s="176" t="s">
        <v>6489</v>
      </c>
      <c r="Z747" s="176" t="s">
        <v>6490</v>
      </c>
      <c r="AA747" s="181" t="s">
        <v>6684</v>
      </c>
    </row>
    <row r="748" spans="1:27" ht="15.75" customHeight="1" x14ac:dyDescent="0.2">
      <c r="A748" s="177">
        <v>7280</v>
      </c>
      <c r="B748" s="178" t="str">
        <f>VLOOKUP(A748,'BASE REGISTRO AGOSTO'!$A$1:$T$889,2,FALSE)</f>
        <v xml:space="preserve">
I. Municipalidad de Tal Tal
</v>
      </c>
      <c r="C748" s="178">
        <f>VLOOKUP(A748,'BASE REGISTRO AGOSTO'!$A$1:$T$889,3,FALSE)</f>
        <v>690205009</v>
      </c>
      <c r="D748" s="178" t="str">
        <f>VLOOKUP(A748,'BASE REGISTRO AGOSTO'!$A$1:$T$889,4,FALSE)</f>
        <v>Municipalidad</v>
      </c>
      <c r="E748" s="178" t="str">
        <f>VLOOKUP(A748,'BASE REGISTRO AGOSTO'!$A$1:$T$889,5,FALSE)</f>
        <v>Constitución Política de la República, art. 107.</v>
      </c>
      <c r="F748" s="178" t="str">
        <f>VLOOKUP(A748,'BASE REGISTRO AGOSTO'!$A$1:$T$889,6,FALSE)</f>
        <v>Indefinida.</v>
      </c>
      <c r="G748" s="178" t="str">
        <f>VLOOKUP(A748,'BASE REGISTRO AGOSTO'!$A$1:$T$889,7,FALSE)</f>
        <v>Según Ley Orgánica Nº 18.695, arts. 1º al 4º.</v>
      </c>
      <c r="H748" s="178" t="str">
        <f>VLOOKUP(A748,'BASE REGISTRO AGOSTO'!$A$1:$T$889,8,FALSE)</f>
        <v>no tiene</v>
      </c>
      <c r="I748" s="178">
        <f>VLOOKUP(A748,'BASE REGISTRO AGOSTO'!$A$1:$T$889,9,FALSE)</f>
        <v>0</v>
      </c>
      <c r="J748" s="178">
        <f>VLOOKUP(A748,'BASE REGISTRO AGOSTO'!$A$1:$T$889,10,FALSE)</f>
        <v>0</v>
      </c>
      <c r="K748" s="178" t="str">
        <f>VLOOKUP(A748,'BASE REGISTRO AGOSTO'!$A$1:$T$889,11,FALSE)</f>
        <v xml:space="preserve">Sergio Belmor Orellana Montejo. </v>
      </c>
      <c r="L748" s="178" t="str">
        <f>VLOOKUP(A748,'BASE REGISTRO AGOSTO'!$A$1:$T$889,12,FALSE)</f>
        <v xml:space="preserve">Arturo Prat 515, comuna de Tal Tal, Segunda Región
</v>
      </c>
      <c r="M748" s="178" t="str">
        <f>VLOOKUP(A748,'BASE REGISTRO AGOSTO'!$A$1:$T$889,13,FALSE)</f>
        <v>II</v>
      </c>
      <c r="N748" s="178" t="str">
        <f>VLOOKUP(A748,'BASE REGISTRO AGOSTO'!$A$1:$T$889,14,FALSE)</f>
        <v>Tal Tal</v>
      </c>
      <c r="O748" s="178" t="str">
        <f>VLOOKUP(A748,'BASE REGISTRO AGOSTO'!$A$1:$T$889,15,FALSE)</f>
        <v xml:space="preserve">Mesa Central: (55) 2683000
DIDECO: (55) 2683010 (55) 2683057
</v>
      </c>
      <c r="P748" s="178" t="str">
        <f>VLOOKUP(A748,'BASE REGISTRO AGOSTO'!$A$1:$T$889,16,FALSE)</f>
        <v xml:space="preserve">Municipalidad: alcaldia@taltal.cl
Directora de DIDECO: ingrid.penaloza@gmail.com
</v>
      </c>
      <c r="Q748" s="178">
        <f>VLOOKUP(A748,'BASE REGISTRO AGOSTO'!$A$1:$T$889,17,FALSE)</f>
        <v>0</v>
      </c>
      <c r="R748" s="178">
        <f>VLOOKUP(A748,'BASE REGISTRO AGOSTO'!$A$1:$T$889,18,FALSE)</f>
        <v>91001</v>
      </c>
      <c r="S748" s="178" t="str">
        <f>VLOOKUP(A748,'BASE REGISTRO AGOSTO'!$A$1:$T$889,19,FALSE)</f>
        <v xml:space="preserve">No se acompañan. Aplica Informe Jurídico Nº 09, de  fecha 14 de marzo de 2011 del Departamento Jurídico y Dictamen Nº 070791, de 2009, de la Contraloría General de la República.  
</v>
      </c>
      <c r="T748" s="183">
        <f>VLOOKUP(A748,'BASE REGISTRO AGOSTO'!$A$1:$T$889,20,FALSE)</f>
        <v>38737</v>
      </c>
      <c r="U748" s="177">
        <v>7280</v>
      </c>
      <c r="V748" s="179">
        <v>5580588</v>
      </c>
      <c r="W748" s="179">
        <v>39225966</v>
      </c>
      <c r="X748" s="180">
        <v>44469</v>
      </c>
      <c r="Y748" s="176" t="s">
        <v>6489</v>
      </c>
      <c r="Z748" s="176" t="s">
        <v>6490</v>
      </c>
      <c r="AA748" s="181" t="s">
        <v>6589</v>
      </c>
    </row>
    <row r="749" spans="1:27" ht="15.75" customHeight="1" x14ac:dyDescent="0.2">
      <c r="A749" s="177">
        <v>7282</v>
      </c>
      <c r="B749" s="178" t="str">
        <f>VLOOKUP(A749,'BASE REGISTRO AGOSTO'!$A$1:$T$889,2,FALSE)</f>
        <v xml:space="preserve">
I. Municipalidad de Lebu
</v>
      </c>
      <c r="C749" s="178">
        <f>VLOOKUP(A749,'BASE REGISTRO AGOSTO'!$A$1:$T$889,3,FALSE)</f>
        <v>691603008</v>
      </c>
      <c r="D749" s="178" t="str">
        <f>VLOOKUP(A749,'BASE REGISTRO AGOSTO'!$A$1:$T$889,4,FALSE)</f>
        <v>Municipalidad</v>
      </c>
      <c r="E749" s="178" t="str">
        <f>VLOOKUP(A749,'BASE REGISTRO AGOSTO'!$A$1:$T$889,5,FALSE)</f>
        <v>Constitución Política de la República, art. 107.</v>
      </c>
      <c r="F749" s="178" t="str">
        <f>VLOOKUP(A749,'BASE REGISTRO AGOSTO'!$A$1:$T$889,6,FALSE)</f>
        <v>Indefinida.</v>
      </c>
      <c r="G749" s="178" t="str">
        <f>VLOOKUP(A749,'BASE REGISTRO AGOSTO'!$A$1:$T$889,7,FALSE)</f>
        <v>Según Ley Orgánica Nº 18.695, arts. 1º al 4º.</v>
      </c>
      <c r="H749" s="178" t="str">
        <f>VLOOKUP(A749,'BASE REGISTRO AGOSTO'!$A$1:$T$889,8,FALSE)</f>
        <v>no tiene</v>
      </c>
      <c r="I749" s="178">
        <f>VLOOKUP(A749,'BASE REGISTRO AGOSTO'!$A$1:$T$889,9,FALSE)</f>
        <v>0</v>
      </c>
      <c r="J749" s="178">
        <f>VLOOKUP(A749,'BASE REGISTRO AGOSTO'!$A$1:$T$889,10,FALSE)</f>
        <v>0</v>
      </c>
      <c r="K749" s="178" t="str">
        <f>VLOOKUP(A749,'BASE REGISTRO AGOSTO'!$A$1:$T$889,11,FALSE)</f>
        <v xml:space="preserve">Cristian Peña Morales   </v>
      </c>
      <c r="L749" s="178" t="str">
        <f>VLOOKUP(A749,'BASE REGISTRO AGOSTO'!$A$1:$T$889,12,FALSE)</f>
        <v xml:space="preserve">Andres Bello Nº 233, comuna de Lebu, Octava Región
</v>
      </c>
      <c r="M749" s="178" t="str">
        <f>VLOOKUP(A749,'BASE REGISTRO AGOSTO'!$A$1:$T$889,13,FALSE)</f>
        <v>VIII</v>
      </c>
      <c r="N749" s="178" t="str">
        <f>VLOOKUP(A749,'BASE REGISTRO AGOSTO'!$A$1:$T$889,14,FALSE)</f>
        <v xml:space="preserve"> Lebu</v>
      </c>
      <c r="O749" s="178" t="str">
        <f>VLOOKUP(A749,'BASE REGISTRO AGOSTO'!$A$1:$T$889,15,FALSE)</f>
        <v>Fonos (41)551221 / (41) 2866704/ (41) 2866705</v>
      </c>
      <c r="P749" s="178" t="str">
        <f>VLOOKUP(A749,'BASE REGISTRO AGOSTO'!$A$1:$T$889,16,FALSE)</f>
        <v>alcalde@lebu.cl</v>
      </c>
      <c r="Q749" s="178">
        <f>VLOOKUP(A749,'BASE REGISTRO AGOSTO'!$A$1:$T$889,17,FALSE)</f>
        <v>0</v>
      </c>
      <c r="R749" s="178">
        <f>VLOOKUP(A749,'BASE REGISTRO AGOSTO'!$A$1:$T$889,18,FALSE)</f>
        <v>91001</v>
      </c>
      <c r="S749" s="178" t="str">
        <f>VLOOKUP(A749,'BASE REGISTRO AGOSTO'!$A$1:$T$889,19,FALSE)</f>
        <v xml:space="preserve">No se acompañan. Aplica Informe Jurídico Nº 09, de  fecha 14 de marzo de 2011 del Departamento Jurídico y Dictamen Nº 070791, de 2009, de la Contraloría General de la República.  
</v>
      </c>
      <c r="T749" s="183">
        <f>VLOOKUP(A749,'BASE REGISTRO AGOSTO'!$A$1:$T$889,20,FALSE)</f>
        <v>38737</v>
      </c>
      <c r="U749" s="177">
        <v>7282</v>
      </c>
      <c r="V749" s="179">
        <v>5677891</v>
      </c>
      <c r="W749" s="179">
        <v>39909909</v>
      </c>
      <c r="X749" s="180">
        <v>44469</v>
      </c>
      <c r="Y749" s="176" t="s">
        <v>6489</v>
      </c>
      <c r="Z749" s="176" t="s">
        <v>6490</v>
      </c>
      <c r="AA749" s="181" t="s">
        <v>6597</v>
      </c>
    </row>
    <row r="750" spans="1:27" ht="15.75" customHeight="1" x14ac:dyDescent="0.2">
      <c r="A750" s="177">
        <v>7283</v>
      </c>
      <c r="B750" s="178" t="str">
        <f>VLOOKUP(A750,'BASE REGISTRO AGOSTO'!$A$1:$T$889,2,FALSE)</f>
        <v xml:space="preserve">
I. Municipalidad de Hualpén
</v>
      </c>
      <c r="C750" s="178" t="str">
        <f>VLOOKUP(A750,'BASE REGISTRO AGOSTO'!$A$1:$T$889,3,FALSE)</f>
        <v>69264400K</v>
      </c>
      <c r="D750" s="178" t="str">
        <f>VLOOKUP(A750,'BASE REGISTRO AGOSTO'!$A$1:$T$889,4,FALSE)</f>
        <v>Municipalidad</v>
      </c>
      <c r="E750" s="178" t="str">
        <f>VLOOKUP(A750,'BASE REGISTRO AGOSTO'!$A$1:$T$889,5,FALSE)</f>
        <v>Constitución Política de la República, artículo 107.</v>
      </c>
      <c r="F750" s="178" t="str">
        <f>VLOOKUP(A750,'BASE REGISTRO AGOSTO'!$A$1:$T$889,6,FALSE)</f>
        <v>Indefinida.</v>
      </c>
      <c r="G750" s="178" t="str">
        <f>VLOOKUP(A750,'BASE REGISTRO AGOSTO'!$A$1:$T$889,7,FALSE)</f>
        <v>Según Ley Orgánica Nº 18.695, artículos 1º al 4º.</v>
      </c>
      <c r="H750" s="178" t="str">
        <f>VLOOKUP(A750,'BASE REGISTRO AGOSTO'!$A$1:$T$889,8,FALSE)</f>
        <v>no tiene</v>
      </c>
      <c r="I750" s="178">
        <f>VLOOKUP(A750,'BASE REGISTRO AGOSTO'!$A$1:$T$889,9,FALSE)</f>
        <v>0</v>
      </c>
      <c r="J750" s="178">
        <f>VLOOKUP(A750,'BASE REGISTRO AGOSTO'!$A$1:$T$889,10,FALSE)</f>
        <v>0</v>
      </c>
      <c r="K750" s="178" t="str">
        <f>VLOOKUP(A750,'BASE REGISTRO AGOSTO'!$A$1:$T$889,11,FALSE)</f>
        <v>Miguel Rivera Morales</v>
      </c>
      <c r="L750" s="178" t="str">
        <f>VLOOKUP(A750,'BASE REGISTRO AGOSTO'!$A$1:$T$889,12,FALSE)</f>
        <v xml:space="preserve">Calle Patria Nueva #1035 sector Perla del Bio Bio, comuna de Hualpén, región del Biobío. 
</v>
      </c>
      <c r="M750" s="178" t="str">
        <f>VLOOKUP(A750,'BASE REGISTRO AGOSTO'!$A$1:$T$889,13,FALSE)</f>
        <v>VIII</v>
      </c>
      <c r="N750" s="178" t="str">
        <f>VLOOKUP(A750,'BASE REGISTRO AGOSTO'!$A$1:$T$889,14,FALSE)</f>
        <v>Hualpén</v>
      </c>
      <c r="O750" s="178" t="str">
        <f>VLOOKUP(A750,'BASE REGISTRO AGOSTO'!$A$1:$T$889,15,FALSE)</f>
        <v xml:space="preserve">Fonos (41) 425501
</v>
      </c>
      <c r="P750" s="178">
        <f>VLOOKUP(A750,'BASE REGISTRO AGOSTO'!$A$1:$T$889,16,FALSE)</f>
        <v>0</v>
      </c>
      <c r="Q750" s="178">
        <f>VLOOKUP(A750,'BASE REGISTRO AGOSTO'!$A$1:$T$889,17,FALSE)</f>
        <v>0</v>
      </c>
      <c r="R750" s="178">
        <f>VLOOKUP(A750,'BASE REGISTRO AGOSTO'!$A$1:$T$889,18,FALSE)</f>
        <v>91001</v>
      </c>
      <c r="S750" s="178" t="str">
        <f>VLOOKUP(A750,'BASE REGISTRO AGOSTO'!$A$1:$T$889,19,FALSE)</f>
        <v xml:space="preserve">Se acompaña Certificado Financiero de fecha 29 de agosto del 2008, correspondiente al año 2007, aprobado por la Unidad de Supervisión Financiera Nacional. 
Patrimonio $4.363.178.059.-
</v>
      </c>
      <c r="T750" s="183">
        <f>VLOOKUP(A750,'BASE REGISTRO AGOSTO'!$A$1:$T$889,20,FALSE)</f>
        <v>38737</v>
      </c>
      <c r="U750" s="177">
        <v>7283</v>
      </c>
      <c r="V750" s="179">
        <v>11418742</v>
      </c>
      <c r="W750" s="179">
        <v>40131182</v>
      </c>
      <c r="X750" s="180">
        <v>44469</v>
      </c>
      <c r="Y750" s="176" t="s">
        <v>6489</v>
      </c>
      <c r="Z750" s="176" t="s">
        <v>6490</v>
      </c>
      <c r="AA750" s="181" t="s">
        <v>6550</v>
      </c>
    </row>
    <row r="751" spans="1:27" ht="15.75" customHeight="1" x14ac:dyDescent="0.2">
      <c r="A751" s="177">
        <v>7284</v>
      </c>
      <c r="B751" s="178" t="str">
        <f>VLOOKUP(A751,'BASE REGISTRO AGOSTO'!$A$1:$T$889,2,FALSE)</f>
        <v>I. Municipalidad de Penco</v>
      </c>
      <c r="C751" s="178">
        <f>VLOOKUP(A751,'BASE REGISTRO AGOSTO'!$A$1:$T$889,3,FALSE)</f>
        <v>691505006</v>
      </c>
      <c r="D751" s="178" t="str">
        <f>VLOOKUP(A751,'BASE REGISTRO AGOSTO'!$A$1:$T$889,4,FALSE)</f>
        <v>Municipalidad</v>
      </c>
      <c r="E751" s="178" t="str">
        <f>VLOOKUP(A751,'BASE REGISTRO AGOSTO'!$A$1:$T$889,5,FALSE)</f>
        <v>Constitución Política de la República, artículo 107</v>
      </c>
      <c r="F751" s="178" t="str">
        <f>VLOOKUP(A751,'BASE REGISTRO AGOSTO'!$A$1:$T$889,6,FALSE)</f>
        <v>Indefinida</v>
      </c>
      <c r="G751" s="178" t="str">
        <f>VLOOKUP(A751,'BASE REGISTRO AGOSTO'!$A$1:$T$889,7,FALSE)</f>
        <v>Según Ley Orgánica N° 18.695, artículos 1° al 4°</v>
      </c>
      <c r="H751" s="178" t="str">
        <f>VLOOKUP(A751,'BASE REGISTRO AGOSTO'!$A$1:$T$889,8,FALSE)</f>
        <v>no tiene</v>
      </c>
      <c r="I751" s="178">
        <f>VLOOKUP(A751,'BASE REGISTRO AGOSTO'!$A$1:$T$889,9,FALSE)</f>
        <v>0</v>
      </c>
      <c r="J751" s="178">
        <f>VLOOKUP(A751,'BASE REGISTRO AGOSTO'!$A$1:$T$889,10,FALSE)</f>
        <v>0</v>
      </c>
      <c r="K751" s="178" t="str">
        <f>VLOOKUP(A751,'BASE REGISTRO AGOSTO'!$A$1:$T$889,11,FALSE)</f>
        <v xml:space="preserve">Víctor Hugo Figueroa Rebolledo,
</v>
      </c>
      <c r="L751" s="178" t="str">
        <f>VLOOKUP(A751,'BASE REGISTRO AGOSTO'!$A$1:$T$889,12,FALSE)</f>
        <v xml:space="preserve">Bernardo O’Higgins N° 500, comuna de Penco, Octava Región
Casilla 2
</v>
      </c>
      <c r="M751" s="178" t="str">
        <f>VLOOKUP(A751,'BASE REGISTRO AGOSTO'!$A$1:$T$889,13,FALSE)</f>
        <v>VIII</v>
      </c>
      <c r="N751" s="178" t="str">
        <f>VLOOKUP(A751,'BASE REGISTRO AGOSTO'!$A$1:$T$889,14,FALSE)</f>
        <v xml:space="preserve"> Penco</v>
      </c>
      <c r="O751" s="178" t="str">
        <f>VLOOKUP(A751,'BASE REGISTRO AGOSTO'!$A$1:$T$889,15,FALSE)</f>
        <v>Teléfono: (41) 2261453</v>
      </c>
      <c r="P751" s="178" t="str">
        <f>VLOOKUP(A751,'BASE REGISTRO AGOSTO'!$A$1:$T$889,16,FALSE)</f>
        <v>Correo electrónico: vh.figueroa@penco.cl</v>
      </c>
      <c r="Q751" s="178">
        <f>VLOOKUP(A751,'BASE REGISTRO AGOSTO'!$A$1:$T$889,17,FALSE)</f>
        <v>0</v>
      </c>
      <c r="R751" s="178">
        <f>VLOOKUP(A751,'BASE REGISTRO AGOSTO'!$A$1:$T$889,18,FALSE)</f>
        <v>91001</v>
      </c>
      <c r="S751" s="178" t="str">
        <f>VLOOKUP(A751,'BASE REGISTRO AGOSTO'!$A$1:$T$889,19,FALSE)</f>
        <v xml:space="preserve">No se acompañan. Aplica Informe Jurídico Nº 09, de  fecha 14 de marzo de 2011 del Departamento Jurídico y Dictamen Nº 070791, de 2009, de la Contraloría General de la República.  
</v>
      </c>
      <c r="T751" s="183">
        <f>VLOOKUP(A751,'BASE REGISTRO AGOSTO'!$A$1:$T$889,20,FALSE)</f>
        <v>38737</v>
      </c>
      <c r="U751" s="177">
        <v>7284</v>
      </c>
      <c r="V751" s="179">
        <v>9461244</v>
      </c>
      <c r="W751" s="179">
        <v>33251553</v>
      </c>
      <c r="X751" s="180">
        <v>44469</v>
      </c>
      <c r="Y751" s="176" t="s">
        <v>6489</v>
      </c>
      <c r="Z751" s="176" t="s">
        <v>6490</v>
      </c>
      <c r="AA751" s="181" t="s">
        <v>6628</v>
      </c>
    </row>
    <row r="752" spans="1:27" ht="15.75" customHeight="1" x14ac:dyDescent="0.2">
      <c r="A752" s="177">
        <v>7285</v>
      </c>
      <c r="B752" s="178" t="str">
        <f>VLOOKUP(A752,'BASE REGISTRO AGOSTO'!$A$1:$T$889,2,FALSE)</f>
        <v xml:space="preserve">
I. Municipalidad de Concepción
</v>
      </c>
      <c r="C752" s="178" t="str">
        <f>VLOOKUP(A752,'BASE REGISTRO AGOSTO'!$A$1:$T$889,3,FALSE)</f>
        <v>69150400K</v>
      </c>
      <c r="D752" s="178" t="str">
        <f>VLOOKUP(A752,'BASE REGISTRO AGOSTO'!$A$1:$T$889,4,FALSE)</f>
        <v>Municipalidad</v>
      </c>
      <c r="E752" s="178" t="str">
        <f>VLOOKUP(A752,'BASE REGISTRO AGOSTO'!$A$1:$T$889,5,FALSE)</f>
        <v>Constitución Política de la República, art. 107.</v>
      </c>
      <c r="F752" s="178" t="str">
        <f>VLOOKUP(A752,'BASE REGISTRO AGOSTO'!$A$1:$T$889,6,FALSE)</f>
        <v>Indefinida.</v>
      </c>
      <c r="G752" s="178" t="str">
        <f>VLOOKUP(A752,'BASE REGISTRO AGOSTO'!$A$1:$T$889,7,FALSE)</f>
        <v>Según Ley Orgánica Nº 18.695, arts. 1º al 4º.</v>
      </c>
      <c r="H752" s="178" t="str">
        <f>VLOOKUP(A752,'BASE REGISTRO AGOSTO'!$A$1:$T$889,8,FALSE)</f>
        <v>no tiene</v>
      </c>
      <c r="I752" s="178">
        <f>VLOOKUP(A752,'BASE REGISTRO AGOSTO'!$A$1:$T$889,9,FALSE)</f>
        <v>0</v>
      </c>
      <c r="J752" s="178">
        <f>VLOOKUP(A752,'BASE REGISTRO AGOSTO'!$A$1:$T$889,10,FALSE)</f>
        <v>0</v>
      </c>
      <c r="K752" s="178" t="str">
        <f>VLOOKUP(A752,'BASE REGISTRO AGOSTO'!$A$1:$T$889,11,FALSE)</f>
        <v xml:space="preserve">Álvaro Andrés Ortiz Vera. </v>
      </c>
      <c r="L752" s="178" t="str">
        <f>VLOOKUP(A752,'BASE REGISTRO AGOSTO'!$A$1:$T$889,12,FALSE)</f>
        <v xml:space="preserve">O’ Higgins Nº 525, comuna de Concepción, Octava Región.
Casilla 107- C
</v>
      </c>
      <c r="M752" s="178" t="str">
        <f>VLOOKUP(A752,'BASE REGISTRO AGOSTO'!$A$1:$T$889,13,FALSE)</f>
        <v>VIII</v>
      </c>
      <c r="N752" s="178" t="str">
        <f>VLOOKUP(A752,'BASE REGISTRO AGOSTO'!$A$1:$T$889,14,FALSE)</f>
        <v>Concepción</v>
      </c>
      <c r="O752" s="178" t="str">
        <f>VLOOKUP(A752,'BASE REGISTRO AGOSTO'!$A$1:$T$889,15,FALSE)</f>
        <v>Fonos (41) 266500</v>
      </c>
      <c r="P752" s="178">
        <f>VLOOKUP(A752,'BASE REGISTRO AGOSTO'!$A$1:$T$889,16,FALSE)</f>
        <v>0</v>
      </c>
      <c r="Q752" s="178">
        <f>VLOOKUP(A752,'BASE REGISTRO AGOSTO'!$A$1:$T$889,17,FALSE)</f>
        <v>0</v>
      </c>
      <c r="R752" s="178">
        <f>VLOOKUP(A752,'BASE REGISTRO AGOSTO'!$A$1:$T$889,18,FALSE)</f>
        <v>91001</v>
      </c>
      <c r="S752" s="178" t="str">
        <f>VLOOKUP(A752,'BASE REGISTRO AGOSTO'!$A$1:$T$889,19,FALSE)</f>
        <v xml:space="preserve">No se acompañan. Aplica Informe Jurídico Nº 09, de  fecha 14 de marzo de 2011 del Departamento Jurídico y Dictamen Nº 070791, de 2009, de la Contraloría General de la República.  
</v>
      </c>
      <c r="T752" s="183">
        <f>VLOOKUP(A752,'BASE REGISTRO AGOSTO'!$A$1:$T$889,20,FALSE)</f>
        <v>38737</v>
      </c>
      <c r="U752" s="177">
        <v>7285</v>
      </c>
      <c r="V752" s="179">
        <v>7177495</v>
      </c>
      <c r="W752" s="179">
        <v>54618205</v>
      </c>
      <c r="X752" s="180">
        <v>44469</v>
      </c>
      <c r="Y752" s="176" t="s">
        <v>6489</v>
      </c>
      <c r="Z752" s="176" t="s">
        <v>6490</v>
      </c>
      <c r="AA752" s="181" t="s">
        <v>148</v>
      </c>
    </row>
    <row r="753" spans="1:27" ht="15.75" customHeight="1" x14ac:dyDescent="0.2">
      <c r="A753" s="177">
        <v>7286</v>
      </c>
      <c r="B753" s="178" t="str">
        <f>VLOOKUP(A753,'BASE REGISTRO AGOSTO'!$A$1:$T$889,2,FALSE)</f>
        <v xml:space="preserve">
I. Municipalidad de Ancud
</v>
      </c>
      <c r="C753" s="178">
        <f>VLOOKUP(A753,'BASE REGISTRO AGOSTO'!$A$1:$T$889,3,FALSE)</f>
        <v>692301005</v>
      </c>
      <c r="D753" s="178" t="str">
        <f>VLOOKUP(A753,'BASE REGISTRO AGOSTO'!$A$1:$T$889,4,FALSE)</f>
        <v>Municipalidad</v>
      </c>
      <c r="E753" s="178" t="str">
        <f>VLOOKUP(A753,'BASE REGISTRO AGOSTO'!$A$1:$T$889,5,FALSE)</f>
        <v>Constitución Política de la República, art. 107.</v>
      </c>
      <c r="F753" s="178" t="str">
        <f>VLOOKUP(A753,'BASE REGISTRO AGOSTO'!$A$1:$T$889,6,FALSE)</f>
        <v>Indefinida.</v>
      </c>
      <c r="G753" s="178" t="str">
        <f>VLOOKUP(A753,'BASE REGISTRO AGOSTO'!$A$1:$T$889,7,FALSE)</f>
        <v>Según Ley Orgánica Nº 18.695, arts. 1º al 4º.</v>
      </c>
      <c r="H753" s="178" t="str">
        <f>VLOOKUP(A753,'BASE REGISTRO AGOSTO'!$A$1:$T$889,8,FALSE)</f>
        <v>no tiene</v>
      </c>
      <c r="I753" s="178">
        <f>VLOOKUP(A753,'BASE REGISTRO AGOSTO'!$A$1:$T$889,9,FALSE)</f>
        <v>0</v>
      </c>
      <c r="J753" s="178">
        <f>VLOOKUP(A753,'BASE REGISTRO AGOSTO'!$A$1:$T$889,10,FALSE)</f>
        <v>0</v>
      </c>
      <c r="K753" s="178" t="str">
        <f>VLOOKUP(A753,'BASE REGISTRO AGOSTO'!$A$1:$T$889,11,FALSE)</f>
        <v xml:space="preserve">Carlos Heriberto Gomez Miranda    Subrogante desde el 16-04-21 al 16-05-2021: Iván Alexis Latorre Herrera </v>
      </c>
      <c r="L753" s="178" t="str">
        <f>VLOOKUP(A753,'BASE REGISTRO AGOSTO'!$A$1:$T$889,12,FALSE)</f>
        <v xml:space="preserve">Blanco Encalada Nº 660, comuna de Ancud, comuna de Chiloé, Décima Región
</v>
      </c>
      <c r="M753" s="178" t="str">
        <f>VLOOKUP(A753,'BASE REGISTRO AGOSTO'!$A$1:$T$889,13,FALSE)</f>
        <v>X</v>
      </c>
      <c r="N753" s="178" t="str">
        <f>VLOOKUP(A753,'BASE REGISTRO AGOSTO'!$A$1:$T$889,14,FALSE)</f>
        <v>Ancud</v>
      </c>
      <c r="O753" s="178" t="str">
        <f>VLOOKUP(A753,'BASE REGISTRO AGOSTO'!$A$1:$T$889,15,FALSE)</f>
        <v>Fonos  (65) 622335- 628141</v>
      </c>
      <c r="P753" s="178">
        <f>VLOOKUP(A753,'BASE REGISTRO AGOSTO'!$A$1:$T$889,16,FALSE)</f>
        <v>0</v>
      </c>
      <c r="Q753" s="178">
        <f>VLOOKUP(A753,'BASE REGISTRO AGOSTO'!$A$1:$T$889,17,FALSE)</f>
        <v>0</v>
      </c>
      <c r="R753" s="178">
        <f>VLOOKUP(A753,'BASE REGISTRO AGOSTO'!$A$1:$T$889,18,FALSE)</f>
        <v>91001</v>
      </c>
      <c r="S753" s="178" t="str">
        <f>VLOOKUP(A753,'BASE REGISTRO AGOSTO'!$A$1:$T$889,19,FALSE)</f>
        <v xml:space="preserve">Acompaña certificado de antecedentes financieros correspondientes al año 2013, enviados para ser aprobados por el departamento de Administración y finanzas.
</v>
      </c>
      <c r="T753" s="183">
        <f>VLOOKUP(A753,'BASE REGISTRO AGOSTO'!$A$1:$T$889,20,FALSE)</f>
        <v>38737</v>
      </c>
      <c r="U753" s="177">
        <v>7286</v>
      </c>
      <c r="V753" s="179">
        <v>6410522</v>
      </c>
      <c r="W753" s="179">
        <v>45059573</v>
      </c>
      <c r="X753" s="180">
        <v>44469</v>
      </c>
      <c r="Y753" s="176" t="s">
        <v>6489</v>
      </c>
      <c r="Z753" s="176" t="s">
        <v>6490</v>
      </c>
      <c r="AA753" s="181" t="s">
        <v>6515</v>
      </c>
    </row>
    <row r="754" spans="1:27" ht="15.75" customHeight="1" x14ac:dyDescent="0.2">
      <c r="A754" s="177">
        <v>7288</v>
      </c>
      <c r="B754" s="178" t="str">
        <f>VLOOKUP(A754,'BASE REGISTRO AGOSTO'!$A$1:$T$889,2,FALSE)</f>
        <v xml:space="preserve">
I. Municipalidad de Parral
</v>
      </c>
      <c r="C754" s="178" t="str">
        <f>VLOOKUP(A754,'BASE REGISTRO AGOSTO'!$A$1:$T$889,3,FALSE)</f>
        <v>69130700K</v>
      </c>
      <c r="D754" s="178" t="str">
        <f>VLOOKUP(A754,'BASE REGISTRO AGOSTO'!$A$1:$T$889,4,FALSE)</f>
        <v>Municipalidad</v>
      </c>
      <c r="E754" s="178" t="str">
        <f>VLOOKUP(A754,'BASE REGISTRO AGOSTO'!$A$1:$T$889,5,FALSE)</f>
        <v>Constitución Política de la República, artículo 107</v>
      </c>
      <c r="F754" s="178" t="str">
        <f>VLOOKUP(A754,'BASE REGISTRO AGOSTO'!$A$1:$T$889,6,FALSE)</f>
        <v>Indefinida</v>
      </c>
      <c r="G754" s="178" t="str">
        <f>VLOOKUP(A754,'BASE REGISTRO AGOSTO'!$A$1:$T$889,7,FALSE)</f>
        <v>Según Ley Orgánica Nº 18.695, artículos 1º al  4º</v>
      </c>
      <c r="H754" s="178" t="str">
        <f>VLOOKUP(A754,'BASE REGISTRO AGOSTO'!$A$1:$T$889,8,FALSE)</f>
        <v>no tiene</v>
      </c>
      <c r="I754" s="178">
        <f>VLOOKUP(A754,'BASE REGISTRO AGOSTO'!$A$1:$T$889,9,FALSE)</f>
        <v>0</v>
      </c>
      <c r="J754" s="178">
        <f>VLOOKUP(A754,'BASE REGISTRO AGOSTO'!$A$1:$T$889,10,FALSE)</f>
        <v>0</v>
      </c>
      <c r="K754" s="178" t="str">
        <f>VLOOKUP(A754,'BASE REGISTRO AGOSTO'!$A$1:$T$889,11,FALSE)</f>
        <v xml:space="preserve">Paula del Carmen Retamal Urrutia, </v>
      </c>
      <c r="L754" s="178" t="str">
        <f>VLOOKUP(A754,'BASE REGISTRO AGOSTO'!$A$1:$T$889,12,FALSE)</f>
        <v xml:space="preserve">Dieciocho N°720, comuna de Parral, provincia de Linares, Séptima Región.
</v>
      </c>
      <c r="M754" s="178" t="str">
        <f>VLOOKUP(A754,'BASE REGISTRO AGOSTO'!$A$1:$T$889,13,FALSE)</f>
        <v>VII</v>
      </c>
      <c r="N754" s="178" t="str">
        <f>VLOOKUP(A754,'BASE REGISTRO AGOSTO'!$A$1:$T$889,14,FALSE)</f>
        <v>Parral</v>
      </c>
      <c r="O754" s="178" t="str">
        <f>VLOOKUP(A754,'BASE REGISTRO AGOSTO'!$A$1:$T$889,15,FALSE)</f>
        <v>Fono  (73) 637700</v>
      </c>
      <c r="P754" s="178">
        <f>VLOOKUP(A754,'BASE REGISTRO AGOSTO'!$A$1:$T$889,16,FALSE)</f>
        <v>0</v>
      </c>
      <c r="Q754" s="178">
        <f>VLOOKUP(A754,'BASE REGISTRO AGOSTO'!$A$1:$T$889,17,FALSE)</f>
        <v>0</v>
      </c>
      <c r="R754" s="178">
        <f>VLOOKUP(A754,'BASE REGISTRO AGOSTO'!$A$1:$T$889,18,FALSE)</f>
        <v>91001</v>
      </c>
      <c r="S754" s="178" t="str">
        <f>VLOOKUP(A754,'BASE REGISTRO AGOSTO'!$A$1:$T$889,19,FALSE)</f>
        <v xml:space="preserve">No se acompañan. Aplica Informe Jurídico Nº 09, de  fecha 14 de marzo de 2011 del Departamento Jurídico y Dictamen Nº 070791, de 2009, de la Contraloría General de la República.  
</v>
      </c>
      <c r="T754" s="183">
        <f>VLOOKUP(A754,'BASE REGISTRO AGOSTO'!$A$1:$T$889,20,FALSE)</f>
        <v>38743</v>
      </c>
      <c r="U754" s="177">
        <v>7288</v>
      </c>
      <c r="V754" s="179">
        <v>6439140</v>
      </c>
      <c r="W754" s="179">
        <v>45260730</v>
      </c>
      <c r="X754" s="180">
        <v>44469</v>
      </c>
      <c r="Y754" s="176" t="s">
        <v>6489</v>
      </c>
      <c r="Z754" s="176" t="s">
        <v>6490</v>
      </c>
      <c r="AA754" s="181" t="s">
        <v>6603</v>
      </c>
    </row>
    <row r="755" spans="1:27" ht="15.75" customHeight="1" x14ac:dyDescent="0.2">
      <c r="A755" s="177">
        <v>7290</v>
      </c>
      <c r="B755" s="178" t="str">
        <f>VLOOKUP(A755,'BASE REGISTRO AGOSTO'!$A$1:$T$889,2,FALSE)</f>
        <v xml:space="preserve">
I. Municipalidad de Florida
</v>
      </c>
      <c r="C755" s="178">
        <f>VLOOKUP(A755,'BASE REGISTRO AGOSTO'!$A$1:$T$889,3,FALSE)</f>
        <v>691507009</v>
      </c>
      <c r="D755" s="178" t="str">
        <f>VLOOKUP(A755,'BASE REGISTRO AGOSTO'!$A$1:$T$889,4,FALSE)</f>
        <v>Municipalidad</v>
      </c>
      <c r="E755" s="178" t="str">
        <f>VLOOKUP(A755,'BASE REGISTRO AGOSTO'!$A$1:$T$889,5,FALSE)</f>
        <v>Constitución Política de la República, art. 107.</v>
      </c>
      <c r="F755" s="178" t="str">
        <f>VLOOKUP(A755,'BASE REGISTRO AGOSTO'!$A$1:$T$889,6,FALSE)</f>
        <v>Indefinida.</v>
      </c>
      <c r="G755" s="178" t="str">
        <f>VLOOKUP(A755,'BASE REGISTRO AGOSTO'!$A$1:$T$889,7,FALSE)</f>
        <v>Según Ley Orgánica Nº 18.695, arts. 1º al 4º.</v>
      </c>
      <c r="H755" s="178" t="str">
        <f>VLOOKUP(A755,'BASE REGISTRO AGOSTO'!$A$1:$T$889,8,FALSE)</f>
        <v>no tiene</v>
      </c>
      <c r="I755" s="178">
        <f>VLOOKUP(A755,'BASE REGISTRO AGOSTO'!$A$1:$T$889,9,FALSE)</f>
        <v>0</v>
      </c>
      <c r="J755" s="178">
        <f>VLOOKUP(A755,'BASE REGISTRO AGOSTO'!$A$1:$T$889,10,FALSE)</f>
        <v>0</v>
      </c>
      <c r="K755" s="178" t="str">
        <f>VLOOKUP(A755,'BASE REGISTRO AGOSTO'!$A$1:$T$889,11,FALSE)</f>
        <v xml:space="preserve">Jorge Eliecer Roa Villegas  </v>
      </c>
      <c r="L755" s="178" t="str">
        <f>VLOOKUP(A755,'BASE REGISTRO AGOSTO'!$A$1:$T$889,12,FALSE)</f>
        <v xml:space="preserve">Arturo Prat N º 675 Comuna de Florida, Región del Bío Bío.
</v>
      </c>
      <c r="M755" s="178" t="str">
        <f>VLOOKUP(A755,'BASE REGISTRO AGOSTO'!$A$1:$T$889,13,FALSE)</f>
        <v>VIII</v>
      </c>
      <c r="N755" s="178" t="str">
        <f>VLOOKUP(A755,'BASE REGISTRO AGOSTO'!$A$1:$T$889,14,FALSE)</f>
        <v>Florida</v>
      </c>
      <c r="O755" s="178" t="str">
        <f>VLOOKUP(A755,'BASE REGISTRO AGOSTO'!$A$1:$T$889,15,FALSE)</f>
        <v>Teléfono: 2668900</v>
      </c>
      <c r="P755" s="178" t="str">
        <f>VLOOKUP(A755,'BASE REGISTRO AGOSTO'!$A$1:$T$889,16,FALSE)</f>
        <v xml:space="preserve"> info@muniflorida.cl – jroa@muniflorida.cl</v>
      </c>
      <c r="Q755" s="178">
        <f>VLOOKUP(A755,'BASE REGISTRO AGOSTO'!$A$1:$T$889,17,FALSE)</f>
        <v>0</v>
      </c>
      <c r="R755" s="178">
        <f>VLOOKUP(A755,'BASE REGISTRO AGOSTO'!$A$1:$T$889,18,FALSE)</f>
        <v>91001</v>
      </c>
      <c r="S755" s="178" t="str">
        <f>VLOOKUP(A755,'BASE REGISTRO AGOSTO'!$A$1:$T$889,19,FALSE)</f>
        <v xml:space="preserve">No se acompañan. Aplica Informe Jurídico Nº 09, de fecha 14 de marzo de 2011 del Departamento Jurídico y Dictamen Nº 070791, de 2009, de la Contraloría General de la República.  
</v>
      </c>
      <c r="T755" s="183">
        <f>VLOOKUP(A755,'BASE REGISTRO AGOSTO'!$A$1:$T$889,20,FALSE)</f>
        <v>38744</v>
      </c>
      <c r="U755" s="177">
        <v>7290</v>
      </c>
      <c r="V755" s="179">
        <v>4078121</v>
      </c>
      <c r="W755" s="179">
        <v>28665128</v>
      </c>
      <c r="X755" s="180">
        <v>44469</v>
      </c>
      <c r="Y755" s="176" t="s">
        <v>6489</v>
      </c>
      <c r="Z755" s="176" t="s">
        <v>6490</v>
      </c>
      <c r="AA755" s="181" t="s">
        <v>6685</v>
      </c>
    </row>
    <row r="756" spans="1:27" ht="15.75" customHeight="1" x14ac:dyDescent="0.2">
      <c r="A756" s="177">
        <v>7291</v>
      </c>
      <c r="B756" s="178" t="str">
        <f>VLOOKUP(A756,'BASE REGISTRO AGOSTO'!$A$1:$T$889,2,FALSE)</f>
        <v xml:space="preserve">
I. Municipalidad de Villarrica
</v>
      </c>
      <c r="C756" s="178" t="str">
        <f>VLOOKUP(A756,'BASE REGISTRO AGOSTO'!$A$1:$T$889,3,FALSE)</f>
        <v>69191500K</v>
      </c>
      <c r="D756" s="178" t="str">
        <f>VLOOKUP(A756,'BASE REGISTRO AGOSTO'!$A$1:$T$889,4,FALSE)</f>
        <v>Municipalidad</v>
      </c>
      <c r="E756" s="178" t="str">
        <f>VLOOKUP(A756,'BASE REGISTRO AGOSTO'!$A$1:$T$889,5,FALSE)</f>
        <v>Constitución Política de la República, artículo 107</v>
      </c>
      <c r="F756" s="178" t="str">
        <f>VLOOKUP(A756,'BASE REGISTRO AGOSTO'!$A$1:$T$889,6,FALSE)</f>
        <v>Indefinida</v>
      </c>
      <c r="G756" s="178" t="str">
        <f>VLOOKUP(A756,'BASE REGISTRO AGOSTO'!$A$1:$T$889,7,FALSE)</f>
        <v>Según Ley Orgánica Nº 18.695, artículos 1º al  4º</v>
      </c>
      <c r="H756" s="178" t="str">
        <f>VLOOKUP(A756,'BASE REGISTRO AGOSTO'!$A$1:$T$889,8,FALSE)</f>
        <v>no tiene</v>
      </c>
      <c r="I756" s="178">
        <f>VLOOKUP(A756,'BASE REGISTRO AGOSTO'!$A$1:$T$889,9,FALSE)</f>
        <v>0</v>
      </c>
      <c r="J756" s="178">
        <f>VLOOKUP(A756,'BASE REGISTRO AGOSTO'!$A$1:$T$889,10,FALSE)</f>
        <v>0</v>
      </c>
      <c r="K756" s="178" t="str">
        <f>VLOOKUP(A756,'BASE REGISTRO AGOSTO'!$A$1:$T$889,11,FALSE)</f>
        <v xml:space="preserve">Pablo Santiago Astete Mermoud 
</v>
      </c>
      <c r="L756" s="178" t="str">
        <f>VLOOKUP(A756,'BASE REGISTRO AGOSTO'!$A$1:$T$889,12,FALSE)</f>
        <v xml:space="preserve">Pedro de Valdivia N°810, comuna de Villarrica, Novena Región.
</v>
      </c>
      <c r="M756" s="178" t="str">
        <f>VLOOKUP(A756,'BASE REGISTRO AGOSTO'!$A$1:$T$889,13,FALSE)</f>
        <v>IX</v>
      </c>
      <c r="N756" s="178" t="str">
        <f>VLOOKUP(A756,'BASE REGISTRO AGOSTO'!$A$1:$T$889,14,FALSE)</f>
        <v>Villarrica</v>
      </c>
      <c r="O756" s="178">
        <f>VLOOKUP(A756,'BASE REGISTRO AGOSTO'!$A$1:$T$889,15,FALSE)</f>
        <v>0</v>
      </c>
      <c r="P756" s="178">
        <f>VLOOKUP(A756,'BASE REGISTRO AGOSTO'!$A$1:$T$889,16,FALSE)</f>
        <v>0</v>
      </c>
      <c r="Q756" s="178">
        <f>VLOOKUP(A756,'BASE REGISTRO AGOSTO'!$A$1:$T$889,17,FALSE)</f>
        <v>0</v>
      </c>
      <c r="R756" s="178">
        <f>VLOOKUP(A756,'BASE REGISTRO AGOSTO'!$A$1:$T$889,18,FALSE)</f>
        <v>91001</v>
      </c>
      <c r="S756" s="178" t="str">
        <f>VLOOKUP(A756,'BASE REGISTRO AGOSTO'!$A$1:$T$889,19,FALSE)</f>
        <v xml:space="preserve">No se acompañan. Aplica Informe Jurídico Nº 09, de fecha 14 de marzo de 2011 del Departamento Jurídico y Dictamen Nº 070791, de 2009, de la Contraloría General de la República.
</v>
      </c>
      <c r="T756" s="183">
        <f>VLOOKUP(A756,'BASE REGISTRO AGOSTO'!$A$1:$T$889,20,FALSE)</f>
        <v>38737</v>
      </c>
      <c r="U756" s="177">
        <v>7291</v>
      </c>
      <c r="V756" s="179">
        <v>5056871</v>
      </c>
      <c r="W756" s="179">
        <v>35544757</v>
      </c>
      <c r="X756" s="180">
        <v>44469</v>
      </c>
      <c r="Y756" s="176" t="s">
        <v>6489</v>
      </c>
      <c r="Z756" s="176" t="s">
        <v>6490</v>
      </c>
      <c r="AA756" s="181" t="s">
        <v>6594</v>
      </c>
    </row>
    <row r="757" spans="1:27" ht="15.75" customHeight="1" x14ac:dyDescent="0.2">
      <c r="A757" s="177">
        <v>7292</v>
      </c>
      <c r="B757" s="178" t="str">
        <f>VLOOKUP(A757,'BASE REGISTRO AGOSTO'!$A$1:$T$889,2,FALSE)</f>
        <v xml:space="preserve">
I. Municipalidad de Vicuña
</v>
      </c>
      <c r="C757" s="178">
        <f>VLOOKUP(A757,'BASE REGISTRO AGOSTO'!$A$1:$T$889,3,FALSE)</f>
        <v>690405008</v>
      </c>
      <c r="D757" s="178" t="str">
        <f>VLOOKUP(A757,'BASE REGISTRO AGOSTO'!$A$1:$T$889,4,FALSE)</f>
        <v>Municipalidad</v>
      </c>
      <c r="E757" s="178" t="str">
        <f>VLOOKUP(A757,'BASE REGISTRO AGOSTO'!$A$1:$T$889,5,FALSE)</f>
        <v>Constitución Política de la República, artículo 107</v>
      </c>
      <c r="F757" s="178" t="str">
        <f>VLOOKUP(A757,'BASE REGISTRO AGOSTO'!$A$1:$T$889,6,FALSE)</f>
        <v>Indefinida</v>
      </c>
      <c r="G757" s="178" t="str">
        <f>VLOOKUP(A757,'BASE REGISTRO AGOSTO'!$A$1:$T$889,7,FALSE)</f>
        <v>Según Ley Orgánica Nº 18.695, artículos 1º al  4º</v>
      </c>
      <c r="H757" s="178" t="str">
        <f>VLOOKUP(A757,'BASE REGISTRO AGOSTO'!$A$1:$T$889,8,FALSE)</f>
        <v>no tiene</v>
      </c>
      <c r="I757" s="178">
        <f>VLOOKUP(A757,'BASE REGISTRO AGOSTO'!$A$1:$T$889,9,FALSE)</f>
        <v>0</v>
      </c>
      <c r="J757" s="178">
        <f>VLOOKUP(A757,'BASE REGISTRO AGOSTO'!$A$1:$T$889,10,FALSE)</f>
        <v>0</v>
      </c>
      <c r="K757" s="178" t="str">
        <f>VLOOKUP(A757,'BASE REGISTRO AGOSTO'!$A$1:$T$889,11,FALSE)</f>
        <v xml:space="preserve">Rafael Enrique Vera Castillo.
</v>
      </c>
      <c r="L757" s="178" t="str">
        <f>VLOOKUP(A757,'BASE REGISTRO AGOSTO'!$A$1:$T$889,12,FALSE)</f>
        <v xml:space="preserve">San Martín N° 275, comuna de Vicuña, Cuarta Región.
</v>
      </c>
      <c r="M757" s="178" t="str">
        <f>VLOOKUP(A757,'BASE REGISTRO AGOSTO'!$A$1:$T$889,13,FALSE)</f>
        <v>IV</v>
      </c>
      <c r="N757" s="178" t="str">
        <f>VLOOKUP(A757,'BASE REGISTRO AGOSTO'!$A$1:$T$889,14,FALSE)</f>
        <v>Vicuña</v>
      </c>
      <c r="O757" s="178" t="str">
        <f>VLOOKUP(A757,'BASE REGISTRO AGOSTO'!$A$1:$T$889,15,FALSE)</f>
        <v>512-670316
+56982599003</v>
      </c>
      <c r="P757" s="178" t="str">
        <f>VLOOKUP(A757,'BASE REGISTRO AGOSTO'!$A$1:$T$889,16,FALSE)</f>
        <v>alcaldia@munivicuna.cl; opd@munivicuna.cl</v>
      </c>
      <c r="Q757" s="178">
        <f>VLOOKUP(A757,'BASE REGISTRO AGOSTO'!$A$1:$T$889,17,FALSE)</f>
        <v>0</v>
      </c>
      <c r="R757" s="178">
        <f>VLOOKUP(A757,'BASE REGISTRO AGOSTO'!$A$1:$T$889,18,FALSE)</f>
        <v>91001</v>
      </c>
      <c r="S757" s="178" t="str">
        <f>VLOOKUP(A757,'BASE REGISTRO AGOSTO'!$A$1:$T$889,19,FALSE)</f>
        <v xml:space="preserve">No se acompañan. Aplica Informe Jurídico Nº 09, de fecha 14 de marzo de 2011 del Departamento Jurídico y Dictamen Nº 070791, de 2009, de la Contraloría General de la República.
</v>
      </c>
      <c r="T757" s="183">
        <f>VLOOKUP(A757,'BASE REGISTRO AGOSTO'!$A$1:$T$889,20,FALSE)</f>
        <v>38737</v>
      </c>
      <c r="U757" s="177">
        <v>7292</v>
      </c>
      <c r="V757" s="179">
        <v>5056871</v>
      </c>
      <c r="W757" s="179">
        <v>35544757</v>
      </c>
      <c r="X757" s="180">
        <v>44469</v>
      </c>
      <c r="Y757" s="176" t="s">
        <v>6489</v>
      </c>
      <c r="Z757" s="176" t="s">
        <v>6490</v>
      </c>
      <c r="AA757" s="181" t="s">
        <v>7480</v>
      </c>
    </row>
    <row r="758" spans="1:27" ht="15.75" customHeight="1" x14ac:dyDescent="0.2">
      <c r="A758" s="177">
        <v>7296</v>
      </c>
      <c r="B758" s="178" t="str">
        <f>VLOOKUP(A758,'BASE REGISTRO AGOSTO'!$A$1:$T$889,2,FALSE)</f>
        <v xml:space="preserve">
I. Municipalidad de Teodoro Schmidt
</v>
      </c>
      <c r="C758" s="178">
        <f>VLOOKUP(A758,'BASE REGISTRO AGOSTO'!$A$1:$T$889,3,FALSE)</f>
        <v>692521005</v>
      </c>
      <c r="D758" s="178" t="str">
        <f>VLOOKUP(A758,'BASE REGISTRO AGOSTO'!$A$1:$T$889,4,FALSE)</f>
        <v>Municipalidad</v>
      </c>
      <c r="E758" s="178" t="str">
        <f>VLOOKUP(A758,'BASE REGISTRO AGOSTO'!$A$1:$T$889,5,FALSE)</f>
        <v>Constitución Política de la República, artículo 107.</v>
      </c>
      <c r="F758" s="178" t="str">
        <f>VLOOKUP(A758,'BASE REGISTRO AGOSTO'!$A$1:$T$889,6,FALSE)</f>
        <v>Indefinida.</v>
      </c>
      <c r="G758" s="178" t="str">
        <f>VLOOKUP(A758,'BASE REGISTRO AGOSTO'!$A$1:$T$889,7,FALSE)</f>
        <v>Según Ley Orgánica Nº 18.695, artículos 1º al 4º.</v>
      </c>
      <c r="H758" s="178" t="str">
        <f>VLOOKUP(A758,'BASE REGISTRO AGOSTO'!$A$1:$T$889,8,FALSE)</f>
        <v>no tiene</v>
      </c>
      <c r="I758" s="178">
        <f>VLOOKUP(A758,'BASE REGISTRO AGOSTO'!$A$1:$T$889,9,FALSE)</f>
        <v>0</v>
      </c>
      <c r="J758" s="178">
        <f>VLOOKUP(A758,'BASE REGISTRO AGOSTO'!$A$1:$T$889,10,FALSE)</f>
        <v>0</v>
      </c>
      <c r="K758" s="178" t="str">
        <f>VLOOKUP(A758,'BASE REGISTRO AGOSTO'!$A$1:$T$889,11,FALSE)</f>
        <v xml:space="preserve">Baldomero Santos Vidal
 </v>
      </c>
      <c r="L758" s="178" t="str">
        <f>VLOOKUP(A758,'BASE REGISTRO AGOSTO'!$A$1:$T$889,12,FALSE)</f>
        <v xml:space="preserve">Balmaceda Nº 410,ct, IX Región.
</v>
      </c>
      <c r="M758" s="178" t="str">
        <f>VLOOKUP(A758,'BASE REGISTRO AGOSTO'!$A$1:$T$889,13,FALSE)</f>
        <v>IX</v>
      </c>
      <c r="N758" s="178" t="str">
        <f>VLOOKUP(A758,'BASE REGISTRO AGOSTO'!$A$1:$T$889,14,FALSE)</f>
        <v>Teodoro Schmidt</v>
      </c>
      <c r="O758" s="178" t="str">
        <f>VLOOKUP(A758,'BASE REGISTRO AGOSTO'!$A$1:$T$889,15,FALSE)</f>
        <v>45-2-922714 - 45-2-922731   45-2-922713</v>
      </c>
      <c r="P758" s="178" t="str">
        <f>VLOOKUP(A758,'BASE REGISTRO AGOSTO'!$A$1:$T$889,16,FALSE)</f>
        <v>agendalacaldeteodoro@gmail.com
             adm.muniteodoro@gmail.com
             correspondencia.parte@gmail.com</v>
      </c>
      <c r="Q758" s="178">
        <f>VLOOKUP(A758,'BASE REGISTRO AGOSTO'!$A$1:$T$889,17,FALSE)</f>
        <v>0</v>
      </c>
      <c r="R758" s="178">
        <f>VLOOKUP(A758,'BASE REGISTRO AGOSTO'!$A$1:$T$889,18,FALSE)</f>
        <v>91001</v>
      </c>
      <c r="S758" s="178" t="str">
        <f>VLOOKUP(A758,'BASE REGISTRO AGOSTO'!$A$1:$T$889,19,FALSE)</f>
        <v>No se acompañan. Aplica Informe Jurídico Nº 09, de  fecha 14 de marzo de 2011 del Departamento Jurídico y Dictamen Nº 070791, de 2009, de la Contraloría General de la República</v>
      </c>
      <c r="T758" s="183">
        <f>VLOOKUP(A758,'BASE REGISTRO AGOSTO'!$A$1:$T$889,20,FALSE)</f>
        <v>38755</v>
      </c>
      <c r="U758" s="177">
        <v>7296</v>
      </c>
      <c r="V758" s="179">
        <v>5709370</v>
      </c>
      <c r="W758" s="179">
        <v>40131181</v>
      </c>
      <c r="X758" s="180">
        <v>44469</v>
      </c>
      <c r="Y758" s="176" t="s">
        <v>6489</v>
      </c>
      <c r="Z758" s="176" t="s">
        <v>6490</v>
      </c>
      <c r="AA758" s="181" t="s">
        <v>6686</v>
      </c>
    </row>
    <row r="759" spans="1:27" ht="15.75" customHeight="1" x14ac:dyDescent="0.2">
      <c r="A759" s="177">
        <v>7297</v>
      </c>
      <c r="B759" s="178" t="str">
        <f>VLOOKUP(A759,'BASE REGISTRO AGOSTO'!$A$1:$T$889,2,FALSE)</f>
        <v xml:space="preserve">
I. Municipalidad de Curacautín
</v>
      </c>
      <c r="C759" s="178">
        <f>VLOOKUP(A759,'BASE REGISTRO AGOSTO'!$A$1:$T$889,3,FALSE)</f>
        <v>691810003</v>
      </c>
      <c r="D759" s="178" t="str">
        <f>VLOOKUP(A759,'BASE REGISTRO AGOSTO'!$A$1:$T$889,4,FALSE)</f>
        <v>Municipalidad</v>
      </c>
      <c r="E759" s="178" t="str">
        <f>VLOOKUP(A759,'BASE REGISTRO AGOSTO'!$A$1:$T$889,5,FALSE)</f>
        <v>Constitución Política de la República, art. 107.</v>
      </c>
      <c r="F759" s="178" t="str">
        <f>VLOOKUP(A759,'BASE REGISTRO AGOSTO'!$A$1:$T$889,6,FALSE)</f>
        <v>Indefinida.</v>
      </c>
      <c r="G759" s="178" t="str">
        <f>VLOOKUP(A759,'BASE REGISTRO AGOSTO'!$A$1:$T$889,7,FALSE)</f>
        <v>Según Ley Orgánica Nº 18.695, arts. 1º al 4º.</v>
      </c>
      <c r="H759" s="178" t="str">
        <f>VLOOKUP(A759,'BASE REGISTRO AGOSTO'!$A$1:$T$889,8,FALSE)</f>
        <v>no tiene</v>
      </c>
      <c r="I759" s="178">
        <f>VLOOKUP(A759,'BASE REGISTRO AGOSTO'!$A$1:$T$889,9,FALSE)</f>
        <v>0</v>
      </c>
      <c r="J759" s="178">
        <f>VLOOKUP(A759,'BASE REGISTRO AGOSTO'!$A$1:$T$889,10,FALSE)</f>
        <v>0</v>
      </c>
      <c r="K759" s="178" t="str">
        <f>VLOOKUP(A759,'BASE REGISTRO AGOSTO'!$A$1:$T$889,11,FALSE)</f>
        <v xml:space="preserve">Victor Manuel Barrera Barrera </v>
      </c>
      <c r="L759" s="178" t="str">
        <f>VLOOKUP(A759,'BASE REGISTRO AGOSTO'!$A$1:$T$889,12,FALSE)</f>
        <v xml:space="preserve">O’ Higgins  Nº 796, comuna de Curacautín, Novena Región
Casilla 100 
</v>
      </c>
      <c r="M759" s="178" t="str">
        <f>VLOOKUP(A759,'BASE REGISTRO AGOSTO'!$A$1:$T$889,13,FALSE)</f>
        <v>IX</v>
      </c>
      <c r="N759" s="178" t="str">
        <f>VLOOKUP(A759,'BASE REGISTRO AGOSTO'!$A$1:$T$889,14,FALSE)</f>
        <v>Curacautín</v>
      </c>
      <c r="O759" s="178" t="str">
        <f>VLOOKUP(A759,'BASE REGISTRO AGOSTO'!$A$1:$T$889,15,FALSE)</f>
        <v>Fonos (45) 881226 882902</v>
      </c>
      <c r="P759" s="178" t="str">
        <f>VLOOKUP(A759,'BASE REGISTRO AGOSTO'!$A$1:$T$889,16,FALSE)</f>
        <v>alcaldecuracautin@yahoo.es</v>
      </c>
      <c r="Q759" s="178" t="str">
        <f>VLOOKUP(A759,'BASE REGISTRO AGOSTO'!$A$1:$T$889,17,FALSE)</f>
        <v>casilla 100</v>
      </c>
      <c r="R759" s="178">
        <f>VLOOKUP(A759,'BASE REGISTRO AGOSTO'!$A$1:$T$889,18,FALSE)</f>
        <v>91001</v>
      </c>
      <c r="S759" s="178" t="str">
        <f>VLOOKUP(A759,'BASE REGISTRO AGOSTO'!$A$1:$T$889,19,FALSE)</f>
        <v xml:space="preserve">No se acompañan. Aplica Informe Jurídico Nº 09, de  fecha 14 de marzo de 2011 del Departamento Jurídico y Dictamen Nº 070791, de 2009, de la Contraloría General de la República.  
</v>
      </c>
      <c r="T759" s="183">
        <f>VLOOKUP(A759,'BASE REGISTRO AGOSTO'!$A$1:$T$889,20,FALSE)</f>
        <v>38755</v>
      </c>
      <c r="U759" s="177">
        <v>7297</v>
      </c>
      <c r="V759" s="179">
        <v>5709371</v>
      </c>
      <c r="W759" s="179">
        <v>45674968</v>
      </c>
      <c r="X759" s="180">
        <v>44469</v>
      </c>
      <c r="Y759" s="176" t="s">
        <v>6489</v>
      </c>
      <c r="Z759" s="176" t="s">
        <v>6490</v>
      </c>
      <c r="AA759" s="181" t="s">
        <v>6659</v>
      </c>
    </row>
    <row r="760" spans="1:27" ht="15.75" customHeight="1" x14ac:dyDescent="0.2">
      <c r="A760" s="177">
        <v>7299</v>
      </c>
      <c r="B760" s="178" t="str">
        <f>VLOOKUP(A760,'BASE REGISTRO AGOSTO'!$A$1:$T$889,2,FALSE)</f>
        <v xml:space="preserve">
I. Municipalidad de Chile Chico.
</v>
      </c>
      <c r="C760" s="178">
        <f>VLOOKUP(A760,'BASE REGISTRO AGOSTO'!$A$1:$T$889,3,FALSE)</f>
        <v>692404009</v>
      </c>
      <c r="D760" s="178" t="str">
        <f>VLOOKUP(A760,'BASE REGISTRO AGOSTO'!$A$1:$T$889,4,FALSE)</f>
        <v>Municipalidad</v>
      </c>
      <c r="E760" s="178" t="str">
        <f>VLOOKUP(A760,'BASE REGISTRO AGOSTO'!$A$1:$T$889,5,FALSE)</f>
        <v>Constitución Política de la República, art. 107.</v>
      </c>
      <c r="F760" s="178" t="str">
        <f>VLOOKUP(A760,'BASE REGISTRO AGOSTO'!$A$1:$T$889,6,FALSE)</f>
        <v>Indefinida.</v>
      </c>
      <c r="G760" s="178" t="str">
        <f>VLOOKUP(A760,'BASE REGISTRO AGOSTO'!$A$1:$T$889,7,FALSE)</f>
        <v>Según Ley Orgánica Nº 18.695, arts. 1º al 4º.</v>
      </c>
      <c r="H760" s="178" t="str">
        <f>VLOOKUP(A760,'BASE REGISTRO AGOSTO'!$A$1:$T$889,8,FALSE)</f>
        <v>no tiene</v>
      </c>
      <c r="I760" s="178">
        <f>VLOOKUP(A760,'BASE REGISTRO AGOSTO'!$A$1:$T$889,9,FALSE)</f>
        <v>0</v>
      </c>
      <c r="J760" s="178">
        <f>VLOOKUP(A760,'BASE REGISTRO AGOSTO'!$A$1:$T$889,10,FALSE)</f>
        <v>0</v>
      </c>
      <c r="K760" s="178" t="str">
        <f>VLOOKUP(A760,'BASE REGISTRO AGOSTO'!$A$1:$T$889,11,FALSE)</f>
        <v xml:space="preserve">Ricardo Enrique Ibarra Valdebenito, </v>
      </c>
      <c r="L760" s="178" t="str">
        <f>VLOOKUP(A760,'BASE REGISTRO AGOSTO'!$A$1:$T$889,12,FALSE)</f>
        <v xml:space="preserve">Bernardo O’ Higgins Nº 333, comuna de Chile Chico, Décima Región
</v>
      </c>
      <c r="M760" s="178" t="str">
        <f>VLOOKUP(A760,'BASE REGISTRO AGOSTO'!$A$1:$T$889,13,FALSE)</f>
        <v>X</v>
      </c>
      <c r="N760" s="178" t="str">
        <f>VLOOKUP(A760,'BASE REGISTRO AGOSTO'!$A$1:$T$889,14,FALSE)</f>
        <v>Chile Chico</v>
      </c>
      <c r="O760" s="178" t="str">
        <f>VLOOKUP(A760,'BASE REGISTRO AGOSTO'!$A$1:$T$889,15,FALSE)</f>
        <v>Fonos (67) 411268- 411359</v>
      </c>
      <c r="P760" s="178">
        <f>VLOOKUP(A760,'BASE REGISTRO AGOSTO'!$A$1:$T$889,16,FALSE)</f>
        <v>0</v>
      </c>
      <c r="Q760" s="178">
        <f>VLOOKUP(A760,'BASE REGISTRO AGOSTO'!$A$1:$T$889,17,FALSE)</f>
        <v>0</v>
      </c>
      <c r="R760" s="178">
        <f>VLOOKUP(A760,'BASE REGISTRO AGOSTO'!$A$1:$T$889,18,FALSE)</f>
        <v>91001</v>
      </c>
      <c r="S760" s="178" t="str">
        <f>VLOOKUP(A760,'BASE REGISTRO AGOSTO'!$A$1:$T$889,19,FALSE)</f>
        <v xml:space="preserve">No se acompañan. Aplica Informe Jurídico Nº 09, de fecha 14 de marzo de 2011 del Departamento Jurídico y Dictamen Nº 070791, de 2009, de la Contraloría General de la República.
</v>
      </c>
      <c r="T760" s="183">
        <f>VLOOKUP(A760,'BASE REGISTRO AGOSTO'!$A$1:$T$889,20,FALSE)</f>
        <v>38737</v>
      </c>
      <c r="U760" s="177">
        <v>7299</v>
      </c>
      <c r="V760" s="179">
        <v>5265786</v>
      </c>
      <c r="W760" s="179">
        <v>37013222</v>
      </c>
      <c r="X760" s="180">
        <v>44469</v>
      </c>
      <c r="Y760" s="176" t="s">
        <v>6489</v>
      </c>
      <c r="Z760" s="176" t="s">
        <v>6490</v>
      </c>
      <c r="AA760" s="181" t="s">
        <v>6687</v>
      </c>
    </row>
    <row r="761" spans="1:27" ht="15.75" customHeight="1" x14ac:dyDescent="0.2">
      <c r="A761" s="177">
        <v>7300</v>
      </c>
      <c r="B761" s="178" t="str">
        <f>VLOOKUP(A761,'BASE REGISTRO AGOSTO'!$A$1:$T$889,2,FALSE)</f>
        <v xml:space="preserve">
I. Municipalidad de Llay Llay.
</v>
      </c>
      <c r="C761" s="178">
        <f>VLOOKUP(A761,'BASE REGISTRO AGOSTO'!$A$1:$T$889,3,FALSE)</f>
        <v>690604000</v>
      </c>
      <c r="D761" s="178" t="str">
        <f>VLOOKUP(A761,'BASE REGISTRO AGOSTO'!$A$1:$T$889,4,FALSE)</f>
        <v>Municipalidad</v>
      </c>
      <c r="E761" s="178" t="str">
        <f>VLOOKUP(A761,'BASE REGISTRO AGOSTO'!$A$1:$T$889,5,FALSE)</f>
        <v>Constitución Política de la República, art. 107.</v>
      </c>
      <c r="F761" s="178" t="str">
        <f>VLOOKUP(A761,'BASE REGISTRO AGOSTO'!$A$1:$T$889,6,FALSE)</f>
        <v>Indefinida.</v>
      </c>
      <c r="G761" s="178" t="str">
        <f>VLOOKUP(A761,'BASE REGISTRO AGOSTO'!$A$1:$T$889,7,FALSE)</f>
        <v>Según Ley Orgánica Nº 18.695, arts. 1º al 4º.</v>
      </c>
      <c r="H761" s="178" t="str">
        <f>VLOOKUP(A761,'BASE REGISTRO AGOSTO'!$A$1:$T$889,8,FALSE)</f>
        <v>no tiene</v>
      </c>
      <c r="I761" s="178">
        <f>VLOOKUP(A761,'BASE REGISTRO AGOSTO'!$A$1:$T$889,9,FALSE)</f>
        <v>0</v>
      </c>
      <c r="J761" s="178">
        <f>VLOOKUP(A761,'BASE REGISTRO AGOSTO'!$A$1:$T$889,10,FALSE)</f>
        <v>0</v>
      </c>
      <c r="K761" s="178" t="str">
        <f>VLOOKUP(A761,'BASE REGISTRO AGOSTO'!$A$1:$T$889,11,FALSE)</f>
        <v xml:space="preserve">Mario Regino Marillanca Ramírez, </v>
      </c>
      <c r="L761" s="178" t="str">
        <f>VLOOKUP(A761,'BASE REGISTRO AGOSTO'!$A$1:$T$889,12,FALSE)</f>
        <v xml:space="preserve">Balmaceda 174, comuna de Llay Llay, Quinta Región.
</v>
      </c>
      <c r="M761" s="178" t="str">
        <f>VLOOKUP(A761,'BASE REGISTRO AGOSTO'!$A$1:$T$889,13,FALSE)</f>
        <v>V</v>
      </c>
      <c r="N761" s="178" t="str">
        <f>VLOOKUP(A761,'BASE REGISTRO AGOSTO'!$A$1:$T$889,14,FALSE)</f>
        <v>Llay Llay</v>
      </c>
      <c r="O761" s="178" t="str">
        <f>VLOOKUP(A761,'BASE REGISTRO AGOSTO'!$A$1:$T$889,15,FALSE)</f>
        <v>Fonos (34) 498600</v>
      </c>
      <c r="P761" s="178">
        <f>VLOOKUP(A761,'BASE REGISTRO AGOSTO'!$A$1:$T$889,16,FALSE)</f>
        <v>0</v>
      </c>
      <c r="Q761" s="178">
        <f>VLOOKUP(A761,'BASE REGISTRO AGOSTO'!$A$1:$T$889,17,FALSE)</f>
        <v>0</v>
      </c>
      <c r="R761" s="178">
        <f>VLOOKUP(A761,'BASE REGISTRO AGOSTO'!$A$1:$T$889,18,FALSE)</f>
        <v>91001</v>
      </c>
      <c r="S761" s="178" t="str">
        <f>VLOOKUP(A761,'BASE REGISTRO AGOSTO'!$A$1:$T$889,19,FALSE)</f>
        <v xml:space="preserve">No se acompañan. Aplica Informe Jurídico Nº 09, de  fecha 14 de marzo de 2011 del Departamento Jurídico y Dictamen Nº 070791, de 2009, de la Contraloría General de la República.  
</v>
      </c>
      <c r="T761" s="183">
        <f>VLOOKUP(A761,'BASE REGISTRO AGOSTO'!$A$1:$T$889,20,FALSE)</f>
        <v>38737</v>
      </c>
      <c r="U761" s="177">
        <v>7300</v>
      </c>
      <c r="V761" s="179">
        <v>3401154</v>
      </c>
      <c r="W761" s="179">
        <v>20505566</v>
      </c>
      <c r="X761" s="180">
        <v>44469</v>
      </c>
      <c r="Y761" s="176" t="s">
        <v>6489</v>
      </c>
      <c r="Z761" s="176" t="s">
        <v>6490</v>
      </c>
      <c r="AA761" s="181" t="s">
        <v>7468</v>
      </c>
    </row>
    <row r="762" spans="1:27" ht="15.75" customHeight="1" x14ac:dyDescent="0.2">
      <c r="A762" s="177">
        <v>7302</v>
      </c>
      <c r="B762" s="178" t="str">
        <f>VLOOKUP(A762,'BASE REGISTRO AGOSTO'!$A$1:$T$889,2,FALSE)</f>
        <v xml:space="preserve">
I. Municipalidad de Pichilemu
</v>
      </c>
      <c r="C762" s="178">
        <f>VLOOKUP(A762,'BASE REGISTRO AGOSTO'!$A$1:$T$889,3,FALSE)</f>
        <v>690912007</v>
      </c>
      <c r="D762" s="178" t="str">
        <f>VLOOKUP(A762,'BASE REGISTRO AGOSTO'!$A$1:$T$889,4,FALSE)</f>
        <v>Municipalidad</v>
      </c>
      <c r="E762" s="178" t="str">
        <f>VLOOKUP(A762,'BASE REGISTRO AGOSTO'!$A$1:$T$889,5,FALSE)</f>
        <v>Constitución Política de la República, artículo 107.</v>
      </c>
      <c r="F762" s="178" t="str">
        <f>VLOOKUP(A762,'BASE REGISTRO AGOSTO'!$A$1:$T$889,6,FALSE)</f>
        <v>Indefinida.</v>
      </c>
      <c r="G762" s="178" t="str">
        <f>VLOOKUP(A762,'BASE REGISTRO AGOSTO'!$A$1:$T$889,7,FALSE)</f>
        <v>Según Ley Orgánica Constitucional Nº 18.695, arts. 1º al 4º.</v>
      </c>
      <c r="H762" s="178" t="str">
        <f>VLOOKUP(A762,'BASE REGISTRO AGOSTO'!$A$1:$T$889,8,FALSE)</f>
        <v>no tiene</v>
      </c>
      <c r="I762" s="178">
        <f>VLOOKUP(A762,'BASE REGISTRO AGOSTO'!$A$1:$T$889,9,FALSE)</f>
        <v>0</v>
      </c>
      <c r="J762" s="178">
        <f>VLOOKUP(A762,'BASE REGISTRO AGOSTO'!$A$1:$T$889,10,FALSE)</f>
        <v>0</v>
      </c>
      <c r="K762" s="178" t="str">
        <f>VLOOKUP(A762,'BASE REGISTRO AGOSTO'!$A$1:$T$889,11,FALSE)</f>
        <v xml:space="preserve">CRISTIÁN POZO PARRAGUEZ
</v>
      </c>
      <c r="L762" s="178" t="str">
        <f>VLOOKUP(A762,'BASE REGISTRO AGOSTO'!$A$1:$T$889,12,FALSE)</f>
        <v xml:space="preserve">Av. Costanera Nº170, comuna de Pichilemu, VI Región.
</v>
      </c>
      <c r="M762" s="178" t="str">
        <f>VLOOKUP(A762,'BASE REGISTRO AGOSTO'!$A$1:$T$889,13,FALSE)</f>
        <v>VI</v>
      </c>
      <c r="N762" s="178" t="str">
        <f>VLOOKUP(A762,'BASE REGISTRO AGOSTO'!$A$1:$T$889,14,FALSE)</f>
        <v>Pichilemu</v>
      </c>
      <c r="O762" s="178" t="str">
        <f>VLOOKUP(A762,'BASE REGISTRO AGOSTO'!$A$1:$T$889,15,FALSE)</f>
        <v xml:space="preserve">Fono: 72 - 976530 </v>
      </c>
      <c r="P762" s="178" t="str">
        <f>VLOOKUP(A762,'BASE REGISTRO AGOSTO'!$A$1:$T$889,16,FALSE)</f>
        <v>alcalde@pichilemu.cl</v>
      </c>
      <c r="Q762" s="178">
        <f>VLOOKUP(A762,'BASE REGISTRO AGOSTO'!$A$1:$T$889,17,FALSE)</f>
        <v>0</v>
      </c>
      <c r="R762" s="178">
        <f>VLOOKUP(A762,'BASE REGISTRO AGOSTO'!$A$1:$T$889,18,FALSE)</f>
        <v>91001</v>
      </c>
      <c r="S762" s="178" t="str">
        <f>VLOOKUP(A762,'BASE REGISTRO AGOSTO'!$A$1:$T$889,19,FALSE)</f>
        <v xml:space="preserve">No se acompañan. Aplica Informe Jurídico Nº 09, de  fecha 14 de marzo de 2011 del Departamento Jurídico y Dictamen Nº 070791, de 2009, de la Contraloría General de la República.  
</v>
      </c>
      <c r="T762" s="183">
        <f>VLOOKUP(A762,'BASE REGISTRO AGOSTO'!$A$1:$T$889,20,FALSE)</f>
        <v>38761</v>
      </c>
      <c r="U762" s="177">
        <v>7302</v>
      </c>
      <c r="V762" s="179">
        <v>5008220</v>
      </c>
      <c r="W762" s="179">
        <v>40211010</v>
      </c>
      <c r="X762" s="180">
        <v>44469</v>
      </c>
      <c r="Y762" s="176" t="s">
        <v>6489</v>
      </c>
      <c r="Z762" s="176" t="s">
        <v>6490</v>
      </c>
      <c r="AA762" s="181" t="s">
        <v>6688</v>
      </c>
    </row>
    <row r="763" spans="1:27" ht="15.75" customHeight="1" x14ac:dyDescent="0.2">
      <c r="A763" s="177">
        <v>7303</v>
      </c>
      <c r="B763" s="178" t="str">
        <f>VLOOKUP(A763,'BASE REGISTRO AGOSTO'!$A$1:$T$889,2,FALSE)</f>
        <v xml:space="preserve">
I. Municipalidad de Tirúa
</v>
      </c>
      <c r="C763" s="178">
        <f>VLOOKUP(A763,'BASE REGISTRO AGOSTO'!$A$1:$T$889,3,FALSE)</f>
        <v>691607003</v>
      </c>
      <c r="D763" s="178" t="str">
        <f>VLOOKUP(A763,'BASE REGISTRO AGOSTO'!$A$1:$T$889,4,FALSE)</f>
        <v>Municipalidad</v>
      </c>
      <c r="E763" s="178" t="str">
        <f>VLOOKUP(A763,'BASE REGISTRO AGOSTO'!$A$1:$T$889,5,FALSE)</f>
        <v>Constitución Política de la República, artículo 107.</v>
      </c>
      <c r="F763" s="178" t="str">
        <f>VLOOKUP(A763,'BASE REGISTRO AGOSTO'!$A$1:$T$889,6,FALSE)</f>
        <v>Indefinida.</v>
      </c>
      <c r="G763" s="178" t="str">
        <f>VLOOKUP(A763,'BASE REGISTRO AGOSTO'!$A$1:$T$889,7,FALSE)</f>
        <v>Según Ley Orgánica Nº 18.695, artículos 1º al 4º.</v>
      </c>
      <c r="H763" s="178" t="str">
        <f>VLOOKUP(A763,'BASE REGISTRO AGOSTO'!$A$1:$T$889,8,FALSE)</f>
        <v>no tiene</v>
      </c>
      <c r="I763" s="178">
        <f>VLOOKUP(A763,'BASE REGISTRO AGOSTO'!$A$1:$T$889,9,FALSE)</f>
        <v>0</v>
      </c>
      <c r="J763" s="178">
        <f>VLOOKUP(A763,'BASE REGISTRO AGOSTO'!$A$1:$T$889,10,FALSE)</f>
        <v>0</v>
      </c>
      <c r="K763" s="178" t="str">
        <f>VLOOKUP(A763,'BASE REGISTRO AGOSTO'!$A$1:$T$889,11,FALSE)</f>
        <v xml:space="preserve">José Rolando Linco Garrido
</v>
      </c>
      <c r="L763" s="178" t="str">
        <f>VLOOKUP(A763,'BASE REGISTRO AGOSTO'!$A$1:$T$889,12,FALSE)</f>
        <v xml:space="preserve">Avda Costanera Nº 080, comuna de Tirúa, Octava Región.
</v>
      </c>
      <c r="M763" s="178" t="str">
        <f>VLOOKUP(A763,'BASE REGISTRO AGOSTO'!$A$1:$T$889,13,FALSE)</f>
        <v>VIII</v>
      </c>
      <c r="N763" s="178" t="str">
        <f>VLOOKUP(A763,'BASE REGISTRO AGOSTO'!$A$1:$T$889,14,FALSE)</f>
        <v>Tirúa</v>
      </c>
      <c r="O763" s="178" t="str">
        <f>VLOOKUP(A763,'BASE REGISTRO AGOSTO'!$A$1:$T$889,15,FALSE)</f>
        <v>Fonos: 41-614040 – 41-614026 – 41-2445800</v>
      </c>
      <c r="P763" s="178" t="str">
        <f>VLOOKUP(A763,'BASE REGISTRO AGOSTO'!$A$1:$T$889,16,FALSE)</f>
        <v>irisperez@munitirua.com</v>
      </c>
      <c r="Q763" s="178">
        <f>VLOOKUP(A763,'BASE REGISTRO AGOSTO'!$A$1:$T$889,17,FALSE)</f>
        <v>0</v>
      </c>
      <c r="R763" s="178">
        <f>VLOOKUP(A763,'BASE REGISTRO AGOSTO'!$A$1:$T$889,18,FALSE)</f>
        <v>91001</v>
      </c>
      <c r="S763" s="178" t="str">
        <f>VLOOKUP(A763,'BASE REGISTRO AGOSTO'!$A$1:$T$889,19,FALSE)</f>
        <v xml:space="preserve">No se acompañan. Aplica Informe Jurídico Nº 09, de fecha 14 de marzo de 2011 del Departamento Jurídico y Dictamen Nº 070791, de 2009, de la Contraloría General de la República.  
</v>
      </c>
      <c r="T763" s="183">
        <f>VLOOKUP(A763,'BASE REGISTRO AGOSTO'!$A$1:$T$889,20,FALSE)</f>
        <v>38765</v>
      </c>
      <c r="U763" s="177">
        <v>7303</v>
      </c>
      <c r="V763" s="179">
        <v>4893746</v>
      </c>
      <c r="W763" s="179">
        <v>34398152</v>
      </c>
      <c r="X763" s="180">
        <v>44469</v>
      </c>
      <c r="Y763" s="176" t="s">
        <v>6489</v>
      </c>
      <c r="Z763" s="176" t="s">
        <v>6490</v>
      </c>
      <c r="AA763" s="181" t="s">
        <v>6590</v>
      </c>
    </row>
    <row r="764" spans="1:27" ht="15.75" customHeight="1" x14ac:dyDescent="0.2">
      <c r="A764" s="177">
        <v>7309</v>
      </c>
      <c r="B764" s="178" t="str">
        <f>VLOOKUP(A764,'BASE REGISTRO AGOSTO'!$A$1:$T$889,2,FALSE)</f>
        <v xml:space="preserve">
I. Municipalidad de Hualqui
</v>
      </c>
      <c r="C764" s="178">
        <f>VLOOKUP(A764,'BASE REGISTRO AGOSTO'!$A$1:$T$889,3,FALSE)</f>
        <v>691506002</v>
      </c>
      <c r="D764" s="178" t="str">
        <f>VLOOKUP(A764,'BASE REGISTRO AGOSTO'!$A$1:$T$889,4,FALSE)</f>
        <v>Municipalidad</v>
      </c>
      <c r="E764" s="178" t="str">
        <f>VLOOKUP(A764,'BASE REGISTRO AGOSTO'!$A$1:$T$889,5,FALSE)</f>
        <v>Constitución Política de la República, artículo 107.</v>
      </c>
      <c r="F764" s="178" t="str">
        <f>VLOOKUP(A764,'BASE REGISTRO AGOSTO'!$A$1:$T$889,6,FALSE)</f>
        <v>Indefinida.</v>
      </c>
      <c r="G764" s="178" t="str">
        <f>VLOOKUP(A764,'BASE REGISTRO AGOSTO'!$A$1:$T$889,7,FALSE)</f>
        <v>Según Ley Orgánica Nº 18.695, artículos 1º al 4º.</v>
      </c>
      <c r="H764" s="178" t="str">
        <f>VLOOKUP(A764,'BASE REGISTRO AGOSTO'!$A$1:$T$889,8,FALSE)</f>
        <v>no tiene</v>
      </c>
      <c r="I764" s="178">
        <f>VLOOKUP(A764,'BASE REGISTRO AGOSTO'!$A$1:$T$889,9,FALSE)</f>
        <v>0</v>
      </c>
      <c r="J764" s="178">
        <f>VLOOKUP(A764,'BASE REGISTRO AGOSTO'!$A$1:$T$889,10,FALSE)</f>
        <v>0</v>
      </c>
      <c r="K764" s="178" t="str">
        <f>VLOOKUP(A764,'BASE REGISTRO AGOSTO'!$A$1:$T$889,11,FALSE)</f>
        <v xml:space="preserve">Jorge Alejandro Contanzo Bravo     </v>
      </c>
      <c r="L764" s="178" t="str">
        <f>VLOOKUP(A764,'BASE REGISTRO AGOSTO'!$A$1:$T$889,12,FALSE)</f>
        <v xml:space="preserve">Freire Nº 351, comuna de, Octava Región.
</v>
      </c>
      <c r="M764" s="178" t="str">
        <f>VLOOKUP(A764,'BASE REGISTRO AGOSTO'!$A$1:$T$889,13,FALSE)</f>
        <v>VIII</v>
      </c>
      <c r="N764" s="178" t="str">
        <f>VLOOKUP(A764,'BASE REGISTRO AGOSTO'!$A$1:$T$889,14,FALSE)</f>
        <v>Hualqui</v>
      </c>
      <c r="O764" s="178" t="str">
        <f>VLOOKUP(A764,'BASE REGISTRO AGOSTO'!$A$1:$T$889,15,FALSE)</f>
        <v>Fonos fax: 41-780213 – 41-780424 – 41-780454</v>
      </c>
      <c r="P764" s="178" t="str">
        <f>VLOOKUP(A764,'BASE REGISTRO AGOSTO'!$A$1:$T$889,16,FALSE)</f>
        <v xml:space="preserve"> alcaldia@hualqui.cl</v>
      </c>
      <c r="Q764" s="178">
        <f>VLOOKUP(A764,'BASE REGISTRO AGOSTO'!$A$1:$T$889,17,FALSE)</f>
        <v>0</v>
      </c>
      <c r="R764" s="178">
        <f>VLOOKUP(A764,'BASE REGISTRO AGOSTO'!$A$1:$T$889,18,FALSE)</f>
        <v>91001</v>
      </c>
      <c r="S764" s="178" t="str">
        <f>VLOOKUP(A764,'BASE REGISTRO AGOSTO'!$A$1:$T$889,19,FALSE)</f>
        <v xml:space="preserve">No se acompañan. Aplica Informe Jurídico Nº 09, de  fecha 14 de marzo de 2011 del Departamento Jurídico y Dictamen Nº 070791, de 2009, de la Contraloría General de la República.  
</v>
      </c>
      <c r="T764" s="183">
        <f>VLOOKUP(A764,'BASE REGISTRO AGOSTO'!$A$1:$T$889,20,FALSE)</f>
        <v>38768</v>
      </c>
      <c r="U764" s="177">
        <v>7309</v>
      </c>
      <c r="V764" s="179">
        <v>5056871</v>
      </c>
      <c r="W764" s="179">
        <v>35544758</v>
      </c>
      <c r="X764" s="180">
        <v>44469</v>
      </c>
      <c r="Y764" s="176" t="s">
        <v>6489</v>
      </c>
      <c r="Z764" s="176" t="s">
        <v>6490</v>
      </c>
      <c r="AA764" s="181" t="s">
        <v>6623</v>
      </c>
    </row>
    <row r="765" spans="1:27" ht="15.75" customHeight="1" x14ac:dyDescent="0.2">
      <c r="A765" s="177">
        <v>7311</v>
      </c>
      <c r="B765" s="178" t="str">
        <f>VLOOKUP(A765,'BASE REGISTRO AGOSTO'!$A$1:$T$889,2,FALSE)</f>
        <v xml:space="preserve">
I. Municipalidad de La Calera
</v>
      </c>
      <c r="C765" s="178">
        <f>VLOOKUP(A765,'BASE REGISTRO AGOSTO'!$A$1:$T$889,3,FALSE)</f>
        <v>690603004</v>
      </c>
      <c r="D765" s="178" t="str">
        <f>VLOOKUP(A765,'BASE REGISTRO AGOSTO'!$A$1:$T$889,4,FALSE)</f>
        <v>Municipalidad</v>
      </c>
      <c r="E765" s="178" t="str">
        <f>VLOOKUP(A765,'BASE REGISTRO AGOSTO'!$A$1:$T$889,5,FALSE)</f>
        <v>Constitución Política de la República, art. 107.</v>
      </c>
      <c r="F765" s="178" t="str">
        <f>VLOOKUP(A765,'BASE REGISTRO AGOSTO'!$A$1:$T$889,6,FALSE)</f>
        <v>Indefinida.</v>
      </c>
      <c r="G765" s="178" t="str">
        <f>VLOOKUP(A765,'BASE REGISTRO AGOSTO'!$A$1:$T$889,7,FALSE)</f>
        <v>Según Ley Orgánica Nº 18.695, arts. 1º al 4º.</v>
      </c>
      <c r="H765" s="178" t="str">
        <f>VLOOKUP(A765,'BASE REGISTRO AGOSTO'!$A$1:$T$889,8,FALSE)</f>
        <v>no tiene</v>
      </c>
      <c r="I765" s="178">
        <f>VLOOKUP(A765,'BASE REGISTRO AGOSTO'!$A$1:$T$889,9,FALSE)</f>
        <v>0</v>
      </c>
      <c r="J765" s="178">
        <f>VLOOKUP(A765,'BASE REGISTRO AGOSTO'!$A$1:$T$889,10,FALSE)</f>
        <v>0</v>
      </c>
      <c r="K765" s="178" t="str">
        <f>VLOOKUP(A765,'BASE REGISTRO AGOSTO'!$A$1:$T$889,11,FALSE)</f>
        <v xml:space="preserve">Trinidad del Carmen Rojas Augusto, </v>
      </c>
      <c r="L765" s="178" t="str">
        <f>VLOOKUP(A765,'BASE REGISTRO AGOSTO'!$A$1:$T$889,12,FALSE)</f>
        <v xml:space="preserve">Marathon Nº312, comuna de La Calera, quinta Región 
</v>
      </c>
      <c r="M765" s="178" t="str">
        <f>VLOOKUP(A765,'BASE REGISTRO AGOSTO'!$A$1:$T$889,13,FALSE)</f>
        <v>V</v>
      </c>
      <c r="N765" s="178" t="str">
        <f>VLOOKUP(A765,'BASE REGISTRO AGOSTO'!$A$1:$T$889,14,FALSE)</f>
        <v xml:space="preserve"> La Calera</v>
      </c>
      <c r="O765" s="178" t="str">
        <f>VLOOKUP(A765,'BASE REGISTRO AGOSTO'!$A$1:$T$889,15,FALSE)</f>
        <v>Fonos (33) 2381700, 2381701.</v>
      </c>
      <c r="P765" s="178">
        <f>VLOOKUP(A765,'BASE REGISTRO AGOSTO'!$A$1:$T$889,16,FALSE)</f>
        <v>0</v>
      </c>
      <c r="Q765" s="178">
        <f>VLOOKUP(A765,'BASE REGISTRO AGOSTO'!$A$1:$T$889,17,FALSE)</f>
        <v>0</v>
      </c>
      <c r="R765" s="178">
        <f>VLOOKUP(A765,'BASE REGISTRO AGOSTO'!$A$1:$T$889,18,FALSE)</f>
        <v>91001</v>
      </c>
      <c r="S765" s="178" t="str">
        <f>VLOOKUP(A765,'BASE REGISTRO AGOSTO'!$A$1:$T$889,19,FALSE)</f>
        <v xml:space="preserve">No se acompañan. Aplica Informe Jurídico Nº 09, de  fecha 14 de marzo de 2011 del Departamento Jurídico y Dictamen Nº 070791, de 2009, de la Contraloría General de la República.  
</v>
      </c>
      <c r="T765" s="183">
        <f>VLOOKUP(A765,'BASE REGISTRO AGOSTO'!$A$1:$T$889,20,FALSE)</f>
        <v>38786</v>
      </c>
      <c r="U765" s="177">
        <v>7311</v>
      </c>
      <c r="V765" s="179">
        <v>0</v>
      </c>
      <c r="W765" s="179">
        <v>30194569</v>
      </c>
      <c r="X765" s="180">
        <v>44469</v>
      </c>
      <c r="Y765" s="176" t="s">
        <v>6489</v>
      </c>
      <c r="Z765" s="176" t="s">
        <v>6490</v>
      </c>
      <c r="AA765" s="181" t="s">
        <v>6494</v>
      </c>
    </row>
    <row r="766" spans="1:27" ht="15.75" customHeight="1" x14ac:dyDescent="0.2">
      <c r="A766" s="177">
        <v>7312</v>
      </c>
      <c r="B766" s="178" t="str">
        <f>VLOOKUP(A766,'BASE REGISTRO AGOSTO'!$A$1:$T$889,2,FALSE)</f>
        <v xml:space="preserve">
I. Municipalidad de Cartagena
</v>
      </c>
      <c r="C766" s="178">
        <f>VLOOKUP(A766,'BASE REGISTRO AGOSTO'!$A$1:$T$889,3,FALSE)</f>
        <v>690736004</v>
      </c>
      <c r="D766" s="178" t="str">
        <f>VLOOKUP(A766,'BASE REGISTRO AGOSTO'!$A$1:$T$889,4,FALSE)</f>
        <v>Municipalidad</v>
      </c>
      <c r="E766" s="178" t="str">
        <f>VLOOKUP(A766,'BASE REGISTRO AGOSTO'!$A$1:$T$889,5,FALSE)</f>
        <v>Constitución Política de la República, artículo 107</v>
      </c>
      <c r="F766" s="178" t="str">
        <f>VLOOKUP(A766,'BASE REGISTRO AGOSTO'!$A$1:$T$889,6,FALSE)</f>
        <v>Indefinida</v>
      </c>
      <c r="G766" s="178" t="str">
        <f>VLOOKUP(A766,'BASE REGISTRO AGOSTO'!$A$1:$T$889,7,FALSE)</f>
        <v>Según Ley Orgánica Nº 18.695, artículos 1º al  4º</v>
      </c>
      <c r="H766" s="178" t="str">
        <f>VLOOKUP(A766,'BASE REGISTRO AGOSTO'!$A$1:$T$889,8,FALSE)</f>
        <v>no tiene</v>
      </c>
      <c r="I766" s="178">
        <f>VLOOKUP(A766,'BASE REGISTRO AGOSTO'!$A$1:$T$889,9,FALSE)</f>
        <v>0</v>
      </c>
      <c r="J766" s="178">
        <f>VLOOKUP(A766,'BASE REGISTRO AGOSTO'!$A$1:$T$889,10,FALSE)</f>
        <v>0</v>
      </c>
      <c r="K766" s="178" t="str">
        <f>VLOOKUP(A766,'BASE REGISTRO AGOSTO'!$A$1:$T$889,11,FALSE)</f>
        <v xml:space="preserve">Luis Rodrigo García Tapia.
</v>
      </c>
      <c r="L766" s="178" t="str">
        <f>VLOOKUP(A766,'BASE REGISTRO AGOSTO'!$A$1:$T$889,12,FALSE)</f>
        <v xml:space="preserve">Av. Casanova Nº 210, 
</v>
      </c>
      <c r="M766" s="178" t="str">
        <f>VLOOKUP(A766,'BASE REGISTRO AGOSTO'!$A$1:$T$889,13,FALSE)</f>
        <v>V</v>
      </c>
      <c r="N766" s="178" t="str">
        <f>VLOOKUP(A766,'BASE REGISTRO AGOSTO'!$A$1:$T$889,14,FALSE)</f>
        <v>Cartagena</v>
      </c>
      <c r="O766" s="178" t="str">
        <f>VLOOKUP(A766,'BASE REGISTRO AGOSTO'!$A$1:$T$889,15,FALSE)</f>
        <v xml:space="preserve"> Central Telefónica +56 35 200 700  </v>
      </c>
      <c r="P766" s="178" t="str">
        <f>VLOOKUP(A766,'BASE REGISTRO AGOSTO'!$A$1:$T$889,16,FALSE)</f>
        <v xml:space="preserve">alcaldia@cartagena-chile.cl </v>
      </c>
      <c r="Q766" s="178">
        <f>VLOOKUP(A766,'BASE REGISTRO AGOSTO'!$A$1:$T$889,17,FALSE)</f>
        <v>0</v>
      </c>
      <c r="R766" s="178">
        <f>VLOOKUP(A766,'BASE REGISTRO AGOSTO'!$A$1:$T$889,18,FALSE)</f>
        <v>91001</v>
      </c>
      <c r="S766" s="178" t="str">
        <f>VLOOKUP(A766,'BASE REGISTRO AGOSTO'!$A$1:$T$889,19,FALSE)</f>
        <v xml:space="preserve">No se acompañan. Aplica Informe Jurídico Nº 09, de  fecha 14 de marzo de 2011 del Departamento Jurídico y Dictamen Nº 070791, de 2009, de la Contraloría General de la República.  
</v>
      </c>
      <c r="T766" s="183">
        <f>VLOOKUP(A766,'BASE REGISTRO AGOSTO'!$A$1:$T$889,20,FALSE)</f>
        <v>38786</v>
      </c>
      <c r="U766" s="177">
        <v>7312</v>
      </c>
      <c r="V766" s="179">
        <v>8299335</v>
      </c>
      <c r="W766" s="179">
        <v>29168025</v>
      </c>
      <c r="X766" s="180">
        <v>44469</v>
      </c>
      <c r="Y766" s="176" t="s">
        <v>6489</v>
      </c>
      <c r="Z766" s="176" t="s">
        <v>6490</v>
      </c>
      <c r="AA766" s="181" t="s">
        <v>6642</v>
      </c>
    </row>
    <row r="767" spans="1:27" ht="15.75" customHeight="1" x14ac:dyDescent="0.2">
      <c r="A767" s="177">
        <v>7313</v>
      </c>
      <c r="B767" s="178" t="str">
        <f>VLOOKUP(A767,'BASE REGISTRO AGOSTO'!$A$1:$T$889,2,FALSE)</f>
        <v xml:space="preserve">
I. Municipalidad de Viña del Mar
</v>
      </c>
      <c r="C767" s="178">
        <f>VLOOKUP(A767,'BASE REGISTRO AGOSTO'!$A$1:$T$889,3,FALSE)</f>
        <v>690610000</v>
      </c>
      <c r="D767" s="178" t="str">
        <f>VLOOKUP(A767,'BASE REGISTRO AGOSTO'!$A$1:$T$889,4,FALSE)</f>
        <v>Municipalidad</v>
      </c>
      <c r="E767" s="178" t="str">
        <f>VLOOKUP(A767,'BASE REGISTRO AGOSTO'!$A$1:$T$889,5,FALSE)</f>
        <v>Constitución Política de la República, Art. 107.</v>
      </c>
      <c r="F767" s="178" t="str">
        <f>VLOOKUP(A767,'BASE REGISTRO AGOSTO'!$A$1:$T$889,6,FALSE)</f>
        <v>Indefinida.</v>
      </c>
      <c r="G767" s="178" t="str">
        <f>VLOOKUP(A767,'BASE REGISTRO AGOSTO'!$A$1:$T$889,7,FALSE)</f>
        <v>Según Ley Orgánica Nº 18.695, Arts. 1º al 4º.</v>
      </c>
      <c r="H767" s="178" t="str">
        <f>VLOOKUP(A767,'BASE REGISTRO AGOSTO'!$A$1:$T$889,8,FALSE)</f>
        <v>no tiene</v>
      </c>
      <c r="I767" s="178">
        <f>VLOOKUP(A767,'BASE REGISTRO AGOSTO'!$A$1:$T$889,9,FALSE)</f>
        <v>0</v>
      </c>
      <c r="J767" s="178">
        <f>VLOOKUP(A767,'BASE REGISTRO AGOSTO'!$A$1:$T$889,10,FALSE)</f>
        <v>0</v>
      </c>
      <c r="K767" s="178" t="str">
        <f>VLOOKUP(A767,'BASE REGISTRO AGOSTO'!$A$1:$T$889,11,FALSE)</f>
        <v xml:space="preserve">Virginia María del Carmen Reginato Bozzo             
</v>
      </c>
      <c r="L767" s="178" t="str">
        <f>VLOOKUP(A767,'BASE REGISTRO AGOSTO'!$A$1:$T$889,12,FALSE)</f>
        <v>Arlegui N º 615, Viña del Mar.</v>
      </c>
      <c r="M767" s="178" t="str">
        <f>VLOOKUP(A767,'BASE REGISTRO AGOSTO'!$A$1:$T$889,13,FALSE)</f>
        <v>V</v>
      </c>
      <c r="N767" s="178" t="str">
        <f>VLOOKUP(A767,'BASE REGISTRO AGOSTO'!$A$1:$T$889,14,FALSE)</f>
        <v>Viña del Mar</v>
      </c>
      <c r="O767" s="178" t="str">
        <f>VLOOKUP(A767,'BASE REGISTRO AGOSTO'!$A$1:$T$889,15,FALSE)</f>
        <v xml:space="preserve">Teléfonos directos alcaldía: 32-2185002/32-2185003/32-2185005
Otros: 32-2185000/800377700
</v>
      </c>
      <c r="P767" s="178" t="str">
        <f>VLOOKUP(A767,'BASE REGISTRO AGOSTO'!$A$1:$T$889,16,FALSE)</f>
        <v xml:space="preserve">virginia.reginato@munvina.cl
julia.pincheira@munvina.cl
patricia.frias@munvina.cl
Jeannette.donoso@munvina.cl
</v>
      </c>
      <c r="Q767" s="178">
        <f>VLOOKUP(A767,'BASE REGISTRO AGOSTO'!$A$1:$T$889,17,FALSE)</f>
        <v>0</v>
      </c>
      <c r="R767" s="178">
        <f>VLOOKUP(A767,'BASE REGISTRO AGOSTO'!$A$1:$T$889,18,FALSE)</f>
        <v>91001</v>
      </c>
      <c r="S767" s="178" t="str">
        <f>VLOOKUP(A767,'BASE REGISTRO AGOSTO'!$A$1:$T$889,19,FALSE)</f>
        <v xml:space="preserve">No se acompañan. Aplica Informe Jurídico Nº 09, de  fecha 14 de marzo de 2011 del Departamento Jurídico y Dictamen Nº 070791, de 2009, de la Contraloría General de la República.  
</v>
      </c>
      <c r="T767" s="183">
        <f>VLOOKUP(A767,'BASE REGISTRO AGOSTO'!$A$1:$T$889,20,FALSE)</f>
        <v>38786</v>
      </c>
      <c r="U767" s="177">
        <v>7313</v>
      </c>
      <c r="V767" s="179">
        <v>4964433</v>
      </c>
      <c r="W767" s="179">
        <v>49599801</v>
      </c>
      <c r="X767" s="180">
        <v>44469</v>
      </c>
      <c r="Y767" s="176" t="s">
        <v>6489</v>
      </c>
      <c r="Z767" s="176" t="s">
        <v>6490</v>
      </c>
      <c r="AA767" s="181" t="s">
        <v>7476</v>
      </c>
    </row>
    <row r="768" spans="1:27" ht="15.75" customHeight="1" x14ac:dyDescent="0.2">
      <c r="A768" s="177">
        <v>7320</v>
      </c>
      <c r="B768" s="178" t="str">
        <f>VLOOKUP(A768,'BASE REGISTRO AGOSTO'!$A$1:$T$889,2,FALSE)</f>
        <v>Corporación PRODEL</v>
      </c>
      <c r="C768" s="178">
        <f>VLOOKUP(A768,'BASE REGISTRO AGOSTO'!$A$1:$T$889,3,FALSE)</f>
        <v>656288108</v>
      </c>
      <c r="D768" s="178" t="str">
        <f>VLOOKUP(A768,'BASE REGISTRO AGOSTO'!$A$1:$T$889,4,FALSE)</f>
        <v>Corporación de Derecho Privado.</v>
      </c>
      <c r="E768" s="178" t="str">
        <f>VLOOKUP(A768,'BASE REGISTRO AGOSTO'!$A$1:$T$889,5,FALSE)</f>
        <v xml:space="preserve">Decreto Supremo Nº3328, de 18 de octubre de 2005, del Ministerio de Justicia. </v>
      </c>
      <c r="F768" s="178" t="str">
        <f>VLOOKUP(A768,'BASE REGISTRO AGOSTO'!$A$1:$T$889,6,FALSE)</f>
        <v xml:space="preserve">Certificado de Vigencia folio Nº 500395076352, emitido el 23 de junio de 2021, por el Servicio de Registro Civil e Identificación.
</v>
      </c>
      <c r="G768" s="178" t="str">
        <f>VLOOKUP(A768,'BASE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8" s="178" t="str">
        <f>VLOOKUP(A768,'BASE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68" s="178" t="str">
        <f>VLOOKUP(A768,'BASE REGISTRO AGOSTO'!$A$1:$T$889,9,FALSE)</f>
        <v xml:space="preserve">Durarán dos años en sus cargos. </v>
      </c>
      <c r="J768" s="178" t="str">
        <f>VLOOKUP(A768,'BASE REGISTRO AGOSTO'!$A$1:$T$889,10,FALSE)</f>
        <v>19 de marzo de 2021 al 19 de marzo 2023.</v>
      </c>
      <c r="K768" s="178" t="str">
        <f>VLOOKUP(A768,'BASE REGISTRO AGOSTO'!$A$1:$T$889,11,FALSE)</f>
        <v xml:space="preserve">Presidente: Guillermo Montecinos Rojas,  
</v>
      </c>
      <c r="L768" s="178" t="str">
        <f>VLOOKUP(A768,'BASE REGISTRO AGOSTO'!$A$1:$T$889,12,FALSE)</f>
        <v xml:space="preserve">4 Oriente Nº 143, comuna de Viña del Mar, Quinta Región. 
</v>
      </c>
      <c r="M768" s="178" t="str">
        <f>VLOOKUP(A768,'BASE REGISTRO AGOSTO'!$A$1:$T$889,13,FALSE)</f>
        <v>V</v>
      </c>
      <c r="N768" s="178" t="str">
        <f>VLOOKUP(A768,'BASE REGISTRO AGOSTO'!$A$1:$T$889,14,FALSE)</f>
        <v xml:space="preserve"> Viña del Mar</v>
      </c>
      <c r="O768" s="178" t="str">
        <f>VLOOKUP(A768,'BASE REGISTRO AGOSTO'!$A$1:$T$889,15,FALSE)</f>
        <v>Teléfono: 32-2110125- 32-2518572 / 73 / 74</v>
      </c>
      <c r="P768" s="178" t="str">
        <f>VLOOKUP(A768,'BASE REGISTRO AGOSTO'!$A$1:$T$889,16,FALSE)</f>
        <v xml:space="preserve"> prodelquinta@yahoo.es</v>
      </c>
      <c r="Q768" s="178">
        <f>VLOOKUP(A768,'BASE REGISTRO AGOSTO'!$A$1:$T$889,17,FALSE)</f>
        <v>0</v>
      </c>
      <c r="R768" s="178">
        <f>VLOOKUP(A768,'BASE REGISTRO AGOSTO'!$A$1:$T$889,18,FALSE)</f>
        <v>93401</v>
      </c>
      <c r="S768" s="178" t="str">
        <f>VLOOKUP(A768,'BASE REGISTRO AGOSTO'!$A$1:$T$889,19,FALSE)</f>
        <v>Se acompaña certificado financiero de la Institución correspondientes al año 2020, aprobado por el Sub Departamento de Supervisión Financiera Nacional .</v>
      </c>
      <c r="T768" s="183">
        <f>VLOOKUP(A768,'BASE REGISTRO AGOSTO'!$A$1:$T$889,20,FALSE)</f>
        <v>38848</v>
      </c>
      <c r="U768" s="177">
        <v>7320</v>
      </c>
      <c r="V768" s="179">
        <v>63507195</v>
      </c>
      <c r="W768" s="179">
        <v>167046498</v>
      </c>
      <c r="X768" s="180">
        <v>44469</v>
      </c>
      <c r="Y768" s="176" t="s">
        <v>6489</v>
      </c>
      <c r="Z768" s="176" t="s">
        <v>6490</v>
      </c>
      <c r="AA768" s="181" t="s">
        <v>6492</v>
      </c>
    </row>
    <row r="769" spans="1:27" ht="15.75" customHeight="1" x14ac:dyDescent="0.2">
      <c r="A769" s="177">
        <v>7320</v>
      </c>
      <c r="B769" s="178" t="str">
        <f>VLOOKUP(A769,'BASE REGISTRO AGOSTO'!$A$1:$T$889,2,FALSE)</f>
        <v>Corporación PRODEL</v>
      </c>
      <c r="C769" s="178">
        <f>VLOOKUP(A769,'BASE REGISTRO AGOSTO'!$A$1:$T$889,3,FALSE)</f>
        <v>656288108</v>
      </c>
      <c r="D769" s="178" t="str">
        <f>VLOOKUP(A769,'BASE REGISTRO AGOSTO'!$A$1:$T$889,4,FALSE)</f>
        <v>Corporación de Derecho Privado.</v>
      </c>
      <c r="E769" s="178" t="str">
        <f>VLOOKUP(A769,'BASE REGISTRO AGOSTO'!$A$1:$T$889,5,FALSE)</f>
        <v xml:space="preserve">Decreto Supremo Nº3328, de 18 de octubre de 2005, del Ministerio de Justicia. </v>
      </c>
      <c r="F769" s="178" t="str">
        <f>VLOOKUP(A769,'BASE REGISTRO AGOSTO'!$A$1:$T$889,6,FALSE)</f>
        <v xml:space="preserve">Certificado de Vigencia folio Nº 500395076352, emitido el 23 de junio de 2021, por el Servicio de Registro Civil e Identificación.
</v>
      </c>
      <c r="G769" s="178" t="str">
        <f>VLOOKUP(A769,'BASE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69" s="178" t="str">
        <f>VLOOKUP(A769,'BASE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69" s="178" t="str">
        <f>VLOOKUP(A769,'BASE REGISTRO AGOSTO'!$A$1:$T$889,9,FALSE)</f>
        <v xml:space="preserve">Durarán dos años en sus cargos. </v>
      </c>
      <c r="J769" s="178" t="str">
        <f>VLOOKUP(A769,'BASE REGISTRO AGOSTO'!$A$1:$T$889,10,FALSE)</f>
        <v>19 de marzo de 2021 al 19 de marzo 2023.</v>
      </c>
      <c r="K769" s="178" t="str">
        <f>VLOOKUP(A769,'BASE REGISTRO AGOSTO'!$A$1:$T$889,11,FALSE)</f>
        <v xml:space="preserve">Presidente: Guillermo Montecinos Rojas,  
</v>
      </c>
      <c r="L769" s="178" t="str">
        <f>VLOOKUP(A769,'BASE REGISTRO AGOSTO'!$A$1:$T$889,12,FALSE)</f>
        <v xml:space="preserve">4 Oriente Nº 143, comuna de Viña del Mar, Quinta Región. 
</v>
      </c>
      <c r="M769" s="178" t="str">
        <f>VLOOKUP(A769,'BASE REGISTRO AGOSTO'!$A$1:$T$889,13,FALSE)</f>
        <v>V</v>
      </c>
      <c r="N769" s="178" t="str">
        <f>VLOOKUP(A769,'BASE REGISTRO AGOSTO'!$A$1:$T$889,14,FALSE)</f>
        <v xml:space="preserve"> Viña del Mar</v>
      </c>
      <c r="O769" s="178" t="str">
        <f>VLOOKUP(A769,'BASE REGISTRO AGOSTO'!$A$1:$T$889,15,FALSE)</f>
        <v>Teléfono: 32-2110125- 32-2518572 / 73 / 74</v>
      </c>
      <c r="P769" s="178" t="str">
        <f>VLOOKUP(A769,'BASE REGISTRO AGOSTO'!$A$1:$T$889,16,FALSE)</f>
        <v xml:space="preserve"> prodelquinta@yahoo.es</v>
      </c>
      <c r="Q769" s="178">
        <f>VLOOKUP(A769,'BASE REGISTRO AGOSTO'!$A$1:$T$889,17,FALSE)</f>
        <v>0</v>
      </c>
      <c r="R769" s="178">
        <f>VLOOKUP(A769,'BASE REGISTRO AGOSTO'!$A$1:$T$889,18,FALSE)</f>
        <v>93401</v>
      </c>
      <c r="S769" s="178" t="str">
        <f>VLOOKUP(A769,'BASE REGISTRO AGOSTO'!$A$1:$T$889,19,FALSE)</f>
        <v>Se acompaña certificado financiero de la Institución correspondientes al año 2020, aprobado por el Sub Departamento de Supervisión Financiera Nacional .</v>
      </c>
      <c r="T769" s="183">
        <f>VLOOKUP(A769,'BASE REGISTRO AGOSTO'!$A$1:$T$889,20,FALSE)</f>
        <v>38848</v>
      </c>
      <c r="U769" s="177">
        <v>7320</v>
      </c>
      <c r="V769" s="179">
        <v>35797628</v>
      </c>
      <c r="W769" s="179">
        <v>318779141</v>
      </c>
      <c r="X769" s="180">
        <v>44469</v>
      </c>
      <c r="Y769" s="176" t="s">
        <v>6489</v>
      </c>
      <c r="Z769" s="176" t="s">
        <v>6490</v>
      </c>
      <c r="AA769" s="181" t="s">
        <v>6509</v>
      </c>
    </row>
    <row r="770" spans="1:27" ht="15.75" customHeight="1" x14ac:dyDescent="0.2">
      <c r="A770" s="177">
        <v>7320</v>
      </c>
      <c r="B770" s="178" t="str">
        <f>VLOOKUP(A770,'BASE REGISTRO AGOSTO'!$A$1:$T$889,2,FALSE)</f>
        <v>Corporación PRODEL</v>
      </c>
      <c r="C770" s="178">
        <f>VLOOKUP(A770,'BASE REGISTRO AGOSTO'!$A$1:$T$889,3,FALSE)</f>
        <v>656288108</v>
      </c>
      <c r="D770" s="178" t="str">
        <f>VLOOKUP(A770,'BASE REGISTRO AGOSTO'!$A$1:$T$889,4,FALSE)</f>
        <v>Corporación de Derecho Privado.</v>
      </c>
      <c r="E770" s="178" t="str">
        <f>VLOOKUP(A770,'BASE REGISTRO AGOSTO'!$A$1:$T$889,5,FALSE)</f>
        <v xml:space="preserve">Decreto Supremo Nº3328, de 18 de octubre de 2005, del Ministerio de Justicia. </v>
      </c>
      <c r="F770" s="178" t="str">
        <f>VLOOKUP(A770,'BASE REGISTRO AGOSTO'!$A$1:$T$889,6,FALSE)</f>
        <v xml:space="preserve">Certificado de Vigencia folio Nº 500395076352, emitido el 23 de junio de 2021, por el Servicio de Registro Civil e Identificación.
</v>
      </c>
      <c r="G770" s="178" t="str">
        <f>VLOOKUP(A770,'BASE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0" s="178" t="str">
        <f>VLOOKUP(A770,'BASE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0" s="178" t="str">
        <f>VLOOKUP(A770,'BASE REGISTRO AGOSTO'!$A$1:$T$889,9,FALSE)</f>
        <v xml:space="preserve">Durarán dos años en sus cargos. </v>
      </c>
      <c r="J770" s="178" t="str">
        <f>VLOOKUP(A770,'BASE REGISTRO AGOSTO'!$A$1:$T$889,10,FALSE)</f>
        <v>19 de marzo de 2021 al 19 de marzo 2023.</v>
      </c>
      <c r="K770" s="178" t="str">
        <f>VLOOKUP(A770,'BASE REGISTRO AGOSTO'!$A$1:$T$889,11,FALSE)</f>
        <v xml:space="preserve">Presidente: Guillermo Montecinos Rojas,  
</v>
      </c>
      <c r="L770" s="178" t="str">
        <f>VLOOKUP(A770,'BASE REGISTRO AGOSTO'!$A$1:$T$889,12,FALSE)</f>
        <v xml:space="preserve">4 Oriente Nº 143, comuna de Viña del Mar, Quinta Región. 
</v>
      </c>
      <c r="M770" s="178" t="str">
        <f>VLOOKUP(A770,'BASE REGISTRO AGOSTO'!$A$1:$T$889,13,FALSE)</f>
        <v>V</v>
      </c>
      <c r="N770" s="178" t="str">
        <f>VLOOKUP(A770,'BASE REGISTRO AGOSTO'!$A$1:$T$889,14,FALSE)</f>
        <v xml:space="preserve"> Viña del Mar</v>
      </c>
      <c r="O770" s="178" t="str">
        <f>VLOOKUP(A770,'BASE REGISTRO AGOSTO'!$A$1:$T$889,15,FALSE)</f>
        <v>Teléfono: 32-2110125- 32-2518572 / 73 / 74</v>
      </c>
      <c r="P770" s="178" t="str">
        <f>VLOOKUP(A770,'BASE REGISTRO AGOSTO'!$A$1:$T$889,16,FALSE)</f>
        <v xml:space="preserve"> prodelquinta@yahoo.es</v>
      </c>
      <c r="Q770" s="178">
        <f>VLOOKUP(A770,'BASE REGISTRO AGOSTO'!$A$1:$T$889,17,FALSE)</f>
        <v>0</v>
      </c>
      <c r="R770" s="178">
        <f>VLOOKUP(A770,'BASE REGISTRO AGOSTO'!$A$1:$T$889,18,FALSE)</f>
        <v>93401</v>
      </c>
      <c r="S770" s="178" t="str">
        <f>VLOOKUP(A770,'BASE REGISTRO AGOSTO'!$A$1:$T$889,19,FALSE)</f>
        <v>Se acompaña certificado financiero de la Institución correspondientes al año 2020, aprobado por el Sub Departamento de Supervisión Financiera Nacional .</v>
      </c>
      <c r="T770" s="183">
        <f>VLOOKUP(A770,'BASE REGISTRO AGOSTO'!$A$1:$T$889,20,FALSE)</f>
        <v>38848</v>
      </c>
      <c r="U770" s="177">
        <v>7320</v>
      </c>
      <c r="V770" s="179">
        <v>55771046</v>
      </c>
      <c r="W770" s="179">
        <v>273462141</v>
      </c>
      <c r="X770" s="180">
        <v>44469</v>
      </c>
      <c r="Y770" s="176" t="s">
        <v>6489</v>
      </c>
      <c r="Z770" s="176" t="s">
        <v>6490</v>
      </c>
      <c r="AA770" s="181" t="s">
        <v>6517</v>
      </c>
    </row>
    <row r="771" spans="1:27" ht="15.75" customHeight="1" x14ac:dyDescent="0.2">
      <c r="A771" s="177">
        <v>7320</v>
      </c>
      <c r="B771" s="178" t="str">
        <f>VLOOKUP(A771,'BASE REGISTRO AGOSTO'!$A$1:$T$889,2,FALSE)</f>
        <v>Corporación PRODEL</v>
      </c>
      <c r="C771" s="178">
        <f>VLOOKUP(A771,'BASE REGISTRO AGOSTO'!$A$1:$T$889,3,FALSE)</f>
        <v>656288108</v>
      </c>
      <c r="D771" s="178" t="str">
        <f>VLOOKUP(A771,'BASE REGISTRO AGOSTO'!$A$1:$T$889,4,FALSE)</f>
        <v>Corporación de Derecho Privado.</v>
      </c>
      <c r="E771" s="178" t="str">
        <f>VLOOKUP(A771,'BASE REGISTRO AGOSTO'!$A$1:$T$889,5,FALSE)</f>
        <v xml:space="preserve">Decreto Supremo Nº3328, de 18 de octubre de 2005, del Ministerio de Justicia. </v>
      </c>
      <c r="F771" s="178" t="str">
        <f>VLOOKUP(A771,'BASE REGISTRO AGOSTO'!$A$1:$T$889,6,FALSE)</f>
        <v xml:space="preserve">Certificado de Vigencia folio Nº 500395076352, emitido el 23 de junio de 2021, por el Servicio de Registro Civil e Identificación.
</v>
      </c>
      <c r="G771" s="178" t="str">
        <f>VLOOKUP(A771,'BASE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1" s="178" t="str">
        <f>VLOOKUP(A771,'BASE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1" s="178" t="str">
        <f>VLOOKUP(A771,'BASE REGISTRO AGOSTO'!$A$1:$T$889,9,FALSE)</f>
        <v xml:space="preserve">Durarán dos años en sus cargos. </v>
      </c>
      <c r="J771" s="178" t="str">
        <f>VLOOKUP(A771,'BASE REGISTRO AGOSTO'!$A$1:$T$889,10,FALSE)</f>
        <v>19 de marzo de 2021 al 19 de marzo 2023.</v>
      </c>
      <c r="K771" s="178" t="str">
        <f>VLOOKUP(A771,'BASE REGISTRO AGOSTO'!$A$1:$T$889,11,FALSE)</f>
        <v xml:space="preserve">Presidente: Guillermo Montecinos Rojas,  
</v>
      </c>
      <c r="L771" s="178" t="str">
        <f>VLOOKUP(A771,'BASE REGISTRO AGOSTO'!$A$1:$T$889,12,FALSE)</f>
        <v xml:space="preserve">4 Oriente Nº 143, comuna de Viña del Mar, Quinta Región. 
</v>
      </c>
      <c r="M771" s="178" t="str">
        <f>VLOOKUP(A771,'BASE REGISTRO AGOSTO'!$A$1:$T$889,13,FALSE)</f>
        <v>V</v>
      </c>
      <c r="N771" s="178" t="str">
        <f>VLOOKUP(A771,'BASE REGISTRO AGOSTO'!$A$1:$T$889,14,FALSE)</f>
        <v xml:space="preserve"> Viña del Mar</v>
      </c>
      <c r="O771" s="178" t="str">
        <f>VLOOKUP(A771,'BASE REGISTRO AGOSTO'!$A$1:$T$889,15,FALSE)</f>
        <v>Teléfono: 32-2110125- 32-2518572 / 73 / 74</v>
      </c>
      <c r="P771" s="178" t="str">
        <f>VLOOKUP(A771,'BASE REGISTRO AGOSTO'!$A$1:$T$889,16,FALSE)</f>
        <v xml:space="preserve"> prodelquinta@yahoo.es</v>
      </c>
      <c r="Q771" s="178">
        <f>VLOOKUP(A771,'BASE REGISTRO AGOSTO'!$A$1:$T$889,17,FALSE)</f>
        <v>0</v>
      </c>
      <c r="R771" s="178">
        <f>VLOOKUP(A771,'BASE REGISTRO AGOSTO'!$A$1:$T$889,18,FALSE)</f>
        <v>93401</v>
      </c>
      <c r="S771" s="178" t="str">
        <f>VLOOKUP(A771,'BASE REGISTRO AGOSTO'!$A$1:$T$889,19,FALSE)</f>
        <v>Se acompaña certificado financiero de la Institución correspondientes al año 2020, aprobado por el Sub Departamento de Supervisión Financiera Nacional .</v>
      </c>
      <c r="T771" s="183">
        <f>VLOOKUP(A771,'BASE REGISTRO AGOSTO'!$A$1:$T$889,20,FALSE)</f>
        <v>38848</v>
      </c>
      <c r="U771" s="177">
        <v>7320</v>
      </c>
      <c r="V771" s="179">
        <v>10473300</v>
      </c>
      <c r="W771" s="179">
        <v>80217720</v>
      </c>
      <c r="X771" s="180">
        <v>44469</v>
      </c>
      <c r="Y771" s="176" t="s">
        <v>6489</v>
      </c>
      <c r="Z771" s="176" t="s">
        <v>6490</v>
      </c>
      <c r="AA771" s="181" t="s">
        <v>6689</v>
      </c>
    </row>
    <row r="772" spans="1:27" ht="15.75" customHeight="1" x14ac:dyDescent="0.2">
      <c r="A772" s="177">
        <v>7320</v>
      </c>
      <c r="B772" s="178" t="str">
        <f>VLOOKUP(A772,'BASE REGISTRO AGOSTO'!$A$1:$T$889,2,FALSE)</f>
        <v>Corporación PRODEL</v>
      </c>
      <c r="C772" s="178">
        <f>VLOOKUP(A772,'BASE REGISTRO AGOSTO'!$A$1:$T$889,3,FALSE)</f>
        <v>656288108</v>
      </c>
      <c r="D772" s="178" t="str">
        <f>VLOOKUP(A772,'BASE REGISTRO AGOSTO'!$A$1:$T$889,4,FALSE)</f>
        <v>Corporación de Derecho Privado.</v>
      </c>
      <c r="E772" s="178" t="str">
        <f>VLOOKUP(A772,'BASE REGISTRO AGOSTO'!$A$1:$T$889,5,FALSE)</f>
        <v xml:space="preserve">Decreto Supremo Nº3328, de 18 de octubre de 2005, del Ministerio de Justicia. </v>
      </c>
      <c r="F772" s="178" t="str">
        <f>VLOOKUP(A772,'BASE REGISTRO AGOSTO'!$A$1:$T$889,6,FALSE)</f>
        <v xml:space="preserve">Certificado de Vigencia folio Nº 500395076352, emitido el 23 de junio de 2021, por el Servicio de Registro Civil e Identificación.
</v>
      </c>
      <c r="G772" s="178" t="str">
        <f>VLOOKUP(A772,'BASE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2" s="178" t="str">
        <f>VLOOKUP(A772,'BASE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2" s="178" t="str">
        <f>VLOOKUP(A772,'BASE REGISTRO AGOSTO'!$A$1:$T$889,9,FALSE)</f>
        <v xml:space="preserve">Durarán dos años en sus cargos. </v>
      </c>
      <c r="J772" s="178" t="str">
        <f>VLOOKUP(A772,'BASE REGISTRO AGOSTO'!$A$1:$T$889,10,FALSE)</f>
        <v>19 de marzo de 2021 al 19 de marzo 2023.</v>
      </c>
      <c r="K772" s="178" t="str">
        <f>VLOOKUP(A772,'BASE REGISTRO AGOSTO'!$A$1:$T$889,11,FALSE)</f>
        <v xml:space="preserve">Presidente: Guillermo Montecinos Rojas,  
</v>
      </c>
      <c r="L772" s="178" t="str">
        <f>VLOOKUP(A772,'BASE REGISTRO AGOSTO'!$A$1:$T$889,12,FALSE)</f>
        <v xml:space="preserve">4 Oriente Nº 143, comuna de Viña del Mar, Quinta Región. 
</v>
      </c>
      <c r="M772" s="178" t="str">
        <f>VLOOKUP(A772,'BASE REGISTRO AGOSTO'!$A$1:$T$889,13,FALSE)</f>
        <v>V</v>
      </c>
      <c r="N772" s="178" t="str">
        <f>VLOOKUP(A772,'BASE REGISTRO AGOSTO'!$A$1:$T$889,14,FALSE)</f>
        <v xml:space="preserve"> Viña del Mar</v>
      </c>
      <c r="O772" s="178" t="str">
        <f>VLOOKUP(A772,'BASE REGISTRO AGOSTO'!$A$1:$T$889,15,FALSE)</f>
        <v>Teléfono: 32-2110125- 32-2518572 / 73 / 74</v>
      </c>
      <c r="P772" s="178" t="str">
        <f>VLOOKUP(A772,'BASE REGISTRO AGOSTO'!$A$1:$T$889,16,FALSE)</f>
        <v xml:space="preserve"> prodelquinta@yahoo.es</v>
      </c>
      <c r="Q772" s="178">
        <f>VLOOKUP(A772,'BASE REGISTRO AGOSTO'!$A$1:$T$889,17,FALSE)</f>
        <v>0</v>
      </c>
      <c r="R772" s="178">
        <f>VLOOKUP(A772,'BASE REGISTRO AGOSTO'!$A$1:$T$889,18,FALSE)</f>
        <v>93401</v>
      </c>
      <c r="S772" s="178" t="str">
        <f>VLOOKUP(A772,'BASE REGISTRO AGOSTO'!$A$1:$T$889,19,FALSE)</f>
        <v>Se acompaña certificado financiero de la Institución correspondientes al año 2020, aprobado por el Sub Departamento de Supervisión Financiera Nacional .</v>
      </c>
      <c r="T772" s="183">
        <f>VLOOKUP(A772,'BASE REGISTRO AGOSTO'!$A$1:$T$889,20,FALSE)</f>
        <v>38848</v>
      </c>
      <c r="U772" s="177">
        <v>7320</v>
      </c>
      <c r="V772" s="179">
        <v>29810580</v>
      </c>
      <c r="W772" s="179">
        <v>144410123</v>
      </c>
      <c r="X772" s="180">
        <v>44469</v>
      </c>
      <c r="Y772" s="176" t="s">
        <v>6489</v>
      </c>
      <c r="Z772" s="176" t="s">
        <v>6490</v>
      </c>
      <c r="AA772" s="181" t="s">
        <v>6561</v>
      </c>
    </row>
    <row r="773" spans="1:27" ht="15.75" customHeight="1" x14ac:dyDescent="0.2">
      <c r="A773" s="177">
        <v>7320</v>
      </c>
      <c r="B773" s="178" t="str">
        <f>VLOOKUP(A773,'BASE REGISTRO AGOSTO'!$A$1:$T$889,2,FALSE)</f>
        <v>Corporación PRODEL</v>
      </c>
      <c r="C773" s="178">
        <f>VLOOKUP(A773,'BASE REGISTRO AGOSTO'!$A$1:$T$889,3,FALSE)</f>
        <v>656288108</v>
      </c>
      <c r="D773" s="178" t="str">
        <f>VLOOKUP(A773,'BASE REGISTRO AGOSTO'!$A$1:$T$889,4,FALSE)</f>
        <v>Corporación de Derecho Privado.</v>
      </c>
      <c r="E773" s="178" t="str">
        <f>VLOOKUP(A773,'BASE REGISTRO AGOSTO'!$A$1:$T$889,5,FALSE)</f>
        <v xml:space="preserve">Decreto Supremo Nº3328, de 18 de octubre de 2005, del Ministerio de Justicia. </v>
      </c>
      <c r="F773" s="178" t="str">
        <f>VLOOKUP(A773,'BASE REGISTRO AGOSTO'!$A$1:$T$889,6,FALSE)</f>
        <v xml:space="preserve">Certificado de Vigencia folio Nº 500395076352, emitido el 23 de junio de 2021, por el Servicio de Registro Civil e Identificación.
</v>
      </c>
      <c r="G773" s="178" t="str">
        <f>VLOOKUP(A773,'BASE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3" s="178" t="str">
        <f>VLOOKUP(A773,'BASE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3" s="178" t="str">
        <f>VLOOKUP(A773,'BASE REGISTRO AGOSTO'!$A$1:$T$889,9,FALSE)</f>
        <v xml:space="preserve">Durarán dos años en sus cargos. </v>
      </c>
      <c r="J773" s="178" t="str">
        <f>VLOOKUP(A773,'BASE REGISTRO AGOSTO'!$A$1:$T$889,10,FALSE)</f>
        <v>19 de marzo de 2021 al 19 de marzo 2023.</v>
      </c>
      <c r="K773" s="178" t="str">
        <f>VLOOKUP(A773,'BASE REGISTRO AGOSTO'!$A$1:$T$889,11,FALSE)</f>
        <v xml:space="preserve">Presidente: Guillermo Montecinos Rojas,  
</v>
      </c>
      <c r="L773" s="178" t="str">
        <f>VLOOKUP(A773,'BASE REGISTRO AGOSTO'!$A$1:$T$889,12,FALSE)</f>
        <v xml:space="preserve">4 Oriente Nº 143, comuna de Viña del Mar, Quinta Región. 
</v>
      </c>
      <c r="M773" s="178" t="str">
        <f>VLOOKUP(A773,'BASE REGISTRO AGOSTO'!$A$1:$T$889,13,FALSE)</f>
        <v>V</v>
      </c>
      <c r="N773" s="178" t="str">
        <f>VLOOKUP(A773,'BASE REGISTRO AGOSTO'!$A$1:$T$889,14,FALSE)</f>
        <v xml:space="preserve"> Viña del Mar</v>
      </c>
      <c r="O773" s="178" t="str">
        <f>VLOOKUP(A773,'BASE REGISTRO AGOSTO'!$A$1:$T$889,15,FALSE)</f>
        <v>Teléfono: 32-2110125- 32-2518572 / 73 / 74</v>
      </c>
      <c r="P773" s="178" t="str">
        <f>VLOOKUP(A773,'BASE REGISTRO AGOSTO'!$A$1:$T$889,16,FALSE)</f>
        <v xml:space="preserve"> prodelquinta@yahoo.es</v>
      </c>
      <c r="Q773" s="178">
        <f>VLOOKUP(A773,'BASE REGISTRO AGOSTO'!$A$1:$T$889,17,FALSE)</f>
        <v>0</v>
      </c>
      <c r="R773" s="178">
        <f>VLOOKUP(A773,'BASE REGISTRO AGOSTO'!$A$1:$T$889,18,FALSE)</f>
        <v>93401</v>
      </c>
      <c r="S773" s="178" t="str">
        <f>VLOOKUP(A773,'BASE REGISTRO AGOSTO'!$A$1:$T$889,19,FALSE)</f>
        <v>Se acompaña certificado financiero de la Institución correspondientes al año 2020, aprobado por el Sub Departamento de Supervisión Financiera Nacional .</v>
      </c>
      <c r="T773" s="183">
        <f>VLOOKUP(A773,'BASE REGISTRO AGOSTO'!$A$1:$T$889,20,FALSE)</f>
        <v>38848</v>
      </c>
      <c r="U773" s="177">
        <v>7320</v>
      </c>
      <c r="V773" s="179">
        <v>4021127</v>
      </c>
      <c r="W773" s="179">
        <v>13160051</v>
      </c>
      <c r="X773" s="180">
        <v>44469</v>
      </c>
      <c r="Y773" s="176" t="s">
        <v>6489</v>
      </c>
      <c r="Z773" s="176" t="s">
        <v>6490</v>
      </c>
      <c r="AA773" s="181" t="s">
        <v>6596</v>
      </c>
    </row>
    <row r="774" spans="1:27" ht="15.75" customHeight="1" x14ac:dyDescent="0.2">
      <c r="A774" s="177">
        <v>7320</v>
      </c>
      <c r="B774" s="178" t="str">
        <f>VLOOKUP(A774,'BASE REGISTRO AGOSTO'!$A$1:$T$889,2,FALSE)</f>
        <v>Corporación PRODEL</v>
      </c>
      <c r="C774" s="178">
        <f>VLOOKUP(A774,'BASE REGISTRO AGOSTO'!$A$1:$T$889,3,FALSE)</f>
        <v>656288108</v>
      </c>
      <c r="D774" s="178" t="str">
        <f>VLOOKUP(A774,'BASE REGISTRO AGOSTO'!$A$1:$T$889,4,FALSE)</f>
        <v>Corporación de Derecho Privado.</v>
      </c>
      <c r="E774" s="178" t="str">
        <f>VLOOKUP(A774,'BASE REGISTRO AGOSTO'!$A$1:$T$889,5,FALSE)</f>
        <v xml:space="preserve">Decreto Supremo Nº3328, de 18 de octubre de 2005, del Ministerio de Justicia. </v>
      </c>
      <c r="F774" s="178" t="str">
        <f>VLOOKUP(A774,'BASE REGISTRO AGOSTO'!$A$1:$T$889,6,FALSE)</f>
        <v xml:space="preserve">Certificado de Vigencia folio Nº 500395076352, emitido el 23 de junio de 2021, por el Servicio de Registro Civil e Identificación.
</v>
      </c>
      <c r="G774" s="178" t="str">
        <f>VLOOKUP(A774,'BASE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4" s="178" t="str">
        <f>VLOOKUP(A774,'BASE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4" s="178" t="str">
        <f>VLOOKUP(A774,'BASE REGISTRO AGOSTO'!$A$1:$T$889,9,FALSE)</f>
        <v xml:space="preserve">Durarán dos años en sus cargos. </v>
      </c>
      <c r="J774" s="178" t="str">
        <f>VLOOKUP(A774,'BASE REGISTRO AGOSTO'!$A$1:$T$889,10,FALSE)</f>
        <v>19 de marzo de 2021 al 19 de marzo 2023.</v>
      </c>
      <c r="K774" s="178" t="str">
        <f>VLOOKUP(A774,'BASE REGISTRO AGOSTO'!$A$1:$T$889,11,FALSE)</f>
        <v xml:space="preserve">Presidente: Guillermo Montecinos Rojas,  
</v>
      </c>
      <c r="L774" s="178" t="str">
        <f>VLOOKUP(A774,'BASE REGISTRO AGOSTO'!$A$1:$T$889,12,FALSE)</f>
        <v xml:space="preserve">4 Oriente Nº 143, comuna de Viña del Mar, Quinta Región. 
</v>
      </c>
      <c r="M774" s="178" t="str">
        <f>VLOOKUP(A774,'BASE REGISTRO AGOSTO'!$A$1:$T$889,13,FALSE)</f>
        <v>V</v>
      </c>
      <c r="N774" s="178" t="str">
        <f>VLOOKUP(A774,'BASE REGISTRO AGOSTO'!$A$1:$T$889,14,FALSE)</f>
        <v xml:space="preserve"> Viña del Mar</v>
      </c>
      <c r="O774" s="178" t="str">
        <f>VLOOKUP(A774,'BASE REGISTRO AGOSTO'!$A$1:$T$889,15,FALSE)</f>
        <v>Teléfono: 32-2110125- 32-2518572 / 73 / 74</v>
      </c>
      <c r="P774" s="178" t="str">
        <f>VLOOKUP(A774,'BASE REGISTRO AGOSTO'!$A$1:$T$889,16,FALSE)</f>
        <v xml:space="preserve"> prodelquinta@yahoo.es</v>
      </c>
      <c r="Q774" s="178">
        <f>VLOOKUP(A774,'BASE REGISTRO AGOSTO'!$A$1:$T$889,17,FALSE)</f>
        <v>0</v>
      </c>
      <c r="R774" s="178">
        <f>VLOOKUP(A774,'BASE REGISTRO AGOSTO'!$A$1:$T$889,18,FALSE)</f>
        <v>93401</v>
      </c>
      <c r="S774" s="178" t="str">
        <f>VLOOKUP(A774,'BASE REGISTRO AGOSTO'!$A$1:$T$889,19,FALSE)</f>
        <v>Se acompaña certificado financiero de la Institución correspondientes al año 2020, aprobado por el Sub Departamento de Supervisión Financiera Nacional .</v>
      </c>
      <c r="T774" s="183">
        <f>VLOOKUP(A774,'BASE REGISTRO AGOSTO'!$A$1:$T$889,20,FALSE)</f>
        <v>38848</v>
      </c>
      <c r="U774" s="177">
        <v>7320</v>
      </c>
      <c r="V774" s="179">
        <v>64616037</v>
      </c>
      <c r="W774" s="179">
        <v>298846290</v>
      </c>
      <c r="X774" s="180">
        <v>44469</v>
      </c>
      <c r="Y774" s="176" t="s">
        <v>6489</v>
      </c>
      <c r="Z774" s="176" t="s">
        <v>6490</v>
      </c>
      <c r="AA774" s="181" t="s">
        <v>171</v>
      </c>
    </row>
    <row r="775" spans="1:27" ht="15.75" customHeight="1" x14ac:dyDescent="0.2">
      <c r="A775" s="177">
        <v>7320</v>
      </c>
      <c r="B775" s="178" t="str">
        <f>VLOOKUP(A775,'BASE REGISTRO AGOSTO'!$A$1:$T$889,2,FALSE)</f>
        <v>Corporación PRODEL</v>
      </c>
      <c r="C775" s="178">
        <f>VLOOKUP(A775,'BASE REGISTRO AGOSTO'!$A$1:$T$889,3,FALSE)</f>
        <v>656288108</v>
      </c>
      <c r="D775" s="178" t="str">
        <f>VLOOKUP(A775,'BASE REGISTRO AGOSTO'!$A$1:$T$889,4,FALSE)</f>
        <v>Corporación de Derecho Privado.</v>
      </c>
      <c r="E775" s="178" t="str">
        <f>VLOOKUP(A775,'BASE REGISTRO AGOSTO'!$A$1:$T$889,5,FALSE)</f>
        <v xml:space="preserve">Decreto Supremo Nº3328, de 18 de octubre de 2005, del Ministerio de Justicia. </v>
      </c>
      <c r="F775" s="178" t="str">
        <f>VLOOKUP(A775,'BASE REGISTRO AGOSTO'!$A$1:$T$889,6,FALSE)</f>
        <v xml:space="preserve">Certificado de Vigencia folio Nº 500395076352, emitido el 23 de junio de 2021, por el Servicio de Registro Civil e Identificación.
</v>
      </c>
      <c r="G775" s="178" t="str">
        <f>VLOOKUP(A775,'BASE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5" s="178" t="str">
        <f>VLOOKUP(A775,'BASE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5" s="178" t="str">
        <f>VLOOKUP(A775,'BASE REGISTRO AGOSTO'!$A$1:$T$889,9,FALSE)</f>
        <v xml:space="preserve">Durarán dos años en sus cargos. </v>
      </c>
      <c r="J775" s="178" t="str">
        <f>VLOOKUP(A775,'BASE REGISTRO AGOSTO'!$A$1:$T$889,10,FALSE)</f>
        <v>19 de marzo de 2021 al 19 de marzo 2023.</v>
      </c>
      <c r="K775" s="178" t="str">
        <f>VLOOKUP(A775,'BASE REGISTRO AGOSTO'!$A$1:$T$889,11,FALSE)</f>
        <v xml:space="preserve">Presidente: Guillermo Montecinos Rojas,  
</v>
      </c>
      <c r="L775" s="178" t="str">
        <f>VLOOKUP(A775,'BASE REGISTRO AGOSTO'!$A$1:$T$889,12,FALSE)</f>
        <v xml:space="preserve">4 Oriente Nº 143, comuna de Viña del Mar, Quinta Región. 
</v>
      </c>
      <c r="M775" s="178" t="str">
        <f>VLOOKUP(A775,'BASE REGISTRO AGOSTO'!$A$1:$T$889,13,FALSE)</f>
        <v>V</v>
      </c>
      <c r="N775" s="178" t="str">
        <f>VLOOKUP(A775,'BASE REGISTRO AGOSTO'!$A$1:$T$889,14,FALSE)</f>
        <v xml:space="preserve"> Viña del Mar</v>
      </c>
      <c r="O775" s="178" t="str">
        <f>VLOOKUP(A775,'BASE REGISTRO AGOSTO'!$A$1:$T$889,15,FALSE)</f>
        <v>Teléfono: 32-2110125- 32-2518572 / 73 / 74</v>
      </c>
      <c r="P775" s="178" t="str">
        <f>VLOOKUP(A775,'BASE REGISTRO AGOSTO'!$A$1:$T$889,16,FALSE)</f>
        <v xml:space="preserve"> prodelquinta@yahoo.es</v>
      </c>
      <c r="Q775" s="178">
        <f>VLOOKUP(A775,'BASE REGISTRO AGOSTO'!$A$1:$T$889,17,FALSE)</f>
        <v>0</v>
      </c>
      <c r="R775" s="178">
        <f>VLOOKUP(A775,'BASE REGISTRO AGOSTO'!$A$1:$T$889,18,FALSE)</f>
        <v>93401</v>
      </c>
      <c r="S775" s="178" t="str">
        <f>VLOOKUP(A775,'BASE REGISTRO AGOSTO'!$A$1:$T$889,19,FALSE)</f>
        <v>Se acompaña certificado financiero de la Institución correspondientes al año 2020, aprobado por el Sub Departamento de Supervisión Financiera Nacional .</v>
      </c>
      <c r="T775" s="183">
        <f>VLOOKUP(A775,'BASE REGISTRO AGOSTO'!$A$1:$T$889,20,FALSE)</f>
        <v>38848</v>
      </c>
      <c r="U775" s="177">
        <v>7320</v>
      </c>
      <c r="V775" s="179">
        <v>7370100</v>
      </c>
      <c r="W775" s="179">
        <v>7370100</v>
      </c>
      <c r="X775" s="180">
        <v>44469</v>
      </c>
      <c r="Y775" s="176" t="s">
        <v>6489</v>
      </c>
      <c r="Z775" s="176" t="s">
        <v>6490</v>
      </c>
      <c r="AA775" s="181" t="s">
        <v>7514</v>
      </c>
    </row>
    <row r="776" spans="1:27" ht="15.75" customHeight="1" x14ac:dyDescent="0.2">
      <c r="A776" s="177">
        <v>7320</v>
      </c>
      <c r="B776" s="178" t="str">
        <f>VLOOKUP(A776,'BASE REGISTRO AGOSTO'!$A$1:$T$889,2,FALSE)</f>
        <v>Corporación PRODEL</v>
      </c>
      <c r="C776" s="178">
        <f>VLOOKUP(A776,'BASE REGISTRO AGOSTO'!$A$1:$T$889,3,FALSE)</f>
        <v>656288108</v>
      </c>
      <c r="D776" s="178" t="str">
        <f>VLOOKUP(A776,'BASE REGISTRO AGOSTO'!$A$1:$T$889,4,FALSE)</f>
        <v>Corporación de Derecho Privado.</v>
      </c>
      <c r="E776" s="178" t="str">
        <f>VLOOKUP(A776,'BASE REGISTRO AGOSTO'!$A$1:$T$889,5,FALSE)</f>
        <v xml:space="preserve">Decreto Supremo Nº3328, de 18 de octubre de 2005, del Ministerio de Justicia. </v>
      </c>
      <c r="F776" s="178" t="str">
        <f>VLOOKUP(A776,'BASE REGISTRO AGOSTO'!$A$1:$T$889,6,FALSE)</f>
        <v xml:space="preserve">Certificado de Vigencia folio Nº 500395076352, emitido el 23 de junio de 2021, por el Servicio de Registro Civil e Identificación.
</v>
      </c>
      <c r="G776" s="178" t="str">
        <f>VLOOKUP(A776,'BASE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6" s="178" t="str">
        <f>VLOOKUP(A776,'BASE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6" s="178" t="str">
        <f>VLOOKUP(A776,'BASE REGISTRO AGOSTO'!$A$1:$T$889,9,FALSE)</f>
        <v xml:space="preserve">Durarán dos años en sus cargos. </v>
      </c>
      <c r="J776" s="178" t="str">
        <f>VLOOKUP(A776,'BASE REGISTRO AGOSTO'!$A$1:$T$889,10,FALSE)</f>
        <v>19 de marzo de 2021 al 19 de marzo 2023.</v>
      </c>
      <c r="K776" s="178" t="str">
        <f>VLOOKUP(A776,'BASE REGISTRO AGOSTO'!$A$1:$T$889,11,FALSE)</f>
        <v xml:space="preserve">Presidente: Guillermo Montecinos Rojas,  
</v>
      </c>
      <c r="L776" s="178" t="str">
        <f>VLOOKUP(A776,'BASE REGISTRO AGOSTO'!$A$1:$T$889,12,FALSE)</f>
        <v xml:space="preserve">4 Oriente Nº 143, comuna de Viña del Mar, Quinta Región. 
</v>
      </c>
      <c r="M776" s="178" t="str">
        <f>VLOOKUP(A776,'BASE REGISTRO AGOSTO'!$A$1:$T$889,13,FALSE)</f>
        <v>V</v>
      </c>
      <c r="N776" s="178" t="str">
        <f>VLOOKUP(A776,'BASE REGISTRO AGOSTO'!$A$1:$T$889,14,FALSE)</f>
        <v xml:space="preserve"> Viña del Mar</v>
      </c>
      <c r="O776" s="178" t="str">
        <f>VLOOKUP(A776,'BASE REGISTRO AGOSTO'!$A$1:$T$889,15,FALSE)</f>
        <v>Teléfono: 32-2110125- 32-2518572 / 73 / 74</v>
      </c>
      <c r="P776" s="178" t="str">
        <f>VLOOKUP(A776,'BASE REGISTRO AGOSTO'!$A$1:$T$889,16,FALSE)</f>
        <v xml:space="preserve"> prodelquinta@yahoo.es</v>
      </c>
      <c r="Q776" s="178">
        <f>VLOOKUP(A776,'BASE REGISTRO AGOSTO'!$A$1:$T$889,17,FALSE)</f>
        <v>0</v>
      </c>
      <c r="R776" s="178">
        <f>VLOOKUP(A776,'BASE REGISTRO AGOSTO'!$A$1:$T$889,18,FALSE)</f>
        <v>93401</v>
      </c>
      <c r="S776" s="178" t="str">
        <f>VLOOKUP(A776,'BASE REGISTRO AGOSTO'!$A$1:$T$889,19,FALSE)</f>
        <v>Se acompaña certificado financiero de la Institución correspondientes al año 2020, aprobado por el Sub Departamento de Supervisión Financiera Nacional .</v>
      </c>
      <c r="T776" s="183">
        <f>VLOOKUP(A776,'BASE REGISTRO AGOSTO'!$A$1:$T$889,20,FALSE)</f>
        <v>38848</v>
      </c>
      <c r="U776" s="177">
        <v>7320</v>
      </c>
      <c r="V776" s="179">
        <v>48789133</v>
      </c>
      <c r="W776" s="179">
        <v>261673113</v>
      </c>
      <c r="X776" s="180">
        <v>44469</v>
      </c>
      <c r="Y776" s="176" t="s">
        <v>6489</v>
      </c>
      <c r="Z776" s="176" t="s">
        <v>6490</v>
      </c>
      <c r="AA776" s="181" t="s">
        <v>6525</v>
      </c>
    </row>
    <row r="777" spans="1:27" ht="15.75" customHeight="1" x14ac:dyDescent="0.2">
      <c r="A777" s="177">
        <v>7320</v>
      </c>
      <c r="B777" s="178" t="str">
        <f>VLOOKUP(A777,'BASE REGISTRO AGOSTO'!$A$1:$T$889,2,FALSE)</f>
        <v>Corporación PRODEL</v>
      </c>
      <c r="C777" s="178">
        <f>VLOOKUP(A777,'BASE REGISTRO AGOSTO'!$A$1:$T$889,3,FALSE)</f>
        <v>656288108</v>
      </c>
      <c r="D777" s="178" t="str">
        <f>VLOOKUP(A777,'BASE REGISTRO AGOSTO'!$A$1:$T$889,4,FALSE)</f>
        <v>Corporación de Derecho Privado.</v>
      </c>
      <c r="E777" s="178" t="str">
        <f>VLOOKUP(A777,'BASE REGISTRO AGOSTO'!$A$1:$T$889,5,FALSE)</f>
        <v xml:space="preserve">Decreto Supremo Nº3328, de 18 de octubre de 2005, del Ministerio de Justicia. </v>
      </c>
      <c r="F777" s="178" t="str">
        <f>VLOOKUP(A777,'BASE REGISTRO AGOSTO'!$A$1:$T$889,6,FALSE)</f>
        <v xml:space="preserve">Certificado de Vigencia folio Nº 500395076352, emitido el 23 de junio de 2021, por el Servicio de Registro Civil e Identificación.
</v>
      </c>
      <c r="G777" s="178" t="str">
        <f>VLOOKUP(A777,'BASE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7" s="178" t="str">
        <f>VLOOKUP(A777,'BASE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7" s="178" t="str">
        <f>VLOOKUP(A777,'BASE REGISTRO AGOSTO'!$A$1:$T$889,9,FALSE)</f>
        <v xml:space="preserve">Durarán dos años en sus cargos. </v>
      </c>
      <c r="J777" s="178" t="str">
        <f>VLOOKUP(A777,'BASE REGISTRO AGOSTO'!$A$1:$T$889,10,FALSE)</f>
        <v>19 de marzo de 2021 al 19 de marzo 2023.</v>
      </c>
      <c r="K777" s="178" t="str">
        <f>VLOOKUP(A777,'BASE REGISTRO AGOSTO'!$A$1:$T$889,11,FALSE)</f>
        <v xml:space="preserve">Presidente: Guillermo Montecinos Rojas,  
</v>
      </c>
      <c r="L777" s="178" t="str">
        <f>VLOOKUP(A777,'BASE REGISTRO AGOSTO'!$A$1:$T$889,12,FALSE)</f>
        <v xml:space="preserve">4 Oriente Nº 143, comuna de Viña del Mar, Quinta Región. 
</v>
      </c>
      <c r="M777" s="178" t="str">
        <f>VLOOKUP(A777,'BASE REGISTRO AGOSTO'!$A$1:$T$889,13,FALSE)</f>
        <v>V</v>
      </c>
      <c r="N777" s="178" t="str">
        <f>VLOOKUP(A777,'BASE REGISTRO AGOSTO'!$A$1:$T$889,14,FALSE)</f>
        <v xml:space="preserve"> Viña del Mar</v>
      </c>
      <c r="O777" s="178" t="str">
        <f>VLOOKUP(A777,'BASE REGISTRO AGOSTO'!$A$1:$T$889,15,FALSE)</f>
        <v>Teléfono: 32-2110125- 32-2518572 / 73 / 74</v>
      </c>
      <c r="P777" s="178" t="str">
        <f>VLOOKUP(A777,'BASE REGISTRO AGOSTO'!$A$1:$T$889,16,FALSE)</f>
        <v xml:space="preserve"> prodelquinta@yahoo.es</v>
      </c>
      <c r="Q777" s="178">
        <f>VLOOKUP(A777,'BASE REGISTRO AGOSTO'!$A$1:$T$889,17,FALSE)</f>
        <v>0</v>
      </c>
      <c r="R777" s="178">
        <f>VLOOKUP(A777,'BASE REGISTRO AGOSTO'!$A$1:$T$889,18,FALSE)</f>
        <v>93401</v>
      </c>
      <c r="S777" s="178" t="str">
        <f>VLOOKUP(A777,'BASE REGISTRO AGOSTO'!$A$1:$T$889,19,FALSE)</f>
        <v>Se acompaña certificado financiero de la Institución correspondientes al año 2020, aprobado por el Sub Departamento de Supervisión Financiera Nacional .</v>
      </c>
      <c r="T777" s="183">
        <f>VLOOKUP(A777,'BASE REGISTRO AGOSTO'!$A$1:$T$889,20,FALSE)</f>
        <v>38848</v>
      </c>
      <c r="U777" s="177">
        <v>7320</v>
      </c>
      <c r="V777" s="179">
        <v>2792880</v>
      </c>
      <c r="W777" s="179">
        <v>8611380</v>
      </c>
      <c r="X777" s="180">
        <v>44469</v>
      </c>
      <c r="Y777" s="176" t="s">
        <v>6489</v>
      </c>
      <c r="Z777" s="176" t="s">
        <v>6490</v>
      </c>
      <c r="AA777" s="181" t="s">
        <v>6503</v>
      </c>
    </row>
    <row r="778" spans="1:27" ht="15.75" customHeight="1" x14ac:dyDescent="0.2">
      <c r="A778" s="177">
        <v>7320</v>
      </c>
      <c r="B778" s="178" t="str">
        <f>VLOOKUP(A778,'BASE REGISTRO AGOSTO'!$A$1:$T$889,2,FALSE)</f>
        <v>Corporación PRODEL</v>
      </c>
      <c r="C778" s="178">
        <f>VLOOKUP(A778,'BASE REGISTRO AGOSTO'!$A$1:$T$889,3,FALSE)</f>
        <v>656288108</v>
      </c>
      <c r="D778" s="178" t="str">
        <f>VLOOKUP(A778,'BASE REGISTRO AGOSTO'!$A$1:$T$889,4,FALSE)</f>
        <v>Corporación de Derecho Privado.</v>
      </c>
      <c r="E778" s="178" t="str">
        <f>VLOOKUP(A778,'BASE REGISTRO AGOSTO'!$A$1:$T$889,5,FALSE)</f>
        <v xml:space="preserve">Decreto Supremo Nº3328, de 18 de octubre de 2005, del Ministerio de Justicia. </v>
      </c>
      <c r="F778" s="178" t="str">
        <f>VLOOKUP(A778,'BASE REGISTRO AGOSTO'!$A$1:$T$889,6,FALSE)</f>
        <v xml:space="preserve">Certificado de Vigencia folio Nº 500395076352, emitido el 23 de junio de 2021, por el Servicio de Registro Civil e Identificación.
</v>
      </c>
      <c r="G778" s="178" t="str">
        <f>VLOOKUP(A778,'BASE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8" s="178" t="str">
        <f>VLOOKUP(A778,'BASE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8" s="178" t="str">
        <f>VLOOKUP(A778,'BASE REGISTRO AGOSTO'!$A$1:$T$889,9,FALSE)</f>
        <v xml:space="preserve">Durarán dos años en sus cargos. </v>
      </c>
      <c r="J778" s="178" t="str">
        <f>VLOOKUP(A778,'BASE REGISTRO AGOSTO'!$A$1:$T$889,10,FALSE)</f>
        <v>19 de marzo de 2021 al 19 de marzo 2023.</v>
      </c>
      <c r="K778" s="178" t="str">
        <f>VLOOKUP(A778,'BASE REGISTRO AGOSTO'!$A$1:$T$889,11,FALSE)</f>
        <v xml:space="preserve">Presidente: Guillermo Montecinos Rojas,  
</v>
      </c>
      <c r="L778" s="178" t="str">
        <f>VLOOKUP(A778,'BASE REGISTRO AGOSTO'!$A$1:$T$889,12,FALSE)</f>
        <v xml:space="preserve">4 Oriente Nº 143, comuna de Viña del Mar, Quinta Región. 
</v>
      </c>
      <c r="M778" s="178" t="str">
        <f>VLOOKUP(A778,'BASE REGISTRO AGOSTO'!$A$1:$T$889,13,FALSE)</f>
        <v>V</v>
      </c>
      <c r="N778" s="178" t="str">
        <f>VLOOKUP(A778,'BASE REGISTRO AGOSTO'!$A$1:$T$889,14,FALSE)</f>
        <v xml:space="preserve"> Viña del Mar</v>
      </c>
      <c r="O778" s="178" t="str">
        <f>VLOOKUP(A778,'BASE REGISTRO AGOSTO'!$A$1:$T$889,15,FALSE)</f>
        <v>Teléfono: 32-2110125- 32-2518572 / 73 / 74</v>
      </c>
      <c r="P778" s="178" t="str">
        <f>VLOOKUP(A778,'BASE REGISTRO AGOSTO'!$A$1:$T$889,16,FALSE)</f>
        <v xml:space="preserve"> prodelquinta@yahoo.es</v>
      </c>
      <c r="Q778" s="178">
        <f>VLOOKUP(A778,'BASE REGISTRO AGOSTO'!$A$1:$T$889,17,FALSE)</f>
        <v>0</v>
      </c>
      <c r="R778" s="178">
        <f>VLOOKUP(A778,'BASE REGISTRO AGOSTO'!$A$1:$T$889,18,FALSE)</f>
        <v>93401</v>
      </c>
      <c r="S778" s="178" t="str">
        <f>VLOOKUP(A778,'BASE REGISTRO AGOSTO'!$A$1:$T$889,19,FALSE)</f>
        <v>Se acompaña certificado financiero de la Institución correspondientes al año 2020, aprobado por el Sub Departamento de Supervisión Financiera Nacional .</v>
      </c>
      <c r="T778" s="183">
        <f>VLOOKUP(A778,'BASE REGISTRO AGOSTO'!$A$1:$T$889,20,FALSE)</f>
        <v>38848</v>
      </c>
      <c r="U778" s="177">
        <v>7320</v>
      </c>
      <c r="V778" s="179">
        <v>12024900</v>
      </c>
      <c r="W778" s="179">
        <v>120249000</v>
      </c>
      <c r="X778" s="180">
        <v>44469</v>
      </c>
      <c r="Y778" s="176" t="s">
        <v>6489</v>
      </c>
      <c r="Z778" s="176" t="s">
        <v>6490</v>
      </c>
      <c r="AA778" s="181" t="s">
        <v>70</v>
      </c>
    </row>
    <row r="779" spans="1:27" ht="15.75" customHeight="1" x14ac:dyDescent="0.2">
      <c r="A779" s="177">
        <v>7320</v>
      </c>
      <c r="B779" s="178" t="str">
        <f>VLOOKUP(A779,'BASE REGISTRO AGOSTO'!$A$1:$T$889,2,FALSE)</f>
        <v>Corporación PRODEL</v>
      </c>
      <c r="C779" s="178">
        <f>VLOOKUP(A779,'BASE REGISTRO AGOSTO'!$A$1:$T$889,3,FALSE)</f>
        <v>656288108</v>
      </c>
      <c r="D779" s="178" t="str">
        <f>VLOOKUP(A779,'BASE REGISTRO AGOSTO'!$A$1:$T$889,4,FALSE)</f>
        <v>Corporación de Derecho Privado.</v>
      </c>
      <c r="E779" s="178" t="str">
        <f>VLOOKUP(A779,'BASE REGISTRO AGOSTO'!$A$1:$T$889,5,FALSE)</f>
        <v xml:space="preserve">Decreto Supremo Nº3328, de 18 de octubre de 2005, del Ministerio de Justicia. </v>
      </c>
      <c r="F779" s="178" t="str">
        <f>VLOOKUP(A779,'BASE REGISTRO AGOSTO'!$A$1:$T$889,6,FALSE)</f>
        <v xml:space="preserve">Certificado de Vigencia folio Nº 500395076352, emitido el 23 de junio de 2021, por el Servicio de Registro Civil e Identificación.
</v>
      </c>
      <c r="G779" s="178" t="str">
        <f>VLOOKUP(A779,'BASE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9" s="178" t="str">
        <f>VLOOKUP(A779,'BASE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79" s="178" t="str">
        <f>VLOOKUP(A779,'BASE REGISTRO AGOSTO'!$A$1:$T$889,9,FALSE)</f>
        <v xml:space="preserve">Durarán dos años en sus cargos. </v>
      </c>
      <c r="J779" s="178" t="str">
        <f>VLOOKUP(A779,'BASE REGISTRO AGOSTO'!$A$1:$T$889,10,FALSE)</f>
        <v>19 de marzo de 2021 al 19 de marzo 2023.</v>
      </c>
      <c r="K779" s="178" t="str">
        <f>VLOOKUP(A779,'BASE REGISTRO AGOSTO'!$A$1:$T$889,11,FALSE)</f>
        <v xml:space="preserve">Presidente: Guillermo Montecinos Rojas,  
</v>
      </c>
      <c r="L779" s="178" t="str">
        <f>VLOOKUP(A779,'BASE REGISTRO AGOSTO'!$A$1:$T$889,12,FALSE)</f>
        <v xml:space="preserve">4 Oriente Nº 143, comuna de Viña del Mar, Quinta Región. 
</v>
      </c>
      <c r="M779" s="178" t="str">
        <f>VLOOKUP(A779,'BASE REGISTRO AGOSTO'!$A$1:$T$889,13,FALSE)</f>
        <v>V</v>
      </c>
      <c r="N779" s="178" t="str">
        <f>VLOOKUP(A779,'BASE REGISTRO AGOSTO'!$A$1:$T$889,14,FALSE)</f>
        <v xml:space="preserve"> Viña del Mar</v>
      </c>
      <c r="O779" s="178" t="str">
        <f>VLOOKUP(A779,'BASE REGISTRO AGOSTO'!$A$1:$T$889,15,FALSE)</f>
        <v>Teléfono: 32-2110125- 32-2518572 / 73 / 74</v>
      </c>
      <c r="P779" s="178" t="str">
        <f>VLOOKUP(A779,'BASE REGISTRO AGOSTO'!$A$1:$T$889,16,FALSE)</f>
        <v xml:space="preserve"> prodelquinta@yahoo.es</v>
      </c>
      <c r="Q779" s="178">
        <f>VLOOKUP(A779,'BASE REGISTRO AGOSTO'!$A$1:$T$889,17,FALSE)</f>
        <v>0</v>
      </c>
      <c r="R779" s="178">
        <f>VLOOKUP(A779,'BASE REGISTRO AGOSTO'!$A$1:$T$889,18,FALSE)</f>
        <v>93401</v>
      </c>
      <c r="S779" s="178" t="str">
        <f>VLOOKUP(A779,'BASE REGISTRO AGOSTO'!$A$1:$T$889,19,FALSE)</f>
        <v>Se acompaña certificado financiero de la Institución correspondientes al año 2020, aprobado por el Sub Departamento de Supervisión Financiera Nacional .</v>
      </c>
      <c r="T779" s="183">
        <f>VLOOKUP(A779,'BASE REGISTRO AGOSTO'!$A$1:$T$889,20,FALSE)</f>
        <v>38848</v>
      </c>
      <c r="U779" s="177">
        <v>7320</v>
      </c>
      <c r="V779" s="179">
        <v>24204960</v>
      </c>
      <c r="W779" s="179">
        <v>205711850</v>
      </c>
      <c r="X779" s="180">
        <v>44469</v>
      </c>
      <c r="Y779" s="176" t="s">
        <v>6489</v>
      </c>
      <c r="Z779" s="176" t="s">
        <v>6490</v>
      </c>
      <c r="AA779" s="181" t="s">
        <v>6574</v>
      </c>
    </row>
    <row r="780" spans="1:27" ht="15.75" customHeight="1" x14ac:dyDescent="0.2">
      <c r="A780" s="177">
        <v>7320</v>
      </c>
      <c r="B780" s="178" t="str">
        <f>VLOOKUP(A780,'BASE REGISTRO AGOSTO'!$A$1:$T$889,2,FALSE)</f>
        <v>Corporación PRODEL</v>
      </c>
      <c r="C780" s="178">
        <f>VLOOKUP(A780,'BASE REGISTRO AGOSTO'!$A$1:$T$889,3,FALSE)</f>
        <v>656288108</v>
      </c>
      <c r="D780" s="178" t="str">
        <f>VLOOKUP(A780,'BASE REGISTRO AGOSTO'!$A$1:$T$889,4,FALSE)</f>
        <v>Corporación de Derecho Privado.</v>
      </c>
      <c r="E780" s="178" t="str">
        <f>VLOOKUP(A780,'BASE REGISTRO AGOSTO'!$A$1:$T$889,5,FALSE)</f>
        <v xml:space="preserve">Decreto Supremo Nº3328, de 18 de octubre de 2005, del Ministerio de Justicia. </v>
      </c>
      <c r="F780" s="178" t="str">
        <f>VLOOKUP(A780,'BASE REGISTRO AGOSTO'!$A$1:$T$889,6,FALSE)</f>
        <v xml:space="preserve">Certificado de Vigencia folio Nº 500395076352, emitido el 23 de junio de 2021, por el Servicio de Registro Civil e Identificación.
</v>
      </c>
      <c r="G780" s="178" t="str">
        <f>VLOOKUP(A780,'BASE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0" s="178" t="str">
        <f>VLOOKUP(A780,'BASE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0" s="178" t="str">
        <f>VLOOKUP(A780,'BASE REGISTRO AGOSTO'!$A$1:$T$889,9,FALSE)</f>
        <v xml:space="preserve">Durarán dos años en sus cargos. </v>
      </c>
      <c r="J780" s="178" t="str">
        <f>VLOOKUP(A780,'BASE REGISTRO AGOSTO'!$A$1:$T$889,10,FALSE)</f>
        <v>19 de marzo de 2021 al 19 de marzo 2023.</v>
      </c>
      <c r="K780" s="178" t="str">
        <f>VLOOKUP(A780,'BASE REGISTRO AGOSTO'!$A$1:$T$889,11,FALSE)</f>
        <v xml:space="preserve">Presidente: Guillermo Montecinos Rojas,  
</v>
      </c>
      <c r="L780" s="178" t="str">
        <f>VLOOKUP(A780,'BASE REGISTRO AGOSTO'!$A$1:$T$889,12,FALSE)</f>
        <v xml:space="preserve">4 Oriente Nº 143, comuna de Viña del Mar, Quinta Región. 
</v>
      </c>
      <c r="M780" s="178" t="str">
        <f>VLOOKUP(A780,'BASE REGISTRO AGOSTO'!$A$1:$T$889,13,FALSE)</f>
        <v>V</v>
      </c>
      <c r="N780" s="178" t="str">
        <f>VLOOKUP(A780,'BASE REGISTRO AGOSTO'!$A$1:$T$889,14,FALSE)</f>
        <v xml:space="preserve"> Viña del Mar</v>
      </c>
      <c r="O780" s="178" t="str">
        <f>VLOOKUP(A780,'BASE REGISTRO AGOSTO'!$A$1:$T$889,15,FALSE)</f>
        <v>Teléfono: 32-2110125- 32-2518572 / 73 / 74</v>
      </c>
      <c r="P780" s="178" t="str">
        <f>VLOOKUP(A780,'BASE REGISTRO AGOSTO'!$A$1:$T$889,16,FALSE)</f>
        <v xml:space="preserve"> prodelquinta@yahoo.es</v>
      </c>
      <c r="Q780" s="178">
        <f>VLOOKUP(A780,'BASE REGISTRO AGOSTO'!$A$1:$T$889,17,FALSE)</f>
        <v>0</v>
      </c>
      <c r="R780" s="178">
        <f>VLOOKUP(A780,'BASE REGISTRO AGOSTO'!$A$1:$T$889,18,FALSE)</f>
        <v>93401</v>
      </c>
      <c r="S780" s="178" t="str">
        <f>VLOOKUP(A780,'BASE REGISTRO AGOSTO'!$A$1:$T$889,19,FALSE)</f>
        <v>Se acompaña certificado financiero de la Institución correspondientes al año 2020, aprobado por el Sub Departamento de Supervisión Financiera Nacional .</v>
      </c>
      <c r="T780" s="183">
        <f>VLOOKUP(A780,'BASE REGISTRO AGOSTO'!$A$1:$T$889,20,FALSE)</f>
        <v>38848</v>
      </c>
      <c r="U780" s="177">
        <v>7320</v>
      </c>
      <c r="V780" s="179">
        <v>11543904</v>
      </c>
      <c r="W780" s="179">
        <v>27577104</v>
      </c>
      <c r="X780" s="180">
        <v>44469</v>
      </c>
      <c r="Y780" s="176" t="s">
        <v>6489</v>
      </c>
      <c r="Z780" s="176" t="s">
        <v>6490</v>
      </c>
      <c r="AA780" s="181" t="s">
        <v>6604</v>
      </c>
    </row>
    <row r="781" spans="1:27" ht="15.75" customHeight="1" x14ac:dyDescent="0.2">
      <c r="A781" s="177">
        <v>7320</v>
      </c>
      <c r="B781" s="178" t="str">
        <f>VLOOKUP(A781,'BASE REGISTRO AGOSTO'!$A$1:$T$889,2,FALSE)</f>
        <v>Corporación PRODEL</v>
      </c>
      <c r="C781" s="178">
        <f>VLOOKUP(A781,'BASE REGISTRO AGOSTO'!$A$1:$T$889,3,FALSE)</f>
        <v>656288108</v>
      </c>
      <c r="D781" s="178" t="str">
        <f>VLOOKUP(A781,'BASE REGISTRO AGOSTO'!$A$1:$T$889,4,FALSE)</f>
        <v>Corporación de Derecho Privado.</v>
      </c>
      <c r="E781" s="178" t="str">
        <f>VLOOKUP(A781,'BASE REGISTRO AGOSTO'!$A$1:$T$889,5,FALSE)</f>
        <v xml:space="preserve">Decreto Supremo Nº3328, de 18 de octubre de 2005, del Ministerio de Justicia. </v>
      </c>
      <c r="F781" s="178" t="str">
        <f>VLOOKUP(A781,'BASE REGISTRO AGOSTO'!$A$1:$T$889,6,FALSE)</f>
        <v xml:space="preserve">Certificado de Vigencia folio Nº 500395076352, emitido el 23 de junio de 2021, por el Servicio de Registro Civil e Identificación.
</v>
      </c>
      <c r="G781" s="178" t="str">
        <f>VLOOKUP(A781,'BASE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1" s="178" t="str">
        <f>VLOOKUP(A781,'BASE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1" s="178" t="str">
        <f>VLOOKUP(A781,'BASE REGISTRO AGOSTO'!$A$1:$T$889,9,FALSE)</f>
        <v xml:space="preserve">Durarán dos años en sus cargos. </v>
      </c>
      <c r="J781" s="178" t="str">
        <f>VLOOKUP(A781,'BASE REGISTRO AGOSTO'!$A$1:$T$889,10,FALSE)</f>
        <v>19 de marzo de 2021 al 19 de marzo 2023.</v>
      </c>
      <c r="K781" s="178" t="str">
        <f>VLOOKUP(A781,'BASE REGISTRO AGOSTO'!$A$1:$T$889,11,FALSE)</f>
        <v xml:space="preserve">Presidente: Guillermo Montecinos Rojas,  
</v>
      </c>
      <c r="L781" s="178" t="str">
        <f>VLOOKUP(A781,'BASE REGISTRO AGOSTO'!$A$1:$T$889,12,FALSE)</f>
        <v xml:space="preserve">4 Oriente Nº 143, comuna de Viña del Mar, Quinta Región. 
</v>
      </c>
      <c r="M781" s="178" t="str">
        <f>VLOOKUP(A781,'BASE REGISTRO AGOSTO'!$A$1:$T$889,13,FALSE)</f>
        <v>V</v>
      </c>
      <c r="N781" s="178" t="str">
        <f>VLOOKUP(A781,'BASE REGISTRO AGOSTO'!$A$1:$T$889,14,FALSE)</f>
        <v xml:space="preserve"> Viña del Mar</v>
      </c>
      <c r="O781" s="178" t="str">
        <f>VLOOKUP(A781,'BASE REGISTRO AGOSTO'!$A$1:$T$889,15,FALSE)</f>
        <v>Teléfono: 32-2110125- 32-2518572 / 73 / 74</v>
      </c>
      <c r="P781" s="178" t="str">
        <f>VLOOKUP(A781,'BASE REGISTRO AGOSTO'!$A$1:$T$889,16,FALSE)</f>
        <v xml:space="preserve"> prodelquinta@yahoo.es</v>
      </c>
      <c r="Q781" s="178">
        <f>VLOOKUP(A781,'BASE REGISTRO AGOSTO'!$A$1:$T$889,17,FALSE)</f>
        <v>0</v>
      </c>
      <c r="R781" s="178">
        <f>VLOOKUP(A781,'BASE REGISTRO AGOSTO'!$A$1:$T$889,18,FALSE)</f>
        <v>93401</v>
      </c>
      <c r="S781" s="178" t="str">
        <f>VLOOKUP(A781,'BASE REGISTRO AGOSTO'!$A$1:$T$889,19,FALSE)</f>
        <v>Se acompaña certificado financiero de la Institución correspondientes al año 2020, aprobado por el Sub Departamento de Supervisión Financiera Nacional .</v>
      </c>
      <c r="T781" s="183">
        <f>VLOOKUP(A781,'BASE REGISTRO AGOSTO'!$A$1:$T$889,20,FALSE)</f>
        <v>38848</v>
      </c>
      <c r="U781" s="177">
        <v>7320</v>
      </c>
      <c r="V781" s="179">
        <v>11869740</v>
      </c>
      <c r="W781" s="179">
        <v>11869740</v>
      </c>
      <c r="X781" s="180">
        <v>44469</v>
      </c>
      <c r="Y781" s="176" t="s">
        <v>6489</v>
      </c>
      <c r="Z781" s="176" t="s">
        <v>6490</v>
      </c>
      <c r="AA781" s="181" t="s">
        <v>6543</v>
      </c>
    </row>
    <row r="782" spans="1:27" ht="15.75" customHeight="1" x14ac:dyDescent="0.2">
      <c r="A782" s="177">
        <v>7320</v>
      </c>
      <c r="B782" s="178" t="str">
        <f>VLOOKUP(A782,'BASE REGISTRO AGOSTO'!$A$1:$T$889,2,FALSE)</f>
        <v>Corporación PRODEL</v>
      </c>
      <c r="C782" s="178">
        <f>VLOOKUP(A782,'BASE REGISTRO AGOSTO'!$A$1:$T$889,3,FALSE)</f>
        <v>656288108</v>
      </c>
      <c r="D782" s="178" t="str">
        <f>VLOOKUP(A782,'BASE REGISTRO AGOSTO'!$A$1:$T$889,4,FALSE)</f>
        <v>Corporación de Derecho Privado.</v>
      </c>
      <c r="E782" s="178" t="str">
        <f>VLOOKUP(A782,'BASE REGISTRO AGOSTO'!$A$1:$T$889,5,FALSE)</f>
        <v xml:space="preserve">Decreto Supremo Nº3328, de 18 de octubre de 2005, del Ministerio de Justicia. </v>
      </c>
      <c r="F782" s="178" t="str">
        <f>VLOOKUP(A782,'BASE REGISTRO AGOSTO'!$A$1:$T$889,6,FALSE)</f>
        <v xml:space="preserve">Certificado de Vigencia folio Nº 500395076352, emitido el 23 de junio de 2021, por el Servicio de Registro Civil e Identificación.
</v>
      </c>
      <c r="G782" s="178" t="str">
        <f>VLOOKUP(A782,'BASE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2" s="178" t="str">
        <f>VLOOKUP(A782,'BASE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2" s="178" t="str">
        <f>VLOOKUP(A782,'BASE REGISTRO AGOSTO'!$A$1:$T$889,9,FALSE)</f>
        <v xml:space="preserve">Durarán dos años en sus cargos. </v>
      </c>
      <c r="J782" s="178" t="str">
        <f>VLOOKUP(A782,'BASE REGISTRO AGOSTO'!$A$1:$T$889,10,FALSE)</f>
        <v>19 de marzo de 2021 al 19 de marzo 2023.</v>
      </c>
      <c r="K782" s="178" t="str">
        <f>VLOOKUP(A782,'BASE REGISTRO AGOSTO'!$A$1:$T$889,11,FALSE)</f>
        <v xml:space="preserve">Presidente: Guillermo Montecinos Rojas,  
</v>
      </c>
      <c r="L782" s="178" t="str">
        <f>VLOOKUP(A782,'BASE REGISTRO AGOSTO'!$A$1:$T$889,12,FALSE)</f>
        <v xml:space="preserve">4 Oriente Nº 143, comuna de Viña del Mar, Quinta Región. 
</v>
      </c>
      <c r="M782" s="178" t="str">
        <f>VLOOKUP(A782,'BASE REGISTRO AGOSTO'!$A$1:$T$889,13,FALSE)</f>
        <v>V</v>
      </c>
      <c r="N782" s="178" t="str">
        <f>VLOOKUP(A782,'BASE REGISTRO AGOSTO'!$A$1:$T$889,14,FALSE)</f>
        <v xml:space="preserve"> Viña del Mar</v>
      </c>
      <c r="O782" s="178" t="str">
        <f>VLOOKUP(A782,'BASE REGISTRO AGOSTO'!$A$1:$T$889,15,FALSE)</f>
        <v>Teléfono: 32-2110125- 32-2518572 / 73 / 74</v>
      </c>
      <c r="P782" s="178" t="str">
        <f>VLOOKUP(A782,'BASE REGISTRO AGOSTO'!$A$1:$T$889,16,FALSE)</f>
        <v xml:space="preserve"> prodelquinta@yahoo.es</v>
      </c>
      <c r="Q782" s="178">
        <f>VLOOKUP(A782,'BASE REGISTRO AGOSTO'!$A$1:$T$889,17,FALSE)</f>
        <v>0</v>
      </c>
      <c r="R782" s="178">
        <f>VLOOKUP(A782,'BASE REGISTRO AGOSTO'!$A$1:$T$889,18,FALSE)</f>
        <v>93401</v>
      </c>
      <c r="S782" s="178" t="str">
        <f>VLOOKUP(A782,'BASE REGISTRO AGOSTO'!$A$1:$T$889,19,FALSE)</f>
        <v>Se acompaña certificado financiero de la Institución correspondientes al año 2020, aprobado por el Sub Departamento de Supervisión Financiera Nacional .</v>
      </c>
      <c r="T782" s="183">
        <f>VLOOKUP(A782,'BASE REGISTRO AGOSTO'!$A$1:$T$889,20,FALSE)</f>
        <v>38848</v>
      </c>
      <c r="U782" s="177">
        <v>7320</v>
      </c>
      <c r="V782" s="179">
        <v>9681984</v>
      </c>
      <c r="W782" s="179">
        <v>9681984</v>
      </c>
      <c r="X782" s="180">
        <v>44469</v>
      </c>
      <c r="Y782" s="176" t="s">
        <v>6489</v>
      </c>
      <c r="Z782" s="176" t="s">
        <v>6490</v>
      </c>
      <c r="AA782" s="181" t="s">
        <v>6589</v>
      </c>
    </row>
    <row r="783" spans="1:27" ht="15.75" customHeight="1" x14ac:dyDescent="0.2">
      <c r="A783" s="177">
        <v>7320</v>
      </c>
      <c r="B783" s="178" t="str">
        <f>VLOOKUP(A783,'BASE REGISTRO AGOSTO'!$A$1:$T$889,2,FALSE)</f>
        <v>Corporación PRODEL</v>
      </c>
      <c r="C783" s="178">
        <f>VLOOKUP(A783,'BASE REGISTRO AGOSTO'!$A$1:$T$889,3,FALSE)</f>
        <v>656288108</v>
      </c>
      <c r="D783" s="178" t="str">
        <f>VLOOKUP(A783,'BASE REGISTRO AGOSTO'!$A$1:$T$889,4,FALSE)</f>
        <v>Corporación de Derecho Privado.</v>
      </c>
      <c r="E783" s="178" t="str">
        <f>VLOOKUP(A783,'BASE REGISTRO AGOSTO'!$A$1:$T$889,5,FALSE)</f>
        <v xml:space="preserve">Decreto Supremo Nº3328, de 18 de octubre de 2005, del Ministerio de Justicia. </v>
      </c>
      <c r="F783" s="178" t="str">
        <f>VLOOKUP(A783,'BASE REGISTRO AGOSTO'!$A$1:$T$889,6,FALSE)</f>
        <v xml:space="preserve">Certificado de Vigencia folio Nº 500395076352, emitido el 23 de junio de 2021, por el Servicio de Registro Civil e Identificación.
</v>
      </c>
      <c r="G783" s="178" t="str">
        <f>VLOOKUP(A783,'BASE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3" s="178" t="str">
        <f>VLOOKUP(A783,'BASE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3" s="178" t="str">
        <f>VLOOKUP(A783,'BASE REGISTRO AGOSTO'!$A$1:$T$889,9,FALSE)</f>
        <v xml:space="preserve">Durarán dos años en sus cargos. </v>
      </c>
      <c r="J783" s="178" t="str">
        <f>VLOOKUP(A783,'BASE REGISTRO AGOSTO'!$A$1:$T$889,10,FALSE)</f>
        <v>19 de marzo de 2021 al 19 de marzo 2023.</v>
      </c>
      <c r="K783" s="178" t="str">
        <f>VLOOKUP(A783,'BASE REGISTRO AGOSTO'!$A$1:$T$889,11,FALSE)</f>
        <v xml:space="preserve">Presidente: Guillermo Montecinos Rojas,  
</v>
      </c>
      <c r="L783" s="178" t="str">
        <f>VLOOKUP(A783,'BASE REGISTRO AGOSTO'!$A$1:$T$889,12,FALSE)</f>
        <v xml:space="preserve">4 Oriente Nº 143, comuna de Viña del Mar, Quinta Región. 
</v>
      </c>
      <c r="M783" s="178" t="str">
        <f>VLOOKUP(A783,'BASE REGISTRO AGOSTO'!$A$1:$T$889,13,FALSE)</f>
        <v>V</v>
      </c>
      <c r="N783" s="178" t="str">
        <f>VLOOKUP(A783,'BASE REGISTRO AGOSTO'!$A$1:$T$889,14,FALSE)</f>
        <v xml:space="preserve"> Viña del Mar</v>
      </c>
      <c r="O783" s="178" t="str">
        <f>VLOOKUP(A783,'BASE REGISTRO AGOSTO'!$A$1:$T$889,15,FALSE)</f>
        <v>Teléfono: 32-2110125- 32-2518572 / 73 / 74</v>
      </c>
      <c r="P783" s="178" t="str">
        <f>VLOOKUP(A783,'BASE REGISTRO AGOSTO'!$A$1:$T$889,16,FALSE)</f>
        <v xml:space="preserve"> prodelquinta@yahoo.es</v>
      </c>
      <c r="Q783" s="178">
        <f>VLOOKUP(A783,'BASE REGISTRO AGOSTO'!$A$1:$T$889,17,FALSE)</f>
        <v>0</v>
      </c>
      <c r="R783" s="178">
        <f>VLOOKUP(A783,'BASE REGISTRO AGOSTO'!$A$1:$T$889,18,FALSE)</f>
        <v>93401</v>
      </c>
      <c r="S783" s="178" t="str">
        <f>VLOOKUP(A783,'BASE REGISTRO AGOSTO'!$A$1:$T$889,19,FALSE)</f>
        <v>Se acompaña certificado financiero de la Institución correspondientes al año 2020, aprobado por el Sub Departamento de Supervisión Financiera Nacional .</v>
      </c>
      <c r="T783" s="183">
        <f>VLOOKUP(A783,'BASE REGISTRO AGOSTO'!$A$1:$T$889,20,FALSE)</f>
        <v>38848</v>
      </c>
      <c r="U783" s="177">
        <v>7320</v>
      </c>
      <c r="V783" s="179">
        <v>442206</v>
      </c>
      <c r="W783" s="179">
        <v>54126014</v>
      </c>
      <c r="X783" s="180">
        <v>44469</v>
      </c>
      <c r="Y783" s="176" t="s">
        <v>6489</v>
      </c>
      <c r="Z783" s="176" t="s">
        <v>6490</v>
      </c>
      <c r="AA783" s="181" t="s">
        <v>6514</v>
      </c>
    </row>
    <row r="784" spans="1:27" ht="15.75" customHeight="1" x14ac:dyDescent="0.2">
      <c r="A784" s="177">
        <v>7320</v>
      </c>
      <c r="B784" s="178" t="str">
        <f>VLOOKUP(A784,'BASE REGISTRO AGOSTO'!$A$1:$T$889,2,FALSE)</f>
        <v>Corporación PRODEL</v>
      </c>
      <c r="C784" s="178">
        <f>VLOOKUP(A784,'BASE REGISTRO AGOSTO'!$A$1:$T$889,3,FALSE)</f>
        <v>656288108</v>
      </c>
      <c r="D784" s="178" t="str">
        <f>VLOOKUP(A784,'BASE REGISTRO AGOSTO'!$A$1:$T$889,4,FALSE)</f>
        <v>Corporación de Derecho Privado.</v>
      </c>
      <c r="E784" s="178" t="str">
        <f>VLOOKUP(A784,'BASE REGISTRO AGOSTO'!$A$1:$T$889,5,FALSE)</f>
        <v xml:space="preserve">Decreto Supremo Nº3328, de 18 de octubre de 2005, del Ministerio de Justicia. </v>
      </c>
      <c r="F784" s="178" t="str">
        <f>VLOOKUP(A784,'BASE REGISTRO AGOSTO'!$A$1:$T$889,6,FALSE)</f>
        <v xml:space="preserve">Certificado de Vigencia folio Nº 500395076352, emitido el 23 de junio de 2021, por el Servicio de Registro Civil e Identificación.
</v>
      </c>
      <c r="G784" s="178" t="str">
        <f>VLOOKUP(A784,'BASE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4" s="178" t="str">
        <f>VLOOKUP(A784,'BASE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4" s="178" t="str">
        <f>VLOOKUP(A784,'BASE REGISTRO AGOSTO'!$A$1:$T$889,9,FALSE)</f>
        <v xml:space="preserve">Durarán dos años en sus cargos. </v>
      </c>
      <c r="J784" s="178" t="str">
        <f>VLOOKUP(A784,'BASE REGISTRO AGOSTO'!$A$1:$T$889,10,FALSE)</f>
        <v>19 de marzo de 2021 al 19 de marzo 2023.</v>
      </c>
      <c r="K784" s="178" t="str">
        <f>VLOOKUP(A784,'BASE REGISTRO AGOSTO'!$A$1:$T$889,11,FALSE)</f>
        <v xml:space="preserve">Presidente: Guillermo Montecinos Rojas,  
</v>
      </c>
      <c r="L784" s="178" t="str">
        <f>VLOOKUP(A784,'BASE REGISTRO AGOSTO'!$A$1:$T$889,12,FALSE)</f>
        <v xml:space="preserve">4 Oriente Nº 143, comuna de Viña del Mar, Quinta Región. 
</v>
      </c>
      <c r="M784" s="178" t="str">
        <f>VLOOKUP(A784,'BASE REGISTRO AGOSTO'!$A$1:$T$889,13,FALSE)</f>
        <v>V</v>
      </c>
      <c r="N784" s="178" t="str">
        <f>VLOOKUP(A784,'BASE REGISTRO AGOSTO'!$A$1:$T$889,14,FALSE)</f>
        <v xml:space="preserve"> Viña del Mar</v>
      </c>
      <c r="O784" s="178" t="str">
        <f>VLOOKUP(A784,'BASE REGISTRO AGOSTO'!$A$1:$T$889,15,FALSE)</f>
        <v>Teléfono: 32-2110125- 32-2518572 / 73 / 74</v>
      </c>
      <c r="P784" s="178" t="str">
        <f>VLOOKUP(A784,'BASE REGISTRO AGOSTO'!$A$1:$T$889,16,FALSE)</f>
        <v xml:space="preserve"> prodelquinta@yahoo.es</v>
      </c>
      <c r="Q784" s="178">
        <f>VLOOKUP(A784,'BASE REGISTRO AGOSTO'!$A$1:$T$889,17,FALSE)</f>
        <v>0</v>
      </c>
      <c r="R784" s="178">
        <f>VLOOKUP(A784,'BASE REGISTRO AGOSTO'!$A$1:$T$889,18,FALSE)</f>
        <v>93401</v>
      </c>
      <c r="S784" s="178" t="str">
        <f>VLOOKUP(A784,'BASE REGISTRO AGOSTO'!$A$1:$T$889,19,FALSE)</f>
        <v>Se acompaña certificado financiero de la Institución correspondientes al año 2020, aprobado por el Sub Departamento de Supervisión Financiera Nacional .</v>
      </c>
      <c r="T784" s="183">
        <f>VLOOKUP(A784,'BASE REGISTRO AGOSTO'!$A$1:$T$889,20,FALSE)</f>
        <v>38848</v>
      </c>
      <c r="U784" s="177">
        <v>7320</v>
      </c>
      <c r="V784" s="179">
        <v>0</v>
      </c>
      <c r="W784" s="179">
        <v>4901608</v>
      </c>
      <c r="X784" s="180">
        <v>44469</v>
      </c>
      <c r="Y784" s="176" t="s">
        <v>6489</v>
      </c>
      <c r="Z784" s="176" t="s">
        <v>6490</v>
      </c>
      <c r="AA784" s="181" t="s">
        <v>7487</v>
      </c>
    </row>
    <row r="785" spans="1:27" ht="15.75" customHeight="1" x14ac:dyDescent="0.2">
      <c r="A785" s="177">
        <v>7320</v>
      </c>
      <c r="B785" s="178" t="str">
        <f>VLOOKUP(A785,'BASE REGISTRO AGOSTO'!$A$1:$T$889,2,FALSE)</f>
        <v>Corporación PRODEL</v>
      </c>
      <c r="C785" s="178">
        <f>VLOOKUP(A785,'BASE REGISTRO AGOSTO'!$A$1:$T$889,3,FALSE)</f>
        <v>656288108</v>
      </c>
      <c r="D785" s="178" t="str">
        <f>VLOOKUP(A785,'BASE REGISTRO AGOSTO'!$A$1:$T$889,4,FALSE)</f>
        <v>Corporación de Derecho Privado.</v>
      </c>
      <c r="E785" s="178" t="str">
        <f>VLOOKUP(A785,'BASE REGISTRO AGOSTO'!$A$1:$T$889,5,FALSE)</f>
        <v xml:space="preserve">Decreto Supremo Nº3328, de 18 de octubre de 2005, del Ministerio de Justicia. </v>
      </c>
      <c r="F785" s="178" t="str">
        <f>VLOOKUP(A785,'BASE REGISTRO AGOSTO'!$A$1:$T$889,6,FALSE)</f>
        <v xml:space="preserve">Certificado de Vigencia folio Nº 500395076352, emitido el 23 de junio de 2021, por el Servicio de Registro Civil e Identificación.
</v>
      </c>
      <c r="G785" s="178" t="str">
        <f>VLOOKUP(A785,'BASE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5" s="178" t="str">
        <f>VLOOKUP(A785,'BASE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5" s="178" t="str">
        <f>VLOOKUP(A785,'BASE REGISTRO AGOSTO'!$A$1:$T$889,9,FALSE)</f>
        <v xml:space="preserve">Durarán dos años en sus cargos. </v>
      </c>
      <c r="J785" s="178" t="str">
        <f>VLOOKUP(A785,'BASE REGISTRO AGOSTO'!$A$1:$T$889,10,FALSE)</f>
        <v>19 de marzo de 2021 al 19 de marzo 2023.</v>
      </c>
      <c r="K785" s="178" t="str">
        <f>VLOOKUP(A785,'BASE REGISTRO AGOSTO'!$A$1:$T$889,11,FALSE)</f>
        <v xml:space="preserve">Presidente: Guillermo Montecinos Rojas,  
</v>
      </c>
      <c r="L785" s="178" t="str">
        <f>VLOOKUP(A785,'BASE REGISTRO AGOSTO'!$A$1:$T$889,12,FALSE)</f>
        <v xml:space="preserve">4 Oriente Nº 143, comuna de Viña del Mar, Quinta Región. 
</v>
      </c>
      <c r="M785" s="178" t="str">
        <f>VLOOKUP(A785,'BASE REGISTRO AGOSTO'!$A$1:$T$889,13,FALSE)</f>
        <v>V</v>
      </c>
      <c r="N785" s="178" t="str">
        <f>VLOOKUP(A785,'BASE REGISTRO AGOSTO'!$A$1:$T$889,14,FALSE)</f>
        <v xml:space="preserve"> Viña del Mar</v>
      </c>
      <c r="O785" s="178" t="str">
        <f>VLOOKUP(A785,'BASE REGISTRO AGOSTO'!$A$1:$T$889,15,FALSE)</f>
        <v>Teléfono: 32-2110125- 32-2518572 / 73 / 74</v>
      </c>
      <c r="P785" s="178" t="str">
        <f>VLOOKUP(A785,'BASE REGISTRO AGOSTO'!$A$1:$T$889,16,FALSE)</f>
        <v xml:space="preserve"> prodelquinta@yahoo.es</v>
      </c>
      <c r="Q785" s="178">
        <f>VLOOKUP(A785,'BASE REGISTRO AGOSTO'!$A$1:$T$889,17,FALSE)</f>
        <v>0</v>
      </c>
      <c r="R785" s="178">
        <f>VLOOKUP(A785,'BASE REGISTRO AGOSTO'!$A$1:$T$889,18,FALSE)</f>
        <v>93401</v>
      </c>
      <c r="S785" s="178" t="str">
        <f>VLOOKUP(A785,'BASE REGISTRO AGOSTO'!$A$1:$T$889,19,FALSE)</f>
        <v>Se acompaña certificado financiero de la Institución correspondientes al año 2020, aprobado por el Sub Departamento de Supervisión Financiera Nacional .</v>
      </c>
      <c r="T785" s="183">
        <f>VLOOKUP(A785,'BASE REGISTRO AGOSTO'!$A$1:$T$889,20,FALSE)</f>
        <v>38848</v>
      </c>
      <c r="U785" s="177">
        <v>7320</v>
      </c>
      <c r="V785" s="179">
        <v>0</v>
      </c>
      <c r="W785" s="179">
        <v>24072300</v>
      </c>
      <c r="X785" s="180">
        <v>44469</v>
      </c>
      <c r="Y785" s="176" t="s">
        <v>6489</v>
      </c>
      <c r="Z785" s="176" t="s">
        <v>6490</v>
      </c>
      <c r="AA785" s="181" t="s">
        <v>7476</v>
      </c>
    </row>
    <row r="786" spans="1:27" ht="15.75" customHeight="1" x14ac:dyDescent="0.2">
      <c r="A786" s="177">
        <v>7320</v>
      </c>
      <c r="B786" s="178" t="str">
        <f>VLOOKUP(A786,'BASE REGISTRO AGOSTO'!$A$1:$T$889,2,FALSE)</f>
        <v>Corporación PRODEL</v>
      </c>
      <c r="C786" s="178">
        <f>VLOOKUP(A786,'BASE REGISTRO AGOSTO'!$A$1:$T$889,3,FALSE)</f>
        <v>656288108</v>
      </c>
      <c r="D786" s="178" t="str">
        <f>VLOOKUP(A786,'BASE REGISTRO AGOSTO'!$A$1:$T$889,4,FALSE)</f>
        <v>Corporación de Derecho Privado.</v>
      </c>
      <c r="E786" s="178" t="str">
        <f>VLOOKUP(A786,'BASE REGISTRO AGOSTO'!$A$1:$T$889,5,FALSE)</f>
        <v xml:space="preserve">Decreto Supremo Nº3328, de 18 de octubre de 2005, del Ministerio de Justicia. </v>
      </c>
      <c r="F786" s="178" t="str">
        <f>VLOOKUP(A786,'BASE REGISTRO AGOSTO'!$A$1:$T$889,6,FALSE)</f>
        <v xml:space="preserve">Certificado de Vigencia folio Nº 500395076352, emitido el 23 de junio de 2021, por el Servicio de Registro Civil e Identificación.
</v>
      </c>
      <c r="G786" s="178" t="str">
        <f>VLOOKUP(A786,'BASE REGISTRO AGOSTO'!$A$1:$T$889,7,FALSE)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6" s="178" t="str">
        <f>VLOOKUP(A786,'BASE REGISTRO AGOSTO'!$A$1:$T$889,8,FALSE)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6" s="178" t="str">
        <f>VLOOKUP(A786,'BASE REGISTRO AGOSTO'!$A$1:$T$889,9,FALSE)</f>
        <v xml:space="preserve">Durarán dos años en sus cargos. </v>
      </c>
      <c r="J786" s="178" t="str">
        <f>VLOOKUP(A786,'BASE REGISTRO AGOSTO'!$A$1:$T$889,10,FALSE)</f>
        <v>19 de marzo de 2021 al 19 de marzo 2023.</v>
      </c>
      <c r="K786" s="178" t="str">
        <f>VLOOKUP(A786,'BASE REGISTRO AGOSTO'!$A$1:$T$889,11,FALSE)</f>
        <v xml:space="preserve">Presidente: Guillermo Montecinos Rojas,  
</v>
      </c>
      <c r="L786" s="178" t="str">
        <f>VLOOKUP(A786,'BASE REGISTRO AGOSTO'!$A$1:$T$889,12,FALSE)</f>
        <v xml:space="preserve">4 Oriente Nº 143, comuna de Viña del Mar, Quinta Región. 
</v>
      </c>
      <c r="M786" s="178" t="str">
        <f>VLOOKUP(A786,'BASE REGISTRO AGOSTO'!$A$1:$T$889,13,FALSE)</f>
        <v>V</v>
      </c>
      <c r="N786" s="178" t="str">
        <f>VLOOKUP(A786,'BASE REGISTRO AGOSTO'!$A$1:$T$889,14,FALSE)</f>
        <v xml:space="preserve"> Viña del Mar</v>
      </c>
      <c r="O786" s="178" t="str">
        <f>VLOOKUP(A786,'BASE REGISTRO AGOSTO'!$A$1:$T$889,15,FALSE)</f>
        <v>Teléfono: 32-2110125- 32-2518572 / 73 / 74</v>
      </c>
      <c r="P786" s="178" t="str">
        <f>VLOOKUP(A786,'BASE REGISTRO AGOSTO'!$A$1:$T$889,16,FALSE)</f>
        <v xml:space="preserve"> prodelquinta@yahoo.es</v>
      </c>
      <c r="Q786" s="178">
        <f>VLOOKUP(A786,'BASE REGISTRO AGOSTO'!$A$1:$T$889,17,FALSE)</f>
        <v>0</v>
      </c>
      <c r="R786" s="178">
        <f>VLOOKUP(A786,'BASE REGISTRO AGOSTO'!$A$1:$T$889,18,FALSE)</f>
        <v>93401</v>
      </c>
      <c r="S786" s="178" t="str">
        <f>VLOOKUP(A786,'BASE REGISTRO AGOSTO'!$A$1:$T$889,19,FALSE)</f>
        <v>Se acompaña certificado financiero de la Institución correspondientes al año 2020, aprobado por el Sub Departamento de Supervisión Financiera Nacional .</v>
      </c>
      <c r="T786" s="183">
        <f>VLOOKUP(A786,'BASE REGISTRO AGOSTO'!$A$1:$T$889,20,FALSE)</f>
        <v>38848</v>
      </c>
      <c r="U786" s="177">
        <v>7320</v>
      </c>
      <c r="V786" s="179">
        <v>14178176</v>
      </c>
      <c r="W786" s="179">
        <v>147298560</v>
      </c>
      <c r="X786" s="180">
        <v>44469</v>
      </c>
      <c r="Y786" s="176" t="s">
        <v>6489</v>
      </c>
      <c r="Z786" s="176" t="s">
        <v>6490</v>
      </c>
      <c r="AA786" s="181" t="s">
        <v>7481</v>
      </c>
    </row>
    <row r="787" spans="1:27" ht="15.75" customHeight="1" x14ac:dyDescent="0.2">
      <c r="A787" s="177">
        <v>7331</v>
      </c>
      <c r="B787" s="178" t="str">
        <f>VLOOKUP(A787,'BASE REGISTRO AGOSTO'!$A$1:$T$889,2,FALSE)</f>
        <v xml:space="preserve">Organización Comunitaria Funcional “Centro Cultural y Social Centro de Apoyo al Niño y la Familia”  </v>
      </c>
      <c r="C787" s="178">
        <f>VLOOKUP(A787,'BASE REGISTRO AGOSTO'!$A$1:$T$889,3,FALSE)</f>
        <v>656176903</v>
      </c>
      <c r="D787" s="178" t="str">
        <f>VLOOKUP(A787,'BASE REGISTRO AGOSTO'!$A$1:$T$889,4,FALSE)</f>
        <v xml:space="preserve">Organización Comunitaria de carácter funcional. </v>
      </c>
      <c r="E787" s="178" t="str">
        <f>VLOOKUP(A787,'BASE REGISTRO AGOSTO'!$A$1:$T$889,5,FALSE)</f>
        <v xml:space="preserve">Decreto Alcaldicio Nº 3546, de fecha 12 de agosto de 2005, que le otorga el beneficio de gozar de personalidad jurídica, quedando registrado en el folio Nº 103, Libro 06, del registro O.C.F.T. con esa misma fecha. 
</v>
      </c>
      <c r="F787" s="178" t="str">
        <f>VLOOKUP(A787,'BASE REGISTRO AGOSTO'!$A$1:$T$889,6,FALSE)</f>
        <v>Certificado de Vigencia, folio Nº 500397630975, de 08 de julio de 2021, del Servicio de Registro Civil e Identificación.</v>
      </c>
      <c r="G787" s="178" t="str">
        <f>VLOOKUP(A787,'BASE REGISTRO AGOSTO'!$A$1:$T$889,7,FALSE)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87" s="178" t="str">
        <f>VLOOKUP(A787,'BASE REGISTRO AGOSTO'!$A$1:$T$889,8,FALSE)</f>
        <v xml:space="preserve">Presidenta:   Bernarda Malgüe Pavez                               
Secretaria:    Rebeca Gómez García
Tesorero: Juan Agustín Valenzuela Sarmiento     
Cargos suplentes: 
1° Director:  Olga Cárcamo Solis de Ovando
2° Director: Raúl Romero Santis
</v>
      </c>
      <c r="I787" s="178" t="str">
        <f>VLOOKUP(A787,'BASE REGISTRO AGOSTO'!$A$1:$T$889,9,FALSE)</f>
        <v xml:space="preserve"> Durarán tres años en sus cargos, pudiendo ser reelegidos las veces que la asamblea estime conveniente (artículo 27 del estatuto de la OCF)</v>
      </c>
      <c r="J787" s="178" t="str">
        <f>VLOOKUP(A787,'BASE REGISTRO AGOSTO'!$A$1:$T$889,10,FALSE)</f>
        <v xml:space="preserve">De 27 de junio de 2018 a 27 de junio de 2021.
</v>
      </c>
      <c r="K787" s="178" t="str">
        <f>VLOOKUP(A787,'BASE REGISTRO AGOSTO'!$A$1:$T$889,11,FALSE)</f>
        <v xml:space="preserve">Bernarda Malgüe Pavez,           
Poder Coordinadora Institucional: Vanessa Evelyn Vidal Malgüe, 
</v>
      </c>
      <c r="L787" s="178" t="str">
        <f>VLOOKUP(A787,'BASE REGISTRO AGOSTO'!$A$1:$T$889,12,FALSE)</f>
        <v xml:space="preserve">Avda. El Molo Nº 171, Barrancas, comuna de San Antonio, Quinta Región.
</v>
      </c>
      <c r="M787" s="178" t="str">
        <f>VLOOKUP(A787,'BASE REGISTRO AGOSTO'!$A$1:$T$889,13,FALSE)</f>
        <v>V</v>
      </c>
      <c r="N787" s="178" t="str">
        <f>VLOOKUP(A787,'BASE REGISTRO AGOSTO'!$A$1:$T$889,14,FALSE)</f>
        <v>San Antonio</v>
      </c>
      <c r="O787" s="178" t="str">
        <f>VLOOKUP(A787,'BASE REGISTRO AGOSTO'!$A$1:$T$889,15,FALSE)</f>
        <v>322) 231184-231134-216552-977640343</v>
      </c>
      <c r="P787" s="178" t="str">
        <f>VLOOKUP(A787,'BASE REGISTRO AGOSTO'!$A$1:$T$889,16,FALSE)</f>
        <v xml:space="preserve"> centroapoyoninoyfamilia@gmail.com</v>
      </c>
      <c r="Q787" s="178">
        <f>VLOOKUP(A787,'BASE REGISTRO AGOSTO'!$A$1:$T$889,17,FALSE)</f>
        <v>0</v>
      </c>
      <c r="R787" s="178">
        <f>VLOOKUP(A787,'BASE REGISTRO AGOSTO'!$A$1:$T$889,18,FALSE)</f>
        <v>93401</v>
      </c>
      <c r="S787" s="178" t="str">
        <f>VLOOKUP(A787,'BASE REGISTRO AGOSTO'!$A$1:$T$889,19,FALSE)</f>
        <v>Antecedentes financieros correspondientes al año 2020 aprobados por el Sub Departamento de Supervisión Financiera</v>
      </c>
      <c r="T787" s="183">
        <f>VLOOKUP(A787,'BASE REGISTRO AGOSTO'!$A$1:$T$889,20,FALSE)</f>
        <v>38936</v>
      </c>
      <c r="U787" s="177">
        <v>7331</v>
      </c>
      <c r="V787" s="179">
        <v>48767650</v>
      </c>
      <c r="W787" s="179">
        <v>391373156</v>
      </c>
      <c r="X787" s="180">
        <v>44469</v>
      </c>
      <c r="Y787" s="176" t="s">
        <v>6489</v>
      </c>
      <c r="Z787" s="176" t="s">
        <v>6490</v>
      </c>
      <c r="AA787" s="181" t="s">
        <v>6540</v>
      </c>
    </row>
    <row r="788" spans="1:27" ht="15.75" customHeight="1" x14ac:dyDescent="0.2">
      <c r="A788" s="177">
        <v>7347</v>
      </c>
      <c r="B788" s="178" t="str">
        <f>VLOOKUP(A788,'BASE REGISTRO AGOSTO'!$A$1:$T$889,2,FALSE)</f>
        <v>Fundación León Bloy para la Promoción Integral de la Familia</v>
      </c>
      <c r="C788" s="178">
        <f>VLOOKUP(A788,'BASE REGISTRO AGOSTO'!$A$1:$T$889,3,FALSE)</f>
        <v>653176902</v>
      </c>
      <c r="D788" s="178" t="str">
        <f>VLOOKUP(A788,'BASE REGISTRO AGOSTO'!$A$1:$T$889,4,FALSE)</f>
        <v>Fundación de Derecho Privado.</v>
      </c>
      <c r="E788" s="178" t="str">
        <f>VLOOKUP(A788,'BASE REGISTRO AGOSTO'!$A$1:$T$889,5,FALSE)</f>
        <v>Otorgado por Decreto Supremo Nº 3080, de fecha 21 de septiembre de 2004, por el Ministerio de Justicia.</v>
      </c>
      <c r="F788" s="178" t="str">
        <f>VLOOKUP(A788,'BASE REGISTRO AGOSTO'!$A$1:$T$889,6,FALSE)</f>
        <v xml:space="preserve">Certificado de Vigencia, folio Nº 500395976348, de 29 de junio de 2021, emitido por el Servicio de Registro Civil e Identificación.
</v>
      </c>
      <c r="G788" s="178" t="str">
        <f>VLOOKUP(A788,'BASE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8" s="178" t="str">
        <f>VLOOKUP(A788,'BASE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88" s="178" t="str">
        <f>VLOOKUP(A788,'BASE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88" s="178" t="str">
        <f>VLOOKUP(A788,'BASE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88" s="178" t="str">
        <f>VLOOKUP(A788,'BASE REGISTRO AGOSTO'!$A$1:$T$889,11,FALSE)</f>
        <v xml:space="preserve">Representante Legal: 
Juan Alberto Rabah Cahbar, 
</v>
      </c>
      <c r="L788" s="178" t="str">
        <f>VLOOKUP(A788,'BASE REGISTRO AGOSTO'!$A$1:$T$889,12,FALSE)</f>
        <v xml:space="preserve">Coronel Santiago Bueras Nº 182, comuna de Santiago, Región Metropolitana.
</v>
      </c>
      <c r="M788" s="178" t="str">
        <f>VLOOKUP(A788,'BASE REGISTRO AGOSTO'!$A$1:$T$889,13,FALSE)</f>
        <v>XIII</v>
      </c>
      <c r="N788" s="178" t="str">
        <f>VLOOKUP(A788,'BASE REGISTRO AGOSTO'!$A$1:$T$889,14,FALSE)</f>
        <v>Santiago</v>
      </c>
      <c r="O788" s="178" t="str">
        <f>VLOOKUP(A788,'BASE REGISTRO AGOSTO'!$A$1:$T$889,15,FALSE)</f>
        <v>(02) 6385219</v>
      </c>
      <c r="P788" s="178" t="str">
        <f>VLOOKUP(A788,'BASE REGISTRO AGOSTO'!$A$1:$T$889,16,FALSE)</f>
        <v xml:space="preserve">contacto@fundacionleonbloy.cl 
www.fundacionleonbloy.cl
</v>
      </c>
      <c r="Q788" s="178">
        <f>VLOOKUP(A788,'BASE REGISTRO AGOSTO'!$A$1:$T$889,17,FALSE)</f>
        <v>0</v>
      </c>
      <c r="R788" s="178" t="str">
        <f>VLOOKUP(A788,'BASE REGISTRO AGOSTO'!$A$1:$T$889,18,FALSE)</f>
        <v>93401: Instituciones de Asistencia Social.</v>
      </c>
      <c r="S788" s="178" t="str">
        <f>VLOOKUP(A788,'BASE REGISTRO AGOSTO'!$A$1:$T$889,19,FALSE)</f>
        <v xml:space="preserve">Certificado Financiero correspondiente al año 2020, aprobados por el Subdepartamento de Supervisión Financiera. </v>
      </c>
      <c r="T788" s="183">
        <f>VLOOKUP(A788,'BASE REGISTRO AGOSTO'!$A$1:$T$889,20,FALSE)</f>
        <v>39143</v>
      </c>
      <c r="U788" s="177">
        <v>7347</v>
      </c>
      <c r="V788" s="179">
        <v>7535604</v>
      </c>
      <c r="W788" s="179">
        <v>60926160</v>
      </c>
      <c r="X788" s="180">
        <v>44469</v>
      </c>
      <c r="Y788" s="176" t="s">
        <v>6489</v>
      </c>
      <c r="Z788" s="176" t="s">
        <v>6490</v>
      </c>
      <c r="AA788" s="181" t="s">
        <v>6572</v>
      </c>
    </row>
    <row r="789" spans="1:27" ht="15.75" customHeight="1" x14ac:dyDescent="0.2">
      <c r="A789" s="177">
        <v>7347</v>
      </c>
      <c r="B789" s="178" t="str">
        <f>VLOOKUP(A789,'BASE REGISTRO AGOSTO'!$A$1:$T$889,2,FALSE)</f>
        <v>Fundación León Bloy para la Promoción Integral de la Familia</v>
      </c>
      <c r="C789" s="178">
        <f>VLOOKUP(A789,'BASE REGISTRO AGOSTO'!$A$1:$T$889,3,FALSE)</f>
        <v>653176902</v>
      </c>
      <c r="D789" s="178" t="str">
        <f>VLOOKUP(A789,'BASE REGISTRO AGOSTO'!$A$1:$T$889,4,FALSE)</f>
        <v>Fundación de Derecho Privado.</v>
      </c>
      <c r="E789" s="178" t="str">
        <f>VLOOKUP(A789,'BASE REGISTRO AGOSTO'!$A$1:$T$889,5,FALSE)</f>
        <v>Otorgado por Decreto Supremo Nº 3080, de fecha 21 de septiembre de 2004, por el Ministerio de Justicia.</v>
      </c>
      <c r="F789" s="178" t="str">
        <f>VLOOKUP(A789,'BASE REGISTRO AGOSTO'!$A$1:$T$889,6,FALSE)</f>
        <v xml:space="preserve">Certificado de Vigencia, folio Nº 500395976348, de 29 de junio de 2021, emitido por el Servicio de Registro Civil e Identificación.
</v>
      </c>
      <c r="G789" s="178" t="str">
        <f>VLOOKUP(A789,'BASE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9" s="178" t="str">
        <f>VLOOKUP(A789,'BASE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89" s="178" t="str">
        <f>VLOOKUP(A789,'BASE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89" s="178" t="str">
        <f>VLOOKUP(A789,'BASE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89" s="178" t="str">
        <f>VLOOKUP(A789,'BASE REGISTRO AGOSTO'!$A$1:$T$889,11,FALSE)</f>
        <v xml:space="preserve">Representante Legal: 
Juan Alberto Rabah Cahbar, 
</v>
      </c>
      <c r="L789" s="178" t="str">
        <f>VLOOKUP(A789,'BASE REGISTRO AGOSTO'!$A$1:$T$889,12,FALSE)</f>
        <v xml:space="preserve">Coronel Santiago Bueras Nº 182, comuna de Santiago, Región Metropolitana.
</v>
      </c>
      <c r="M789" s="178" t="str">
        <f>VLOOKUP(A789,'BASE REGISTRO AGOSTO'!$A$1:$T$889,13,FALSE)</f>
        <v>XIII</v>
      </c>
      <c r="N789" s="178" t="str">
        <f>VLOOKUP(A789,'BASE REGISTRO AGOSTO'!$A$1:$T$889,14,FALSE)</f>
        <v>Santiago</v>
      </c>
      <c r="O789" s="178" t="str">
        <f>VLOOKUP(A789,'BASE REGISTRO AGOSTO'!$A$1:$T$889,15,FALSE)</f>
        <v>(02) 6385219</v>
      </c>
      <c r="P789" s="178" t="str">
        <f>VLOOKUP(A789,'BASE REGISTRO AGOSTO'!$A$1:$T$889,16,FALSE)</f>
        <v xml:space="preserve">contacto@fundacionleonbloy.cl 
www.fundacionleonbloy.cl
</v>
      </c>
      <c r="Q789" s="178">
        <f>VLOOKUP(A789,'BASE REGISTRO AGOSTO'!$A$1:$T$889,17,FALSE)</f>
        <v>0</v>
      </c>
      <c r="R789" s="178" t="str">
        <f>VLOOKUP(A789,'BASE REGISTRO AGOSTO'!$A$1:$T$889,18,FALSE)</f>
        <v>93401: Instituciones de Asistencia Social.</v>
      </c>
      <c r="S789" s="178" t="str">
        <f>VLOOKUP(A789,'BASE REGISTRO AGOSTO'!$A$1:$T$889,19,FALSE)</f>
        <v xml:space="preserve">Certificado Financiero correspondiente al año 2020, aprobados por el Subdepartamento de Supervisión Financiera. </v>
      </c>
      <c r="T789" s="183">
        <f>VLOOKUP(A789,'BASE REGISTRO AGOSTO'!$A$1:$T$889,20,FALSE)</f>
        <v>39143</v>
      </c>
      <c r="U789" s="177">
        <v>7347</v>
      </c>
      <c r="V789" s="179">
        <v>0</v>
      </c>
      <c r="W789" s="179">
        <v>46851424</v>
      </c>
      <c r="X789" s="180">
        <v>44469</v>
      </c>
      <c r="Y789" s="176" t="s">
        <v>6489</v>
      </c>
      <c r="Z789" s="176" t="s">
        <v>6490</v>
      </c>
      <c r="AA789" s="181" t="s">
        <v>6566</v>
      </c>
    </row>
    <row r="790" spans="1:27" ht="15.75" customHeight="1" x14ac:dyDescent="0.2">
      <c r="A790" s="177">
        <v>7347</v>
      </c>
      <c r="B790" s="178" t="str">
        <f>VLOOKUP(A790,'BASE REGISTRO AGOSTO'!$A$1:$T$889,2,FALSE)</f>
        <v>Fundación León Bloy para la Promoción Integral de la Familia</v>
      </c>
      <c r="C790" s="178">
        <f>VLOOKUP(A790,'BASE REGISTRO AGOSTO'!$A$1:$T$889,3,FALSE)</f>
        <v>653176902</v>
      </c>
      <c r="D790" s="178" t="str">
        <f>VLOOKUP(A790,'BASE REGISTRO AGOSTO'!$A$1:$T$889,4,FALSE)</f>
        <v>Fundación de Derecho Privado.</v>
      </c>
      <c r="E790" s="178" t="str">
        <f>VLOOKUP(A790,'BASE REGISTRO AGOSTO'!$A$1:$T$889,5,FALSE)</f>
        <v>Otorgado por Decreto Supremo Nº 3080, de fecha 21 de septiembre de 2004, por el Ministerio de Justicia.</v>
      </c>
      <c r="F790" s="178" t="str">
        <f>VLOOKUP(A790,'BASE REGISTRO AGOSTO'!$A$1:$T$889,6,FALSE)</f>
        <v xml:space="preserve">Certificado de Vigencia, folio Nº 500395976348, de 29 de junio de 2021, emitido por el Servicio de Registro Civil e Identificación.
</v>
      </c>
      <c r="G790" s="178" t="str">
        <f>VLOOKUP(A790,'BASE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0" s="178" t="str">
        <f>VLOOKUP(A790,'BASE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0" s="178" t="str">
        <f>VLOOKUP(A790,'BASE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0" s="178" t="str">
        <f>VLOOKUP(A790,'BASE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0" s="178" t="str">
        <f>VLOOKUP(A790,'BASE REGISTRO AGOSTO'!$A$1:$T$889,11,FALSE)</f>
        <v xml:space="preserve">Representante Legal: 
Juan Alberto Rabah Cahbar, 
</v>
      </c>
      <c r="L790" s="178" t="str">
        <f>VLOOKUP(A790,'BASE REGISTRO AGOSTO'!$A$1:$T$889,12,FALSE)</f>
        <v xml:space="preserve">Coronel Santiago Bueras Nº 182, comuna de Santiago, Región Metropolitana.
</v>
      </c>
      <c r="M790" s="178" t="str">
        <f>VLOOKUP(A790,'BASE REGISTRO AGOSTO'!$A$1:$T$889,13,FALSE)</f>
        <v>XIII</v>
      </c>
      <c r="N790" s="178" t="str">
        <f>VLOOKUP(A790,'BASE REGISTRO AGOSTO'!$A$1:$T$889,14,FALSE)</f>
        <v>Santiago</v>
      </c>
      <c r="O790" s="178" t="str">
        <f>VLOOKUP(A790,'BASE REGISTRO AGOSTO'!$A$1:$T$889,15,FALSE)</f>
        <v>(02) 6385219</v>
      </c>
      <c r="P790" s="178" t="str">
        <f>VLOOKUP(A790,'BASE REGISTRO AGOSTO'!$A$1:$T$889,16,FALSE)</f>
        <v xml:space="preserve">contacto@fundacionleonbloy.cl 
www.fundacionleonbloy.cl
</v>
      </c>
      <c r="Q790" s="178">
        <f>VLOOKUP(A790,'BASE REGISTRO AGOSTO'!$A$1:$T$889,17,FALSE)</f>
        <v>0</v>
      </c>
      <c r="R790" s="178" t="str">
        <f>VLOOKUP(A790,'BASE REGISTRO AGOSTO'!$A$1:$T$889,18,FALSE)</f>
        <v>93401: Instituciones de Asistencia Social.</v>
      </c>
      <c r="S790" s="178" t="str">
        <f>VLOOKUP(A790,'BASE REGISTRO AGOSTO'!$A$1:$T$889,19,FALSE)</f>
        <v xml:space="preserve">Certificado Financiero correspondiente al año 2020, aprobados por el Subdepartamento de Supervisión Financiera. </v>
      </c>
      <c r="T790" s="183">
        <f>VLOOKUP(A790,'BASE REGISTRO AGOSTO'!$A$1:$T$889,20,FALSE)</f>
        <v>39143</v>
      </c>
      <c r="U790" s="177">
        <v>7347</v>
      </c>
      <c r="V790" s="179">
        <v>0</v>
      </c>
      <c r="W790" s="179">
        <v>45517048</v>
      </c>
      <c r="X790" s="180">
        <v>44469</v>
      </c>
      <c r="Y790" s="176" t="s">
        <v>6489</v>
      </c>
      <c r="Z790" s="176" t="s">
        <v>6490</v>
      </c>
      <c r="AA790" s="181" t="s">
        <v>6583</v>
      </c>
    </row>
    <row r="791" spans="1:27" ht="15.75" customHeight="1" x14ac:dyDescent="0.2">
      <c r="A791" s="177">
        <v>7347</v>
      </c>
      <c r="B791" s="178" t="str">
        <f>VLOOKUP(A791,'BASE REGISTRO AGOSTO'!$A$1:$T$889,2,FALSE)</f>
        <v>Fundación León Bloy para la Promoción Integral de la Familia</v>
      </c>
      <c r="C791" s="178">
        <f>VLOOKUP(A791,'BASE REGISTRO AGOSTO'!$A$1:$T$889,3,FALSE)</f>
        <v>653176902</v>
      </c>
      <c r="D791" s="178" t="str">
        <f>VLOOKUP(A791,'BASE REGISTRO AGOSTO'!$A$1:$T$889,4,FALSE)</f>
        <v>Fundación de Derecho Privado.</v>
      </c>
      <c r="E791" s="178" t="str">
        <f>VLOOKUP(A791,'BASE REGISTRO AGOSTO'!$A$1:$T$889,5,FALSE)</f>
        <v>Otorgado por Decreto Supremo Nº 3080, de fecha 21 de septiembre de 2004, por el Ministerio de Justicia.</v>
      </c>
      <c r="F791" s="178" t="str">
        <f>VLOOKUP(A791,'BASE REGISTRO AGOSTO'!$A$1:$T$889,6,FALSE)</f>
        <v xml:space="preserve">Certificado de Vigencia, folio Nº 500395976348, de 29 de junio de 2021, emitido por el Servicio de Registro Civil e Identificación.
</v>
      </c>
      <c r="G791" s="178" t="str">
        <f>VLOOKUP(A791,'BASE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1" s="178" t="str">
        <f>VLOOKUP(A791,'BASE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1" s="178" t="str">
        <f>VLOOKUP(A791,'BASE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1" s="178" t="str">
        <f>VLOOKUP(A791,'BASE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1" s="178" t="str">
        <f>VLOOKUP(A791,'BASE REGISTRO AGOSTO'!$A$1:$T$889,11,FALSE)</f>
        <v xml:space="preserve">Representante Legal: 
Juan Alberto Rabah Cahbar, 
</v>
      </c>
      <c r="L791" s="178" t="str">
        <f>VLOOKUP(A791,'BASE REGISTRO AGOSTO'!$A$1:$T$889,12,FALSE)</f>
        <v xml:space="preserve">Coronel Santiago Bueras Nº 182, comuna de Santiago, Región Metropolitana.
</v>
      </c>
      <c r="M791" s="178" t="str">
        <f>VLOOKUP(A791,'BASE REGISTRO AGOSTO'!$A$1:$T$889,13,FALSE)</f>
        <v>XIII</v>
      </c>
      <c r="N791" s="178" t="str">
        <f>VLOOKUP(A791,'BASE REGISTRO AGOSTO'!$A$1:$T$889,14,FALSE)</f>
        <v>Santiago</v>
      </c>
      <c r="O791" s="178" t="str">
        <f>VLOOKUP(A791,'BASE REGISTRO AGOSTO'!$A$1:$T$889,15,FALSE)</f>
        <v>(02) 6385219</v>
      </c>
      <c r="P791" s="178" t="str">
        <f>VLOOKUP(A791,'BASE REGISTRO AGOSTO'!$A$1:$T$889,16,FALSE)</f>
        <v xml:space="preserve">contacto@fundacionleonbloy.cl 
www.fundacionleonbloy.cl
</v>
      </c>
      <c r="Q791" s="178">
        <f>VLOOKUP(A791,'BASE REGISTRO AGOSTO'!$A$1:$T$889,17,FALSE)</f>
        <v>0</v>
      </c>
      <c r="R791" s="178" t="str">
        <f>VLOOKUP(A791,'BASE REGISTRO AGOSTO'!$A$1:$T$889,18,FALSE)</f>
        <v>93401: Instituciones de Asistencia Social.</v>
      </c>
      <c r="S791" s="178" t="str">
        <f>VLOOKUP(A791,'BASE REGISTRO AGOSTO'!$A$1:$T$889,19,FALSE)</f>
        <v xml:space="preserve">Certificado Financiero correspondiente al año 2020, aprobados por el Subdepartamento de Supervisión Financiera. </v>
      </c>
      <c r="T791" s="183">
        <f>VLOOKUP(A791,'BASE REGISTRO AGOSTO'!$A$1:$T$889,20,FALSE)</f>
        <v>39143</v>
      </c>
      <c r="U791" s="177">
        <v>7347</v>
      </c>
      <c r="V791" s="179">
        <v>11171520</v>
      </c>
      <c r="W791" s="179">
        <v>79441920</v>
      </c>
      <c r="X791" s="180">
        <v>44469</v>
      </c>
      <c r="Y791" s="176" t="s">
        <v>6489</v>
      </c>
      <c r="Z791" s="176" t="s">
        <v>6490</v>
      </c>
      <c r="AA791" s="181" t="s">
        <v>6690</v>
      </c>
    </row>
    <row r="792" spans="1:27" ht="15.75" customHeight="1" x14ac:dyDescent="0.2">
      <c r="A792" s="177">
        <v>7347</v>
      </c>
      <c r="B792" s="178" t="str">
        <f>VLOOKUP(A792,'BASE REGISTRO AGOSTO'!$A$1:$T$889,2,FALSE)</f>
        <v>Fundación León Bloy para la Promoción Integral de la Familia</v>
      </c>
      <c r="C792" s="178">
        <f>VLOOKUP(A792,'BASE REGISTRO AGOSTO'!$A$1:$T$889,3,FALSE)</f>
        <v>653176902</v>
      </c>
      <c r="D792" s="178" t="str">
        <f>VLOOKUP(A792,'BASE REGISTRO AGOSTO'!$A$1:$T$889,4,FALSE)</f>
        <v>Fundación de Derecho Privado.</v>
      </c>
      <c r="E792" s="178" t="str">
        <f>VLOOKUP(A792,'BASE REGISTRO AGOSTO'!$A$1:$T$889,5,FALSE)</f>
        <v>Otorgado por Decreto Supremo Nº 3080, de fecha 21 de septiembre de 2004, por el Ministerio de Justicia.</v>
      </c>
      <c r="F792" s="178" t="str">
        <f>VLOOKUP(A792,'BASE REGISTRO AGOSTO'!$A$1:$T$889,6,FALSE)</f>
        <v xml:space="preserve">Certificado de Vigencia, folio Nº 500395976348, de 29 de junio de 2021, emitido por el Servicio de Registro Civil e Identificación.
</v>
      </c>
      <c r="G792" s="178" t="str">
        <f>VLOOKUP(A792,'BASE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2" s="178" t="str">
        <f>VLOOKUP(A792,'BASE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2" s="178" t="str">
        <f>VLOOKUP(A792,'BASE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2" s="178" t="str">
        <f>VLOOKUP(A792,'BASE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2" s="178" t="str">
        <f>VLOOKUP(A792,'BASE REGISTRO AGOSTO'!$A$1:$T$889,11,FALSE)</f>
        <v xml:space="preserve">Representante Legal: 
Juan Alberto Rabah Cahbar, 
</v>
      </c>
      <c r="L792" s="178" t="str">
        <f>VLOOKUP(A792,'BASE REGISTRO AGOSTO'!$A$1:$T$889,12,FALSE)</f>
        <v xml:space="preserve">Coronel Santiago Bueras Nº 182, comuna de Santiago, Región Metropolitana.
</v>
      </c>
      <c r="M792" s="178" t="str">
        <f>VLOOKUP(A792,'BASE REGISTRO AGOSTO'!$A$1:$T$889,13,FALSE)</f>
        <v>XIII</v>
      </c>
      <c r="N792" s="178" t="str">
        <f>VLOOKUP(A792,'BASE REGISTRO AGOSTO'!$A$1:$T$889,14,FALSE)</f>
        <v>Santiago</v>
      </c>
      <c r="O792" s="178" t="str">
        <f>VLOOKUP(A792,'BASE REGISTRO AGOSTO'!$A$1:$T$889,15,FALSE)</f>
        <v>(02) 6385219</v>
      </c>
      <c r="P792" s="178" t="str">
        <f>VLOOKUP(A792,'BASE REGISTRO AGOSTO'!$A$1:$T$889,16,FALSE)</f>
        <v xml:space="preserve">contacto@fundacionleonbloy.cl 
www.fundacionleonbloy.cl
</v>
      </c>
      <c r="Q792" s="178">
        <f>VLOOKUP(A792,'BASE REGISTRO AGOSTO'!$A$1:$T$889,17,FALSE)</f>
        <v>0</v>
      </c>
      <c r="R792" s="178" t="str">
        <f>VLOOKUP(A792,'BASE REGISTRO AGOSTO'!$A$1:$T$889,18,FALSE)</f>
        <v>93401: Instituciones de Asistencia Social.</v>
      </c>
      <c r="S792" s="178" t="str">
        <f>VLOOKUP(A792,'BASE REGISTRO AGOSTO'!$A$1:$T$889,19,FALSE)</f>
        <v xml:space="preserve">Certificado Financiero correspondiente al año 2020, aprobados por el Subdepartamento de Supervisión Financiera. </v>
      </c>
      <c r="T792" s="183">
        <f>VLOOKUP(A792,'BASE REGISTRO AGOSTO'!$A$1:$T$889,20,FALSE)</f>
        <v>39143</v>
      </c>
      <c r="U792" s="177">
        <v>7347</v>
      </c>
      <c r="V792" s="179">
        <v>11704236</v>
      </c>
      <c r="W792" s="179">
        <v>147505440</v>
      </c>
      <c r="X792" s="180">
        <v>44469</v>
      </c>
      <c r="Y792" s="176" t="s">
        <v>6489</v>
      </c>
      <c r="Z792" s="176" t="s">
        <v>6490</v>
      </c>
      <c r="AA792" s="181" t="s">
        <v>6691</v>
      </c>
    </row>
    <row r="793" spans="1:27" ht="15.75" customHeight="1" x14ac:dyDescent="0.2">
      <c r="A793" s="177">
        <v>7347</v>
      </c>
      <c r="B793" s="178" t="str">
        <f>VLOOKUP(A793,'BASE REGISTRO AGOSTO'!$A$1:$T$889,2,FALSE)</f>
        <v>Fundación León Bloy para la Promoción Integral de la Familia</v>
      </c>
      <c r="C793" s="178">
        <f>VLOOKUP(A793,'BASE REGISTRO AGOSTO'!$A$1:$T$889,3,FALSE)</f>
        <v>653176902</v>
      </c>
      <c r="D793" s="178" t="str">
        <f>VLOOKUP(A793,'BASE REGISTRO AGOSTO'!$A$1:$T$889,4,FALSE)</f>
        <v>Fundación de Derecho Privado.</v>
      </c>
      <c r="E793" s="178" t="str">
        <f>VLOOKUP(A793,'BASE REGISTRO AGOSTO'!$A$1:$T$889,5,FALSE)</f>
        <v>Otorgado por Decreto Supremo Nº 3080, de fecha 21 de septiembre de 2004, por el Ministerio de Justicia.</v>
      </c>
      <c r="F793" s="178" t="str">
        <f>VLOOKUP(A793,'BASE REGISTRO AGOSTO'!$A$1:$T$889,6,FALSE)</f>
        <v xml:space="preserve">Certificado de Vigencia, folio Nº 500395976348, de 29 de junio de 2021, emitido por el Servicio de Registro Civil e Identificación.
</v>
      </c>
      <c r="G793" s="178" t="str">
        <f>VLOOKUP(A793,'BASE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3" s="178" t="str">
        <f>VLOOKUP(A793,'BASE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3" s="178" t="str">
        <f>VLOOKUP(A793,'BASE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3" s="178" t="str">
        <f>VLOOKUP(A793,'BASE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3" s="178" t="str">
        <f>VLOOKUP(A793,'BASE REGISTRO AGOSTO'!$A$1:$T$889,11,FALSE)</f>
        <v xml:space="preserve">Representante Legal: 
Juan Alberto Rabah Cahbar, 
</v>
      </c>
      <c r="L793" s="178" t="str">
        <f>VLOOKUP(A793,'BASE REGISTRO AGOSTO'!$A$1:$T$889,12,FALSE)</f>
        <v xml:space="preserve">Coronel Santiago Bueras Nº 182, comuna de Santiago, Región Metropolitana.
</v>
      </c>
      <c r="M793" s="178" t="str">
        <f>VLOOKUP(A793,'BASE REGISTRO AGOSTO'!$A$1:$T$889,13,FALSE)</f>
        <v>XIII</v>
      </c>
      <c r="N793" s="178" t="str">
        <f>VLOOKUP(A793,'BASE REGISTRO AGOSTO'!$A$1:$T$889,14,FALSE)</f>
        <v>Santiago</v>
      </c>
      <c r="O793" s="178" t="str">
        <f>VLOOKUP(A793,'BASE REGISTRO AGOSTO'!$A$1:$T$889,15,FALSE)</f>
        <v>(02) 6385219</v>
      </c>
      <c r="P793" s="178" t="str">
        <f>VLOOKUP(A793,'BASE REGISTRO AGOSTO'!$A$1:$T$889,16,FALSE)</f>
        <v xml:space="preserve">contacto@fundacionleonbloy.cl 
www.fundacionleonbloy.cl
</v>
      </c>
      <c r="Q793" s="178">
        <f>VLOOKUP(A793,'BASE REGISTRO AGOSTO'!$A$1:$T$889,17,FALSE)</f>
        <v>0</v>
      </c>
      <c r="R793" s="178" t="str">
        <f>VLOOKUP(A793,'BASE REGISTRO AGOSTO'!$A$1:$T$889,18,FALSE)</f>
        <v>93401: Instituciones de Asistencia Social.</v>
      </c>
      <c r="S793" s="178" t="str">
        <f>VLOOKUP(A793,'BASE REGISTRO AGOSTO'!$A$1:$T$889,19,FALSE)</f>
        <v xml:space="preserve">Certificado Financiero correspondiente al año 2020, aprobados por el Subdepartamento de Supervisión Financiera. </v>
      </c>
      <c r="T793" s="183">
        <f>VLOOKUP(A793,'BASE REGISTRO AGOSTO'!$A$1:$T$889,20,FALSE)</f>
        <v>39143</v>
      </c>
      <c r="U793" s="177">
        <v>7347</v>
      </c>
      <c r="V793" s="179">
        <v>10085400</v>
      </c>
      <c r="W793" s="179">
        <v>73313100</v>
      </c>
      <c r="X793" s="180">
        <v>44469</v>
      </c>
      <c r="Y793" s="176" t="s">
        <v>6489</v>
      </c>
      <c r="Z793" s="176" t="s">
        <v>6490</v>
      </c>
      <c r="AA793" s="181" t="s">
        <v>6624</v>
      </c>
    </row>
    <row r="794" spans="1:27" ht="15.75" customHeight="1" x14ac:dyDescent="0.2">
      <c r="A794" s="177">
        <v>7347</v>
      </c>
      <c r="B794" s="178" t="str">
        <f>VLOOKUP(A794,'BASE REGISTRO AGOSTO'!$A$1:$T$889,2,FALSE)</f>
        <v>Fundación León Bloy para la Promoción Integral de la Familia</v>
      </c>
      <c r="C794" s="178">
        <f>VLOOKUP(A794,'BASE REGISTRO AGOSTO'!$A$1:$T$889,3,FALSE)</f>
        <v>653176902</v>
      </c>
      <c r="D794" s="178" t="str">
        <f>VLOOKUP(A794,'BASE REGISTRO AGOSTO'!$A$1:$T$889,4,FALSE)</f>
        <v>Fundación de Derecho Privado.</v>
      </c>
      <c r="E794" s="178" t="str">
        <f>VLOOKUP(A794,'BASE REGISTRO AGOSTO'!$A$1:$T$889,5,FALSE)</f>
        <v>Otorgado por Decreto Supremo Nº 3080, de fecha 21 de septiembre de 2004, por el Ministerio de Justicia.</v>
      </c>
      <c r="F794" s="178" t="str">
        <f>VLOOKUP(A794,'BASE REGISTRO AGOSTO'!$A$1:$T$889,6,FALSE)</f>
        <v xml:space="preserve">Certificado de Vigencia, folio Nº 500395976348, de 29 de junio de 2021, emitido por el Servicio de Registro Civil e Identificación.
</v>
      </c>
      <c r="G794" s="178" t="str">
        <f>VLOOKUP(A794,'BASE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4" s="178" t="str">
        <f>VLOOKUP(A794,'BASE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4" s="178" t="str">
        <f>VLOOKUP(A794,'BASE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4" s="178" t="str">
        <f>VLOOKUP(A794,'BASE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4" s="178" t="str">
        <f>VLOOKUP(A794,'BASE REGISTRO AGOSTO'!$A$1:$T$889,11,FALSE)</f>
        <v xml:space="preserve">Representante Legal: 
Juan Alberto Rabah Cahbar, 
</v>
      </c>
      <c r="L794" s="178" t="str">
        <f>VLOOKUP(A794,'BASE REGISTRO AGOSTO'!$A$1:$T$889,12,FALSE)</f>
        <v xml:space="preserve">Coronel Santiago Bueras Nº 182, comuna de Santiago, Región Metropolitana.
</v>
      </c>
      <c r="M794" s="178" t="str">
        <f>VLOOKUP(A794,'BASE REGISTRO AGOSTO'!$A$1:$T$889,13,FALSE)</f>
        <v>XIII</v>
      </c>
      <c r="N794" s="178" t="str">
        <f>VLOOKUP(A794,'BASE REGISTRO AGOSTO'!$A$1:$T$889,14,FALSE)</f>
        <v>Santiago</v>
      </c>
      <c r="O794" s="178" t="str">
        <f>VLOOKUP(A794,'BASE REGISTRO AGOSTO'!$A$1:$T$889,15,FALSE)</f>
        <v>(02) 6385219</v>
      </c>
      <c r="P794" s="178" t="str">
        <f>VLOOKUP(A794,'BASE REGISTRO AGOSTO'!$A$1:$T$889,16,FALSE)</f>
        <v xml:space="preserve">contacto@fundacionleonbloy.cl 
www.fundacionleonbloy.cl
</v>
      </c>
      <c r="Q794" s="178">
        <f>VLOOKUP(A794,'BASE REGISTRO AGOSTO'!$A$1:$T$889,17,FALSE)</f>
        <v>0</v>
      </c>
      <c r="R794" s="178" t="str">
        <f>VLOOKUP(A794,'BASE REGISTRO AGOSTO'!$A$1:$T$889,18,FALSE)</f>
        <v>93401: Instituciones de Asistencia Social.</v>
      </c>
      <c r="S794" s="178" t="str">
        <f>VLOOKUP(A794,'BASE REGISTRO AGOSTO'!$A$1:$T$889,19,FALSE)</f>
        <v xml:space="preserve">Certificado Financiero correspondiente al año 2020, aprobados por el Subdepartamento de Supervisión Financiera. </v>
      </c>
      <c r="T794" s="183">
        <f>VLOOKUP(A794,'BASE REGISTRO AGOSTO'!$A$1:$T$889,20,FALSE)</f>
        <v>39143</v>
      </c>
      <c r="U794" s="177">
        <v>7347</v>
      </c>
      <c r="V794" s="179">
        <v>23248140</v>
      </c>
      <c r="W794" s="179">
        <v>194838871</v>
      </c>
      <c r="X794" s="180">
        <v>44469</v>
      </c>
      <c r="Y794" s="176" t="s">
        <v>6489</v>
      </c>
      <c r="Z794" s="176" t="s">
        <v>6490</v>
      </c>
      <c r="AA794" s="181" t="s">
        <v>6688</v>
      </c>
    </row>
    <row r="795" spans="1:27" ht="15.75" customHeight="1" x14ac:dyDescent="0.2">
      <c r="A795" s="177">
        <v>7347</v>
      </c>
      <c r="B795" s="178" t="str">
        <f>VLOOKUP(A795,'BASE REGISTRO AGOSTO'!$A$1:$T$889,2,FALSE)</f>
        <v>Fundación León Bloy para la Promoción Integral de la Familia</v>
      </c>
      <c r="C795" s="178">
        <f>VLOOKUP(A795,'BASE REGISTRO AGOSTO'!$A$1:$T$889,3,FALSE)</f>
        <v>653176902</v>
      </c>
      <c r="D795" s="178" t="str">
        <f>VLOOKUP(A795,'BASE REGISTRO AGOSTO'!$A$1:$T$889,4,FALSE)</f>
        <v>Fundación de Derecho Privado.</v>
      </c>
      <c r="E795" s="178" t="str">
        <f>VLOOKUP(A795,'BASE REGISTRO AGOSTO'!$A$1:$T$889,5,FALSE)</f>
        <v>Otorgado por Decreto Supremo Nº 3080, de fecha 21 de septiembre de 2004, por el Ministerio de Justicia.</v>
      </c>
      <c r="F795" s="178" t="str">
        <f>VLOOKUP(A795,'BASE REGISTRO AGOSTO'!$A$1:$T$889,6,FALSE)</f>
        <v xml:space="preserve">Certificado de Vigencia, folio Nº 500395976348, de 29 de junio de 2021, emitido por el Servicio de Registro Civil e Identificación.
</v>
      </c>
      <c r="G795" s="178" t="str">
        <f>VLOOKUP(A795,'BASE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5" s="178" t="str">
        <f>VLOOKUP(A795,'BASE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5" s="178" t="str">
        <f>VLOOKUP(A795,'BASE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5" s="178" t="str">
        <f>VLOOKUP(A795,'BASE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5" s="178" t="str">
        <f>VLOOKUP(A795,'BASE REGISTRO AGOSTO'!$A$1:$T$889,11,FALSE)</f>
        <v xml:space="preserve">Representante Legal: 
Juan Alberto Rabah Cahbar, 
</v>
      </c>
      <c r="L795" s="178" t="str">
        <f>VLOOKUP(A795,'BASE REGISTRO AGOSTO'!$A$1:$T$889,12,FALSE)</f>
        <v xml:space="preserve">Coronel Santiago Bueras Nº 182, comuna de Santiago, Región Metropolitana.
</v>
      </c>
      <c r="M795" s="178" t="str">
        <f>VLOOKUP(A795,'BASE REGISTRO AGOSTO'!$A$1:$T$889,13,FALSE)</f>
        <v>XIII</v>
      </c>
      <c r="N795" s="178" t="str">
        <f>VLOOKUP(A795,'BASE REGISTRO AGOSTO'!$A$1:$T$889,14,FALSE)</f>
        <v>Santiago</v>
      </c>
      <c r="O795" s="178" t="str">
        <f>VLOOKUP(A795,'BASE REGISTRO AGOSTO'!$A$1:$T$889,15,FALSE)</f>
        <v>(02) 6385219</v>
      </c>
      <c r="P795" s="178" t="str">
        <f>VLOOKUP(A795,'BASE REGISTRO AGOSTO'!$A$1:$T$889,16,FALSE)</f>
        <v xml:space="preserve">contacto@fundacionleonbloy.cl 
www.fundacionleonbloy.cl
</v>
      </c>
      <c r="Q795" s="178">
        <f>VLOOKUP(A795,'BASE REGISTRO AGOSTO'!$A$1:$T$889,17,FALSE)</f>
        <v>0</v>
      </c>
      <c r="R795" s="178" t="str">
        <f>VLOOKUP(A795,'BASE REGISTRO AGOSTO'!$A$1:$T$889,18,FALSE)</f>
        <v>93401: Instituciones de Asistencia Social.</v>
      </c>
      <c r="S795" s="178" t="str">
        <f>VLOOKUP(A795,'BASE REGISTRO AGOSTO'!$A$1:$T$889,19,FALSE)</f>
        <v xml:space="preserve">Certificado Financiero correspondiente al año 2020, aprobados por el Subdepartamento de Supervisión Financiera. </v>
      </c>
      <c r="T795" s="183">
        <f>VLOOKUP(A795,'BASE REGISTRO AGOSTO'!$A$1:$T$889,20,FALSE)</f>
        <v>39143</v>
      </c>
      <c r="U795" s="177">
        <v>7347</v>
      </c>
      <c r="V795" s="179">
        <v>15940104</v>
      </c>
      <c r="W795" s="179">
        <v>66698112</v>
      </c>
      <c r="X795" s="180">
        <v>44469</v>
      </c>
      <c r="Y795" s="176" t="s">
        <v>6489</v>
      </c>
      <c r="Z795" s="176" t="s">
        <v>6490</v>
      </c>
      <c r="AA795" s="181" t="s">
        <v>6533</v>
      </c>
    </row>
    <row r="796" spans="1:27" ht="15.75" customHeight="1" x14ac:dyDescent="0.2">
      <c r="A796" s="177">
        <v>7347</v>
      </c>
      <c r="B796" s="178" t="str">
        <f>VLOOKUP(A796,'BASE REGISTRO AGOSTO'!$A$1:$T$889,2,FALSE)</f>
        <v>Fundación León Bloy para la Promoción Integral de la Familia</v>
      </c>
      <c r="C796" s="178">
        <f>VLOOKUP(A796,'BASE REGISTRO AGOSTO'!$A$1:$T$889,3,FALSE)</f>
        <v>653176902</v>
      </c>
      <c r="D796" s="178" t="str">
        <f>VLOOKUP(A796,'BASE REGISTRO AGOSTO'!$A$1:$T$889,4,FALSE)</f>
        <v>Fundación de Derecho Privado.</v>
      </c>
      <c r="E796" s="178" t="str">
        <f>VLOOKUP(A796,'BASE REGISTRO AGOSTO'!$A$1:$T$889,5,FALSE)</f>
        <v>Otorgado por Decreto Supremo Nº 3080, de fecha 21 de septiembre de 2004, por el Ministerio de Justicia.</v>
      </c>
      <c r="F796" s="178" t="str">
        <f>VLOOKUP(A796,'BASE REGISTRO AGOSTO'!$A$1:$T$889,6,FALSE)</f>
        <v xml:space="preserve">Certificado de Vigencia, folio Nº 500395976348, de 29 de junio de 2021, emitido por el Servicio de Registro Civil e Identificación.
</v>
      </c>
      <c r="G796" s="178" t="str">
        <f>VLOOKUP(A796,'BASE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6" s="178" t="str">
        <f>VLOOKUP(A796,'BASE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6" s="178" t="str">
        <f>VLOOKUP(A796,'BASE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6" s="178" t="str">
        <f>VLOOKUP(A796,'BASE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6" s="178" t="str">
        <f>VLOOKUP(A796,'BASE REGISTRO AGOSTO'!$A$1:$T$889,11,FALSE)</f>
        <v xml:space="preserve">Representante Legal: 
Juan Alberto Rabah Cahbar, 
</v>
      </c>
      <c r="L796" s="178" t="str">
        <f>VLOOKUP(A796,'BASE REGISTRO AGOSTO'!$A$1:$T$889,12,FALSE)</f>
        <v xml:space="preserve">Coronel Santiago Bueras Nº 182, comuna de Santiago, Región Metropolitana.
</v>
      </c>
      <c r="M796" s="178" t="str">
        <f>VLOOKUP(A796,'BASE REGISTRO AGOSTO'!$A$1:$T$889,13,FALSE)</f>
        <v>XIII</v>
      </c>
      <c r="N796" s="178" t="str">
        <f>VLOOKUP(A796,'BASE REGISTRO AGOSTO'!$A$1:$T$889,14,FALSE)</f>
        <v>Santiago</v>
      </c>
      <c r="O796" s="178" t="str">
        <f>VLOOKUP(A796,'BASE REGISTRO AGOSTO'!$A$1:$T$889,15,FALSE)</f>
        <v>(02) 6385219</v>
      </c>
      <c r="P796" s="178" t="str">
        <f>VLOOKUP(A796,'BASE REGISTRO AGOSTO'!$A$1:$T$889,16,FALSE)</f>
        <v xml:space="preserve">contacto@fundacionleonbloy.cl 
www.fundacionleonbloy.cl
</v>
      </c>
      <c r="Q796" s="178">
        <f>VLOOKUP(A796,'BASE REGISTRO AGOSTO'!$A$1:$T$889,17,FALSE)</f>
        <v>0</v>
      </c>
      <c r="R796" s="178" t="str">
        <f>VLOOKUP(A796,'BASE REGISTRO AGOSTO'!$A$1:$T$889,18,FALSE)</f>
        <v>93401: Instituciones de Asistencia Social.</v>
      </c>
      <c r="S796" s="178" t="str">
        <f>VLOOKUP(A796,'BASE REGISTRO AGOSTO'!$A$1:$T$889,19,FALSE)</f>
        <v xml:space="preserve">Certificado Financiero correspondiente al año 2020, aprobados por el Subdepartamento de Supervisión Financiera. </v>
      </c>
      <c r="T796" s="183">
        <f>VLOOKUP(A796,'BASE REGISTRO AGOSTO'!$A$1:$T$889,20,FALSE)</f>
        <v>39143</v>
      </c>
      <c r="U796" s="177">
        <v>7347</v>
      </c>
      <c r="V796" s="179">
        <v>61401984</v>
      </c>
      <c r="W796" s="179">
        <v>275450376</v>
      </c>
      <c r="X796" s="180">
        <v>44469</v>
      </c>
      <c r="Y796" s="176" t="s">
        <v>6489</v>
      </c>
      <c r="Z796" s="176" t="s">
        <v>6490</v>
      </c>
      <c r="AA796" s="181" t="s">
        <v>6534</v>
      </c>
    </row>
    <row r="797" spans="1:27" ht="15.75" customHeight="1" x14ac:dyDescent="0.2">
      <c r="A797" s="177">
        <v>7347</v>
      </c>
      <c r="B797" s="178" t="str">
        <f>VLOOKUP(A797,'BASE REGISTRO AGOSTO'!$A$1:$T$889,2,FALSE)</f>
        <v>Fundación León Bloy para la Promoción Integral de la Familia</v>
      </c>
      <c r="C797" s="178">
        <f>VLOOKUP(A797,'BASE REGISTRO AGOSTO'!$A$1:$T$889,3,FALSE)</f>
        <v>653176902</v>
      </c>
      <c r="D797" s="178" t="str">
        <f>VLOOKUP(A797,'BASE REGISTRO AGOSTO'!$A$1:$T$889,4,FALSE)</f>
        <v>Fundación de Derecho Privado.</v>
      </c>
      <c r="E797" s="178" t="str">
        <f>VLOOKUP(A797,'BASE REGISTRO AGOSTO'!$A$1:$T$889,5,FALSE)</f>
        <v>Otorgado por Decreto Supremo Nº 3080, de fecha 21 de septiembre de 2004, por el Ministerio de Justicia.</v>
      </c>
      <c r="F797" s="178" t="str">
        <f>VLOOKUP(A797,'BASE REGISTRO AGOSTO'!$A$1:$T$889,6,FALSE)</f>
        <v xml:space="preserve">Certificado de Vigencia, folio Nº 500395976348, de 29 de junio de 2021, emitido por el Servicio de Registro Civil e Identificación.
</v>
      </c>
      <c r="G797" s="178" t="str">
        <f>VLOOKUP(A797,'BASE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7" s="178" t="str">
        <f>VLOOKUP(A797,'BASE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7" s="178" t="str">
        <f>VLOOKUP(A797,'BASE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7" s="178" t="str">
        <f>VLOOKUP(A797,'BASE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7" s="178" t="str">
        <f>VLOOKUP(A797,'BASE REGISTRO AGOSTO'!$A$1:$T$889,11,FALSE)</f>
        <v xml:space="preserve">Representante Legal: 
Juan Alberto Rabah Cahbar, 
</v>
      </c>
      <c r="L797" s="178" t="str">
        <f>VLOOKUP(A797,'BASE REGISTRO AGOSTO'!$A$1:$T$889,12,FALSE)</f>
        <v xml:space="preserve">Coronel Santiago Bueras Nº 182, comuna de Santiago, Región Metropolitana.
</v>
      </c>
      <c r="M797" s="178" t="str">
        <f>VLOOKUP(A797,'BASE REGISTRO AGOSTO'!$A$1:$T$889,13,FALSE)</f>
        <v>XIII</v>
      </c>
      <c r="N797" s="178" t="str">
        <f>VLOOKUP(A797,'BASE REGISTRO AGOSTO'!$A$1:$T$889,14,FALSE)</f>
        <v>Santiago</v>
      </c>
      <c r="O797" s="178" t="str">
        <f>VLOOKUP(A797,'BASE REGISTRO AGOSTO'!$A$1:$T$889,15,FALSE)</f>
        <v>(02) 6385219</v>
      </c>
      <c r="P797" s="178" t="str">
        <f>VLOOKUP(A797,'BASE REGISTRO AGOSTO'!$A$1:$T$889,16,FALSE)</f>
        <v xml:space="preserve">contacto@fundacionleonbloy.cl 
www.fundacionleonbloy.cl
</v>
      </c>
      <c r="Q797" s="178">
        <f>VLOOKUP(A797,'BASE REGISTRO AGOSTO'!$A$1:$T$889,17,FALSE)</f>
        <v>0</v>
      </c>
      <c r="R797" s="178" t="str">
        <f>VLOOKUP(A797,'BASE REGISTRO AGOSTO'!$A$1:$T$889,18,FALSE)</f>
        <v>93401: Instituciones de Asistencia Social.</v>
      </c>
      <c r="S797" s="178" t="str">
        <f>VLOOKUP(A797,'BASE REGISTRO AGOSTO'!$A$1:$T$889,19,FALSE)</f>
        <v xml:space="preserve">Certificado Financiero correspondiente al año 2020, aprobados por el Subdepartamento de Supervisión Financiera. </v>
      </c>
      <c r="T797" s="183">
        <f>VLOOKUP(A797,'BASE REGISTRO AGOSTO'!$A$1:$T$889,20,FALSE)</f>
        <v>39143</v>
      </c>
      <c r="U797" s="177">
        <v>7347</v>
      </c>
      <c r="V797" s="179">
        <v>7953492</v>
      </c>
      <c r="W797" s="179">
        <v>173571756</v>
      </c>
      <c r="X797" s="180">
        <v>44469</v>
      </c>
      <c r="Y797" s="176" t="s">
        <v>6489</v>
      </c>
      <c r="Z797" s="176" t="s">
        <v>6490</v>
      </c>
      <c r="AA797" s="181" t="s">
        <v>6507</v>
      </c>
    </row>
    <row r="798" spans="1:27" ht="15.75" customHeight="1" x14ac:dyDescent="0.2">
      <c r="A798" s="177">
        <v>7347</v>
      </c>
      <c r="B798" s="178" t="str">
        <f>VLOOKUP(A798,'BASE REGISTRO AGOSTO'!$A$1:$T$889,2,FALSE)</f>
        <v>Fundación León Bloy para la Promoción Integral de la Familia</v>
      </c>
      <c r="C798" s="178">
        <f>VLOOKUP(A798,'BASE REGISTRO AGOSTO'!$A$1:$T$889,3,FALSE)</f>
        <v>653176902</v>
      </c>
      <c r="D798" s="178" t="str">
        <f>VLOOKUP(A798,'BASE REGISTRO AGOSTO'!$A$1:$T$889,4,FALSE)</f>
        <v>Fundación de Derecho Privado.</v>
      </c>
      <c r="E798" s="178" t="str">
        <f>VLOOKUP(A798,'BASE REGISTRO AGOSTO'!$A$1:$T$889,5,FALSE)</f>
        <v>Otorgado por Decreto Supremo Nº 3080, de fecha 21 de septiembre de 2004, por el Ministerio de Justicia.</v>
      </c>
      <c r="F798" s="178" t="str">
        <f>VLOOKUP(A798,'BASE REGISTRO AGOSTO'!$A$1:$T$889,6,FALSE)</f>
        <v xml:space="preserve">Certificado de Vigencia, folio Nº 500395976348, de 29 de junio de 2021, emitido por el Servicio de Registro Civil e Identificación.
</v>
      </c>
      <c r="G798" s="178" t="str">
        <f>VLOOKUP(A798,'BASE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8" s="178" t="str">
        <f>VLOOKUP(A798,'BASE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8" s="178" t="str">
        <f>VLOOKUP(A798,'BASE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8" s="178" t="str">
        <f>VLOOKUP(A798,'BASE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8" s="178" t="str">
        <f>VLOOKUP(A798,'BASE REGISTRO AGOSTO'!$A$1:$T$889,11,FALSE)</f>
        <v xml:space="preserve">Representante Legal: 
Juan Alberto Rabah Cahbar, 
</v>
      </c>
      <c r="L798" s="178" t="str">
        <f>VLOOKUP(A798,'BASE REGISTRO AGOSTO'!$A$1:$T$889,12,FALSE)</f>
        <v xml:space="preserve">Coronel Santiago Bueras Nº 182, comuna de Santiago, Región Metropolitana.
</v>
      </c>
      <c r="M798" s="178" t="str">
        <f>VLOOKUP(A798,'BASE REGISTRO AGOSTO'!$A$1:$T$889,13,FALSE)</f>
        <v>XIII</v>
      </c>
      <c r="N798" s="178" t="str">
        <f>VLOOKUP(A798,'BASE REGISTRO AGOSTO'!$A$1:$T$889,14,FALSE)</f>
        <v>Santiago</v>
      </c>
      <c r="O798" s="178" t="str">
        <f>VLOOKUP(A798,'BASE REGISTRO AGOSTO'!$A$1:$T$889,15,FALSE)</f>
        <v>(02) 6385219</v>
      </c>
      <c r="P798" s="178" t="str">
        <f>VLOOKUP(A798,'BASE REGISTRO AGOSTO'!$A$1:$T$889,16,FALSE)</f>
        <v xml:space="preserve">contacto@fundacionleonbloy.cl 
www.fundacionleonbloy.cl
</v>
      </c>
      <c r="Q798" s="178">
        <f>VLOOKUP(A798,'BASE REGISTRO AGOSTO'!$A$1:$T$889,17,FALSE)</f>
        <v>0</v>
      </c>
      <c r="R798" s="178" t="str">
        <f>VLOOKUP(A798,'BASE REGISTRO AGOSTO'!$A$1:$T$889,18,FALSE)</f>
        <v>93401: Instituciones de Asistencia Social.</v>
      </c>
      <c r="S798" s="178" t="str">
        <f>VLOOKUP(A798,'BASE REGISTRO AGOSTO'!$A$1:$T$889,19,FALSE)</f>
        <v xml:space="preserve">Certificado Financiero correspondiente al año 2020, aprobados por el Subdepartamento de Supervisión Financiera. </v>
      </c>
      <c r="T798" s="183">
        <f>VLOOKUP(A798,'BASE REGISTRO AGOSTO'!$A$1:$T$889,20,FALSE)</f>
        <v>39143</v>
      </c>
      <c r="U798" s="177">
        <v>7347</v>
      </c>
      <c r="V798" s="179">
        <v>29821752</v>
      </c>
      <c r="W798" s="179">
        <v>88663596</v>
      </c>
      <c r="X798" s="180">
        <v>44469</v>
      </c>
      <c r="Y798" s="176" t="s">
        <v>6489</v>
      </c>
      <c r="Z798" s="176" t="s">
        <v>6490</v>
      </c>
      <c r="AA798" s="181" t="s">
        <v>6573</v>
      </c>
    </row>
    <row r="799" spans="1:27" ht="15.75" customHeight="1" x14ac:dyDescent="0.2">
      <c r="A799" s="177">
        <v>7347</v>
      </c>
      <c r="B799" s="178" t="str">
        <f>VLOOKUP(A799,'BASE REGISTRO AGOSTO'!$A$1:$T$889,2,FALSE)</f>
        <v>Fundación León Bloy para la Promoción Integral de la Familia</v>
      </c>
      <c r="C799" s="178">
        <f>VLOOKUP(A799,'BASE REGISTRO AGOSTO'!$A$1:$T$889,3,FALSE)</f>
        <v>653176902</v>
      </c>
      <c r="D799" s="178" t="str">
        <f>VLOOKUP(A799,'BASE REGISTRO AGOSTO'!$A$1:$T$889,4,FALSE)</f>
        <v>Fundación de Derecho Privado.</v>
      </c>
      <c r="E799" s="178" t="str">
        <f>VLOOKUP(A799,'BASE REGISTRO AGOSTO'!$A$1:$T$889,5,FALSE)</f>
        <v>Otorgado por Decreto Supremo Nº 3080, de fecha 21 de septiembre de 2004, por el Ministerio de Justicia.</v>
      </c>
      <c r="F799" s="178" t="str">
        <f>VLOOKUP(A799,'BASE REGISTRO AGOSTO'!$A$1:$T$889,6,FALSE)</f>
        <v xml:space="preserve">Certificado de Vigencia, folio Nº 500395976348, de 29 de junio de 2021, emitido por el Servicio de Registro Civil e Identificación.
</v>
      </c>
      <c r="G799" s="178" t="str">
        <f>VLOOKUP(A799,'BASE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9" s="178" t="str">
        <f>VLOOKUP(A799,'BASE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799" s="178" t="str">
        <f>VLOOKUP(A799,'BASE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799" s="178" t="str">
        <f>VLOOKUP(A799,'BASE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799" s="178" t="str">
        <f>VLOOKUP(A799,'BASE REGISTRO AGOSTO'!$A$1:$T$889,11,FALSE)</f>
        <v xml:space="preserve">Representante Legal: 
Juan Alberto Rabah Cahbar, 
</v>
      </c>
      <c r="L799" s="178" t="str">
        <f>VLOOKUP(A799,'BASE REGISTRO AGOSTO'!$A$1:$T$889,12,FALSE)</f>
        <v xml:space="preserve">Coronel Santiago Bueras Nº 182, comuna de Santiago, Región Metropolitana.
</v>
      </c>
      <c r="M799" s="178" t="str">
        <f>VLOOKUP(A799,'BASE REGISTRO AGOSTO'!$A$1:$T$889,13,FALSE)</f>
        <v>XIII</v>
      </c>
      <c r="N799" s="178" t="str">
        <f>VLOOKUP(A799,'BASE REGISTRO AGOSTO'!$A$1:$T$889,14,FALSE)</f>
        <v>Santiago</v>
      </c>
      <c r="O799" s="178" t="str">
        <f>VLOOKUP(A799,'BASE REGISTRO AGOSTO'!$A$1:$T$889,15,FALSE)</f>
        <v>(02) 6385219</v>
      </c>
      <c r="P799" s="178" t="str">
        <f>VLOOKUP(A799,'BASE REGISTRO AGOSTO'!$A$1:$T$889,16,FALSE)</f>
        <v xml:space="preserve">contacto@fundacionleonbloy.cl 
www.fundacionleonbloy.cl
</v>
      </c>
      <c r="Q799" s="178">
        <f>VLOOKUP(A799,'BASE REGISTRO AGOSTO'!$A$1:$T$889,17,FALSE)</f>
        <v>0</v>
      </c>
      <c r="R799" s="178" t="str">
        <f>VLOOKUP(A799,'BASE REGISTRO AGOSTO'!$A$1:$T$889,18,FALSE)</f>
        <v>93401: Instituciones de Asistencia Social.</v>
      </c>
      <c r="S799" s="178" t="str">
        <f>VLOOKUP(A799,'BASE REGISTRO AGOSTO'!$A$1:$T$889,19,FALSE)</f>
        <v xml:space="preserve">Certificado Financiero correspondiente al año 2020, aprobados por el Subdepartamento de Supervisión Financiera. </v>
      </c>
      <c r="T799" s="183">
        <f>VLOOKUP(A799,'BASE REGISTRO AGOSTO'!$A$1:$T$889,20,FALSE)</f>
        <v>39143</v>
      </c>
      <c r="U799" s="177">
        <v>7347</v>
      </c>
      <c r="V799" s="179">
        <v>16291800</v>
      </c>
      <c r="W799" s="179">
        <v>130334400</v>
      </c>
      <c r="X799" s="180">
        <v>44469</v>
      </c>
      <c r="Y799" s="176" t="s">
        <v>6489</v>
      </c>
      <c r="Z799" s="176" t="s">
        <v>6490</v>
      </c>
      <c r="AA799" s="181" t="s">
        <v>6606</v>
      </c>
    </row>
    <row r="800" spans="1:27" ht="15.75" customHeight="1" x14ac:dyDescent="0.2">
      <c r="A800" s="177">
        <v>7347</v>
      </c>
      <c r="B800" s="178" t="str">
        <f>VLOOKUP(A800,'BASE REGISTRO AGOSTO'!$A$1:$T$889,2,FALSE)</f>
        <v>Fundación León Bloy para la Promoción Integral de la Familia</v>
      </c>
      <c r="C800" s="178">
        <f>VLOOKUP(A800,'BASE REGISTRO AGOSTO'!$A$1:$T$889,3,FALSE)</f>
        <v>653176902</v>
      </c>
      <c r="D800" s="178" t="str">
        <f>VLOOKUP(A800,'BASE REGISTRO AGOSTO'!$A$1:$T$889,4,FALSE)</f>
        <v>Fundación de Derecho Privado.</v>
      </c>
      <c r="E800" s="178" t="str">
        <f>VLOOKUP(A800,'BASE REGISTRO AGOSTO'!$A$1:$T$889,5,FALSE)</f>
        <v>Otorgado por Decreto Supremo Nº 3080, de fecha 21 de septiembre de 2004, por el Ministerio de Justicia.</v>
      </c>
      <c r="F800" s="178" t="str">
        <f>VLOOKUP(A800,'BASE REGISTRO AGOSTO'!$A$1:$T$889,6,FALSE)</f>
        <v xml:space="preserve">Certificado de Vigencia, folio Nº 500395976348, de 29 de junio de 2021, emitido por el Servicio de Registro Civil e Identificación.
</v>
      </c>
      <c r="G800" s="178" t="str">
        <f>VLOOKUP(A800,'BASE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0" s="178" t="str">
        <f>VLOOKUP(A800,'BASE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0" s="178" t="str">
        <f>VLOOKUP(A800,'BASE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0" s="178" t="str">
        <f>VLOOKUP(A800,'BASE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800" s="178" t="str">
        <f>VLOOKUP(A800,'BASE REGISTRO AGOSTO'!$A$1:$T$889,11,FALSE)</f>
        <v xml:space="preserve">Representante Legal: 
Juan Alberto Rabah Cahbar, 
</v>
      </c>
      <c r="L800" s="178" t="str">
        <f>VLOOKUP(A800,'BASE REGISTRO AGOSTO'!$A$1:$T$889,12,FALSE)</f>
        <v xml:space="preserve">Coronel Santiago Bueras Nº 182, comuna de Santiago, Región Metropolitana.
</v>
      </c>
      <c r="M800" s="178" t="str">
        <f>VLOOKUP(A800,'BASE REGISTRO AGOSTO'!$A$1:$T$889,13,FALSE)</f>
        <v>XIII</v>
      </c>
      <c r="N800" s="178" t="str">
        <f>VLOOKUP(A800,'BASE REGISTRO AGOSTO'!$A$1:$T$889,14,FALSE)</f>
        <v>Santiago</v>
      </c>
      <c r="O800" s="178" t="str">
        <f>VLOOKUP(A800,'BASE REGISTRO AGOSTO'!$A$1:$T$889,15,FALSE)</f>
        <v>(02) 6385219</v>
      </c>
      <c r="P800" s="178" t="str">
        <f>VLOOKUP(A800,'BASE REGISTRO AGOSTO'!$A$1:$T$889,16,FALSE)</f>
        <v xml:space="preserve">contacto@fundacionleonbloy.cl 
www.fundacionleonbloy.cl
</v>
      </c>
      <c r="Q800" s="178">
        <f>VLOOKUP(A800,'BASE REGISTRO AGOSTO'!$A$1:$T$889,17,FALSE)</f>
        <v>0</v>
      </c>
      <c r="R800" s="178" t="str">
        <f>VLOOKUP(A800,'BASE REGISTRO AGOSTO'!$A$1:$T$889,18,FALSE)</f>
        <v>93401: Instituciones de Asistencia Social.</v>
      </c>
      <c r="S800" s="178" t="str">
        <f>VLOOKUP(A800,'BASE REGISTRO AGOSTO'!$A$1:$T$889,19,FALSE)</f>
        <v xml:space="preserve">Certificado Financiero correspondiente al año 2020, aprobados por el Subdepartamento de Supervisión Financiera. </v>
      </c>
      <c r="T800" s="183">
        <f>VLOOKUP(A800,'BASE REGISTRO AGOSTO'!$A$1:$T$889,20,FALSE)</f>
        <v>39143</v>
      </c>
      <c r="U800" s="177">
        <v>7347</v>
      </c>
      <c r="V800" s="179">
        <v>10550880</v>
      </c>
      <c r="W800" s="179">
        <v>120661036</v>
      </c>
      <c r="X800" s="180">
        <v>44469</v>
      </c>
      <c r="Y800" s="176" t="s">
        <v>6489</v>
      </c>
      <c r="Z800" s="176" t="s">
        <v>6490</v>
      </c>
      <c r="AA800" s="181" t="s">
        <v>6595</v>
      </c>
    </row>
    <row r="801" spans="1:27" ht="15.75" customHeight="1" x14ac:dyDescent="0.2">
      <c r="A801" s="177">
        <v>7347</v>
      </c>
      <c r="B801" s="178" t="str">
        <f>VLOOKUP(A801,'BASE REGISTRO AGOSTO'!$A$1:$T$889,2,FALSE)</f>
        <v>Fundación León Bloy para la Promoción Integral de la Familia</v>
      </c>
      <c r="C801" s="178">
        <f>VLOOKUP(A801,'BASE REGISTRO AGOSTO'!$A$1:$T$889,3,FALSE)</f>
        <v>653176902</v>
      </c>
      <c r="D801" s="178" t="str">
        <f>VLOOKUP(A801,'BASE REGISTRO AGOSTO'!$A$1:$T$889,4,FALSE)</f>
        <v>Fundación de Derecho Privado.</v>
      </c>
      <c r="E801" s="178" t="str">
        <f>VLOOKUP(A801,'BASE REGISTRO AGOSTO'!$A$1:$T$889,5,FALSE)</f>
        <v>Otorgado por Decreto Supremo Nº 3080, de fecha 21 de septiembre de 2004, por el Ministerio de Justicia.</v>
      </c>
      <c r="F801" s="178" t="str">
        <f>VLOOKUP(A801,'BASE REGISTRO AGOSTO'!$A$1:$T$889,6,FALSE)</f>
        <v xml:space="preserve">Certificado de Vigencia, folio Nº 500395976348, de 29 de junio de 2021, emitido por el Servicio de Registro Civil e Identificación.
</v>
      </c>
      <c r="G801" s="178" t="str">
        <f>VLOOKUP(A801,'BASE REGISTRO AGOSTO'!$A$1:$T$889,7,FALSE)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1" s="178" t="str">
        <f>VLOOKUP(A801,'BASE REGISTRO AGOSTO'!$A$1:$T$889,8,FALSE)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1" s="178" t="str">
        <f>VLOOKUP(A801,'BASE REGISTRO AGOSTO'!$A$1:$T$889,9,FALSE)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1" s="178" t="str">
        <f>VLOOKUP(A801,'BASE REGISTRO AGOSTO'!$A$1:$T$889,10,FALSE)</f>
        <v>: Según consta en escritura pública de Acta de Sesión extraordinaria, de fecha 22 de noviembre de 2016, reducida a escritura pública con fecha 07 de diciembre de 2016, ante don Alberto Mozo Aguilar, Titular de la Cuadragésima Notaría de Santiago.</v>
      </c>
      <c r="K801" s="178" t="str">
        <f>VLOOKUP(A801,'BASE REGISTRO AGOSTO'!$A$1:$T$889,11,FALSE)</f>
        <v xml:space="preserve">Representante Legal: 
Juan Alberto Rabah Cahbar, 
</v>
      </c>
      <c r="L801" s="178" t="str">
        <f>VLOOKUP(A801,'BASE REGISTRO AGOSTO'!$A$1:$T$889,12,FALSE)</f>
        <v xml:space="preserve">Coronel Santiago Bueras Nº 182, comuna de Santiago, Región Metropolitana.
</v>
      </c>
      <c r="M801" s="178" t="str">
        <f>VLOOKUP(A801,'BASE REGISTRO AGOSTO'!$A$1:$T$889,13,FALSE)</f>
        <v>XIII</v>
      </c>
      <c r="N801" s="178" t="str">
        <f>VLOOKUP(A801,'BASE REGISTRO AGOSTO'!$A$1:$T$889,14,FALSE)</f>
        <v>Santiago</v>
      </c>
      <c r="O801" s="178" t="str">
        <f>VLOOKUP(A801,'BASE REGISTRO AGOSTO'!$A$1:$T$889,15,FALSE)</f>
        <v>(02) 6385219</v>
      </c>
      <c r="P801" s="178" t="str">
        <f>VLOOKUP(A801,'BASE REGISTRO AGOSTO'!$A$1:$T$889,16,FALSE)</f>
        <v xml:space="preserve">contacto@fundacionleonbloy.cl 
www.fundacionleonbloy.cl
</v>
      </c>
      <c r="Q801" s="178">
        <f>VLOOKUP(A801,'BASE REGISTRO AGOSTO'!$A$1:$T$889,17,FALSE)</f>
        <v>0</v>
      </c>
      <c r="R801" s="178" t="str">
        <f>VLOOKUP(A801,'BASE REGISTRO AGOSTO'!$A$1:$T$889,18,FALSE)</f>
        <v>93401: Instituciones de Asistencia Social.</v>
      </c>
      <c r="S801" s="178" t="str">
        <f>VLOOKUP(A801,'BASE REGISTRO AGOSTO'!$A$1:$T$889,19,FALSE)</f>
        <v xml:space="preserve">Certificado Financiero correspondiente al año 2020, aprobados por el Subdepartamento de Supervisión Financiera. </v>
      </c>
      <c r="T801" s="183">
        <f>VLOOKUP(A801,'BASE REGISTRO AGOSTO'!$A$1:$T$889,20,FALSE)</f>
        <v>39143</v>
      </c>
      <c r="U801" s="177">
        <v>7347</v>
      </c>
      <c r="V801" s="179">
        <v>20681062</v>
      </c>
      <c r="W801" s="179">
        <v>251524662</v>
      </c>
      <c r="X801" s="180">
        <v>44469</v>
      </c>
      <c r="Y801" s="176" t="s">
        <v>6489</v>
      </c>
      <c r="Z801" s="176" t="s">
        <v>6490</v>
      </c>
      <c r="AA801" s="181" t="s">
        <v>5595</v>
      </c>
    </row>
    <row r="802" spans="1:27" ht="15.75" customHeight="1" x14ac:dyDescent="0.2">
      <c r="A802" s="177">
        <v>7350</v>
      </c>
      <c r="B802" s="178" t="str">
        <f>VLOOKUP(A802,'BASE REGISTRO AGOSTO'!$A$1:$T$889,2,FALSE)</f>
        <v>Organización No Gubernamental de Desarrollo Corporación de Desarrollo Social El Conquistador.</v>
      </c>
      <c r="C802" s="178">
        <f>VLOOKUP(A802,'BASE REGISTRO AGOSTO'!$A$1:$T$889,3,FALSE)</f>
        <v>650086104</v>
      </c>
      <c r="D802" s="178" t="str">
        <f>VLOOKUP(A802,'BASE REGISTRO AGOSTO'!$A$1:$T$889,4,FALSE)</f>
        <v>Corporación de Derecho Privado.</v>
      </c>
      <c r="E802" s="178" t="str">
        <f>VLOOKUP(A802,'BASE REGISTRO AGOSTO'!$A$1:$T$889,5,FALSE)</f>
        <v>Otorgado por Decreto Supremo Nº 170, de fecha 19 de febrero de 2001, del Ministerio de Justicia.</v>
      </c>
      <c r="F802" s="178" t="str">
        <f>VLOOKUP(A802,'BASE REGISTRO AGOSTO'!$A$1:$T$889,6,FALSE)</f>
        <v>Certificado de Vigencia de Persona Jurídica sin Fines de Lucro, emitido por el SRCEI, de fecha 24 de junio de 2021, folio 500395275955</v>
      </c>
      <c r="G802" s="178" t="str">
        <f>VLOOKUP(A802,'BASE REGISTRO AGOSTO'!$A$1:$T$889,7,FALSE)</f>
        <v>Promoción del desarrollo, especialmente de las personas, familias, grupos y comunidades que viven en condiciones de pobreza y/o marginalidad.</v>
      </c>
      <c r="H802" s="178" t="str">
        <f>VLOOKUP(A802,'BASE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02" s="178" t="str">
        <f>VLOOKUP(A802,'BASE REGISTRO AGOSTO'!$A$1:$T$889,9,FALSE)</f>
        <v>Se renueva cada dos años.</v>
      </c>
      <c r="J802" s="178" t="str">
        <f>VLOOKUP(A802,'BASE REGISTRO AGOSTO'!$A$1:$T$889,10,FALSE)</f>
        <v>De 1 de mayo de 2021 a 1 de mayo de 2023</v>
      </c>
      <c r="K802" s="178" t="str">
        <f>VLOOKUP(A802,'BASE REGISTRO AGOSTO'!$A$1:$T$889,11,FALSE)</f>
        <v xml:space="preserve">Presidente: Carlos Eduardo Placencia Zapata             </v>
      </c>
      <c r="L802" s="178" t="str">
        <f>VLOOKUP(A802,'BASE REGISTRO AGOSTO'!$A$1:$T$889,12,FALSE)</f>
        <v>Ortiz de Rosas N° 395, Oficina N° 23 A, comuna de Quirihue, Provincia de Ñuble, Décimo Sexta Región.</v>
      </c>
      <c r="M802" s="178" t="str">
        <f>VLOOKUP(A802,'BASE REGISTRO AGOSTO'!$A$1:$T$889,13,FALSE)</f>
        <v>XVI</v>
      </c>
      <c r="N802" s="178" t="str">
        <f>VLOOKUP(A802,'BASE REGISTRO AGOSTO'!$A$1:$T$889,14,FALSE)</f>
        <v>Ñuble</v>
      </c>
      <c r="O802" s="178" t="str">
        <f>VLOOKUP(A802,'BASE REGISTRO AGOSTO'!$A$1:$T$889,15,FALSE)</f>
        <v>96456966-7498981</v>
      </c>
      <c r="P802" s="178" t="str">
        <f>VLOOKUP(A802,'BASE REGISTRO AGOSTO'!$A$1:$T$889,16,FALSE)</f>
        <v xml:space="preserve">corpelconquistador@gmail.com
corpelconquistador@yahoo.es </v>
      </c>
      <c r="Q802" s="178">
        <f>VLOOKUP(A802,'BASE REGISTRO AGOSTO'!$A$1:$T$889,17,FALSE)</f>
        <v>0</v>
      </c>
      <c r="R802" s="178" t="str">
        <f>VLOOKUP(A802,'BASE REGISTRO AGOSTO'!$A$1:$T$889,18,FALSE)</f>
        <v xml:space="preserve">93401: Institución de Asistencia Social  </v>
      </c>
      <c r="S802" s="178" t="str">
        <f>VLOOKUP(A802,'BASE REGISTRO AGOSTO'!$A$1:$T$889,19,FALSE)</f>
        <v>Certificado de Antecedentes Financieros correspondiente al año 2020, aprobados por el Subdepartamento de Supervisión Nacional.</v>
      </c>
      <c r="T802" s="183">
        <f>VLOOKUP(A802,'BASE REGISTRO AGOSTO'!$A$1:$T$889,20,FALSE)</f>
        <v>39171</v>
      </c>
      <c r="U802" s="177">
        <v>7350</v>
      </c>
      <c r="V802" s="179">
        <v>10436062</v>
      </c>
      <c r="W802" s="179">
        <v>21491212</v>
      </c>
      <c r="X802" s="180">
        <v>44469</v>
      </c>
      <c r="Y802" s="176" t="s">
        <v>6489</v>
      </c>
      <c r="Z802" s="176" t="s">
        <v>6490</v>
      </c>
      <c r="AA802" s="181" t="s">
        <v>6627</v>
      </c>
    </row>
    <row r="803" spans="1:27" ht="15.75" customHeight="1" x14ac:dyDescent="0.2">
      <c r="A803" s="177">
        <v>7350</v>
      </c>
      <c r="B803" s="178" t="str">
        <f>VLOOKUP(A803,'BASE REGISTRO AGOSTO'!$A$1:$T$889,2,FALSE)</f>
        <v>Organización No Gubernamental de Desarrollo Corporación de Desarrollo Social El Conquistador.</v>
      </c>
      <c r="C803" s="178">
        <f>VLOOKUP(A803,'BASE REGISTRO AGOSTO'!$A$1:$T$889,3,FALSE)</f>
        <v>650086104</v>
      </c>
      <c r="D803" s="178" t="str">
        <f>VLOOKUP(A803,'BASE REGISTRO AGOSTO'!$A$1:$T$889,4,FALSE)</f>
        <v>Corporación de Derecho Privado.</v>
      </c>
      <c r="E803" s="178" t="str">
        <f>VLOOKUP(A803,'BASE REGISTRO AGOSTO'!$A$1:$T$889,5,FALSE)</f>
        <v>Otorgado por Decreto Supremo Nº 170, de fecha 19 de febrero de 2001, del Ministerio de Justicia.</v>
      </c>
      <c r="F803" s="178" t="str">
        <f>VLOOKUP(A803,'BASE REGISTRO AGOSTO'!$A$1:$T$889,6,FALSE)</f>
        <v>Certificado de Vigencia de Persona Jurídica sin Fines de Lucro, emitido por el SRCEI, de fecha 24 de junio de 2021, folio 500395275955</v>
      </c>
      <c r="G803" s="178" t="str">
        <f>VLOOKUP(A803,'BASE REGISTRO AGOSTO'!$A$1:$T$889,7,FALSE)</f>
        <v>Promoción del desarrollo, especialmente de las personas, familias, grupos y comunidades que viven en condiciones de pobreza y/o marginalidad.</v>
      </c>
      <c r="H803" s="178" t="str">
        <f>VLOOKUP(A803,'BASE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03" s="178" t="str">
        <f>VLOOKUP(A803,'BASE REGISTRO AGOSTO'!$A$1:$T$889,9,FALSE)</f>
        <v>Se renueva cada dos años.</v>
      </c>
      <c r="J803" s="178" t="str">
        <f>VLOOKUP(A803,'BASE REGISTRO AGOSTO'!$A$1:$T$889,10,FALSE)</f>
        <v>De 1 de mayo de 2021 a 1 de mayo de 2023</v>
      </c>
      <c r="K803" s="178" t="str">
        <f>VLOOKUP(A803,'BASE REGISTRO AGOSTO'!$A$1:$T$889,11,FALSE)</f>
        <v xml:space="preserve">Presidente: Carlos Eduardo Placencia Zapata             </v>
      </c>
      <c r="L803" s="178" t="str">
        <f>VLOOKUP(A803,'BASE REGISTRO AGOSTO'!$A$1:$T$889,12,FALSE)</f>
        <v>Ortiz de Rosas N° 395, Oficina N° 23 A, comuna de Quirihue, Provincia de Ñuble, Décimo Sexta Región.</v>
      </c>
      <c r="M803" s="178" t="str">
        <f>VLOOKUP(A803,'BASE REGISTRO AGOSTO'!$A$1:$T$889,13,FALSE)</f>
        <v>XVI</v>
      </c>
      <c r="N803" s="178" t="str">
        <f>VLOOKUP(A803,'BASE REGISTRO AGOSTO'!$A$1:$T$889,14,FALSE)</f>
        <v>Ñuble</v>
      </c>
      <c r="O803" s="178" t="str">
        <f>VLOOKUP(A803,'BASE REGISTRO AGOSTO'!$A$1:$T$889,15,FALSE)</f>
        <v>96456966-7498981</v>
      </c>
      <c r="P803" s="178" t="str">
        <f>VLOOKUP(A803,'BASE REGISTRO AGOSTO'!$A$1:$T$889,16,FALSE)</f>
        <v xml:space="preserve">corpelconquistador@gmail.com
corpelconquistador@yahoo.es </v>
      </c>
      <c r="Q803" s="178">
        <f>VLOOKUP(A803,'BASE REGISTRO AGOSTO'!$A$1:$T$889,17,FALSE)</f>
        <v>0</v>
      </c>
      <c r="R803" s="178" t="str">
        <f>VLOOKUP(A803,'BASE REGISTRO AGOSTO'!$A$1:$T$889,18,FALSE)</f>
        <v xml:space="preserve">93401: Institución de Asistencia Social  </v>
      </c>
      <c r="S803" s="178" t="str">
        <f>VLOOKUP(A803,'BASE REGISTRO AGOSTO'!$A$1:$T$889,19,FALSE)</f>
        <v>Certificado de Antecedentes Financieros correspondiente al año 2020, aprobados por el Subdepartamento de Supervisión Nacional.</v>
      </c>
      <c r="T803" s="183">
        <f>VLOOKUP(A803,'BASE REGISTRO AGOSTO'!$A$1:$T$889,20,FALSE)</f>
        <v>39171</v>
      </c>
      <c r="U803" s="177">
        <v>7350</v>
      </c>
      <c r="V803" s="179">
        <v>33165450</v>
      </c>
      <c r="W803" s="179">
        <v>102945557</v>
      </c>
      <c r="X803" s="180">
        <v>44469</v>
      </c>
      <c r="Y803" s="176" t="s">
        <v>6489</v>
      </c>
      <c r="Z803" s="176" t="s">
        <v>6490</v>
      </c>
      <c r="AA803" s="181" t="s">
        <v>6679</v>
      </c>
    </row>
    <row r="804" spans="1:27" ht="15.75" customHeight="1" x14ac:dyDescent="0.2">
      <c r="A804" s="177">
        <v>7350</v>
      </c>
      <c r="B804" s="178" t="str">
        <f>VLOOKUP(A804,'BASE REGISTRO AGOSTO'!$A$1:$T$889,2,FALSE)</f>
        <v>Organización No Gubernamental de Desarrollo Corporación de Desarrollo Social El Conquistador.</v>
      </c>
      <c r="C804" s="178">
        <f>VLOOKUP(A804,'BASE REGISTRO AGOSTO'!$A$1:$T$889,3,FALSE)</f>
        <v>650086104</v>
      </c>
      <c r="D804" s="178" t="str">
        <f>VLOOKUP(A804,'BASE REGISTRO AGOSTO'!$A$1:$T$889,4,FALSE)</f>
        <v>Corporación de Derecho Privado.</v>
      </c>
      <c r="E804" s="178" t="str">
        <f>VLOOKUP(A804,'BASE REGISTRO AGOSTO'!$A$1:$T$889,5,FALSE)</f>
        <v>Otorgado por Decreto Supremo Nº 170, de fecha 19 de febrero de 2001, del Ministerio de Justicia.</v>
      </c>
      <c r="F804" s="178" t="str">
        <f>VLOOKUP(A804,'BASE REGISTRO AGOSTO'!$A$1:$T$889,6,FALSE)</f>
        <v>Certificado de Vigencia de Persona Jurídica sin Fines de Lucro, emitido por el SRCEI, de fecha 24 de junio de 2021, folio 500395275955</v>
      </c>
      <c r="G804" s="178" t="str">
        <f>VLOOKUP(A804,'BASE REGISTRO AGOSTO'!$A$1:$T$889,7,FALSE)</f>
        <v>Promoción del desarrollo, especialmente de las personas, familias, grupos y comunidades que viven en condiciones de pobreza y/o marginalidad.</v>
      </c>
      <c r="H804" s="178" t="str">
        <f>VLOOKUP(A804,'BASE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04" s="178" t="str">
        <f>VLOOKUP(A804,'BASE REGISTRO AGOSTO'!$A$1:$T$889,9,FALSE)</f>
        <v>Se renueva cada dos años.</v>
      </c>
      <c r="J804" s="178" t="str">
        <f>VLOOKUP(A804,'BASE REGISTRO AGOSTO'!$A$1:$T$889,10,FALSE)</f>
        <v>De 1 de mayo de 2021 a 1 de mayo de 2023</v>
      </c>
      <c r="K804" s="178" t="str">
        <f>VLOOKUP(A804,'BASE REGISTRO AGOSTO'!$A$1:$T$889,11,FALSE)</f>
        <v xml:space="preserve">Presidente: Carlos Eduardo Placencia Zapata             </v>
      </c>
      <c r="L804" s="178" t="str">
        <f>VLOOKUP(A804,'BASE REGISTRO AGOSTO'!$A$1:$T$889,12,FALSE)</f>
        <v>Ortiz de Rosas N° 395, Oficina N° 23 A, comuna de Quirihue, Provincia de Ñuble, Décimo Sexta Región.</v>
      </c>
      <c r="M804" s="178" t="str">
        <f>VLOOKUP(A804,'BASE REGISTRO AGOSTO'!$A$1:$T$889,13,FALSE)</f>
        <v>XVI</v>
      </c>
      <c r="N804" s="178" t="str">
        <f>VLOOKUP(A804,'BASE REGISTRO AGOSTO'!$A$1:$T$889,14,FALSE)</f>
        <v>Ñuble</v>
      </c>
      <c r="O804" s="178" t="str">
        <f>VLOOKUP(A804,'BASE REGISTRO AGOSTO'!$A$1:$T$889,15,FALSE)</f>
        <v>96456966-7498981</v>
      </c>
      <c r="P804" s="178" t="str">
        <f>VLOOKUP(A804,'BASE REGISTRO AGOSTO'!$A$1:$T$889,16,FALSE)</f>
        <v xml:space="preserve">corpelconquistador@gmail.com
corpelconquistador@yahoo.es </v>
      </c>
      <c r="Q804" s="178">
        <f>VLOOKUP(A804,'BASE REGISTRO AGOSTO'!$A$1:$T$889,17,FALSE)</f>
        <v>0</v>
      </c>
      <c r="R804" s="178" t="str">
        <f>VLOOKUP(A804,'BASE REGISTRO AGOSTO'!$A$1:$T$889,18,FALSE)</f>
        <v xml:space="preserve">93401: Institución de Asistencia Social  </v>
      </c>
      <c r="S804" s="178" t="str">
        <f>VLOOKUP(A804,'BASE REGISTRO AGOSTO'!$A$1:$T$889,19,FALSE)</f>
        <v>Certificado de Antecedentes Financieros correspondiente al año 2020, aprobados por el Subdepartamento de Supervisión Nacional.</v>
      </c>
      <c r="T804" s="183">
        <f>VLOOKUP(A804,'BASE REGISTRO AGOSTO'!$A$1:$T$889,20,FALSE)</f>
        <v>39171</v>
      </c>
      <c r="U804" s="177">
        <v>7350</v>
      </c>
      <c r="V804" s="179">
        <v>6633090</v>
      </c>
      <c r="W804" s="179">
        <v>13266180</v>
      </c>
      <c r="X804" s="180">
        <v>44469</v>
      </c>
      <c r="Y804" s="176" t="s">
        <v>6489</v>
      </c>
      <c r="Z804" s="176" t="s">
        <v>6490</v>
      </c>
      <c r="AA804" s="181" t="s">
        <v>7495</v>
      </c>
    </row>
    <row r="805" spans="1:27" ht="15.75" customHeight="1" x14ac:dyDescent="0.2">
      <c r="A805" s="177">
        <v>7350</v>
      </c>
      <c r="B805" s="178" t="str">
        <f>VLOOKUP(A805,'BASE REGISTRO AGOSTO'!$A$1:$T$889,2,FALSE)</f>
        <v>Organización No Gubernamental de Desarrollo Corporación de Desarrollo Social El Conquistador.</v>
      </c>
      <c r="C805" s="178">
        <f>VLOOKUP(A805,'BASE REGISTRO AGOSTO'!$A$1:$T$889,3,FALSE)</f>
        <v>650086104</v>
      </c>
      <c r="D805" s="178" t="str">
        <f>VLOOKUP(A805,'BASE REGISTRO AGOSTO'!$A$1:$T$889,4,FALSE)</f>
        <v>Corporación de Derecho Privado.</v>
      </c>
      <c r="E805" s="178" t="str">
        <f>VLOOKUP(A805,'BASE REGISTRO AGOSTO'!$A$1:$T$889,5,FALSE)</f>
        <v>Otorgado por Decreto Supremo Nº 170, de fecha 19 de febrero de 2001, del Ministerio de Justicia.</v>
      </c>
      <c r="F805" s="178" t="str">
        <f>VLOOKUP(A805,'BASE REGISTRO AGOSTO'!$A$1:$T$889,6,FALSE)</f>
        <v>Certificado de Vigencia de Persona Jurídica sin Fines de Lucro, emitido por el SRCEI, de fecha 24 de junio de 2021, folio 500395275955</v>
      </c>
      <c r="G805" s="178" t="str">
        <f>VLOOKUP(A805,'BASE REGISTRO AGOSTO'!$A$1:$T$889,7,FALSE)</f>
        <v>Promoción del desarrollo, especialmente de las personas, familias, grupos y comunidades que viven en condiciones de pobreza y/o marginalidad.</v>
      </c>
      <c r="H805" s="178" t="str">
        <f>VLOOKUP(A805,'BASE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05" s="178" t="str">
        <f>VLOOKUP(A805,'BASE REGISTRO AGOSTO'!$A$1:$T$889,9,FALSE)</f>
        <v>Se renueva cada dos años.</v>
      </c>
      <c r="J805" s="178" t="str">
        <f>VLOOKUP(A805,'BASE REGISTRO AGOSTO'!$A$1:$T$889,10,FALSE)</f>
        <v>De 1 de mayo de 2021 a 1 de mayo de 2023</v>
      </c>
      <c r="K805" s="178" t="str">
        <f>VLOOKUP(A805,'BASE REGISTRO AGOSTO'!$A$1:$T$889,11,FALSE)</f>
        <v xml:space="preserve">Presidente: Carlos Eduardo Placencia Zapata             </v>
      </c>
      <c r="L805" s="178" t="str">
        <f>VLOOKUP(A805,'BASE REGISTRO AGOSTO'!$A$1:$T$889,12,FALSE)</f>
        <v>Ortiz de Rosas N° 395, Oficina N° 23 A, comuna de Quirihue, Provincia de Ñuble, Décimo Sexta Región.</v>
      </c>
      <c r="M805" s="178" t="str">
        <f>VLOOKUP(A805,'BASE REGISTRO AGOSTO'!$A$1:$T$889,13,FALSE)</f>
        <v>XVI</v>
      </c>
      <c r="N805" s="178" t="str">
        <f>VLOOKUP(A805,'BASE REGISTRO AGOSTO'!$A$1:$T$889,14,FALSE)</f>
        <v>Ñuble</v>
      </c>
      <c r="O805" s="178" t="str">
        <f>VLOOKUP(A805,'BASE REGISTRO AGOSTO'!$A$1:$T$889,15,FALSE)</f>
        <v>96456966-7498981</v>
      </c>
      <c r="P805" s="178" t="str">
        <f>VLOOKUP(A805,'BASE REGISTRO AGOSTO'!$A$1:$T$889,16,FALSE)</f>
        <v xml:space="preserve">corpelconquistador@gmail.com
corpelconquistador@yahoo.es </v>
      </c>
      <c r="Q805" s="178">
        <f>VLOOKUP(A805,'BASE REGISTRO AGOSTO'!$A$1:$T$889,17,FALSE)</f>
        <v>0</v>
      </c>
      <c r="R805" s="178" t="str">
        <f>VLOOKUP(A805,'BASE REGISTRO AGOSTO'!$A$1:$T$889,18,FALSE)</f>
        <v xml:space="preserve">93401: Institución de Asistencia Social  </v>
      </c>
      <c r="S805" s="178" t="str">
        <f>VLOOKUP(A805,'BASE REGISTRO AGOSTO'!$A$1:$T$889,19,FALSE)</f>
        <v>Certificado de Antecedentes Financieros correspondiente al año 2020, aprobados por el Subdepartamento de Supervisión Nacional.</v>
      </c>
      <c r="T805" s="183">
        <f>VLOOKUP(A805,'BASE REGISTRO AGOSTO'!$A$1:$T$889,20,FALSE)</f>
        <v>39171</v>
      </c>
      <c r="U805" s="177">
        <v>7350</v>
      </c>
      <c r="V805" s="179">
        <v>36703096</v>
      </c>
      <c r="W805" s="179">
        <v>101972687</v>
      </c>
      <c r="X805" s="180">
        <v>44469</v>
      </c>
      <c r="Y805" s="176" t="s">
        <v>6489</v>
      </c>
      <c r="Z805" s="176" t="s">
        <v>6490</v>
      </c>
      <c r="AA805" s="181" t="s">
        <v>6680</v>
      </c>
    </row>
    <row r="806" spans="1:27" ht="15.75" customHeight="1" x14ac:dyDescent="0.2">
      <c r="A806" s="177">
        <v>7350</v>
      </c>
      <c r="B806" s="178" t="str">
        <f>VLOOKUP(A806,'BASE REGISTRO AGOSTO'!$A$1:$T$889,2,FALSE)</f>
        <v>Organización No Gubernamental de Desarrollo Corporación de Desarrollo Social El Conquistador.</v>
      </c>
      <c r="C806" s="178">
        <f>VLOOKUP(A806,'BASE REGISTRO AGOSTO'!$A$1:$T$889,3,FALSE)</f>
        <v>650086104</v>
      </c>
      <c r="D806" s="178" t="str">
        <f>VLOOKUP(A806,'BASE REGISTRO AGOSTO'!$A$1:$T$889,4,FALSE)</f>
        <v>Corporación de Derecho Privado.</v>
      </c>
      <c r="E806" s="178" t="str">
        <f>VLOOKUP(A806,'BASE REGISTRO AGOSTO'!$A$1:$T$889,5,FALSE)</f>
        <v>Otorgado por Decreto Supremo Nº 170, de fecha 19 de febrero de 2001, del Ministerio de Justicia.</v>
      </c>
      <c r="F806" s="178" t="str">
        <f>VLOOKUP(A806,'BASE REGISTRO AGOSTO'!$A$1:$T$889,6,FALSE)</f>
        <v>Certificado de Vigencia de Persona Jurídica sin Fines de Lucro, emitido por el SRCEI, de fecha 24 de junio de 2021, folio 500395275955</v>
      </c>
      <c r="G806" s="178" t="str">
        <f>VLOOKUP(A806,'BASE REGISTRO AGOSTO'!$A$1:$T$889,7,FALSE)</f>
        <v>Promoción del desarrollo, especialmente de las personas, familias, grupos y comunidades que viven en condiciones de pobreza y/o marginalidad.</v>
      </c>
      <c r="H806" s="178" t="str">
        <f>VLOOKUP(A806,'BASE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06" s="178" t="str">
        <f>VLOOKUP(A806,'BASE REGISTRO AGOSTO'!$A$1:$T$889,9,FALSE)</f>
        <v>Se renueva cada dos años.</v>
      </c>
      <c r="J806" s="178" t="str">
        <f>VLOOKUP(A806,'BASE REGISTRO AGOSTO'!$A$1:$T$889,10,FALSE)</f>
        <v>De 1 de mayo de 2021 a 1 de mayo de 2023</v>
      </c>
      <c r="K806" s="178" t="str">
        <f>VLOOKUP(A806,'BASE REGISTRO AGOSTO'!$A$1:$T$889,11,FALSE)</f>
        <v xml:space="preserve">Presidente: Carlos Eduardo Placencia Zapata             </v>
      </c>
      <c r="L806" s="178" t="str">
        <f>VLOOKUP(A806,'BASE REGISTRO AGOSTO'!$A$1:$T$889,12,FALSE)</f>
        <v>Ortiz de Rosas N° 395, Oficina N° 23 A, comuna de Quirihue, Provincia de Ñuble, Décimo Sexta Región.</v>
      </c>
      <c r="M806" s="178" t="str">
        <f>VLOOKUP(A806,'BASE REGISTRO AGOSTO'!$A$1:$T$889,13,FALSE)</f>
        <v>XVI</v>
      </c>
      <c r="N806" s="178" t="str">
        <f>VLOOKUP(A806,'BASE REGISTRO AGOSTO'!$A$1:$T$889,14,FALSE)</f>
        <v>Ñuble</v>
      </c>
      <c r="O806" s="178" t="str">
        <f>VLOOKUP(A806,'BASE REGISTRO AGOSTO'!$A$1:$T$889,15,FALSE)</f>
        <v>96456966-7498981</v>
      </c>
      <c r="P806" s="178" t="str">
        <f>VLOOKUP(A806,'BASE REGISTRO AGOSTO'!$A$1:$T$889,16,FALSE)</f>
        <v xml:space="preserve">corpelconquistador@gmail.com
corpelconquistador@yahoo.es </v>
      </c>
      <c r="Q806" s="178">
        <f>VLOOKUP(A806,'BASE REGISTRO AGOSTO'!$A$1:$T$889,17,FALSE)</f>
        <v>0</v>
      </c>
      <c r="R806" s="178" t="str">
        <f>VLOOKUP(A806,'BASE REGISTRO AGOSTO'!$A$1:$T$889,18,FALSE)</f>
        <v xml:space="preserve">93401: Institución de Asistencia Social  </v>
      </c>
      <c r="S806" s="178" t="str">
        <f>VLOOKUP(A806,'BASE REGISTRO AGOSTO'!$A$1:$T$889,19,FALSE)</f>
        <v>Certificado de Antecedentes Financieros correspondiente al año 2020, aprobados por el Subdepartamento de Supervisión Nacional.</v>
      </c>
      <c r="T806" s="183">
        <f>VLOOKUP(A806,'BASE REGISTRO AGOSTO'!$A$1:$T$889,20,FALSE)</f>
        <v>39171</v>
      </c>
      <c r="U806" s="177">
        <v>7350</v>
      </c>
      <c r="V806" s="179">
        <v>18926417</v>
      </c>
      <c r="W806" s="179">
        <v>67745946</v>
      </c>
      <c r="X806" s="180">
        <v>44469</v>
      </c>
      <c r="Y806" s="176" t="s">
        <v>6489</v>
      </c>
      <c r="Z806" s="176" t="s">
        <v>6490</v>
      </c>
      <c r="AA806" s="181" t="s">
        <v>6692</v>
      </c>
    </row>
    <row r="807" spans="1:27" ht="15.75" customHeight="1" x14ac:dyDescent="0.2">
      <c r="A807" s="177">
        <v>7350</v>
      </c>
      <c r="B807" s="178" t="str">
        <f>VLOOKUP(A807,'BASE REGISTRO AGOSTO'!$A$1:$T$889,2,FALSE)</f>
        <v>Organización No Gubernamental de Desarrollo Corporación de Desarrollo Social El Conquistador.</v>
      </c>
      <c r="C807" s="178">
        <f>VLOOKUP(A807,'BASE REGISTRO AGOSTO'!$A$1:$T$889,3,FALSE)</f>
        <v>650086104</v>
      </c>
      <c r="D807" s="178" t="str">
        <f>VLOOKUP(A807,'BASE REGISTRO AGOSTO'!$A$1:$T$889,4,FALSE)</f>
        <v>Corporación de Derecho Privado.</v>
      </c>
      <c r="E807" s="178" t="str">
        <f>VLOOKUP(A807,'BASE REGISTRO AGOSTO'!$A$1:$T$889,5,FALSE)</f>
        <v>Otorgado por Decreto Supremo Nº 170, de fecha 19 de febrero de 2001, del Ministerio de Justicia.</v>
      </c>
      <c r="F807" s="178" t="str">
        <f>VLOOKUP(A807,'BASE REGISTRO AGOSTO'!$A$1:$T$889,6,FALSE)</f>
        <v>Certificado de Vigencia de Persona Jurídica sin Fines de Lucro, emitido por el SRCEI, de fecha 24 de junio de 2021, folio 500395275955</v>
      </c>
      <c r="G807" s="178" t="str">
        <f>VLOOKUP(A807,'BASE REGISTRO AGOSTO'!$A$1:$T$889,7,FALSE)</f>
        <v>Promoción del desarrollo, especialmente de las personas, familias, grupos y comunidades que viven en condiciones de pobreza y/o marginalidad.</v>
      </c>
      <c r="H807" s="178" t="str">
        <f>VLOOKUP(A807,'BASE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07" s="178" t="str">
        <f>VLOOKUP(A807,'BASE REGISTRO AGOSTO'!$A$1:$T$889,9,FALSE)</f>
        <v>Se renueva cada dos años.</v>
      </c>
      <c r="J807" s="178" t="str">
        <f>VLOOKUP(A807,'BASE REGISTRO AGOSTO'!$A$1:$T$889,10,FALSE)</f>
        <v>De 1 de mayo de 2021 a 1 de mayo de 2023</v>
      </c>
      <c r="K807" s="178" t="str">
        <f>VLOOKUP(A807,'BASE REGISTRO AGOSTO'!$A$1:$T$889,11,FALSE)</f>
        <v xml:space="preserve">Presidente: Carlos Eduardo Placencia Zapata             </v>
      </c>
      <c r="L807" s="178" t="str">
        <f>VLOOKUP(A807,'BASE REGISTRO AGOSTO'!$A$1:$T$889,12,FALSE)</f>
        <v>Ortiz de Rosas N° 395, Oficina N° 23 A, comuna de Quirihue, Provincia de Ñuble, Décimo Sexta Región.</v>
      </c>
      <c r="M807" s="178" t="str">
        <f>VLOOKUP(A807,'BASE REGISTRO AGOSTO'!$A$1:$T$889,13,FALSE)</f>
        <v>XVI</v>
      </c>
      <c r="N807" s="178" t="str">
        <f>VLOOKUP(A807,'BASE REGISTRO AGOSTO'!$A$1:$T$889,14,FALSE)</f>
        <v>Ñuble</v>
      </c>
      <c r="O807" s="178" t="str">
        <f>VLOOKUP(A807,'BASE REGISTRO AGOSTO'!$A$1:$T$889,15,FALSE)</f>
        <v>96456966-7498981</v>
      </c>
      <c r="P807" s="178" t="str">
        <f>VLOOKUP(A807,'BASE REGISTRO AGOSTO'!$A$1:$T$889,16,FALSE)</f>
        <v xml:space="preserve">corpelconquistador@gmail.com
corpelconquistador@yahoo.es </v>
      </c>
      <c r="Q807" s="178">
        <f>VLOOKUP(A807,'BASE REGISTRO AGOSTO'!$A$1:$T$889,17,FALSE)</f>
        <v>0</v>
      </c>
      <c r="R807" s="178" t="str">
        <f>VLOOKUP(A807,'BASE REGISTRO AGOSTO'!$A$1:$T$889,18,FALSE)</f>
        <v xml:space="preserve">93401: Institución de Asistencia Social  </v>
      </c>
      <c r="S807" s="178" t="str">
        <f>VLOOKUP(A807,'BASE REGISTRO AGOSTO'!$A$1:$T$889,19,FALSE)</f>
        <v>Certificado de Antecedentes Financieros correspondiente al año 2020, aprobados por el Subdepartamento de Supervisión Nacional.</v>
      </c>
      <c r="T807" s="183">
        <f>VLOOKUP(A807,'BASE REGISTRO AGOSTO'!$A$1:$T$889,20,FALSE)</f>
        <v>39171</v>
      </c>
      <c r="U807" s="177">
        <v>7350</v>
      </c>
      <c r="V807" s="179">
        <v>20253036</v>
      </c>
      <c r="W807" s="179">
        <v>96047128</v>
      </c>
      <c r="X807" s="180">
        <v>44469</v>
      </c>
      <c r="Y807" s="176" t="s">
        <v>6489</v>
      </c>
      <c r="Z807" s="176" t="s">
        <v>6490</v>
      </c>
      <c r="AA807" s="181" t="s">
        <v>6681</v>
      </c>
    </row>
    <row r="808" spans="1:27" ht="15.75" customHeight="1" x14ac:dyDescent="0.2">
      <c r="A808" s="177">
        <v>7350</v>
      </c>
      <c r="B808" s="178" t="str">
        <f>VLOOKUP(A808,'BASE REGISTRO AGOSTO'!$A$1:$T$889,2,FALSE)</f>
        <v>Organización No Gubernamental de Desarrollo Corporación de Desarrollo Social El Conquistador.</v>
      </c>
      <c r="C808" s="178">
        <f>VLOOKUP(A808,'BASE REGISTRO AGOSTO'!$A$1:$T$889,3,FALSE)</f>
        <v>650086104</v>
      </c>
      <c r="D808" s="178" t="str">
        <f>VLOOKUP(A808,'BASE REGISTRO AGOSTO'!$A$1:$T$889,4,FALSE)</f>
        <v>Corporación de Derecho Privado.</v>
      </c>
      <c r="E808" s="178" t="str">
        <f>VLOOKUP(A808,'BASE REGISTRO AGOSTO'!$A$1:$T$889,5,FALSE)</f>
        <v>Otorgado por Decreto Supremo Nº 170, de fecha 19 de febrero de 2001, del Ministerio de Justicia.</v>
      </c>
      <c r="F808" s="178" t="str">
        <f>VLOOKUP(A808,'BASE REGISTRO AGOSTO'!$A$1:$T$889,6,FALSE)</f>
        <v>Certificado de Vigencia de Persona Jurídica sin Fines de Lucro, emitido por el SRCEI, de fecha 24 de junio de 2021, folio 500395275955</v>
      </c>
      <c r="G808" s="178" t="str">
        <f>VLOOKUP(A808,'BASE REGISTRO AGOSTO'!$A$1:$T$889,7,FALSE)</f>
        <v>Promoción del desarrollo, especialmente de las personas, familias, grupos y comunidades que viven en condiciones de pobreza y/o marginalidad.</v>
      </c>
      <c r="H808" s="178" t="str">
        <f>VLOOKUP(A808,'BASE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08" s="178" t="str">
        <f>VLOOKUP(A808,'BASE REGISTRO AGOSTO'!$A$1:$T$889,9,FALSE)</f>
        <v>Se renueva cada dos años.</v>
      </c>
      <c r="J808" s="178" t="str">
        <f>VLOOKUP(A808,'BASE REGISTRO AGOSTO'!$A$1:$T$889,10,FALSE)</f>
        <v>De 1 de mayo de 2021 a 1 de mayo de 2023</v>
      </c>
      <c r="K808" s="178" t="str">
        <f>VLOOKUP(A808,'BASE REGISTRO AGOSTO'!$A$1:$T$889,11,FALSE)</f>
        <v xml:space="preserve">Presidente: Carlos Eduardo Placencia Zapata             </v>
      </c>
      <c r="L808" s="178" t="str">
        <f>VLOOKUP(A808,'BASE REGISTRO AGOSTO'!$A$1:$T$889,12,FALSE)</f>
        <v>Ortiz de Rosas N° 395, Oficina N° 23 A, comuna de Quirihue, Provincia de Ñuble, Décimo Sexta Región.</v>
      </c>
      <c r="M808" s="178" t="str">
        <f>VLOOKUP(A808,'BASE REGISTRO AGOSTO'!$A$1:$T$889,13,FALSE)</f>
        <v>XVI</v>
      </c>
      <c r="N808" s="178" t="str">
        <f>VLOOKUP(A808,'BASE REGISTRO AGOSTO'!$A$1:$T$889,14,FALSE)</f>
        <v>Ñuble</v>
      </c>
      <c r="O808" s="178" t="str">
        <f>VLOOKUP(A808,'BASE REGISTRO AGOSTO'!$A$1:$T$889,15,FALSE)</f>
        <v>96456966-7498981</v>
      </c>
      <c r="P808" s="178" t="str">
        <f>VLOOKUP(A808,'BASE REGISTRO AGOSTO'!$A$1:$T$889,16,FALSE)</f>
        <v xml:space="preserve">corpelconquistador@gmail.com
corpelconquistador@yahoo.es </v>
      </c>
      <c r="Q808" s="178">
        <f>VLOOKUP(A808,'BASE REGISTRO AGOSTO'!$A$1:$T$889,17,FALSE)</f>
        <v>0</v>
      </c>
      <c r="R808" s="178" t="str">
        <f>VLOOKUP(A808,'BASE REGISTRO AGOSTO'!$A$1:$T$889,18,FALSE)</f>
        <v xml:space="preserve">93401: Institución de Asistencia Social  </v>
      </c>
      <c r="S808" s="178" t="str">
        <f>VLOOKUP(A808,'BASE REGISTRO AGOSTO'!$A$1:$T$889,19,FALSE)</f>
        <v>Certificado de Antecedentes Financieros correspondiente al año 2020, aprobados por el Subdepartamento de Supervisión Nacional.</v>
      </c>
      <c r="T808" s="183">
        <f>VLOOKUP(A808,'BASE REGISTRO AGOSTO'!$A$1:$T$889,20,FALSE)</f>
        <v>39171</v>
      </c>
      <c r="U808" s="177">
        <v>7350</v>
      </c>
      <c r="V808" s="179">
        <v>14256721</v>
      </c>
      <c r="W808" s="179">
        <v>116064333</v>
      </c>
      <c r="X808" s="180">
        <v>44469</v>
      </c>
      <c r="Y808" s="176" t="s">
        <v>6489</v>
      </c>
      <c r="Z808" s="176" t="s">
        <v>6490</v>
      </c>
      <c r="AA808" s="181" t="s">
        <v>6637</v>
      </c>
    </row>
    <row r="809" spans="1:27" ht="15.75" customHeight="1" x14ac:dyDescent="0.2">
      <c r="A809" s="177">
        <v>7350</v>
      </c>
      <c r="B809" s="178" t="str">
        <f>VLOOKUP(A809,'BASE REGISTRO AGOSTO'!$A$1:$T$889,2,FALSE)</f>
        <v>Organización No Gubernamental de Desarrollo Corporación de Desarrollo Social El Conquistador.</v>
      </c>
      <c r="C809" s="178">
        <f>VLOOKUP(A809,'BASE REGISTRO AGOSTO'!$A$1:$T$889,3,FALSE)</f>
        <v>650086104</v>
      </c>
      <c r="D809" s="178" t="str">
        <f>VLOOKUP(A809,'BASE REGISTRO AGOSTO'!$A$1:$T$889,4,FALSE)</f>
        <v>Corporación de Derecho Privado.</v>
      </c>
      <c r="E809" s="178" t="str">
        <f>VLOOKUP(A809,'BASE REGISTRO AGOSTO'!$A$1:$T$889,5,FALSE)</f>
        <v>Otorgado por Decreto Supremo Nº 170, de fecha 19 de febrero de 2001, del Ministerio de Justicia.</v>
      </c>
      <c r="F809" s="178" t="str">
        <f>VLOOKUP(A809,'BASE REGISTRO AGOSTO'!$A$1:$T$889,6,FALSE)</f>
        <v>Certificado de Vigencia de Persona Jurídica sin Fines de Lucro, emitido por el SRCEI, de fecha 24 de junio de 2021, folio 500395275955</v>
      </c>
      <c r="G809" s="178" t="str">
        <f>VLOOKUP(A809,'BASE REGISTRO AGOSTO'!$A$1:$T$889,7,FALSE)</f>
        <v>Promoción del desarrollo, especialmente de las personas, familias, grupos y comunidades que viven en condiciones de pobreza y/o marginalidad.</v>
      </c>
      <c r="H809" s="178" t="str">
        <f>VLOOKUP(A809,'BASE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09" s="178" t="str">
        <f>VLOOKUP(A809,'BASE REGISTRO AGOSTO'!$A$1:$T$889,9,FALSE)</f>
        <v>Se renueva cada dos años.</v>
      </c>
      <c r="J809" s="178" t="str">
        <f>VLOOKUP(A809,'BASE REGISTRO AGOSTO'!$A$1:$T$889,10,FALSE)</f>
        <v>De 1 de mayo de 2021 a 1 de mayo de 2023</v>
      </c>
      <c r="K809" s="178" t="str">
        <f>VLOOKUP(A809,'BASE REGISTRO AGOSTO'!$A$1:$T$889,11,FALSE)</f>
        <v xml:space="preserve">Presidente: Carlos Eduardo Placencia Zapata             </v>
      </c>
      <c r="L809" s="178" t="str">
        <f>VLOOKUP(A809,'BASE REGISTRO AGOSTO'!$A$1:$T$889,12,FALSE)</f>
        <v>Ortiz de Rosas N° 395, Oficina N° 23 A, comuna de Quirihue, Provincia de Ñuble, Décimo Sexta Región.</v>
      </c>
      <c r="M809" s="178" t="str">
        <f>VLOOKUP(A809,'BASE REGISTRO AGOSTO'!$A$1:$T$889,13,FALSE)</f>
        <v>XVI</v>
      </c>
      <c r="N809" s="178" t="str">
        <f>VLOOKUP(A809,'BASE REGISTRO AGOSTO'!$A$1:$T$889,14,FALSE)</f>
        <v>Ñuble</v>
      </c>
      <c r="O809" s="178" t="str">
        <f>VLOOKUP(A809,'BASE REGISTRO AGOSTO'!$A$1:$T$889,15,FALSE)</f>
        <v>96456966-7498981</v>
      </c>
      <c r="P809" s="178" t="str">
        <f>VLOOKUP(A809,'BASE REGISTRO AGOSTO'!$A$1:$T$889,16,FALSE)</f>
        <v xml:space="preserve">corpelconquistador@gmail.com
corpelconquistador@yahoo.es </v>
      </c>
      <c r="Q809" s="178">
        <f>VLOOKUP(A809,'BASE REGISTRO AGOSTO'!$A$1:$T$889,17,FALSE)</f>
        <v>0</v>
      </c>
      <c r="R809" s="178" t="str">
        <f>VLOOKUP(A809,'BASE REGISTRO AGOSTO'!$A$1:$T$889,18,FALSE)</f>
        <v xml:space="preserve">93401: Institución de Asistencia Social  </v>
      </c>
      <c r="S809" s="178" t="str">
        <f>VLOOKUP(A809,'BASE REGISTRO AGOSTO'!$A$1:$T$889,19,FALSE)</f>
        <v>Certificado de Antecedentes Financieros correspondiente al año 2020, aprobados por el Subdepartamento de Supervisión Nacional.</v>
      </c>
      <c r="T809" s="183">
        <f>VLOOKUP(A809,'BASE REGISTRO AGOSTO'!$A$1:$T$889,20,FALSE)</f>
        <v>39171</v>
      </c>
      <c r="U809" s="177">
        <v>7350</v>
      </c>
      <c r="V809" s="179">
        <v>28831828</v>
      </c>
      <c r="W809" s="179">
        <v>138587341</v>
      </c>
      <c r="X809" s="180">
        <v>44469</v>
      </c>
      <c r="Y809" s="176" t="s">
        <v>6489</v>
      </c>
      <c r="Z809" s="176" t="s">
        <v>6490</v>
      </c>
      <c r="AA809" s="181" t="s">
        <v>6547</v>
      </c>
    </row>
    <row r="810" spans="1:27" ht="15.75" customHeight="1" x14ac:dyDescent="0.2">
      <c r="A810" s="177">
        <v>7350</v>
      </c>
      <c r="B810" s="178" t="str">
        <f>VLOOKUP(A810,'BASE REGISTRO AGOSTO'!$A$1:$T$889,2,FALSE)</f>
        <v>Organización No Gubernamental de Desarrollo Corporación de Desarrollo Social El Conquistador.</v>
      </c>
      <c r="C810" s="178">
        <f>VLOOKUP(A810,'BASE REGISTRO AGOSTO'!$A$1:$T$889,3,FALSE)</f>
        <v>650086104</v>
      </c>
      <c r="D810" s="178" t="str">
        <f>VLOOKUP(A810,'BASE REGISTRO AGOSTO'!$A$1:$T$889,4,FALSE)</f>
        <v>Corporación de Derecho Privado.</v>
      </c>
      <c r="E810" s="178" t="str">
        <f>VLOOKUP(A810,'BASE REGISTRO AGOSTO'!$A$1:$T$889,5,FALSE)</f>
        <v>Otorgado por Decreto Supremo Nº 170, de fecha 19 de febrero de 2001, del Ministerio de Justicia.</v>
      </c>
      <c r="F810" s="178" t="str">
        <f>VLOOKUP(A810,'BASE REGISTRO AGOSTO'!$A$1:$T$889,6,FALSE)</f>
        <v>Certificado de Vigencia de Persona Jurídica sin Fines de Lucro, emitido por el SRCEI, de fecha 24 de junio de 2021, folio 500395275955</v>
      </c>
      <c r="G810" s="178" t="str">
        <f>VLOOKUP(A810,'BASE REGISTRO AGOSTO'!$A$1:$T$889,7,FALSE)</f>
        <v>Promoción del desarrollo, especialmente de las personas, familias, grupos y comunidades que viven en condiciones de pobreza y/o marginalidad.</v>
      </c>
      <c r="H810" s="178" t="str">
        <f>VLOOKUP(A810,'BASE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10" s="178" t="str">
        <f>VLOOKUP(A810,'BASE REGISTRO AGOSTO'!$A$1:$T$889,9,FALSE)</f>
        <v>Se renueva cada dos años.</v>
      </c>
      <c r="J810" s="178" t="str">
        <f>VLOOKUP(A810,'BASE REGISTRO AGOSTO'!$A$1:$T$889,10,FALSE)</f>
        <v>De 1 de mayo de 2021 a 1 de mayo de 2023</v>
      </c>
      <c r="K810" s="178" t="str">
        <f>VLOOKUP(A810,'BASE REGISTRO AGOSTO'!$A$1:$T$889,11,FALSE)</f>
        <v xml:space="preserve">Presidente: Carlos Eduardo Placencia Zapata             </v>
      </c>
      <c r="L810" s="178" t="str">
        <f>VLOOKUP(A810,'BASE REGISTRO AGOSTO'!$A$1:$T$889,12,FALSE)</f>
        <v>Ortiz de Rosas N° 395, Oficina N° 23 A, comuna de Quirihue, Provincia de Ñuble, Décimo Sexta Región.</v>
      </c>
      <c r="M810" s="178" t="str">
        <f>VLOOKUP(A810,'BASE REGISTRO AGOSTO'!$A$1:$T$889,13,FALSE)</f>
        <v>XVI</v>
      </c>
      <c r="N810" s="178" t="str">
        <f>VLOOKUP(A810,'BASE REGISTRO AGOSTO'!$A$1:$T$889,14,FALSE)</f>
        <v>Ñuble</v>
      </c>
      <c r="O810" s="178" t="str">
        <f>VLOOKUP(A810,'BASE REGISTRO AGOSTO'!$A$1:$T$889,15,FALSE)</f>
        <v>96456966-7498981</v>
      </c>
      <c r="P810" s="178" t="str">
        <f>VLOOKUP(A810,'BASE REGISTRO AGOSTO'!$A$1:$T$889,16,FALSE)</f>
        <v xml:space="preserve">corpelconquistador@gmail.com
corpelconquistador@yahoo.es </v>
      </c>
      <c r="Q810" s="178">
        <f>VLOOKUP(A810,'BASE REGISTRO AGOSTO'!$A$1:$T$889,17,FALSE)</f>
        <v>0</v>
      </c>
      <c r="R810" s="178" t="str">
        <f>VLOOKUP(A810,'BASE REGISTRO AGOSTO'!$A$1:$T$889,18,FALSE)</f>
        <v xml:space="preserve">93401: Institución de Asistencia Social  </v>
      </c>
      <c r="S810" s="178" t="str">
        <f>VLOOKUP(A810,'BASE REGISTRO AGOSTO'!$A$1:$T$889,19,FALSE)</f>
        <v>Certificado de Antecedentes Financieros correspondiente al año 2020, aprobados por el Subdepartamento de Supervisión Nacional.</v>
      </c>
      <c r="T810" s="183">
        <f>VLOOKUP(A810,'BASE REGISTRO AGOSTO'!$A$1:$T$889,20,FALSE)</f>
        <v>39171</v>
      </c>
      <c r="U810" s="177">
        <v>7350</v>
      </c>
      <c r="V810" s="179">
        <v>50676808</v>
      </c>
      <c r="W810" s="179">
        <v>133634707</v>
      </c>
      <c r="X810" s="180">
        <v>44469</v>
      </c>
      <c r="Y810" s="176" t="s">
        <v>6489</v>
      </c>
      <c r="Z810" s="176" t="s">
        <v>6490</v>
      </c>
      <c r="AA810" s="181" t="s">
        <v>6638</v>
      </c>
    </row>
    <row r="811" spans="1:27" ht="15.75" customHeight="1" x14ac:dyDescent="0.2">
      <c r="A811" s="177">
        <v>7350</v>
      </c>
      <c r="B811" s="178" t="str">
        <f>VLOOKUP(A811,'BASE REGISTRO AGOSTO'!$A$1:$T$889,2,FALSE)</f>
        <v>Organización No Gubernamental de Desarrollo Corporación de Desarrollo Social El Conquistador.</v>
      </c>
      <c r="C811" s="178">
        <f>VLOOKUP(A811,'BASE REGISTRO AGOSTO'!$A$1:$T$889,3,FALSE)</f>
        <v>650086104</v>
      </c>
      <c r="D811" s="178" t="str">
        <f>VLOOKUP(A811,'BASE REGISTRO AGOSTO'!$A$1:$T$889,4,FALSE)</f>
        <v>Corporación de Derecho Privado.</v>
      </c>
      <c r="E811" s="178" t="str">
        <f>VLOOKUP(A811,'BASE REGISTRO AGOSTO'!$A$1:$T$889,5,FALSE)</f>
        <v>Otorgado por Decreto Supremo Nº 170, de fecha 19 de febrero de 2001, del Ministerio de Justicia.</v>
      </c>
      <c r="F811" s="178" t="str">
        <f>VLOOKUP(A811,'BASE REGISTRO AGOSTO'!$A$1:$T$889,6,FALSE)</f>
        <v>Certificado de Vigencia de Persona Jurídica sin Fines de Lucro, emitido por el SRCEI, de fecha 24 de junio de 2021, folio 500395275955</v>
      </c>
      <c r="G811" s="178" t="str">
        <f>VLOOKUP(A811,'BASE REGISTRO AGOSTO'!$A$1:$T$889,7,FALSE)</f>
        <v>Promoción del desarrollo, especialmente de las personas, familias, grupos y comunidades que viven en condiciones de pobreza y/o marginalidad.</v>
      </c>
      <c r="H811" s="178" t="str">
        <f>VLOOKUP(A811,'BASE REGISTRO AGOSTO'!$A$1:$T$889,8,FALSE)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11" s="178" t="str">
        <f>VLOOKUP(A811,'BASE REGISTRO AGOSTO'!$A$1:$T$889,9,FALSE)</f>
        <v>Se renueva cada dos años.</v>
      </c>
      <c r="J811" s="178" t="str">
        <f>VLOOKUP(A811,'BASE REGISTRO AGOSTO'!$A$1:$T$889,10,FALSE)</f>
        <v>De 1 de mayo de 2021 a 1 de mayo de 2023</v>
      </c>
      <c r="K811" s="178" t="str">
        <f>VLOOKUP(A811,'BASE REGISTRO AGOSTO'!$A$1:$T$889,11,FALSE)</f>
        <v xml:space="preserve">Presidente: Carlos Eduardo Placencia Zapata             </v>
      </c>
      <c r="L811" s="178" t="str">
        <f>VLOOKUP(A811,'BASE REGISTRO AGOSTO'!$A$1:$T$889,12,FALSE)</f>
        <v>Ortiz de Rosas N° 395, Oficina N° 23 A, comuna de Quirihue, Provincia de Ñuble, Décimo Sexta Región.</v>
      </c>
      <c r="M811" s="178" t="str">
        <f>VLOOKUP(A811,'BASE REGISTRO AGOSTO'!$A$1:$T$889,13,FALSE)</f>
        <v>XVI</v>
      </c>
      <c r="N811" s="178" t="str">
        <f>VLOOKUP(A811,'BASE REGISTRO AGOSTO'!$A$1:$T$889,14,FALSE)</f>
        <v>Ñuble</v>
      </c>
      <c r="O811" s="178" t="str">
        <f>VLOOKUP(A811,'BASE REGISTRO AGOSTO'!$A$1:$T$889,15,FALSE)</f>
        <v>96456966-7498981</v>
      </c>
      <c r="P811" s="178" t="str">
        <f>VLOOKUP(A811,'BASE REGISTRO AGOSTO'!$A$1:$T$889,16,FALSE)</f>
        <v xml:space="preserve">corpelconquistador@gmail.com
corpelconquistador@yahoo.es </v>
      </c>
      <c r="Q811" s="178">
        <f>VLOOKUP(A811,'BASE REGISTRO AGOSTO'!$A$1:$T$889,17,FALSE)</f>
        <v>0</v>
      </c>
      <c r="R811" s="178" t="str">
        <f>VLOOKUP(A811,'BASE REGISTRO AGOSTO'!$A$1:$T$889,18,FALSE)</f>
        <v xml:space="preserve">93401: Institución de Asistencia Social  </v>
      </c>
      <c r="S811" s="178" t="str">
        <f>VLOOKUP(A811,'BASE REGISTRO AGOSTO'!$A$1:$T$889,19,FALSE)</f>
        <v>Certificado de Antecedentes Financieros correspondiente al año 2020, aprobados por el Subdepartamento de Supervisión Nacional.</v>
      </c>
      <c r="T811" s="183">
        <f>VLOOKUP(A811,'BASE REGISTRO AGOSTO'!$A$1:$T$889,20,FALSE)</f>
        <v>39171</v>
      </c>
      <c r="U811" s="177">
        <v>7350</v>
      </c>
      <c r="V811" s="179">
        <v>30865979</v>
      </c>
      <c r="W811" s="179">
        <v>154860540</v>
      </c>
      <c r="X811" s="180">
        <v>44469</v>
      </c>
      <c r="Y811" s="176" t="s">
        <v>6489</v>
      </c>
      <c r="Z811" s="176" t="s">
        <v>6490</v>
      </c>
      <c r="AA811" s="181" t="s">
        <v>7478</v>
      </c>
    </row>
    <row r="812" spans="1:27" ht="15.75" customHeight="1" x14ac:dyDescent="0.2">
      <c r="A812" s="177">
        <v>7354</v>
      </c>
      <c r="B812" s="178" t="str">
        <f>VLOOKUP(A812,'BASE REGISTRO AGOSTO'!$A$1:$T$889,2,FALSE)</f>
        <v xml:space="preserve">
I. Municipalidad de Padre Hurtado
</v>
      </c>
      <c r="C812" s="178">
        <f>VLOOKUP(A812,'BASE REGISTRO AGOSTO'!$A$1:$T$889,3,FALSE)</f>
        <v>692614003</v>
      </c>
      <c r="D812" s="178" t="str">
        <f>VLOOKUP(A812,'BASE REGISTRO AGOSTO'!$A$1:$T$889,4,FALSE)</f>
        <v>Municipalidad</v>
      </c>
      <c r="E812" s="178" t="str">
        <f>VLOOKUP(A812,'BASE REGISTRO AGOSTO'!$A$1:$T$889,5,FALSE)</f>
        <v>Constitución Política de la República, artículo 107</v>
      </c>
      <c r="F812" s="178" t="str">
        <f>VLOOKUP(A812,'BASE REGISTRO AGOSTO'!$A$1:$T$889,6,FALSE)</f>
        <v>Indefinida</v>
      </c>
      <c r="G812" s="178" t="str">
        <f>VLOOKUP(A812,'BASE REGISTRO AGOSTO'!$A$1:$T$889,7,FALSE)</f>
        <v>Según Ley Orgánica Nº 18.695, artículos 1º al  4º</v>
      </c>
      <c r="H812" s="178" t="str">
        <f>VLOOKUP(A812,'BASE REGISTRO AGOSTO'!$A$1:$T$889,8,FALSE)</f>
        <v>no tiene</v>
      </c>
      <c r="I812" s="178">
        <f>VLOOKUP(A812,'BASE REGISTRO AGOSTO'!$A$1:$T$889,9,FALSE)</f>
        <v>0</v>
      </c>
      <c r="J812" s="178">
        <f>VLOOKUP(A812,'BASE REGISTRO AGOSTO'!$A$1:$T$889,10,FALSE)</f>
        <v>0</v>
      </c>
      <c r="K812" s="178" t="str">
        <f>VLOOKUP(A812,'BASE REGISTRO AGOSTO'!$A$1:$T$889,11,FALSE)</f>
        <v xml:space="preserve">Felipe Muñoz Heredia 
</v>
      </c>
      <c r="L812" s="178" t="str">
        <f>VLOOKUP(A812,'BASE REGISTRO AGOSTO'!$A$1:$T$889,12,FALSE)</f>
        <v xml:space="preserve">Avenida San Alberto Hurtado Nº3295 (ex camino a Melipilla), comuna de Padre Hurtado, Región Metropolitana.
</v>
      </c>
      <c r="M812" s="178" t="str">
        <f>VLOOKUP(A812,'BASE REGISTRO AGOSTO'!$A$1:$T$889,13,FALSE)</f>
        <v>XIII</v>
      </c>
      <c r="N812" s="178" t="str">
        <f>VLOOKUP(A812,'BASE REGISTRO AGOSTO'!$A$1:$T$889,14,FALSE)</f>
        <v>Padre Hurtado</v>
      </c>
      <c r="O812" s="178" t="str">
        <f>VLOOKUP(A812,'BASE REGISTRO AGOSTO'!$A$1:$T$889,15,FALSE)</f>
        <v>Fono: 430 6000</v>
      </c>
      <c r="P812" s="178" t="str">
        <f>VLOOKUP(A812,'BASE REGISTRO AGOSTO'!$A$1:$T$889,16,FALSE)</f>
        <v xml:space="preserve"> contacto@mph.cl
</v>
      </c>
      <c r="Q812" s="178">
        <f>VLOOKUP(A812,'BASE REGISTRO AGOSTO'!$A$1:$T$889,17,FALSE)</f>
        <v>0</v>
      </c>
      <c r="R812" s="178">
        <f>VLOOKUP(A812,'BASE REGISTRO AGOSTO'!$A$1:$T$889,18,FALSE)</f>
        <v>91001</v>
      </c>
      <c r="S812" s="178" t="str">
        <f>VLOOKUP(A812,'BASE REGISTRO AGOSTO'!$A$1:$T$889,19,FALSE)</f>
        <v>No se acompañan. Aplica Informe Jurídico Nº 09, de fecha 14 de marzo de 2011 del Departamento Jurídico y Dictamen Nº 070791, de 2009, de la Contraloría General de la República.</v>
      </c>
      <c r="T812" s="183">
        <f>VLOOKUP(A812,'BASE REGISTRO AGOSTO'!$A$1:$T$889,20,FALSE)</f>
        <v>39212</v>
      </c>
      <c r="U812" s="177">
        <v>7354</v>
      </c>
      <c r="V812" s="179">
        <v>2861840</v>
      </c>
      <c r="W812" s="179">
        <v>20115879</v>
      </c>
      <c r="X812" s="180">
        <v>44469</v>
      </c>
      <c r="Y812" s="176" t="s">
        <v>6489</v>
      </c>
      <c r="Z812" s="176" t="s">
        <v>6490</v>
      </c>
      <c r="AA812" s="181" t="s">
        <v>6693</v>
      </c>
    </row>
    <row r="813" spans="1:27" ht="15.75" customHeight="1" x14ac:dyDescent="0.2">
      <c r="A813" s="177">
        <v>7355</v>
      </c>
      <c r="B813" s="178" t="str">
        <f>VLOOKUP(A813,'BASE REGISTRO AGOSTO'!$A$1:$T$889,2,FALSE)</f>
        <v xml:space="preserve">
I. Municipalidad de La Unión 
</v>
      </c>
      <c r="C813" s="178">
        <f>VLOOKUP(A813,'BASE REGISTRO AGOSTO'!$A$1:$T$889,3,FALSE)</f>
        <v>692008006</v>
      </c>
      <c r="D813" s="178" t="str">
        <f>VLOOKUP(A813,'BASE REGISTRO AGOSTO'!$A$1:$T$889,4,FALSE)</f>
        <v>Municipalidad</v>
      </c>
      <c r="E813" s="178" t="str">
        <f>VLOOKUP(A813,'BASE REGISTRO AGOSTO'!$A$1:$T$889,5,FALSE)</f>
        <v>Constitución Política de la República, art. 107.</v>
      </c>
      <c r="F813" s="178" t="str">
        <f>VLOOKUP(A813,'BASE REGISTRO AGOSTO'!$A$1:$T$889,6,FALSE)</f>
        <v>Indefinida.</v>
      </c>
      <c r="G813" s="178" t="str">
        <f>VLOOKUP(A813,'BASE REGISTRO AGOSTO'!$A$1:$T$889,7,FALSE)</f>
        <v>Según Ley Orgánica Nº 18.695, arts. 1º al 4º.</v>
      </c>
      <c r="H813" s="178" t="str">
        <f>VLOOKUP(A813,'BASE REGISTRO AGOSTO'!$A$1:$T$889,8,FALSE)</f>
        <v>no tiene</v>
      </c>
      <c r="I813" s="178">
        <f>VLOOKUP(A813,'BASE REGISTRO AGOSTO'!$A$1:$T$889,9,FALSE)</f>
        <v>0</v>
      </c>
      <c r="J813" s="178">
        <f>VLOOKUP(A813,'BASE REGISTRO AGOSTO'!$A$1:$T$889,10,FALSE)</f>
        <v>0</v>
      </c>
      <c r="K813" s="178" t="str">
        <f>VLOOKUP(A813,'BASE REGISTRO AGOSTO'!$A$1:$T$889,11,FALSE)</f>
        <v>Aldo Rodrigo Pinuer Solis      Alcaldesa(S): Loreto Cabezas Soto (desde 12-03-2021 al 12-04-2021)</v>
      </c>
      <c r="L813" s="178" t="str">
        <f>VLOOKUP(A813,'BASE REGISTRO AGOSTO'!$A$1:$T$889,12,FALSE)</f>
        <v xml:space="preserve">Arturo Prat  N° 680, comuna de La Unión, Décima Región.
</v>
      </c>
      <c r="M813" s="178" t="str">
        <f>VLOOKUP(A813,'BASE REGISTRO AGOSTO'!$A$1:$T$889,13,FALSE)</f>
        <v>X</v>
      </c>
      <c r="N813" s="178" t="str">
        <f>VLOOKUP(A813,'BASE REGISTRO AGOSTO'!$A$1:$T$889,14,FALSE)</f>
        <v xml:space="preserve"> La Unión</v>
      </c>
      <c r="O813" s="178" t="str">
        <f>VLOOKUP(A813,'BASE REGISTRO AGOSTO'!$A$1:$T$889,15,FALSE)</f>
        <v>Fonos (64) 322441- 322445</v>
      </c>
      <c r="P813" s="178">
        <f>VLOOKUP(A813,'BASE REGISTRO AGOSTO'!$A$1:$T$889,16,FALSE)</f>
        <v>0</v>
      </c>
      <c r="Q813" s="178">
        <f>VLOOKUP(A813,'BASE REGISTRO AGOSTO'!$A$1:$T$889,17,FALSE)</f>
        <v>0</v>
      </c>
      <c r="R813" s="178">
        <f>VLOOKUP(A813,'BASE REGISTRO AGOSTO'!$A$1:$T$889,18,FALSE)</f>
        <v>91001</v>
      </c>
      <c r="S813" s="178" t="str">
        <f>VLOOKUP(A813,'BASE REGISTRO AGOSTO'!$A$1:$T$889,19,FALSE)</f>
        <v xml:space="preserve">No se acompañan. Aplica Informe Jurídico Nº 09, de  fecha 14 de marzo de 2011 del Departamento Jurídico y Dictamen Nº 070791, de 2009, de la Contraloría General de la República.  
</v>
      </c>
      <c r="T813" s="183">
        <f>VLOOKUP(A813,'BASE REGISTRO AGOSTO'!$A$1:$T$889,20,FALSE)</f>
        <v>39212</v>
      </c>
      <c r="U813" s="177">
        <v>7355</v>
      </c>
      <c r="V813" s="179">
        <v>4893746</v>
      </c>
      <c r="W813" s="179">
        <v>44043714</v>
      </c>
      <c r="X813" s="180">
        <v>44469</v>
      </c>
      <c r="Y813" s="176" t="s">
        <v>6489</v>
      </c>
      <c r="Z813" s="176" t="s">
        <v>6490</v>
      </c>
      <c r="AA813" s="181" t="s">
        <v>6526</v>
      </c>
    </row>
    <row r="814" spans="1:27" ht="15.75" customHeight="1" x14ac:dyDescent="0.2">
      <c r="A814" s="177">
        <v>7356</v>
      </c>
      <c r="B814" s="178" t="str">
        <f>VLOOKUP(A814,'BASE REGISTRO AGOSTO'!$A$1:$T$889,2,FALSE)</f>
        <v>I. Municipalidad de San Pablo</v>
      </c>
      <c r="C814" s="178">
        <f>VLOOKUP(A814,'BASE REGISTRO AGOSTO'!$A$1:$T$889,3,FALSE)</f>
        <v>692102002</v>
      </c>
      <c r="D814" s="178" t="str">
        <f>VLOOKUP(A814,'BASE REGISTRO AGOSTO'!$A$1:$T$889,4,FALSE)</f>
        <v>Institución eclesiástica</v>
      </c>
      <c r="E814" s="178" t="str">
        <f>VLOOKUP(A814,'BASE REGISTRO AGOSTO'!$A$1:$T$889,5,FALSE)</f>
        <v>Constitución Política de la República, art. 107.</v>
      </c>
      <c r="F814" s="178" t="str">
        <f>VLOOKUP(A814,'BASE REGISTRO AGOSTO'!$A$1:$T$889,6,FALSE)</f>
        <v>Indefinida</v>
      </c>
      <c r="G814" s="178" t="str">
        <f>VLOOKUP(A814,'BASE REGISTRO AGOSTO'!$A$1:$T$889,7,FALSE)</f>
        <v>Según Ley Orgánica Nº 18.695, arts. 1º al 4º.</v>
      </c>
      <c r="H814" s="178" t="str">
        <f>VLOOKUP(A814,'BASE REGISTRO AGOSTO'!$A$1:$T$889,8,FALSE)</f>
        <v>no tiene</v>
      </c>
      <c r="I814" s="178">
        <f>VLOOKUP(A814,'BASE REGISTRO AGOSTO'!$A$1:$T$889,9,FALSE)</f>
        <v>0</v>
      </c>
      <c r="J814" s="178">
        <f>VLOOKUP(A814,'BASE REGISTRO AGOSTO'!$A$1:$T$889,10,FALSE)</f>
        <v>0</v>
      </c>
      <c r="K814" s="178" t="str">
        <f>VLOOKUP(A814,'BASE REGISTRO AGOSTO'!$A$1:$T$889,11,FALSE)</f>
        <v xml:space="preserve">Omar Alvarado Agüero </v>
      </c>
      <c r="L814" s="178" t="str">
        <f>VLOOKUP(A814,'BASE REGISTRO AGOSTO'!$A$1:$T$889,12,FALSE)</f>
        <v xml:space="preserve">Calle Bolivia N° 498, comuna de San Pablo,  Décima Región.
</v>
      </c>
      <c r="M814" s="178" t="str">
        <f>VLOOKUP(A814,'BASE REGISTRO AGOSTO'!$A$1:$T$889,13,FALSE)</f>
        <v>X</v>
      </c>
      <c r="N814" s="178" t="str">
        <f>VLOOKUP(A814,'BASE REGISTRO AGOSTO'!$A$1:$T$889,14,FALSE)</f>
        <v>San Pablo</v>
      </c>
      <c r="O814" s="178" t="str">
        <f>VLOOKUP(A814,'BASE REGISTRO AGOSTO'!$A$1:$T$889,15,FALSE)</f>
        <v>Fonos (64) 381425-381429</v>
      </c>
      <c r="P814" s="178">
        <f>VLOOKUP(A814,'BASE REGISTRO AGOSTO'!$A$1:$T$889,16,FALSE)</f>
        <v>0</v>
      </c>
      <c r="Q814" s="178">
        <f>VLOOKUP(A814,'BASE REGISTRO AGOSTO'!$A$1:$T$889,17,FALSE)</f>
        <v>0</v>
      </c>
      <c r="R814" s="178">
        <f>VLOOKUP(A814,'BASE REGISTRO AGOSTO'!$A$1:$T$889,18,FALSE)</f>
        <v>91001</v>
      </c>
      <c r="S814" s="178" t="str">
        <f>VLOOKUP(A814,'BASE REGISTRO AGOSTO'!$A$1:$T$889,19,FALSE)</f>
        <v xml:space="preserve">No se acompañan. Aplica Informe Jurídico Nº 09, de  fecha 14 de marzo de 2011 del Departamento Jurídico y Dictamen Nº 070791, de 2009, de la Contraloría General de la República.  </v>
      </c>
      <c r="T814" s="183">
        <f>VLOOKUP(A814,'BASE REGISTRO AGOSTO'!$A$1:$T$889,20,FALSE)</f>
        <v>39212</v>
      </c>
      <c r="U814" s="177">
        <v>7356</v>
      </c>
      <c r="V814" s="179">
        <v>3262498</v>
      </c>
      <c r="W814" s="179">
        <v>22932106</v>
      </c>
      <c r="X814" s="180">
        <v>44469</v>
      </c>
      <c r="Y814" s="176" t="s">
        <v>6489</v>
      </c>
      <c r="Z814" s="176" t="s">
        <v>6490</v>
      </c>
      <c r="AA814" s="181" t="s">
        <v>7192</v>
      </c>
    </row>
    <row r="815" spans="1:27" ht="15.75" customHeight="1" x14ac:dyDescent="0.2">
      <c r="A815" s="177">
        <v>7362</v>
      </c>
      <c r="B815" s="178" t="str">
        <f>VLOOKUP(A815,'BASE REGISTRO AGOSTO'!$A$1:$T$889,2,FALSE)</f>
        <v xml:space="preserve">
Organización no gubernamental de desarrollo La Casona de los Jóvenes.
</v>
      </c>
      <c r="C815" s="178">
        <f>VLOOKUP(A815,'BASE REGISTRO AGOSTO'!$A$1:$T$889,3,FALSE)</f>
        <v>657798800</v>
      </c>
      <c r="D815" s="178" t="str">
        <f>VLOOKUP(A815,'BASE REGISTRO AGOSTO'!$A$1:$T$889,4,FALSE)</f>
        <v>Corporación de Derecho Privado.</v>
      </c>
      <c r="E815" s="178" t="str">
        <f>VLOOKUP(A815,'BASE REGISTRO AGOSTO'!$A$1:$T$889,5,FALSE)</f>
        <v>Decreto Nº 3636, de 9 de noviembre de 2006, del Ministerio de Justicia.</v>
      </c>
      <c r="F815" s="178" t="str">
        <f>VLOOKUP(A815,'BASE REGISTRO AGOSTO'!$A$1:$T$889,6,FALSE)</f>
        <v>Certificado de Vigencia Nº 500396400816, de 1 de julio de 2021, del SRCI.</v>
      </c>
      <c r="G815" s="178" t="str">
        <f>VLOOKUP(A815,'BASE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5" s="178" t="str">
        <f>VLOOKUP(A815,'BASE REGISTRO AGOSTO'!$A$1:$T$889,8,FALSE)</f>
        <v xml:space="preserve">Presidente: Miguel Fonseca Carrillo 
Vicepdte.: Alfredo Jacob Feres Reyes 
Secretaria: Rosa Carrillo Salas 
Tesorero: Washington Lizama Ormazábal 
Director: Alejandro Ignacio Ortiz Quintana </v>
      </c>
      <c r="I815" s="178" t="str">
        <f>VLOOKUP(A815,'BASE REGISTRO AGOSTO'!$A$1:$T$889,9,FALSE)</f>
        <v>Durarán dos años en sus cargos (según sus estatutos).</v>
      </c>
      <c r="J815" s="178" t="str">
        <f>VLOOKUP(A815,'BASE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5" s="178" t="str">
        <f>VLOOKUP(A815,'BASE REGISTRO AGOSTO'!$A$1:$T$889,11,FALSE)</f>
        <v xml:space="preserve">Presidente: Miguel Fonseca Carrillo 
</v>
      </c>
      <c r="L815" s="178" t="str">
        <f>VLOOKUP(A815,'BASE REGISTRO AGOSTO'!$A$1:$T$889,12,FALSE)</f>
        <v>Doctor Eduardo Cruz Coke N° 372, Santiago Región Metropolitana.</v>
      </c>
      <c r="M815" s="178" t="str">
        <f>VLOOKUP(A815,'BASE REGISTRO AGOSTO'!$A$1:$T$889,13,FALSE)</f>
        <v>XIII</v>
      </c>
      <c r="N815" s="178" t="str">
        <f>VLOOKUP(A815,'BASE REGISTRO AGOSTO'!$A$1:$T$889,14,FALSE)</f>
        <v>Santiago</v>
      </c>
      <c r="O815" s="178">
        <f>VLOOKUP(A815,'BASE REGISTRO AGOSTO'!$A$1:$T$889,15,FALSE)</f>
        <v>56232475099</v>
      </c>
      <c r="P815" s="178" t="str">
        <f>VLOOKUP(A815,'BASE REGISTRO AGOSTO'!$A$1:$T$889,16,FALSE)</f>
        <v>dirección@onglacasona.cl</v>
      </c>
      <c r="Q815" s="178">
        <f>VLOOKUP(A815,'BASE REGISTRO AGOSTO'!$A$1:$T$889,17,FALSE)</f>
        <v>0</v>
      </c>
      <c r="R815" s="178" t="str">
        <f>VLOOKUP(A815,'BASE REGISTRO AGOSTO'!$A$1:$T$889,18,FALSE)</f>
        <v>93401 Institución de Asistencia Social.</v>
      </c>
      <c r="S815" s="178" t="str">
        <f>VLOOKUP(A815,'BASE REGISTRO AGOSTO'!$A$1:$T$889,19,FALSE)</f>
        <v xml:space="preserve">Se acompañan Certificado de Antecedentes Financieros Institucionales del año 2020, aprobados por el Sub-Departamento de Supervisión Financiera Nacional, del SENAME.
</v>
      </c>
      <c r="T815" s="183">
        <f>VLOOKUP(A815,'BASE REGISTRO AGOSTO'!$A$1:$T$889,20,FALSE)</f>
        <v>39269</v>
      </c>
      <c r="U815" s="177">
        <v>7362</v>
      </c>
      <c r="V815" s="179">
        <v>9029898</v>
      </c>
      <c r="W815" s="179">
        <v>97269314</v>
      </c>
      <c r="X815" s="180">
        <v>44469</v>
      </c>
      <c r="Y815" s="176" t="s">
        <v>6489</v>
      </c>
      <c r="Z815" s="176" t="s">
        <v>6490</v>
      </c>
      <c r="AA815" s="181" t="s">
        <v>6492</v>
      </c>
    </row>
    <row r="816" spans="1:27" ht="15.75" customHeight="1" x14ac:dyDescent="0.2">
      <c r="A816" s="177">
        <v>7362</v>
      </c>
      <c r="B816" s="178" t="str">
        <f>VLOOKUP(A816,'BASE REGISTRO AGOSTO'!$A$1:$T$889,2,FALSE)</f>
        <v xml:space="preserve">
Organización no gubernamental de desarrollo La Casona de los Jóvenes.
</v>
      </c>
      <c r="C816" s="178">
        <f>VLOOKUP(A816,'BASE REGISTRO AGOSTO'!$A$1:$T$889,3,FALSE)</f>
        <v>657798800</v>
      </c>
      <c r="D816" s="178" t="str">
        <f>VLOOKUP(A816,'BASE REGISTRO AGOSTO'!$A$1:$T$889,4,FALSE)</f>
        <v>Corporación de Derecho Privado.</v>
      </c>
      <c r="E816" s="178" t="str">
        <f>VLOOKUP(A816,'BASE REGISTRO AGOSTO'!$A$1:$T$889,5,FALSE)</f>
        <v>Decreto Nº 3636, de 9 de noviembre de 2006, del Ministerio de Justicia.</v>
      </c>
      <c r="F816" s="178" t="str">
        <f>VLOOKUP(A816,'BASE REGISTRO AGOSTO'!$A$1:$T$889,6,FALSE)</f>
        <v>Certificado de Vigencia Nº 500396400816, de 1 de julio de 2021, del SRCI.</v>
      </c>
      <c r="G816" s="178" t="str">
        <f>VLOOKUP(A816,'BASE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6" s="178" t="str">
        <f>VLOOKUP(A816,'BASE REGISTRO AGOSTO'!$A$1:$T$889,8,FALSE)</f>
        <v xml:space="preserve">Presidente: Miguel Fonseca Carrillo 
Vicepdte.: Alfredo Jacob Feres Reyes 
Secretaria: Rosa Carrillo Salas 
Tesorero: Washington Lizama Ormazábal 
Director: Alejandro Ignacio Ortiz Quintana </v>
      </c>
      <c r="I816" s="178" t="str">
        <f>VLOOKUP(A816,'BASE REGISTRO AGOSTO'!$A$1:$T$889,9,FALSE)</f>
        <v>Durarán dos años en sus cargos (según sus estatutos).</v>
      </c>
      <c r="J816" s="178" t="str">
        <f>VLOOKUP(A816,'BASE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6" s="178" t="str">
        <f>VLOOKUP(A816,'BASE REGISTRO AGOSTO'!$A$1:$T$889,11,FALSE)</f>
        <v xml:space="preserve">Presidente: Miguel Fonseca Carrillo 
</v>
      </c>
      <c r="L816" s="178" t="str">
        <f>VLOOKUP(A816,'BASE REGISTRO AGOSTO'!$A$1:$T$889,12,FALSE)</f>
        <v>Doctor Eduardo Cruz Coke N° 372, Santiago Región Metropolitana.</v>
      </c>
      <c r="M816" s="178" t="str">
        <f>VLOOKUP(A816,'BASE REGISTRO AGOSTO'!$A$1:$T$889,13,FALSE)</f>
        <v>XIII</v>
      </c>
      <c r="N816" s="178" t="str">
        <f>VLOOKUP(A816,'BASE REGISTRO AGOSTO'!$A$1:$T$889,14,FALSE)</f>
        <v>Santiago</v>
      </c>
      <c r="O816" s="178">
        <f>VLOOKUP(A816,'BASE REGISTRO AGOSTO'!$A$1:$T$889,15,FALSE)</f>
        <v>56232475099</v>
      </c>
      <c r="P816" s="178" t="str">
        <f>VLOOKUP(A816,'BASE REGISTRO AGOSTO'!$A$1:$T$889,16,FALSE)</f>
        <v>dirección@onglacasona.cl</v>
      </c>
      <c r="Q816" s="178">
        <f>VLOOKUP(A816,'BASE REGISTRO AGOSTO'!$A$1:$T$889,17,FALSE)</f>
        <v>0</v>
      </c>
      <c r="R816" s="178" t="str">
        <f>VLOOKUP(A816,'BASE REGISTRO AGOSTO'!$A$1:$T$889,18,FALSE)</f>
        <v>93401 Institución de Asistencia Social.</v>
      </c>
      <c r="S816" s="178" t="str">
        <f>VLOOKUP(A816,'BASE REGISTRO AGOSTO'!$A$1:$T$889,19,FALSE)</f>
        <v xml:space="preserve">Se acompañan Certificado de Antecedentes Financieros Institucionales del año 2020, aprobados por el Sub-Departamento de Supervisión Financiera Nacional, del SENAME.
</v>
      </c>
      <c r="T816" s="183">
        <f>VLOOKUP(A816,'BASE REGISTRO AGOSTO'!$A$1:$T$889,20,FALSE)</f>
        <v>39269</v>
      </c>
      <c r="U816" s="177">
        <v>7362</v>
      </c>
      <c r="V816" s="179">
        <v>6567199</v>
      </c>
      <c r="W816" s="179">
        <v>16828447</v>
      </c>
      <c r="X816" s="180">
        <v>44469</v>
      </c>
      <c r="Y816" s="176" t="s">
        <v>6489</v>
      </c>
      <c r="Z816" s="176" t="s">
        <v>6490</v>
      </c>
      <c r="AA816" s="181" t="s">
        <v>6493</v>
      </c>
    </row>
    <row r="817" spans="1:27" ht="15.75" customHeight="1" x14ac:dyDescent="0.2">
      <c r="A817" s="177">
        <v>7362</v>
      </c>
      <c r="B817" s="178" t="str">
        <f>VLOOKUP(A817,'BASE REGISTRO AGOSTO'!$A$1:$T$889,2,FALSE)</f>
        <v xml:space="preserve">
Organización no gubernamental de desarrollo La Casona de los Jóvenes.
</v>
      </c>
      <c r="C817" s="178">
        <f>VLOOKUP(A817,'BASE REGISTRO AGOSTO'!$A$1:$T$889,3,FALSE)</f>
        <v>657798800</v>
      </c>
      <c r="D817" s="178" t="str">
        <f>VLOOKUP(A817,'BASE REGISTRO AGOSTO'!$A$1:$T$889,4,FALSE)</f>
        <v>Corporación de Derecho Privado.</v>
      </c>
      <c r="E817" s="178" t="str">
        <f>VLOOKUP(A817,'BASE REGISTRO AGOSTO'!$A$1:$T$889,5,FALSE)</f>
        <v>Decreto Nº 3636, de 9 de noviembre de 2006, del Ministerio de Justicia.</v>
      </c>
      <c r="F817" s="178" t="str">
        <f>VLOOKUP(A817,'BASE REGISTRO AGOSTO'!$A$1:$T$889,6,FALSE)</f>
        <v>Certificado de Vigencia Nº 500396400816, de 1 de julio de 2021, del SRCI.</v>
      </c>
      <c r="G817" s="178" t="str">
        <f>VLOOKUP(A817,'BASE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7" s="178" t="str">
        <f>VLOOKUP(A817,'BASE REGISTRO AGOSTO'!$A$1:$T$889,8,FALSE)</f>
        <v xml:space="preserve">Presidente: Miguel Fonseca Carrillo 
Vicepdte.: Alfredo Jacob Feres Reyes 
Secretaria: Rosa Carrillo Salas 
Tesorero: Washington Lizama Ormazábal 
Director: Alejandro Ignacio Ortiz Quintana </v>
      </c>
      <c r="I817" s="178" t="str">
        <f>VLOOKUP(A817,'BASE REGISTRO AGOSTO'!$A$1:$T$889,9,FALSE)</f>
        <v>Durarán dos años en sus cargos (según sus estatutos).</v>
      </c>
      <c r="J817" s="178" t="str">
        <f>VLOOKUP(A817,'BASE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7" s="178" t="str">
        <f>VLOOKUP(A817,'BASE REGISTRO AGOSTO'!$A$1:$T$889,11,FALSE)</f>
        <v xml:space="preserve">Presidente: Miguel Fonseca Carrillo 
</v>
      </c>
      <c r="L817" s="178" t="str">
        <f>VLOOKUP(A817,'BASE REGISTRO AGOSTO'!$A$1:$T$889,12,FALSE)</f>
        <v>Doctor Eduardo Cruz Coke N° 372, Santiago Región Metropolitana.</v>
      </c>
      <c r="M817" s="178" t="str">
        <f>VLOOKUP(A817,'BASE REGISTRO AGOSTO'!$A$1:$T$889,13,FALSE)</f>
        <v>XIII</v>
      </c>
      <c r="N817" s="178" t="str">
        <f>VLOOKUP(A817,'BASE REGISTRO AGOSTO'!$A$1:$T$889,14,FALSE)</f>
        <v>Santiago</v>
      </c>
      <c r="O817" s="178">
        <f>VLOOKUP(A817,'BASE REGISTRO AGOSTO'!$A$1:$T$889,15,FALSE)</f>
        <v>56232475099</v>
      </c>
      <c r="P817" s="178" t="str">
        <f>VLOOKUP(A817,'BASE REGISTRO AGOSTO'!$A$1:$T$889,16,FALSE)</f>
        <v>dirección@onglacasona.cl</v>
      </c>
      <c r="Q817" s="178">
        <f>VLOOKUP(A817,'BASE REGISTRO AGOSTO'!$A$1:$T$889,17,FALSE)</f>
        <v>0</v>
      </c>
      <c r="R817" s="178" t="str">
        <f>VLOOKUP(A817,'BASE REGISTRO AGOSTO'!$A$1:$T$889,18,FALSE)</f>
        <v>93401 Institución de Asistencia Social.</v>
      </c>
      <c r="S817" s="178" t="str">
        <f>VLOOKUP(A817,'BASE REGISTRO AGOSTO'!$A$1:$T$889,19,FALSE)</f>
        <v xml:space="preserve">Se acompañan Certificado de Antecedentes Financieros Institucionales del año 2020, aprobados por el Sub-Departamento de Supervisión Financiera Nacional, del SENAME.
</v>
      </c>
      <c r="T817" s="183">
        <f>VLOOKUP(A817,'BASE REGISTRO AGOSTO'!$A$1:$T$889,20,FALSE)</f>
        <v>39269</v>
      </c>
      <c r="U817" s="177">
        <v>7362</v>
      </c>
      <c r="V817" s="179">
        <v>10966709</v>
      </c>
      <c r="W817" s="179">
        <v>10966709</v>
      </c>
      <c r="X817" s="180">
        <v>44469</v>
      </c>
      <c r="Y817" s="176" t="s">
        <v>6489</v>
      </c>
      <c r="Z817" s="176" t="s">
        <v>6490</v>
      </c>
      <c r="AA817" s="181" t="s">
        <v>6521</v>
      </c>
    </row>
    <row r="818" spans="1:27" ht="15.75" customHeight="1" x14ac:dyDescent="0.2">
      <c r="A818" s="177">
        <v>7362</v>
      </c>
      <c r="B818" s="178" t="str">
        <f>VLOOKUP(A818,'BASE REGISTRO AGOSTO'!$A$1:$T$889,2,FALSE)</f>
        <v xml:space="preserve">
Organización no gubernamental de desarrollo La Casona de los Jóvenes.
</v>
      </c>
      <c r="C818" s="178">
        <f>VLOOKUP(A818,'BASE REGISTRO AGOSTO'!$A$1:$T$889,3,FALSE)</f>
        <v>657798800</v>
      </c>
      <c r="D818" s="178" t="str">
        <f>VLOOKUP(A818,'BASE REGISTRO AGOSTO'!$A$1:$T$889,4,FALSE)</f>
        <v>Corporación de Derecho Privado.</v>
      </c>
      <c r="E818" s="178" t="str">
        <f>VLOOKUP(A818,'BASE REGISTRO AGOSTO'!$A$1:$T$889,5,FALSE)</f>
        <v>Decreto Nº 3636, de 9 de noviembre de 2006, del Ministerio de Justicia.</v>
      </c>
      <c r="F818" s="178" t="str">
        <f>VLOOKUP(A818,'BASE REGISTRO AGOSTO'!$A$1:$T$889,6,FALSE)</f>
        <v>Certificado de Vigencia Nº 500396400816, de 1 de julio de 2021, del SRCI.</v>
      </c>
      <c r="G818" s="178" t="str">
        <f>VLOOKUP(A818,'BASE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8" s="178" t="str">
        <f>VLOOKUP(A818,'BASE REGISTRO AGOSTO'!$A$1:$T$889,8,FALSE)</f>
        <v xml:space="preserve">Presidente: Miguel Fonseca Carrillo 
Vicepdte.: Alfredo Jacob Feres Reyes 
Secretaria: Rosa Carrillo Salas 
Tesorero: Washington Lizama Ormazábal 
Director: Alejandro Ignacio Ortiz Quintana </v>
      </c>
      <c r="I818" s="178" t="str">
        <f>VLOOKUP(A818,'BASE REGISTRO AGOSTO'!$A$1:$T$889,9,FALSE)</f>
        <v>Durarán dos años en sus cargos (según sus estatutos).</v>
      </c>
      <c r="J818" s="178" t="str">
        <f>VLOOKUP(A818,'BASE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8" s="178" t="str">
        <f>VLOOKUP(A818,'BASE REGISTRO AGOSTO'!$A$1:$T$889,11,FALSE)</f>
        <v xml:space="preserve">Presidente: Miguel Fonseca Carrillo 
</v>
      </c>
      <c r="L818" s="178" t="str">
        <f>VLOOKUP(A818,'BASE REGISTRO AGOSTO'!$A$1:$T$889,12,FALSE)</f>
        <v>Doctor Eduardo Cruz Coke N° 372, Santiago Región Metropolitana.</v>
      </c>
      <c r="M818" s="178" t="str">
        <f>VLOOKUP(A818,'BASE REGISTRO AGOSTO'!$A$1:$T$889,13,FALSE)</f>
        <v>XIII</v>
      </c>
      <c r="N818" s="178" t="str">
        <f>VLOOKUP(A818,'BASE REGISTRO AGOSTO'!$A$1:$T$889,14,FALSE)</f>
        <v>Santiago</v>
      </c>
      <c r="O818" s="178">
        <f>VLOOKUP(A818,'BASE REGISTRO AGOSTO'!$A$1:$T$889,15,FALSE)</f>
        <v>56232475099</v>
      </c>
      <c r="P818" s="178" t="str">
        <f>VLOOKUP(A818,'BASE REGISTRO AGOSTO'!$A$1:$T$889,16,FALSE)</f>
        <v>dirección@onglacasona.cl</v>
      </c>
      <c r="Q818" s="178">
        <f>VLOOKUP(A818,'BASE REGISTRO AGOSTO'!$A$1:$T$889,17,FALSE)</f>
        <v>0</v>
      </c>
      <c r="R818" s="178" t="str">
        <f>VLOOKUP(A818,'BASE REGISTRO AGOSTO'!$A$1:$T$889,18,FALSE)</f>
        <v>93401 Institución de Asistencia Social.</v>
      </c>
      <c r="S818" s="178" t="str">
        <f>VLOOKUP(A818,'BASE REGISTRO AGOSTO'!$A$1:$T$889,19,FALSE)</f>
        <v xml:space="preserve">Se acompañan Certificado de Antecedentes Financieros Institucionales del año 2020, aprobados por el Sub-Departamento de Supervisión Financiera Nacional, del SENAME.
</v>
      </c>
      <c r="T818" s="183">
        <f>VLOOKUP(A818,'BASE REGISTRO AGOSTO'!$A$1:$T$889,20,FALSE)</f>
        <v>39269</v>
      </c>
      <c r="U818" s="177">
        <v>7362</v>
      </c>
      <c r="V818" s="179">
        <v>0</v>
      </c>
      <c r="W818" s="179">
        <v>6413280</v>
      </c>
      <c r="X818" s="180">
        <v>44469</v>
      </c>
      <c r="Y818" s="176" t="s">
        <v>6489</v>
      </c>
      <c r="Z818" s="176" t="s">
        <v>6490</v>
      </c>
      <c r="AA818" s="181" t="s">
        <v>6556</v>
      </c>
    </row>
    <row r="819" spans="1:27" ht="15.75" customHeight="1" x14ac:dyDescent="0.2">
      <c r="A819" s="177">
        <v>7362</v>
      </c>
      <c r="B819" s="178" t="str">
        <f>VLOOKUP(A819,'BASE REGISTRO AGOSTO'!$A$1:$T$889,2,FALSE)</f>
        <v xml:space="preserve">
Organización no gubernamental de desarrollo La Casona de los Jóvenes.
</v>
      </c>
      <c r="C819" s="178">
        <f>VLOOKUP(A819,'BASE REGISTRO AGOSTO'!$A$1:$T$889,3,FALSE)</f>
        <v>657798800</v>
      </c>
      <c r="D819" s="178" t="str">
        <f>VLOOKUP(A819,'BASE REGISTRO AGOSTO'!$A$1:$T$889,4,FALSE)</f>
        <v>Corporación de Derecho Privado.</v>
      </c>
      <c r="E819" s="178" t="str">
        <f>VLOOKUP(A819,'BASE REGISTRO AGOSTO'!$A$1:$T$889,5,FALSE)</f>
        <v>Decreto Nº 3636, de 9 de noviembre de 2006, del Ministerio de Justicia.</v>
      </c>
      <c r="F819" s="178" t="str">
        <f>VLOOKUP(A819,'BASE REGISTRO AGOSTO'!$A$1:$T$889,6,FALSE)</f>
        <v>Certificado de Vigencia Nº 500396400816, de 1 de julio de 2021, del SRCI.</v>
      </c>
      <c r="G819" s="178" t="str">
        <f>VLOOKUP(A819,'BASE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9" s="178" t="str">
        <f>VLOOKUP(A819,'BASE REGISTRO AGOSTO'!$A$1:$T$889,8,FALSE)</f>
        <v xml:space="preserve">Presidente: Miguel Fonseca Carrillo 
Vicepdte.: Alfredo Jacob Feres Reyes 
Secretaria: Rosa Carrillo Salas 
Tesorero: Washington Lizama Ormazábal 
Director: Alejandro Ignacio Ortiz Quintana </v>
      </c>
      <c r="I819" s="178" t="str">
        <f>VLOOKUP(A819,'BASE REGISTRO AGOSTO'!$A$1:$T$889,9,FALSE)</f>
        <v>Durarán dos años en sus cargos (según sus estatutos).</v>
      </c>
      <c r="J819" s="178" t="str">
        <f>VLOOKUP(A819,'BASE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9" s="178" t="str">
        <f>VLOOKUP(A819,'BASE REGISTRO AGOSTO'!$A$1:$T$889,11,FALSE)</f>
        <v xml:space="preserve">Presidente: Miguel Fonseca Carrillo 
</v>
      </c>
      <c r="L819" s="178" t="str">
        <f>VLOOKUP(A819,'BASE REGISTRO AGOSTO'!$A$1:$T$889,12,FALSE)</f>
        <v>Doctor Eduardo Cruz Coke N° 372, Santiago Región Metropolitana.</v>
      </c>
      <c r="M819" s="178" t="str">
        <f>VLOOKUP(A819,'BASE REGISTRO AGOSTO'!$A$1:$T$889,13,FALSE)</f>
        <v>XIII</v>
      </c>
      <c r="N819" s="178" t="str">
        <f>VLOOKUP(A819,'BASE REGISTRO AGOSTO'!$A$1:$T$889,14,FALSE)</f>
        <v>Santiago</v>
      </c>
      <c r="O819" s="178">
        <f>VLOOKUP(A819,'BASE REGISTRO AGOSTO'!$A$1:$T$889,15,FALSE)</f>
        <v>56232475099</v>
      </c>
      <c r="P819" s="178" t="str">
        <f>VLOOKUP(A819,'BASE REGISTRO AGOSTO'!$A$1:$T$889,16,FALSE)</f>
        <v>dirección@onglacasona.cl</v>
      </c>
      <c r="Q819" s="178">
        <f>VLOOKUP(A819,'BASE REGISTRO AGOSTO'!$A$1:$T$889,17,FALSE)</f>
        <v>0</v>
      </c>
      <c r="R819" s="178" t="str">
        <f>VLOOKUP(A819,'BASE REGISTRO AGOSTO'!$A$1:$T$889,18,FALSE)</f>
        <v>93401 Institución de Asistencia Social.</v>
      </c>
      <c r="S819" s="178" t="str">
        <f>VLOOKUP(A819,'BASE REGISTRO AGOSTO'!$A$1:$T$889,19,FALSE)</f>
        <v xml:space="preserve">Se acompañan Certificado de Antecedentes Financieros Institucionales del año 2020, aprobados por el Sub-Departamento de Supervisión Financiera Nacional, del SENAME.
</v>
      </c>
      <c r="T819" s="183">
        <f>VLOOKUP(A819,'BASE REGISTRO AGOSTO'!$A$1:$T$889,20,FALSE)</f>
        <v>39269</v>
      </c>
      <c r="U819" s="177">
        <v>7362</v>
      </c>
      <c r="V819" s="179">
        <v>8208998</v>
      </c>
      <c r="W819" s="179">
        <v>62798839</v>
      </c>
      <c r="X819" s="180">
        <v>44469</v>
      </c>
      <c r="Y819" s="176" t="s">
        <v>6489</v>
      </c>
      <c r="Z819" s="176" t="s">
        <v>6490</v>
      </c>
      <c r="AA819" s="181" t="s">
        <v>171</v>
      </c>
    </row>
    <row r="820" spans="1:27" ht="15.75" customHeight="1" x14ac:dyDescent="0.2">
      <c r="A820" s="177">
        <v>7362</v>
      </c>
      <c r="B820" s="178" t="str">
        <f>VLOOKUP(A820,'BASE REGISTRO AGOSTO'!$A$1:$T$889,2,FALSE)</f>
        <v xml:space="preserve">
Organización no gubernamental de desarrollo La Casona de los Jóvenes.
</v>
      </c>
      <c r="C820" s="178">
        <f>VLOOKUP(A820,'BASE REGISTRO AGOSTO'!$A$1:$T$889,3,FALSE)</f>
        <v>657798800</v>
      </c>
      <c r="D820" s="178" t="str">
        <f>VLOOKUP(A820,'BASE REGISTRO AGOSTO'!$A$1:$T$889,4,FALSE)</f>
        <v>Corporación de Derecho Privado.</v>
      </c>
      <c r="E820" s="178" t="str">
        <f>VLOOKUP(A820,'BASE REGISTRO AGOSTO'!$A$1:$T$889,5,FALSE)</f>
        <v>Decreto Nº 3636, de 9 de noviembre de 2006, del Ministerio de Justicia.</v>
      </c>
      <c r="F820" s="178" t="str">
        <f>VLOOKUP(A820,'BASE REGISTRO AGOSTO'!$A$1:$T$889,6,FALSE)</f>
        <v>Certificado de Vigencia Nº 500396400816, de 1 de julio de 2021, del SRCI.</v>
      </c>
      <c r="G820" s="178" t="str">
        <f>VLOOKUP(A820,'BASE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0" s="178" t="str">
        <f>VLOOKUP(A820,'BASE REGISTRO AGOSTO'!$A$1:$T$889,8,FALSE)</f>
        <v xml:space="preserve">Presidente: Miguel Fonseca Carrillo 
Vicepdte.: Alfredo Jacob Feres Reyes 
Secretaria: Rosa Carrillo Salas 
Tesorero: Washington Lizama Ormazábal 
Director: Alejandro Ignacio Ortiz Quintana </v>
      </c>
      <c r="I820" s="178" t="str">
        <f>VLOOKUP(A820,'BASE REGISTRO AGOSTO'!$A$1:$T$889,9,FALSE)</f>
        <v>Durarán dos años en sus cargos (según sus estatutos).</v>
      </c>
      <c r="J820" s="178" t="str">
        <f>VLOOKUP(A820,'BASE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0" s="178" t="str">
        <f>VLOOKUP(A820,'BASE REGISTRO AGOSTO'!$A$1:$T$889,11,FALSE)</f>
        <v xml:space="preserve">Presidente: Miguel Fonseca Carrillo 
</v>
      </c>
      <c r="L820" s="178" t="str">
        <f>VLOOKUP(A820,'BASE REGISTRO AGOSTO'!$A$1:$T$889,12,FALSE)</f>
        <v>Doctor Eduardo Cruz Coke N° 372, Santiago Región Metropolitana.</v>
      </c>
      <c r="M820" s="178" t="str">
        <f>VLOOKUP(A820,'BASE REGISTRO AGOSTO'!$A$1:$T$889,13,FALSE)</f>
        <v>XIII</v>
      </c>
      <c r="N820" s="178" t="str">
        <f>VLOOKUP(A820,'BASE REGISTRO AGOSTO'!$A$1:$T$889,14,FALSE)</f>
        <v>Santiago</v>
      </c>
      <c r="O820" s="178">
        <f>VLOOKUP(A820,'BASE REGISTRO AGOSTO'!$A$1:$T$889,15,FALSE)</f>
        <v>56232475099</v>
      </c>
      <c r="P820" s="178" t="str">
        <f>VLOOKUP(A820,'BASE REGISTRO AGOSTO'!$A$1:$T$889,16,FALSE)</f>
        <v>dirección@onglacasona.cl</v>
      </c>
      <c r="Q820" s="178">
        <f>VLOOKUP(A820,'BASE REGISTRO AGOSTO'!$A$1:$T$889,17,FALSE)</f>
        <v>0</v>
      </c>
      <c r="R820" s="178" t="str">
        <f>VLOOKUP(A820,'BASE REGISTRO AGOSTO'!$A$1:$T$889,18,FALSE)</f>
        <v>93401 Institución de Asistencia Social.</v>
      </c>
      <c r="S820" s="178" t="str">
        <f>VLOOKUP(A820,'BASE REGISTRO AGOSTO'!$A$1:$T$889,19,FALSE)</f>
        <v xml:space="preserve">Se acompañan Certificado de Antecedentes Financieros Institucionales del año 2020, aprobados por el Sub-Departamento de Supervisión Financiera Nacional, del SENAME.
</v>
      </c>
      <c r="T820" s="183">
        <f>VLOOKUP(A820,'BASE REGISTRO AGOSTO'!$A$1:$T$889,20,FALSE)</f>
        <v>39269</v>
      </c>
      <c r="U820" s="177">
        <v>7362</v>
      </c>
      <c r="V820" s="179">
        <v>17589972</v>
      </c>
      <c r="W820" s="179">
        <v>134968512</v>
      </c>
      <c r="X820" s="180">
        <v>44469</v>
      </c>
      <c r="Y820" s="176" t="s">
        <v>6489</v>
      </c>
      <c r="Z820" s="176" t="s">
        <v>6490</v>
      </c>
      <c r="AA820" s="181" t="s">
        <v>6566</v>
      </c>
    </row>
    <row r="821" spans="1:27" ht="15.75" customHeight="1" x14ac:dyDescent="0.2">
      <c r="A821" s="177">
        <v>7362</v>
      </c>
      <c r="B821" s="178" t="str">
        <f>VLOOKUP(A821,'BASE REGISTRO AGOSTO'!$A$1:$T$889,2,FALSE)</f>
        <v xml:space="preserve">
Organización no gubernamental de desarrollo La Casona de los Jóvenes.
</v>
      </c>
      <c r="C821" s="178">
        <f>VLOOKUP(A821,'BASE REGISTRO AGOSTO'!$A$1:$T$889,3,FALSE)</f>
        <v>657798800</v>
      </c>
      <c r="D821" s="178" t="str">
        <f>VLOOKUP(A821,'BASE REGISTRO AGOSTO'!$A$1:$T$889,4,FALSE)</f>
        <v>Corporación de Derecho Privado.</v>
      </c>
      <c r="E821" s="178" t="str">
        <f>VLOOKUP(A821,'BASE REGISTRO AGOSTO'!$A$1:$T$889,5,FALSE)</f>
        <v>Decreto Nº 3636, de 9 de noviembre de 2006, del Ministerio de Justicia.</v>
      </c>
      <c r="F821" s="178" t="str">
        <f>VLOOKUP(A821,'BASE REGISTRO AGOSTO'!$A$1:$T$889,6,FALSE)</f>
        <v>Certificado de Vigencia Nº 500396400816, de 1 de julio de 2021, del SRCI.</v>
      </c>
      <c r="G821" s="178" t="str">
        <f>VLOOKUP(A821,'BASE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1" s="178" t="str">
        <f>VLOOKUP(A821,'BASE REGISTRO AGOSTO'!$A$1:$T$889,8,FALSE)</f>
        <v xml:space="preserve">Presidente: Miguel Fonseca Carrillo 
Vicepdte.: Alfredo Jacob Feres Reyes 
Secretaria: Rosa Carrillo Salas 
Tesorero: Washington Lizama Ormazábal 
Director: Alejandro Ignacio Ortiz Quintana </v>
      </c>
      <c r="I821" s="178" t="str">
        <f>VLOOKUP(A821,'BASE REGISTRO AGOSTO'!$A$1:$T$889,9,FALSE)</f>
        <v>Durarán dos años en sus cargos (según sus estatutos).</v>
      </c>
      <c r="J821" s="178" t="str">
        <f>VLOOKUP(A821,'BASE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1" s="178" t="str">
        <f>VLOOKUP(A821,'BASE REGISTRO AGOSTO'!$A$1:$T$889,11,FALSE)</f>
        <v xml:space="preserve">Presidente: Miguel Fonseca Carrillo 
</v>
      </c>
      <c r="L821" s="178" t="str">
        <f>VLOOKUP(A821,'BASE REGISTRO AGOSTO'!$A$1:$T$889,12,FALSE)</f>
        <v>Doctor Eduardo Cruz Coke N° 372, Santiago Región Metropolitana.</v>
      </c>
      <c r="M821" s="178" t="str">
        <f>VLOOKUP(A821,'BASE REGISTRO AGOSTO'!$A$1:$T$889,13,FALSE)</f>
        <v>XIII</v>
      </c>
      <c r="N821" s="178" t="str">
        <f>VLOOKUP(A821,'BASE REGISTRO AGOSTO'!$A$1:$T$889,14,FALSE)</f>
        <v>Santiago</v>
      </c>
      <c r="O821" s="178">
        <f>VLOOKUP(A821,'BASE REGISTRO AGOSTO'!$A$1:$T$889,15,FALSE)</f>
        <v>56232475099</v>
      </c>
      <c r="P821" s="178" t="str">
        <f>VLOOKUP(A821,'BASE REGISTRO AGOSTO'!$A$1:$T$889,16,FALSE)</f>
        <v>dirección@onglacasona.cl</v>
      </c>
      <c r="Q821" s="178">
        <f>VLOOKUP(A821,'BASE REGISTRO AGOSTO'!$A$1:$T$889,17,FALSE)</f>
        <v>0</v>
      </c>
      <c r="R821" s="178" t="str">
        <f>VLOOKUP(A821,'BASE REGISTRO AGOSTO'!$A$1:$T$889,18,FALSE)</f>
        <v>93401 Institución de Asistencia Social.</v>
      </c>
      <c r="S821" s="178" t="str">
        <f>VLOOKUP(A821,'BASE REGISTRO AGOSTO'!$A$1:$T$889,19,FALSE)</f>
        <v xml:space="preserve">Se acompañan Certificado de Antecedentes Financieros Institucionales del año 2020, aprobados por el Sub-Departamento de Supervisión Financiera Nacional, del SENAME.
</v>
      </c>
      <c r="T821" s="183">
        <f>VLOOKUP(A821,'BASE REGISTRO AGOSTO'!$A$1:$T$889,20,FALSE)</f>
        <v>39269</v>
      </c>
      <c r="U821" s="177">
        <v>7362</v>
      </c>
      <c r="V821" s="179">
        <v>7054608</v>
      </c>
      <c r="W821" s="179">
        <v>59002176</v>
      </c>
      <c r="X821" s="180">
        <v>44469</v>
      </c>
      <c r="Y821" s="176" t="s">
        <v>6489</v>
      </c>
      <c r="Z821" s="176" t="s">
        <v>6490</v>
      </c>
      <c r="AA821" s="181" t="s">
        <v>6583</v>
      </c>
    </row>
    <row r="822" spans="1:27" ht="15.75" customHeight="1" x14ac:dyDescent="0.2">
      <c r="A822" s="177">
        <v>7362</v>
      </c>
      <c r="B822" s="178" t="str">
        <f>VLOOKUP(A822,'BASE REGISTRO AGOSTO'!$A$1:$T$889,2,FALSE)</f>
        <v xml:space="preserve">
Organización no gubernamental de desarrollo La Casona de los Jóvenes.
</v>
      </c>
      <c r="C822" s="178">
        <f>VLOOKUP(A822,'BASE REGISTRO AGOSTO'!$A$1:$T$889,3,FALSE)</f>
        <v>657798800</v>
      </c>
      <c r="D822" s="178" t="str">
        <f>VLOOKUP(A822,'BASE REGISTRO AGOSTO'!$A$1:$T$889,4,FALSE)</f>
        <v>Corporación de Derecho Privado.</v>
      </c>
      <c r="E822" s="178" t="str">
        <f>VLOOKUP(A822,'BASE REGISTRO AGOSTO'!$A$1:$T$889,5,FALSE)</f>
        <v>Decreto Nº 3636, de 9 de noviembre de 2006, del Ministerio de Justicia.</v>
      </c>
      <c r="F822" s="178" t="str">
        <f>VLOOKUP(A822,'BASE REGISTRO AGOSTO'!$A$1:$T$889,6,FALSE)</f>
        <v>Certificado de Vigencia Nº 500396400816, de 1 de julio de 2021, del SRCI.</v>
      </c>
      <c r="G822" s="178" t="str">
        <f>VLOOKUP(A822,'BASE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2" s="178" t="str">
        <f>VLOOKUP(A822,'BASE REGISTRO AGOSTO'!$A$1:$T$889,8,FALSE)</f>
        <v xml:space="preserve">Presidente: Miguel Fonseca Carrillo 
Vicepdte.: Alfredo Jacob Feres Reyes 
Secretaria: Rosa Carrillo Salas 
Tesorero: Washington Lizama Ormazábal 
Director: Alejandro Ignacio Ortiz Quintana </v>
      </c>
      <c r="I822" s="178" t="str">
        <f>VLOOKUP(A822,'BASE REGISTRO AGOSTO'!$A$1:$T$889,9,FALSE)</f>
        <v>Durarán dos años en sus cargos (según sus estatutos).</v>
      </c>
      <c r="J822" s="178" t="str">
        <f>VLOOKUP(A822,'BASE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2" s="178" t="str">
        <f>VLOOKUP(A822,'BASE REGISTRO AGOSTO'!$A$1:$T$889,11,FALSE)</f>
        <v xml:space="preserve">Presidente: Miguel Fonseca Carrillo 
</v>
      </c>
      <c r="L822" s="178" t="str">
        <f>VLOOKUP(A822,'BASE REGISTRO AGOSTO'!$A$1:$T$889,12,FALSE)</f>
        <v>Doctor Eduardo Cruz Coke N° 372, Santiago Región Metropolitana.</v>
      </c>
      <c r="M822" s="178" t="str">
        <f>VLOOKUP(A822,'BASE REGISTRO AGOSTO'!$A$1:$T$889,13,FALSE)</f>
        <v>XIII</v>
      </c>
      <c r="N822" s="178" t="str">
        <f>VLOOKUP(A822,'BASE REGISTRO AGOSTO'!$A$1:$T$889,14,FALSE)</f>
        <v>Santiago</v>
      </c>
      <c r="O822" s="178">
        <f>VLOOKUP(A822,'BASE REGISTRO AGOSTO'!$A$1:$T$889,15,FALSE)</f>
        <v>56232475099</v>
      </c>
      <c r="P822" s="178" t="str">
        <f>VLOOKUP(A822,'BASE REGISTRO AGOSTO'!$A$1:$T$889,16,FALSE)</f>
        <v>dirección@onglacasona.cl</v>
      </c>
      <c r="Q822" s="178">
        <f>VLOOKUP(A822,'BASE REGISTRO AGOSTO'!$A$1:$T$889,17,FALSE)</f>
        <v>0</v>
      </c>
      <c r="R822" s="178" t="str">
        <f>VLOOKUP(A822,'BASE REGISTRO AGOSTO'!$A$1:$T$889,18,FALSE)</f>
        <v>93401 Institución de Asistencia Social.</v>
      </c>
      <c r="S822" s="178" t="str">
        <f>VLOOKUP(A822,'BASE REGISTRO AGOSTO'!$A$1:$T$889,19,FALSE)</f>
        <v xml:space="preserve">Se acompañan Certificado de Antecedentes Financieros Institucionales del año 2020, aprobados por el Sub-Departamento de Supervisión Financiera Nacional, del SENAME.
</v>
      </c>
      <c r="T822" s="183">
        <f>VLOOKUP(A822,'BASE REGISTRO AGOSTO'!$A$1:$T$889,20,FALSE)</f>
        <v>39269</v>
      </c>
      <c r="U822" s="177">
        <v>7362</v>
      </c>
      <c r="V822" s="179">
        <v>6413280</v>
      </c>
      <c r="W822" s="179">
        <v>50985576</v>
      </c>
      <c r="X822" s="180">
        <v>44469</v>
      </c>
      <c r="Y822" s="176" t="s">
        <v>6489</v>
      </c>
      <c r="Z822" s="176" t="s">
        <v>6490</v>
      </c>
      <c r="AA822" s="181" t="s">
        <v>6584</v>
      </c>
    </row>
    <row r="823" spans="1:27" ht="15.75" customHeight="1" x14ac:dyDescent="0.2">
      <c r="A823" s="177">
        <v>7362</v>
      </c>
      <c r="B823" s="178" t="str">
        <f>VLOOKUP(A823,'BASE REGISTRO AGOSTO'!$A$1:$T$889,2,FALSE)</f>
        <v xml:space="preserve">
Organización no gubernamental de desarrollo La Casona de los Jóvenes.
</v>
      </c>
      <c r="C823" s="178">
        <f>VLOOKUP(A823,'BASE REGISTRO AGOSTO'!$A$1:$T$889,3,FALSE)</f>
        <v>657798800</v>
      </c>
      <c r="D823" s="178" t="str">
        <f>VLOOKUP(A823,'BASE REGISTRO AGOSTO'!$A$1:$T$889,4,FALSE)</f>
        <v>Corporación de Derecho Privado.</v>
      </c>
      <c r="E823" s="178" t="str">
        <f>VLOOKUP(A823,'BASE REGISTRO AGOSTO'!$A$1:$T$889,5,FALSE)</f>
        <v>Decreto Nº 3636, de 9 de noviembre de 2006, del Ministerio de Justicia.</v>
      </c>
      <c r="F823" s="178" t="str">
        <f>VLOOKUP(A823,'BASE REGISTRO AGOSTO'!$A$1:$T$889,6,FALSE)</f>
        <v>Certificado de Vigencia Nº 500396400816, de 1 de julio de 2021, del SRCI.</v>
      </c>
      <c r="G823" s="178" t="str">
        <f>VLOOKUP(A823,'BASE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3" s="178" t="str">
        <f>VLOOKUP(A823,'BASE REGISTRO AGOSTO'!$A$1:$T$889,8,FALSE)</f>
        <v xml:space="preserve">Presidente: Miguel Fonseca Carrillo 
Vicepdte.: Alfredo Jacob Feres Reyes 
Secretaria: Rosa Carrillo Salas 
Tesorero: Washington Lizama Ormazábal 
Director: Alejandro Ignacio Ortiz Quintana </v>
      </c>
      <c r="I823" s="178" t="str">
        <f>VLOOKUP(A823,'BASE REGISTRO AGOSTO'!$A$1:$T$889,9,FALSE)</f>
        <v>Durarán dos años en sus cargos (según sus estatutos).</v>
      </c>
      <c r="J823" s="178" t="str">
        <f>VLOOKUP(A823,'BASE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3" s="178" t="str">
        <f>VLOOKUP(A823,'BASE REGISTRO AGOSTO'!$A$1:$T$889,11,FALSE)</f>
        <v xml:space="preserve">Presidente: Miguel Fonseca Carrillo 
</v>
      </c>
      <c r="L823" s="178" t="str">
        <f>VLOOKUP(A823,'BASE REGISTRO AGOSTO'!$A$1:$T$889,12,FALSE)</f>
        <v>Doctor Eduardo Cruz Coke N° 372, Santiago Región Metropolitana.</v>
      </c>
      <c r="M823" s="178" t="str">
        <f>VLOOKUP(A823,'BASE REGISTRO AGOSTO'!$A$1:$T$889,13,FALSE)</f>
        <v>XIII</v>
      </c>
      <c r="N823" s="178" t="str">
        <f>VLOOKUP(A823,'BASE REGISTRO AGOSTO'!$A$1:$T$889,14,FALSE)</f>
        <v>Santiago</v>
      </c>
      <c r="O823" s="178">
        <f>VLOOKUP(A823,'BASE REGISTRO AGOSTO'!$A$1:$T$889,15,FALSE)</f>
        <v>56232475099</v>
      </c>
      <c r="P823" s="178" t="str">
        <f>VLOOKUP(A823,'BASE REGISTRO AGOSTO'!$A$1:$T$889,16,FALSE)</f>
        <v>dirección@onglacasona.cl</v>
      </c>
      <c r="Q823" s="178">
        <f>VLOOKUP(A823,'BASE REGISTRO AGOSTO'!$A$1:$T$889,17,FALSE)</f>
        <v>0</v>
      </c>
      <c r="R823" s="178" t="str">
        <f>VLOOKUP(A823,'BASE REGISTRO AGOSTO'!$A$1:$T$889,18,FALSE)</f>
        <v>93401 Institución de Asistencia Social.</v>
      </c>
      <c r="S823" s="178" t="str">
        <f>VLOOKUP(A823,'BASE REGISTRO AGOSTO'!$A$1:$T$889,19,FALSE)</f>
        <v xml:space="preserve">Se acompañan Certificado de Antecedentes Financieros Institucionales del año 2020, aprobados por el Sub-Departamento de Supervisión Financiera Nacional, del SENAME.
</v>
      </c>
      <c r="T823" s="183">
        <f>VLOOKUP(A823,'BASE REGISTRO AGOSTO'!$A$1:$T$889,20,FALSE)</f>
        <v>39269</v>
      </c>
      <c r="U823" s="177">
        <v>7362</v>
      </c>
      <c r="V823" s="179">
        <v>6413280</v>
      </c>
      <c r="W823" s="179">
        <v>51306240</v>
      </c>
      <c r="X823" s="180">
        <v>44469</v>
      </c>
      <c r="Y823" s="176" t="s">
        <v>6489</v>
      </c>
      <c r="Z823" s="176" t="s">
        <v>6490</v>
      </c>
      <c r="AA823" s="181" t="s">
        <v>6585</v>
      </c>
    </row>
    <row r="824" spans="1:27" ht="15.75" customHeight="1" x14ac:dyDescent="0.2">
      <c r="A824" s="177">
        <v>7362</v>
      </c>
      <c r="B824" s="178" t="str">
        <f>VLOOKUP(A824,'BASE REGISTRO AGOSTO'!$A$1:$T$889,2,FALSE)</f>
        <v xml:space="preserve">
Organización no gubernamental de desarrollo La Casona de los Jóvenes.
</v>
      </c>
      <c r="C824" s="178">
        <f>VLOOKUP(A824,'BASE REGISTRO AGOSTO'!$A$1:$T$889,3,FALSE)</f>
        <v>657798800</v>
      </c>
      <c r="D824" s="178" t="str">
        <f>VLOOKUP(A824,'BASE REGISTRO AGOSTO'!$A$1:$T$889,4,FALSE)</f>
        <v>Corporación de Derecho Privado.</v>
      </c>
      <c r="E824" s="178" t="str">
        <f>VLOOKUP(A824,'BASE REGISTRO AGOSTO'!$A$1:$T$889,5,FALSE)</f>
        <v>Decreto Nº 3636, de 9 de noviembre de 2006, del Ministerio de Justicia.</v>
      </c>
      <c r="F824" s="178" t="str">
        <f>VLOOKUP(A824,'BASE REGISTRO AGOSTO'!$A$1:$T$889,6,FALSE)</f>
        <v>Certificado de Vigencia Nº 500396400816, de 1 de julio de 2021, del SRCI.</v>
      </c>
      <c r="G824" s="178" t="str">
        <f>VLOOKUP(A824,'BASE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4" s="178" t="str">
        <f>VLOOKUP(A824,'BASE REGISTRO AGOSTO'!$A$1:$T$889,8,FALSE)</f>
        <v xml:space="preserve">Presidente: Miguel Fonseca Carrillo 
Vicepdte.: Alfredo Jacob Feres Reyes 
Secretaria: Rosa Carrillo Salas 
Tesorero: Washington Lizama Ormazábal 
Director: Alejandro Ignacio Ortiz Quintana </v>
      </c>
      <c r="I824" s="178" t="str">
        <f>VLOOKUP(A824,'BASE REGISTRO AGOSTO'!$A$1:$T$889,9,FALSE)</f>
        <v>Durarán dos años en sus cargos (según sus estatutos).</v>
      </c>
      <c r="J824" s="178" t="str">
        <f>VLOOKUP(A824,'BASE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4" s="178" t="str">
        <f>VLOOKUP(A824,'BASE REGISTRO AGOSTO'!$A$1:$T$889,11,FALSE)</f>
        <v xml:space="preserve">Presidente: Miguel Fonseca Carrillo 
</v>
      </c>
      <c r="L824" s="178" t="str">
        <f>VLOOKUP(A824,'BASE REGISTRO AGOSTO'!$A$1:$T$889,12,FALSE)</f>
        <v>Doctor Eduardo Cruz Coke N° 372, Santiago Región Metropolitana.</v>
      </c>
      <c r="M824" s="178" t="str">
        <f>VLOOKUP(A824,'BASE REGISTRO AGOSTO'!$A$1:$T$889,13,FALSE)</f>
        <v>XIII</v>
      </c>
      <c r="N824" s="178" t="str">
        <f>VLOOKUP(A824,'BASE REGISTRO AGOSTO'!$A$1:$T$889,14,FALSE)</f>
        <v>Santiago</v>
      </c>
      <c r="O824" s="178">
        <f>VLOOKUP(A824,'BASE REGISTRO AGOSTO'!$A$1:$T$889,15,FALSE)</f>
        <v>56232475099</v>
      </c>
      <c r="P824" s="178" t="str">
        <f>VLOOKUP(A824,'BASE REGISTRO AGOSTO'!$A$1:$T$889,16,FALSE)</f>
        <v>dirección@onglacasona.cl</v>
      </c>
      <c r="Q824" s="178">
        <f>VLOOKUP(A824,'BASE REGISTRO AGOSTO'!$A$1:$T$889,17,FALSE)</f>
        <v>0</v>
      </c>
      <c r="R824" s="178" t="str">
        <f>VLOOKUP(A824,'BASE REGISTRO AGOSTO'!$A$1:$T$889,18,FALSE)</f>
        <v>93401 Institución de Asistencia Social.</v>
      </c>
      <c r="S824" s="178" t="str">
        <f>VLOOKUP(A824,'BASE REGISTRO AGOSTO'!$A$1:$T$889,19,FALSE)</f>
        <v xml:space="preserve">Se acompañan Certificado de Antecedentes Financieros Institucionales del año 2020, aprobados por el Sub-Departamento de Supervisión Financiera Nacional, del SENAME.
</v>
      </c>
      <c r="T824" s="183">
        <f>VLOOKUP(A824,'BASE REGISTRO AGOSTO'!$A$1:$T$889,20,FALSE)</f>
        <v>39269</v>
      </c>
      <c r="U824" s="177">
        <v>7362</v>
      </c>
      <c r="V824" s="179">
        <v>198605</v>
      </c>
      <c r="W824" s="179">
        <v>5163725</v>
      </c>
      <c r="X824" s="180">
        <v>44469</v>
      </c>
      <c r="Y824" s="176" t="s">
        <v>6489</v>
      </c>
      <c r="Z824" s="176" t="s">
        <v>6490</v>
      </c>
      <c r="AA824" s="181" t="s">
        <v>6528</v>
      </c>
    </row>
    <row r="825" spans="1:27" ht="15.75" customHeight="1" x14ac:dyDescent="0.2">
      <c r="A825" s="177">
        <v>7362</v>
      </c>
      <c r="B825" s="178" t="str">
        <f>VLOOKUP(A825,'BASE REGISTRO AGOSTO'!$A$1:$T$889,2,FALSE)</f>
        <v xml:space="preserve">
Organización no gubernamental de desarrollo La Casona de los Jóvenes.
</v>
      </c>
      <c r="C825" s="178">
        <f>VLOOKUP(A825,'BASE REGISTRO AGOSTO'!$A$1:$T$889,3,FALSE)</f>
        <v>657798800</v>
      </c>
      <c r="D825" s="178" t="str">
        <f>VLOOKUP(A825,'BASE REGISTRO AGOSTO'!$A$1:$T$889,4,FALSE)</f>
        <v>Corporación de Derecho Privado.</v>
      </c>
      <c r="E825" s="178" t="str">
        <f>VLOOKUP(A825,'BASE REGISTRO AGOSTO'!$A$1:$T$889,5,FALSE)</f>
        <v>Decreto Nº 3636, de 9 de noviembre de 2006, del Ministerio de Justicia.</v>
      </c>
      <c r="F825" s="178" t="str">
        <f>VLOOKUP(A825,'BASE REGISTRO AGOSTO'!$A$1:$T$889,6,FALSE)</f>
        <v>Certificado de Vigencia Nº 500396400816, de 1 de julio de 2021, del SRCI.</v>
      </c>
      <c r="G825" s="178" t="str">
        <f>VLOOKUP(A825,'BASE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5" s="178" t="str">
        <f>VLOOKUP(A825,'BASE REGISTRO AGOSTO'!$A$1:$T$889,8,FALSE)</f>
        <v xml:space="preserve">Presidente: Miguel Fonseca Carrillo 
Vicepdte.: Alfredo Jacob Feres Reyes 
Secretaria: Rosa Carrillo Salas 
Tesorero: Washington Lizama Ormazábal 
Director: Alejandro Ignacio Ortiz Quintana </v>
      </c>
      <c r="I825" s="178" t="str">
        <f>VLOOKUP(A825,'BASE REGISTRO AGOSTO'!$A$1:$T$889,9,FALSE)</f>
        <v>Durarán dos años en sus cargos (según sus estatutos).</v>
      </c>
      <c r="J825" s="178" t="str">
        <f>VLOOKUP(A825,'BASE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5" s="178" t="str">
        <f>VLOOKUP(A825,'BASE REGISTRO AGOSTO'!$A$1:$T$889,11,FALSE)</f>
        <v xml:space="preserve">Presidente: Miguel Fonseca Carrillo 
</v>
      </c>
      <c r="L825" s="178" t="str">
        <f>VLOOKUP(A825,'BASE REGISTRO AGOSTO'!$A$1:$T$889,12,FALSE)</f>
        <v>Doctor Eduardo Cruz Coke N° 372, Santiago Región Metropolitana.</v>
      </c>
      <c r="M825" s="178" t="str">
        <f>VLOOKUP(A825,'BASE REGISTRO AGOSTO'!$A$1:$T$889,13,FALSE)</f>
        <v>XIII</v>
      </c>
      <c r="N825" s="178" t="str">
        <f>VLOOKUP(A825,'BASE REGISTRO AGOSTO'!$A$1:$T$889,14,FALSE)</f>
        <v>Santiago</v>
      </c>
      <c r="O825" s="178">
        <f>VLOOKUP(A825,'BASE REGISTRO AGOSTO'!$A$1:$T$889,15,FALSE)</f>
        <v>56232475099</v>
      </c>
      <c r="P825" s="178" t="str">
        <f>VLOOKUP(A825,'BASE REGISTRO AGOSTO'!$A$1:$T$889,16,FALSE)</f>
        <v>dirección@onglacasona.cl</v>
      </c>
      <c r="Q825" s="178">
        <f>VLOOKUP(A825,'BASE REGISTRO AGOSTO'!$A$1:$T$889,17,FALSE)</f>
        <v>0</v>
      </c>
      <c r="R825" s="178" t="str">
        <f>VLOOKUP(A825,'BASE REGISTRO AGOSTO'!$A$1:$T$889,18,FALSE)</f>
        <v>93401 Institución de Asistencia Social.</v>
      </c>
      <c r="S825" s="178" t="str">
        <f>VLOOKUP(A825,'BASE REGISTRO AGOSTO'!$A$1:$T$889,19,FALSE)</f>
        <v xml:space="preserve">Se acompañan Certificado de Antecedentes Financieros Institucionales del año 2020, aprobados por el Sub-Departamento de Supervisión Financiera Nacional, del SENAME.
</v>
      </c>
      <c r="T825" s="183">
        <f>VLOOKUP(A825,'BASE REGISTRO AGOSTO'!$A$1:$T$889,20,FALSE)</f>
        <v>39269</v>
      </c>
      <c r="U825" s="177">
        <v>7362</v>
      </c>
      <c r="V825" s="179">
        <v>32868060</v>
      </c>
      <c r="W825" s="179">
        <v>268395768</v>
      </c>
      <c r="X825" s="180">
        <v>44469</v>
      </c>
      <c r="Y825" s="176" t="s">
        <v>6489</v>
      </c>
      <c r="Z825" s="176" t="s">
        <v>6490</v>
      </c>
      <c r="AA825" s="181" t="s">
        <v>6529</v>
      </c>
    </row>
    <row r="826" spans="1:27" ht="15.75" customHeight="1" x14ac:dyDescent="0.2">
      <c r="A826" s="177">
        <v>7362</v>
      </c>
      <c r="B826" s="178" t="str">
        <f>VLOOKUP(A826,'BASE REGISTRO AGOSTO'!$A$1:$T$889,2,FALSE)</f>
        <v xml:space="preserve">
Organización no gubernamental de desarrollo La Casona de los Jóvenes.
</v>
      </c>
      <c r="C826" s="178">
        <f>VLOOKUP(A826,'BASE REGISTRO AGOSTO'!$A$1:$T$889,3,FALSE)</f>
        <v>657798800</v>
      </c>
      <c r="D826" s="178" t="str">
        <f>VLOOKUP(A826,'BASE REGISTRO AGOSTO'!$A$1:$T$889,4,FALSE)</f>
        <v>Corporación de Derecho Privado.</v>
      </c>
      <c r="E826" s="178" t="str">
        <f>VLOOKUP(A826,'BASE REGISTRO AGOSTO'!$A$1:$T$889,5,FALSE)</f>
        <v>Decreto Nº 3636, de 9 de noviembre de 2006, del Ministerio de Justicia.</v>
      </c>
      <c r="F826" s="178" t="str">
        <f>VLOOKUP(A826,'BASE REGISTRO AGOSTO'!$A$1:$T$889,6,FALSE)</f>
        <v>Certificado de Vigencia Nº 500396400816, de 1 de julio de 2021, del SRCI.</v>
      </c>
      <c r="G826" s="178" t="str">
        <f>VLOOKUP(A826,'BASE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6" s="178" t="str">
        <f>VLOOKUP(A826,'BASE REGISTRO AGOSTO'!$A$1:$T$889,8,FALSE)</f>
        <v xml:space="preserve">Presidente: Miguel Fonseca Carrillo 
Vicepdte.: Alfredo Jacob Feres Reyes 
Secretaria: Rosa Carrillo Salas 
Tesorero: Washington Lizama Ormazábal 
Director: Alejandro Ignacio Ortiz Quintana </v>
      </c>
      <c r="I826" s="178" t="str">
        <f>VLOOKUP(A826,'BASE REGISTRO AGOSTO'!$A$1:$T$889,9,FALSE)</f>
        <v>Durarán dos años en sus cargos (según sus estatutos).</v>
      </c>
      <c r="J826" s="178" t="str">
        <f>VLOOKUP(A826,'BASE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6" s="178" t="str">
        <f>VLOOKUP(A826,'BASE REGISTRO AGOSTO'!$A$1:$T$889,11,FALSE)</f>
        <v xml:space="preserve">Presidente: Miguel Fonseca Carrillo 
</v>
      </c>
      <c r="L826" s="178" t="str">
        <f>VLOOKUP(A826,'BASE REGISTRO AGOSTO'!$A$1:$T$889,12,FALSE)</f>
        <v>Doctor Eduardo Cruz Coke N° 372, Santiago Región Metropolitana.</v>
      </c>
      <c r="M826" s="178" t="str">
        <f>VLOOKUP(A826,'BASE REGISTRO AGOSTO'!$A$1:$T$889,13,FALSE)</f>
        <v>XIII</v>
      </c>
      <c r="N826" s="178" t="str">
        <f>VLOOKUP(A826,'BASE REGISTRO AGOSTO'!$A$1:$T$889,14,FALSE)</f>
        <v>Santiago</v>
      </c>
      <c r="O826" s="178">
        <f>VLOOKUP(A826,'BASE REGISTRO AGOSTO'!$A$1:$T$889,15,FALSE)</f>
        <v>56232475099</v>
      </c>
      <c r="P826" s="178" t="str">
        <f>VLOOKUP(A826,'BASE REGISTRO AGOSTO'!$A$1:$T$889,16,FALSE)</f>
        <v>dirección@onglacasona.cl</v>
      </c>
      <c r="Q826" s="178">
        <f>VLOOKUP(A826,'BASE REGISTRO AGOSTO'!$A$1:$T$889,17,FALSE)</f>
        <v>0</v>
      </c>
      <c r="R826" s="178" t="str">
        <f>VLOOKUP(A826,'BASE REGISTRO AGOSTO'!$A$1:$T$889,18,FALSE)</f>
        <v>93401 Institución de Asistencia Social.</v>
      </c>
      <c r="S826" s="178" t="str">
        <f>VLOOKUP(A826,'BASE REGISTRO AGOSTO'!$A$1:$T$889,19,FALSE)</f>
        <v xml:space="preserve">Se acompañan Certificado de Antecedentes Financieros Institucionales del año 2020, aprobados por el Sub-Departamento de Supervisión Financiera Nacional, del SENAME.
</v>
      </c>
      <c r="T826" s="183">
        <f>VLOOKUP(A826,'BASE REGISTRO AGOSTO'!$A$1:$T$889,20,FALSE)</f>
        <v>39269</v>
      </c>
      <c r="U826" s="177">
        <v>7362</v>
      </c>
      <c r="V826" s="179">
        <v>9619920</v>
      </c>
      <c r="W826" s="179">
        <v>74714712</v>
      </c>
      <c r="X826" s="180">
        <v>44469</v>
      </c>
      <c r="Y826" s="176" t="s">
        <v>6489</v>
      </c>
      <c r="Z826" s="176" t="s">
        <v>6490</v>
      </c>
      <c r="AA826" s="181" t="s">
        <v>6558</v>
      </c>
    </row>
    <row r="827" spans="1:27" ht="15.75" customHeight="1" x14ac:dyDescent="0.2">
      <c r="A827" s="177">
        <v>7362</v>
      </c>
      <c r="B827" s="178" t="str">
        <f>VLOOKUP(A827,'BASE REGISTRO AGOSTO'!$A$1:$T$889,2,FALSE)</f>
        <v xml:space="preserve">
Organización no gubernamental de desarrollo La Casona de los Jóvenes.
</v>
      </c>
      <c r="C827" s="178">
        <f>VLOOKUP(A827,'BASE REGISTRO AGOSTO'!$A$1:$T$889,3,FALSE)</f>
        <v>657798800</v>
      </c>
      <c r="D827" s="178" t="str">
        <f>VLOOKUP(A827,'BASE REGISTRO AGOSTO'!$A$1:$T$889,4,FALSE)</f>
        <v>Corporación de Derecho Privado.</v>
      </c>
      <c r="E827" s="178" t="str">
        <f>VLOOKUP(A827,'BASE REGISTRO AGOSTO'!$A$1:$T$889,5,FALSE)</f>
        <v>Decreto Nº 3636, de 9 de noviembre de 2006, del Ministerio de Justicia.</v>
      </c>
      <c r="F827" s="178" t="str">
        <f>VLOOKUP(A827,'BASE REGISTRO AGOSTO'!$A$1:$T$889,6,FALSE)</f>
        <v>Certificado de Vigencia Nº 500396400816, de 1 de julio de 2021, del SRCI.</v>
      </c>
      <c r="G827" s="178" t="str">
        <f>VLOOKUP(A827,'BASE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7" s="178" t="str">
        <f>VLOOKUP(A827,'BASE REGISTRO AGOSTO'!$A$1:$T$889,8,FALSE)</f>
        <v xml:space="preserve">Presidente: Miguel Fonseca Carrillo 
Vicepdte.: Alfredo Jacob Feres Reyes 
Secretaria: Rosa Carrillo Salas 
Tesorero: Washington Lizama Ormazábal 
Director: Alejandro Ignacio Ortiz Quintana </v>
      </c>
      <c r="I827" s="178" t="str">
        <f>VLOOKUP(A827,'BASE REGISTRO AGOSTO'!$A$1:$T$889,9,FALSE)</f>
        <v>Durarán dos años en sus cargos (según sus estatutos).</v>
      </c>
      <c r="J827" s="178" t="str">
        <f>VLOOKUP(A827,'BASE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7" s="178" t="str">
        <f>VLOOKUP(A827,'BASE REGISTRO AGOSTO'!$A$1:$T$889,11,FALSE)</f>
        <v xml:space="preserve">Presidente: Miguel Fonseca Carrillo 
</v>
      </c>
      <c r="L827" s="178" t="str">
        <f>VLOOKUP(A827,'BASE REGISTRO AGOSTO'!$A$1:$T$889,12,FALSE)</f>
        <v>Doctor Eduardo Cruz Coke N° 372, Santiago Región Metropolitana.</v>
      </c>
      <c r="M827" s="178" t="str">
        <f>VLOOKUP(A827,'BASE REGISTRO AGOSTO'!$A$1:$T$889,13,FALSE)</f>
        <v>XIII</v>
      </c>
      <c r="N827" s="178" t="str">
        <f>VLOOKUP(A827,'BASE REGISTRO AGOSTO'!$A$1:$T$889,14,FALSE)</f>
        <v>Santiago</v>
      </c>
      <c r="O827" s="178">
        <f>VLOOKUP(A827,'BASE REGISTRO AGOSTO'!$A$1:$T$889,15,FALSE)</f>
        <v>56232475099</v>
      </c>
      <c r="P827" s="178" t="str">
        <f>VLOOKUP(A827,'BASE REGISTRO AGOSTO'!$A$1:$T$889,16,FALSE)</f>
        <v>dirección@onglacasona.cl</v>
      </c>
      <c r="Q827" s="178">
        <f>VLOOKUP(A827,'BASE REGISTRO AGOSTO'!$A$1:$T$889,17,FALSE)</f>
        <v>0</v>
      </c>
      <c r="R827" s="178" t="str">
        <f>VLOOKUP(A827,'BASE REGISTRO AGOSTO'!$A$1:$T$889,18,FALSE)</f>
        <v>93401 Institución de Asistencia Social.</v>
      </c>
      <c r="S827" s="178" t="str">
        <f>VLOOKUP(A827,'BASE REGISTRO AGOSTO'!$A$1:$T$889,19,FALSE)</f>
        <v xml:space="preserve">Se acompañan Certificado de Antecedentes Financieros Institucionales del año 2020, aprobados por el Sub-Departamento de Supervisión Financiera Nacional, del SENAME.
</v>
      </c>
      <c r="T827" s="183">
        <f>VLOOKUP(A827,'BASE REGISTRO AGOSTO'!$A$1:$T$889,20,FALSE)</f>
        <v>39269</v>
      </c>
      <c r="U827" s="177">
        <v>7362</v>
      </c>
      <c r="V827" s="179">
        <v>5611620</v>
      </c>
      <c r="W827" s="179">
        <v>50183916</v>
      </c>
      <c r="X827" s="180">
        <v>44469</v>
      </c>
      <c r="Y827" s="176" t="s">
        <v>6489</v>
      </c>
      <c r="Z827" s="176" t="s">
        <v>6490</v>
      </c>
      <c r="AA827" s="181" t="s">
        <v>6533</v>
      </c>
    </row>
    <row r="828" spans="1:27" ht="15.75" customHeight="1" x14ac:dyDescent="0.2">
      <c r="A828" s="177">
        <v>7362</v>
      </c>
      <c r="B828" s="178" t="str">
        <f>VLOOKUP(A828,'BASE REGISTRO AGOSTO'!$A$1:$T$889,2,FALSE)</f>
        <v xml:space="preserve">
Organización no gubernamental de desarrollo La Casona de los Jóvenes.
</v>
      </c>
      <c r="C828" s="178">
        <f>VLOOKUP(A828,'BASE REGISTRO AGOSTO'!$A$1:$T$889,3,FALSE)</f>
        <v>657798800</v>
      </c>
      <c r="D828" s="178" t="str">
        <f>VLOOKUP(A828,'BASE REGISTRO AGOSTO'!$A$1:$T$889,4,FALSE)</f>
        <v>Corporación de Derecho Privado.</v>
      </c>
      <c r="E828" s="178" t="str">
        <f>VLOOKUP(A828,'BASE REGISTRO AGOSTO'!$A$1:$T$889,5,FALSE)</f>
        <v>Decreto Nº 3636, de 9 de noviembre de 2006, del Ministerio de Justicia.</v>
      </c>
      <c r="F828" s="178" t="str">
        <f>VLOOKUP(A828,'BASE REGISTRO AGOSTO'!$A$1:$T$889,6,FALSE)</f>
        <v>Certificado de Vigencia Nº 500396400816, de 1 de julio de 2021, del SRCI.</v>
      </c>
      <c r="G828" s="178" t="str">
        <f>VLOOKUP(A828,'BASE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8" s="178" t="str">
        <f>VLOOKUP(A828,'BASE REGISTRO AGOSTO'!$A$1:$T$889,8,FALSE)</f>
        <v xml:space="preserve">Presidente: Miguel Fonseca Carrillo 
Vicepdte.: Alfredo Jacob Feres Reyes 
Secretaria: Rosa Carrillo Salas 
Tesorero: Washington Lizama Ormazábal 
Director: Alejandro Ignacio Ortiz Quintana </v>
      </c>
      <c r="I828" s="178" t="str">
        <f>VLOOKUP(A828,'BASE REGISTRO AGOSTO'!$A$1:$T$889,9,FALSE)</f>
        <v>Durarán dos años en sus cargos (según sus estatutos).</v>
      </c>
      <c r="J828" s="178" t="str">
        <f>VLOOKUP(A828,'BASE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8" s="178" t="str">
        <f>VLOOKUP(A828,'BASE REGISTRO AGOSTO'!$A$1:$T$889,11,FALSE)</f>
        <v xml:space="preserve">Presidente: Miguel Fonseca Carrillo 
</v>
      </c>
      <c r="L828" s="178" t="str">
        <f>VLOOKUP(A828,'BASE REGISTRO AGOSTO'!$A$1:$T$889,12,FALSE)</f>
        <v>Doctor Eduardo Cruz Coke N° 372, Santiago Región Metropolitana.</v>
      </c>
      <c r="M828" s="178" t="str">
        <f>VLOOKUP(A828,'BASE REGISTRO AGOSTO'!$A$1:$T$889,13,FALSE)</f>
        <v>XIII</v>
      </c>
      <c r="N828" s="178" t="str">
        <f>VLOOKUP(A828,'BASE REGISTRO AGOSTO'!$A$1:$T$889,14,FALSE)</f>
        <v>Santiago</v>
      </c>
      <c r="O828" s="178">
        <f>VLOOKUP(A828,'BASE REGISTRO AGOSTO'!$A$1:$T$889,15,FALSE)</f>
        <v>56232475099</v>
      </c>
      <c r="P828" s="178" t="str">
        <f>VLOOKUP(A828,'BASE REGISTRO AGOSTO'!$A$1:$T$889,16,FALSE)</f>
        <v>dirección@onglacasona.cl</v>
      </c>
      <c r="Q828" s="178">
        <f>VLOOKUP(A828,'BASE REGISTRO AGOSTO'!$A$1:$T$889,17,FALSE)</f>
        <v>0</v>
      </c>
      <c r="R828" s="178" t="str">
        <f>VLOOKUP(A828,'BASE REGISTRO AGOSTO'!$A$1:$T$889,18,FALSE)</f>
        <v>93401 Institución de Asistencia Social.</v>
      </c>
      <c r="S828" s="178" t="str">
        <f>VLOOKUP(A828,'BASE REGISTRO AGOSTO'!$A$1:$T$889,19,FALSE)</f>
        <v xml:space="preserve">Se acompañan Certificado de Antecedentes Financieros Institucionales del año 2020, aprobados por el Sub-Departamento de Supervisión Financiera Nacional, del SENAME.
</v>
      </c>
      <c r="T828" s="183">
        <f>VLOOKUP(A828,'BASE REGISTRO AGOSTO'!$A$1:$T$889,20,FALSE)</f>
        <v>39269</v>
      </c>
      <c r="U828" s="177">
        <v>7362</v>
      </c>
      <c r="V828" s="179">
        <v>21644820</v>
      </c>
      <c r="W828" s="179">
        <v>188069436</v>
      </c>
      <c r="X828" s="180">
        <v>44469</v>
      </c>
      <c r="Y828" s="176" t="s">
        <v>6489</v>
      </c>
      <c r="Z828" s="176" t="s">
        <v>6490</v>
      </c>
      <c r="AA828" s="181" t="s">
        <v>6537</v>
      </c>
    </row>
    <row r="829" spans="1:27" ht="15.75" customHeight="1" x14ac:dyDescent="0.2">
      <c r="A829" s="177">
        <v>7362</v>
      </c>
      <c r="B829" s="178" t="str">
        <f>VLOOKUP(A829,'BASE REGISTRO AGOSTO'!$A$1:$T$889,2,FALSE)</f>
        <v xml:space="preserve">
Organización no gubernamental de desarrollo La Casona de los Jóvenes.
</v>
      </c>
      <c r="C829" s="178">
        <f>VLOOKUP(A829,'BASE REGISTRO AGOSTO'!$A$1:$T$889,3,FALSE)</f>
        <v>657798800</v>
      </c>
      <c r="D829" s="178" t="str">
        <f>VLOOKUP(A829,'BASE REGISTRO AGOSTO'!$A$1:$T$889,4,FALSE)</f>
        <v>Corporación de Derecho Privado.</v>
      </c>
      <c r="E829" s="178" t="str">
        <f>VLOOKUP(A829,'BASE REGISTRO AGOSTO'!$A$1:$T$889,5,FALSE)</f>
        <v>Decreto Nº 3636, de 9 de noviembre de 2006, del Ministerio de Justicia.</v>
      </c>
      <c r="F829" s="178" t="str">
        <f>VLOOKUP(A829,'BASE REGISTRO AGOSTO'!$A$1:$T$889,6,FALSE)</f>
        <v>Certificado de Vigencia Nº 500396400816, de 1 de julio de 2021, del SRCI.</v>
      </c>
      <c r="G829" s="178" t="str">
        <f>VLOOKUP(A829,'BASE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9" s="178" t="str">
        <f>VLOOKUP(A829,'BASE REGISTRO AGOSTO'!$A$1:$T$889,8,FALSE)</f>
        <v xml:space="preserve">Presidente: Miguel Fonseca Carrillo 
Vicepdte.: Alfredo Jacob Feres Reyes 
Secretaria: Rosa Carrillo Salas 
Tesorero: Washington Lizama Ormazábal 
Director: Alejandro Ignacio Ortiz Quintana </v>
      </c>
      <c r="I829" s="178" t="str">
        <f>VLOOKUP(A829,'BASE REGISTRO AGOSTO'!$A$1:$T$889,9,FALSE)</f>
        <v>Durarán dos años en sus cargos (según sus estatutos).</v>
      </c>
      <c r="J829" s="178" t="str">
        <f>VLOOKUP(A829,'BASE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9" s="178" t="str">
        <f>VLOOKUP(A829,'BASE REGISTRO AGOSTO'!$A$1:$T$889,11,FALSE)</f>
        <v xml:space="preserve">Presidente: Miguel Fonseca Carrillo 
</v>
      </c>
      <c r="L829" s="178" t="str">
        <f>VLOOKUP(A829,'BASE REGISTRO AGOSTO'!$A$1:$T$889,12,FALSE)</f>
        <v>Doctor Eduardo Cruz Coke N° 372, Santiago Región Metropolitana.</v>
      </c>
      <c r="M829" s="178" t="str">
        <f>VLOOKUP(A829,'BASE REGISTRO AGOSTO'!$A$1:$T$889,13,FALSE)</f>
        <v>XIII</v>
      </c>
      <c r="N829" s="178" t="str">
        <f>VLOOKUP(A829,'BASE REGISTRO AGOSTO'!$A$1:$T$889,14,FALSE)</f>
        <v>Santiago</v>
      </c>
      <c r="O829" s="178">
        <f>VLOOKUP(A829,'BASE REGISTRO AGOSTO'!$A$1:$T$889,15,FALSE)</f>
        <v>56232475099</v>
      </c>
      <c r="P829" s="178" t="str">
        <f>VLOOKUP(A829,'BASE REGISTRO AGOSTO'!$A$1:$T$889,16,FALSE)</f>
        <v>dirección@onglacasona.cl</v>
      </c>
      <c r="Q829" s="178">
        <f>VLOOKUP(A829,'BASE REGISTRO AGOSTO'!$A$1:$T$889,17,FALSE)</f>
        <v>0</v>
      </c>
      <c r="R829" s="178" t="str">
        <f>VLOOKUP(A829,'BASE REGISTRO AGOSTO'!$A$1:$T$889,18,FALSE)</f>
        <v>93401 Institución de Asistencia Social.</v>
      </c>
      <c r="S829" s="178" t="str">
        <f>VLOOKUP(A829,'BASE REGISTRO AGOSTO'!$A$1:$T$889,19,FALSE)</f>
        <v xml:space="preserve">Se acompañan Certificado de Antecedentes Financieros Institucionales del año 2020, aprobados por el Sub-Departamento de Supervisión Financiera Nacional, del SENAME.
</v>
      </c>
      <c r="T829" s="183">
        <f>VLOOKUP(A829,'BASE REGISTRO AGOSTO'!$A$1:$T$889,20,FALSE)</f>
        <v>39269</v>
      </c>
      <c r="U829" s="177">
        <v>7362</v>
      </c>
      <c r="V829" s="179">
        <v>5611620</v>
      </c>
      <c r="W829" s="179">
        <v>46656612</v>
      </c>
      <c r="X829" s="180">
        <v>44469</v>
      </c>
      <c r="Y829" s="176" t="s">
        <v>6489</v>
      </c>
      <c r="Z829" s="176" t="s">
        <v>6490</v>
      </c>
      <c r="AA829" s="181" t="s">
        <v>6538</v>
      </c>
    </row>
    <row r="830" spans="1:27" ht="15.75" customHeight="1" x14ac:dyDescent="0.2">
      <c r="A830" s="177">
        <v>7362</v>
      </c>
      <c r="B830" s="178" t="str">
        <f>VLOOKUP(A830,'BASE REGISTRO AGOSTO'!$A$1:$T$889,2,FALSE)</f>
        <v xml:space="preserve">
Organización no gubernamental de desarrollo La Casona de los Jóvenes.
</v>
      </c>
      <c r="C830" s="178">
        <f>VLOOKUP(A830,'BASE REGISTRO AGOSTO'!$A$1:$T$889,3,FALSE)</f>
        <v>657798800</v>
      </c>
      <c r="D830" s="178" t="str">
        <f>VLOOKUP(A830,'BASE REGISTRO AGOSTO'!$A$1:$T$889,4,FALSE)</f>
        <v>Corporación de Derecho Privado.</v>
      </c>
      <c r="E830" s="178" t="str">
        <f>VLOOKUP(A830,'BASE REGISTRO AGOSTO'!$A$1:$T$889,5,FALSE)</f>
        <v>Decreto Nº 3636, de 9 de noviembre de 2006, del Ministerio de Justicia.</v>
      </c>
      <c r="F830" s="178" t="str">
        <f>VLOOKUP(A830,'BASE REGISTRO AGOSTO'!$A$1:$T$889,6,FALSE)</f>
        <v>Certificado de Vigencia Nº 500396400816, de 1 de julio de 2021, del SRCI.</v>
      </c>
      <c r="G830" s="178" t="str">
        <f>VLOOKUP(A830,'BASE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0" s="178" t="str">
        <f>VLOOKUP(A830,'BASE REGISTRO AGOSTO'!$A$1:$T$889,8,FALSE)</f>
        <v xml:space="preserve">Presidente: Miguel Fonseca Carrillo 
Vicepdte.: Alfredo Jacob Feres Reyes 
Secretaria: Rosa Carrillo Salas 
Tesorero: Washington Lizama Ormazábal 
Director: Alejandro Ignacio Ortiz Quintana </v>
      </c>
      <c r="I830" s="178" t="str">
        <f>VLOOKUP(A830,'BASE REGISTRO AGOSTO'!$A$1:$T$889,9,FALSE)</f>
        <v>Durarán dos años en sus cargos (según sus estatutos).</v>
      </c>
      <c r="J830" s="178" t="str">
        <f>VLOOKUP(A830,'BASE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0" s="178" t="str">
        <f>VLOOKUP(A830,'BASE REGISTRO AGOSTO'!$A$1:$T$889,11,FALSE)</f>
        <v xml:space="preserve">Presidente: Miguel Fonseca Carrillo 
</v>
      </c>
      <c r="L830" s="178" t="str">
        <f>VLOOKUP(A830,'BASE REGISTRO AGOSTO'!$A$1:$T$889,12,FALSE)</f>
        <v>Doctor Eduardo Cruz Coke N° 372, Santiago Región Metropolitana.</v>
      </c>
      <c r="M830" s="178" t="str">
        <f>VLOOKUP(A830,'BASE REGISTRO AGOSTO'!$A$1:$T$889,13,FALSE)</f>
        <v>XIII</v>
      </c>
      <c r="N830" s="178" t="str">
        <f>VLOOKUP(A830,'BASE REGISTRO AGOSTO'!$A$1:$T$889,14,FALSE)</f>
        <v>Santiago</v>
      </c>
      <c r="O830" s="178">
        <f>VLOOKUP(A830,'BASE REGISTRO AGOSTO'!$A$1:$T$889,15,FALSE)</f>
        <v>56232475099</v>
      </c>
      <c r="P830" s="178" t="str">
        <f>VLOOKUP(A830,'BASE REGISTRO AGOSTO'!$A$1:$T$889,16,FALSE)</f>
        <v>dirección@onglacasona.cl</v>
      </c>
      <c r="Q830" s="178">
        <f>VLOOKUP(A830,'BASE REGISTRO AGOSTO'!$A$1:$T$889,17,FALSE)</f>
        <v>0</v>
      </c>
      <c r="R830" s="178" t="str">
        <f>VLOOKUP(A830,'BASE REGISTRO AGOSTO'!$A$1:$T$889,18,FALSE)</f>
        <v>93401 Institución de Asistencia Social.</v>
      </c>
      <c r="S830" s="178" t="str">
        <f>VLOOKUP(A830,'BASE REGISTRO AGOSTO'!$A$1:$T$889,19,FALSE)</f>
        <v xml:space="preserve">Se acompañan Certificado de Antecedentes Financieros Institucionales del año 2020, aprobados por el Sub-Departamento de Supervisión Financiera Nacional, del SENAME.
</v>
      </c>
      <c r="T830" s="183">
        <f>VLOOKUP(A830,'BASE REGISTRO AGOSTO'!$A$1:$T$889,20,FALSE)</f>
        <v>39269</v>
      </c>
      <c r="U830" s="177">
        <v>7362</v>
      </c>
      <c r="V830" s="179">
        <v>7054608</v>
      </c>
      <c r="W830" s="179">
        <v>63651804</v>
      </c>
      <c r="X830" s="180">
        <v>44469</v>
      </c>
      <c r="Y830" s="176" t="s">
        <v>6489</v>
      </c>
      <c r="Z830" s="176" t="s">
        <v>6490</v>
      </c>
      <c r="AA830" s="181" t="s">
        <v>6575</v>
      </c>
    </row>
    <row r="831" spans="1:27" ht="15.75" customHeight="1" x14ac:dyDescent="0.2">
      <c r="A831" s="177">
        <v>7362</v>
      </c>
      <c r="B831" s="178" t="str">
        <f>VLOOKUP(A831,'BASE REGISTRO AGOSTO'!$A$1:$T$889,2,FALSE)</f>
        <v xml:space="preserve">
Organización no gubernamental de desarrollo La Casona de los Jóvenes.
</v>
      </c>
      <c r="C831" s="178">
        <f>VLOOKUP(A831,'BASE REGISTRO AGOSTO'!$A$1:$T$889,3,FALSE)</f>
        <v>657798800</v>
      </c>
      <c r="D831" s="178" t="str">
        <f>VLOOKUP(A831,'BASE REGISTRO AGOSTO'!$A$1:$T$889,4,FALSE)</f>
        <v>Corporación de Derecho Privado.</v>
      </c>
      <c r="E831" s="178" t="str">
        <f>VLOOKUP(A831,'BASE REGISTRO AGOSTO'!$A$1:$T$889,5,FALSE)</f>
        <v>Decreto Nº 3636, de 9 de noviembre de 2006, del Ministerio de Justicia.</v>
      </c>
      <c r="F831" s="178" t="str">
        <f>VLOOKUP(A831,'BASE REGISTRO AGOSTO'!$A$1:$T$889,6,FALSE)</f>
        <v>Certificado de Vigencia Nº 500396400816, de 1 de julio de 2021, del SRCI.</v>
      </c>
      <c r="G831" s="178" t="str">
        <f>VLOOKUP(A831,'BASE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1" s="178" t="str">
        <f>VLOOKUP(A831,'BASE REGISTRO AGOSTO'!$A$1:$T$889,8,FALSE)</f>
        <v xml:space="preserve">Presidente: Miguel Fonseca Carrillo 
Vicepdte.: Alfredo Jacob Feres Reyes 
Secretaria: Rosa Carrillo Salas 
Tesorero: Washington Lizama Ormazábal 
Director: Alejandro Ignacio Ortiz Quintana </v>
      </c>
      <c r="I831" s="178" t="str">
        <f>VLOOKUP(A831,'BASE REGISTRO AGOSTO'!$A$1:$T$889,9,FALSE)</f>
        <v>Durarán dos años en sus cargos (según sus estatutos).</v>
      </c>
      <c r="J831" s="178" t="str">
        <f>VLOOKUP(A831,'BASE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1" s="178" t="str">
        <f>VLOOKUP(A831,'BASE REGISTRO AGOSTO'!$A$1:$T$889,11,FALSE)</f>
        <v xml:space="preserve">Presidente: Miguel Fonseca Carrillo 
</v>
      </c>
      <c r="L831" s="178" t="str">
        <f>VLOOKUP(A831,'BASE REGISTRO AGOSTO'!$A$1:$T$889,12,FALSE)</f>
        <v>Doctor Eduardo Cruz Coke N° 372, Santiago Región Metropolitana.</v>
      </c>
      <c r="M831" s="178" t="str">
        <f>VLOOKUP(A831,'BASE REGISTRO AGOSTO'!$A$1:$T$889,13,FALSE)</f>
        <v>XIII</v>
      </c>
      <c r="N831" s="178" t="str">
        <f>VLOOKUP(A831,'BASE REGISTRO AGOSTO'!$A$1:$T$889,14,FALSE)</f>
        <v>Santiago</v>
      </c>
      <c r="O831" s="178">
        <f>VLOOKUP(A831,'BASE REGISTRO AGOSTO'!$A$1:$T$889,15,FALSE)</f>
        <v>56232475099</v>
      </c>
      <c r="P831" s="178" t="str">
        <f>VLOOKUP(A831,'BASE REGISTRO AGOSTO'!$A$1:$T$889,16,FALSE)</f>
        <v>dirección@onglacasona.cl</v>
      </c>
      <c r="Q831" s="178">
        <f>VLOOKUP(A831,'BASE REGISTRO AGOSTO'!$A$1:$T$889,17,FALSE)</f>
        <v>0</v>
      </c>
      <c r="R831" s="178" t="str">
        <f>VLOOKUP(A831,'BASE REGISTRO AGOSTO'!$A$1:$T$889,18,FALSE)</f>
        <v>93401 Institución de Asistencia Social.</v>
      </c>
      <c r="S831" s="178" t="str">
        <f>VLOOKUP(A831,'BASE REGISTRO AGOSTO'!$A$1:$T$889,19,FALSE)</f>
        <v xml:space="preserve">Se acompañan Certificado de Antecedentes Financieros Institucionales del año 2020, aprobados por el Sub-Departamento de Supervisión Financiera Nacional, del SENAME.
</v>
      </c>
      <c r="T831" s="183">
        <f>VLOOKUP(A831,'BASE REGISTRO AGOSTO'!$A$1:$T$889,20,FALSE)</f>
        <v>39269</v>
      </c>
      <c r="U831" s="177">
        <v>7362</v>
      </c>
      <c r="V831" s="179">
        <v>35641804</v>
      </c>
      <c r="W831" s="179">
        <v>157372227</v>
      </c>
      <c r="X831" s="180">
        <v>44469</v>
      </c>
      <c r="Y831" s="176" t="s">
        <v>6489</v>
      </c>
      <c r="Z831" s="176" t="s">
        <v>6490</v>
      </c>
      <c r="AA831" s="181" t="s">
        <v>181</v>
      </c>
    </row>
    <row r="832" spans="1:27" ht="15.75" customHeight="1" x14ac:dyDescent="0.2">
      <c r="A832" s="177">
        <v>7362</v>
      </c>
      <c r="B832" s="178" t="str">
        <f>VLOOKUP(A832,'BASE REGISTRO AGOSTO'!$A$1:$T$889,2,FALSE)</f>
        <v xml:space="preserve">
Organización no gubernamental de desarrollo La Casona de los Jóvenes.
</v>
      </c>
      <c r="C832" s="178">
        <f>VLOOKUP(A832,'BASE REGISTRO AGOSTO'!$A$1:$T$889,3,FALSE)</f>
        <v>657798800</v>
      </c>
      <c r="D832" s="178" t="str">
        <f>VLOOKUP(A832,'BASE REGISTRO AGOSTO'!$A$1:$T$889,4,FALSE)</f>
        <v>Corporación de Derecho Privado.</v>
      </c>
      <c r="E832" s="178" t="str">
        <f>VLOOKUP(A832,'BASE REGISTRO AGOSTO'!$A$1:$T$889,5,FALSE)</f>
        <v>Decreto Nº 3636, de 9 de noviembre de 2006, del Ministerio de Justicia.</v>
      </c>
      <c r="F832" s="178" t="str">
        <f>VLOOKUP(A832,'BASE REGISTRO AGOSTO'!$A$1:$T$889,6,FALSE)</f>
        <v>Certificado de Vigencia Nº 500396400816, de 1 de julio de 2021, del SRCI.</v>
      </c>
      <c r="G832" s="178" t="str">
        <f>VLOOKUP(A832,'BASE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2" s="178" t="str">
        <f>VLOOKUP(A832,'BASE REGISTRO AGOSTO'!$A$1:$T$889,8,FALSE)</f>
        <v xml:space="preserve">Presidente: Miguel Fonseca Carrillo 
Vicepdte.: Alfredo Jacob Feres Reyes 
Secretaria: Rosa Carrillo Salas 
Tesorero: Washington Lizama Ormazábal 
Director: Alejandro Ignacio Ortiz Quintana </v>
      </c>
      <c r="I832" s="178" t="str">
        <f>VLOOKUP(A832,'BASE REGISTRO AGOSTO'!$A$1:$T$889,9,FALSE)</f>
        <v>Durarán dos años en sus cargos (según sus estatutos).</v>
      </c>
      <c r="J832" s="178" t="str">
        <f>VLOOKUP(A832,'BASE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2" s="178" t="str">
        <f>VLOOKUP(A832,'BASE REGISTRO AGOSTO'!$A$1:$T$889,11,FALSE)</f>
        <v xml:space="preserve">Presidente: Miguel Fonseca Carrillo 
</v>
      </c>
      <c r="L832" s="178" t="str">
        <f>VLOOKUP(A832,'BASE REGISTRO AGOSTO'!$A$1:$T$889,12,FALSE)</f>
        <v>Doctor Eduardo Cruz Coke N° 372, Santiago Región Metropolitana.</v>
      </c>
      <c r="M832" s="178" t="str">
        <f>VLOOKUP(A832,'BASE REGISTRO AGOSTO'!$A$1:$T$889,13,FALSE)</f>
        <v>XIII</v>
      </c>
      <c r="N832" s="178" t="str">
        <f>VLOOKUP(A832,'BASE REGISTRO AGOSTO'!$A$1:$T$889,14,FALSE)</f>
        <v>Santiago</v>
      </c>
      <c r="O832" s="178">
        <f>VLOOKUP(A832,'BASE REGISTRO AGOSTO'!$A$1:$T$889,15,FALSE)</f>
        <v>56232475099</v>
      </c>
      <c r="P832" s="178" t="str">
        <f>VLOOKUP(A832,'BASE REGISTRO AGOSTO'!$A$1:$T$889,16,FALSE)</f>
        <v>dirección@onglacasona.cl</v>
      </c>
      <c r="Q832" s="178">
        <f>VLOOKUP(A832,'BASE REGISTRO AGOSTO'!$A$1:$T$889,17,FALSE)</f>
        <v>0</v>
      </c>
      <c r="R832" s="178" t="str">
        <f>VLOOKUP(A832,'BASE REGISTRO AGOSTO'!$A$1:$T$889,18,FALSE)</f>
        <v>93401 Institución de Asistencia Social.</v>
      </c>
      <c r="S832" s="178" t="str">
        <f>VLOOKUP(A832,'BASE REGISTRO AGOSTO'!$A$1:$T$889,19,FALSE)</f>
        <v xml:space="preserve">Se acompañan Certificado de Antecedentes Financieros Institucionales del año 2020, aprobados por el Sub-Departamento de Supervisión Financiera Nacional, del SENAME.
</v>
      </c>
      <c r="T832" s="183">
        <f>VLOOKUP(A832,'BASE REGISTRO AGOSTO'!$A$1:$T$889,20,FALSE)</f>
        <v>39269</v>
      </c>
      <c r="U832" s="177">
        <v>7362</v>
      </c>
      <c r="V832" s="179">
        <v>9930240</v>
      </c>
      <c r="W832" s="179">
        <v>9930240</v>
      </c>
      <c r="X832" s="180">
        <v>44469</v>
      </c>
      <c r="Y832" s="176" t="s">
        <v>6489</v>
      </c>
      <c r="Z832" s="176" t="s">
        <v>6490</v>
      </c>
      <c r="AA832" s="181" t="s">
        <v>6498</v>
      </c>
    </row>
    <row r="833" spans="1:27" ht="15.75" customHeight="1" x14ac:dyDescent="0.2">
      <c r="A833" s="177">
        <v>7362</v>
      </c>
      <c r="B833" s="178" t="str">
        <f>VLOOKUP(A833,'BASE REGISTRO AGOSTO'!$A$1:$T$889,2,FALSE)</f>
        <v xml:space="preserve">
Organización no gubernamental de desarrollo La Casona de los Jóvenes.
</v>
      </c>
      <c r="C833" s="178">
        <f>VLOOKUP(A833,'BASE REGISTRO AGOSTO'!$A$1:$T$889,3,FALSE)</f>
        <v>657798800</v>
      </c>
      <c r="D833" s="178" t="str">
        <f>VLOOKUP(A833,'BASE REGISTRO AGOSTO'!$A$1:$T$889,4,FALSE)</f>
        <v>Corporación de Derecho Privado.</v>
      </c>
      <c r="E833" s="178" t="str">
        <f>VLOOKUP(A833,'BASE REGISTRO AGOSTO'!$A$1:$T$889,5,FALSE)</f>
        <v>Decreto Nº 3636, de 9 de noviembre de 2006, del Ministerio de Justicia.</v>
      </c>
      <c r="F833" s="178" t="str">
        <f>VLOOKUP(A833,'BASE REGISTRO AGOSTO'!$A$1:$T$889,6,FALSE)</f>
        <v>Certificado de Vigencia Nº 500396400816, de 1 de julio de 2021, del SRCI.</v>
      </c>
      <c r="G833" s="178" t="str">
        <f>VLOOKUP(A833,'BASE REGISTRO AGOSTO'!$A$1:$T$889,7,FALSE)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3" s="178" t="str">
        <f>VLOOKUP(A833,'BASE REGISTRO AGOSTO'!$A$1:$T$889,8,FALSE)</f>
        <v xml:space="preserve">Presidente: Miguel Fonseca Carrillo 
Vicepdte.: Alfredo Jacob Feres Reyes 
Secretaria: Rosa Carrillo Salas 
Tesorero: Washington Lizama Ormazábal 
Director: Alejandro Ignacio Ortiz Quintana </v>
      </c>
      <c r="I833" s="178" t="str">
        <f>VLOOKUP(A833,'BASE REGISTRO AGOSTO'!$A$1:$T$889,9,FALSE)</f>
        <v>Durarán dos años en sus cargos (según sus estatutos).</v>
      </c>
      <c r="J833" s="178" t="str">
        <f>VLOOKUP(A833,'BASE REGISTRO AGOSTO'!$A$1:$T$889,10,FALSE)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3" s="178" t="str">
        <f>VLOOKUP(A833,'BASE REGISTRO AGOSTO'!$A$1:$T$889,11,FALSE)</f>
        <v xml:space="preserve">Presidente: Miguel Fonseca Carrillo 
</v>
      </c>
      <c r="L833" s="178" t="str">
        <f>VLOOKUP(A833,'BASE REGISTRO AGOSTO'!$A$1:$T$889,12,FALSE)</f>
        <v>Doctor Eduardo Cruz Coke N° 372, Santiago Región Metropolitana.</v>
      </c>
      <c r="M833" s="178" t="str">
        <f>VLOOKUP(A833,'BASE REGISTRO AGOSTO'!$A$1:$T$889,13,FALSE)</f>
        <v>XIII</v>
      </c>
      <c r="N833" s="178" t="str">
        <f>VLOOKUP(A833,'BASE REGISTRO AGOSTO'!$A$1:$T$889,14,FALSE)</f>
        <v>Santiago</v>
      </c>
      <c r="O833" s="178">
        <f>VLOOKUP(A833,'BASE REGISTRO AGOSTO'!$A$1:$T$889,15,FALSE)</f>
        <v>56232475099</v>
      </c>
      <c r="P833" s="178" t="str">
        <f>VLOOKUP(A833,'BASE REGISTRO AGOSTO'!$A$1:$T$889,16,FALSE)</f>
        <v>dirección@onglacasona.cl</v>
      </c>
      <c r="Q833" s="178">
        <f>VLOOKUP(A833,'BASE REGISTRO AGOSTO'!$A$1:$T$889,17,FALSE)</f>
        <v>0</v>
      </c>
      <c r="R833" s="178" t="str">
        <f>VLOOKUP(A833,'BASE REGISTRO AGOSTO'!$A$1:$T$889,18,FALSE)</f>
        <v>93401 Institución de Asistencia Social.</v>
      </c>
      <c r="S833" s="178" t="str">
        <f>VLOOKUP(A833,'BASE REGISTRO AGOSTO'!$A$1:$T$889,19,FALSE)</f>
        <v xml:space="preserve">Se acompañan Certificado de Antecedentes Financieros Institucionales del año 2020, aprobados por el Sub-Departamento de Supervisión Financiera Nacional, del SENAME.
</v>
      </c>
      <c r="T833" s="183">
        <f>VLOOKUP(A833,'BASE REGISTRO AGOSTO'!$A$1:$T$889,20,FALSE)</f>
        <v>39269</v>
      </c>
      <c r="U833" s="177">
        <v>7362</v>
      </c>
      <c r="V833" s="179">
        <v>25053168</v>
      </c>
      <c r="W833" s="179">
        <v>70266792</v>
      </c>
      <c r="X833" s="180">
        <v>44469</v>
      </c>
      <c r="Y833" s="176" t="s">
        <v>6489</v>
      </c>
      <c r="Z833" s="176" t="s">
        <v>6490</v>
      </c>
      <c r="AA833" s="181" t="s">
        <v>7476</v>
      </c>
    </row>
    <row r="834" spans="1:27" ht="15.75" customHeight="1" x14ac:dyDescent="0.2">
      <c r="A834" s="177">
        <v>7367</v>
      </c>
      <c r="B834" s="178" t="str">
        <f>VLOOKUP(A834,'BASE REGISTRO AGOSTO'!$A$1:$T$889,2,FALSE)</f>
        <v xml:space="preserve">Organización No Gubernamental de Desarrollo, Acción Cultural y Comunitaria de Reivindicación de Derechos – 
O.N.G. ACCORDES. 
</v>
      </c>
      <c r="C834" s="178">
        <f>VLOOKUP(A834,'BASE REGISTRO AGOSTO'!$A$1:$T$889,3,FALSE)</f>
        <v>655778705</v>
      </c>
      <c r="D834" s="178" t="str">
        <f>VLOOKUP(A834,'BASE REGISTRO AGOSTO'!$A$1:$T$889,4,FALSE)</f>
        <v>Organización No Gubernamental.</v>
      </c>
      <c r="E834" s="178" t="str">
        <f>VLOOKUP(A834,'BASE REGISTRO AGOSTO'!$A$1:$T$889,5,FALSE)</f>
        <v>Otorgado por Decreto Supremo Nº 3084, de fecha 21 de Septiembre de 2004,  por el Ministerio de Justicia.</v>
      </c>
      <c r="F834" s="178" t="str">
        <f>VLOOKUP(A834,'BASE REGISTRO AGOSTO'!$A$1:$T$889,6,FALSE)</f>
        <v xml:space="preserve">Certificado de Vigencia Folio Nº 500395681214, de fecha 27 de junio de 2021, del Servicio de Registro Civil. </v>
      </c>
      <c r="G834" s="178" t="str">
        <f>VLOOKUP(A834,'BASE REGISTRO AGOSTO'!$A$1:$T$889,7,FALSE)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834" s="178" t="str">
        <f>VLOOKUP(A834,'BASE REGISTRO AGOSTO'!$A$1:$T$889,8,FALSE)</f>
        <v xml:space="preserve">Presidente:
Delfina Amalia Ibacache Estay; 
Vicepresidente: 
Bárbara Angélica Vásquez Elos; 
Secretaria:
Eva Barselisa Gamboa Castillo; 
Tesorera:
Janela Viviana Vicencio Cepeda; </v>
      </c>
      <c r="I834" s="178" t="str">
        <f>VLOOKUP(A834,'BASE REGISTRO AGOSTO'!$A$1:$T$889,9,FALSE)</f>
        <v>Durarán dos años en sus cargos.</v>
      </c>
      <c r="J834" s="178" t="str">
        <f>VLOOKUP(A834,'BASE REGISTRO AGOSTO'!$A$1:$T$889,10,FALSE)</f>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
      <c r="K834" s="178" t="str">
        <f>VLOOKUP(A834,'BASE REGISTRO AGOSTO'!$A$1:$T$889,11,FALSE)</f>
        <v xml:space="preserve">Presidente: 
Delfina Amalia Ibacache Estay                
</v>
      </c>
      <c r="L834" s="178" t="str">
        <f>VLOOKUP(A834,'BASE REGISTRO AGOSTO'!$A$1:$T$889,12,FALSE)</f>
        <v xml:space="preserve">Calle Cuartel Nº 65, Hijuelas, Provincia de Quillota, Quinta Región.
</v>
      </c>
      <c r="M834" s="178" t="str">
        <f>VLOOKUP(A834,'BASE REGISTRO AGOSTO'!$A$1:$T$889,13,FALSE)</f>
        <v>V</v>
      </c>
      <c r="N834" s="178" t="str">
        <f>VLOOKUP(A834,'BASE REGISTRO AGOSTO'!$A$1:$T$889,14,FALSE)</f>
        <v>Quillota</v>
      </c>
      <c r="O834" s="178" t="str">
        <f>VLOOKUP(A834,'BASE REGISTRO AGOSTO'!$A$1:$T$889,15,FALSE)</f>
        <v>Teléfono: (56-33) 271219</v>
      </c>
      <c r="P834" s="178" t="str">
        <f>VLOOKUP(A834,'BASE REGISTRO AGOSTO'!$A$1:$T$889,16,FALSE)</f>
        <v xml:space="preserve"> ongaccordes@gmail.com</v>
      </c>
      <c r="Q834" s="178">
        <f>VLOOKUP(A834,'BASE REGISTRO AGOSTO'!$A$1:$T$889,17,FALSE)</f>
        <v>0</v>
      </c>
      <c r="R834" s="178" t="str">
        <f>VLOOKUP(A834,'BASE REGISTRO AGOSTO'!$A$1:$T$889,18,FALSE)</f>
        <v>93401: Instituciones de Asistencia Social.</v>
      </c>
      <c r="S834" s="178" t="str">
        <f>VLOOKUP(A834,'BASE REGISTRO AGOSTO'!$A$1:$T$889,19,FALSE)</f>
        <v>Certificado de antecedente financiero año 2020, aprobado por el Sub Departamento de Supervisión Financiera Nacional.</v>
      </c>
      <c r="T834" s="183">
        <f>VLOOKUP(A834,'BASE REGISTRO AGOSTO'!$A$1:$T$889,20,FALSE)</f>
        <v>39308</v>
      </c>
      <c r="U834" s="177">
        <v>7367</v>
      </c>
      <c r="V834" s="179">
        <v>12645540</v>
      </c>
      <c r="W834" s="179">
        <v>73468260</v>
      </c>
      <c r="X834" s="180">
        <v>44469</v>
      </c>
      <c r="Y834" s="176" t="s">
        <v>6489</v>
      </c>
      <c r="Z834" s="176" t="s">
        <v>6490</v>
      </c>
      <c r="AA834" s="181" t="s">
        <v>6694</v>
      </c>
    </row>
    <row r="835" spans="1:27" ht="15.75" customHeight="1" x14ac:dyDescent="0.2">
      <c r="A835" s="177">
        <v>7369</v>
      </c>
      <c r="B835" s="178" t="str">
        <f>VLOOKUP(A835,'BASE REGISTRO AGOSTO'!$A$1:$T$889,2,FALSE)</f>
        <v>Fundación Vida Compartida.</v>
      </c>
      <c r="C835" s="178">
        <f>VLOOKUP(A835,'BASE REGISTRO AGOSTO'!$A$1:$T$889,3,FALSE)</f>
        <v>653823304</v>
      </c>
      <c r="D835" s="178" t="str">
        <f>VLOOKUP(A835,'BASE REGISTRO AGOSTO'!$A$1:$T$889,4,FALSE)</f>
        <v>Fundación.</v>
      </c>
      <c r="E835" s="178" t="str">
        <f>VLOOKUP(A835,'BASE REGISTRO AGOSTO'!$A$1:$T$889,5,FALSE)</f>
        <v>Otorgado por Decreto Supremo Nº 1293, de fecha 20 de Abril de 2004,  por el Ministerio de Justicia.</v>
      </c>
      <c r="F835" s="178" t="str">
        <f>VLOOKUP(A835,'BASE REGISTRO AGOSTO'!$A$1:$T$889,6,FALSE)</f>
        <v>Certificado de Vigencia Folio Nº 500405884659, de fecha 27 de agosto de 2021, del Servicio de Registro Civil e Identificación.</v>
      </c>
      <c r="G835" s="178" t="str">
        <f>VLOOKUP(A835,'BASE REGISTRO AGOSTO'!$A$1:$T$889,7,FALSE)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35" s="178" t="str">
        <f>VLOOKUP(A835,'BASE REGISTRO AGOSTO'!$A$1:$T$889,8,FALSE)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835" s="178" t="str">
        <f>VLOOKUP(A835,'BASE REGISTRO AGOSTO'!$A$1:$T$889,9,FALSE)</f>
        <v>Durarán tres años en sus cargos.</v>
      </c>
      <c r="J835" s="178" t="str">
        <f>VLOOKUP(A835,'BASE REGISTRO AGOSTO'!$A$1:$T$889,10,FALSE)</f>
        <v>19 de mayo de 2020 al 19 de mayo de 2023</v>
      </c>
      <c r="K835" s="178" t="str">
        <f>VLOOKUP(A835,'BASE REGISTRO AGOSTO'!$A$1:$T$889,11,FALSE)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835" s="178" t="str">
        <f>VLOOKUP(A835,'BASE REGISTRO AGOSTO'!$A$1:$T$889,12,FALSE)</f>
        <v xml:space="preserve">Alameda Libertador Bernardo O’Higgins N°2361, Comuna de Santiago, Región Metropolitana.
</v>
      </c>
      <c r="M835" s="178" t="str">
        <f>VLOOKUP(A835,'BASE REGISTRO AGOSTO'!$A$1:$T$889,13,FALSE)</f>
        <v>XIII</v>
      </c>
      <c r="N835" s="178" t="str">
        <f>VLOOKUP(A835,'BASE REGISTRO AGOSTO'!$A$1:$T$889,14,FALSE)</f>
        <v>Santiago</v>
      </c>
      <c r="O835" s="178" t="str">
        <f>VLOOKUP(A835,'BASE REGISTRO AGOSTO'!$A$1:$T$889,15,FALSE)</f>
        <v>Teléfono: (56-2) 6970245-6963687</v>
      </c>
      <c r="P835" s="178">
        <f>VLOOKUP(A835,'BASE REGISTRO AGOSTO'!$A$1:$T$889,16,FALSE)</f>
        <v>0</v>
      </c>
      <c r="Q835" s="178">
        <f>VLOOKUP(A835,'BASE REGISTRO AGOSTO'!$A$1:$T$889,17,FALSE)</f>
        <v>0</v>
      </c>
      <c r="R835" s="178" t="str">
        <f>VLOOKUP(A835,'BASE REGISTRO AGOSTO'!$A$1:$T$889,18,FALSE)</f>
        <v>93401: Instituciones de Asistencia Social.</v>
      </c>
      <c r="S835" s="178" t="str">
        <f>VLOOKUP(A835,'BASE REGISTRO AGOSTO'!$A$1:$T$889,19,FALSE)</f>
        <v>Certificado financiero año 2020, aprobados por el Sub Departamento de Supervisión Financiera Nacional .</v>
      </c>
      <c r="T835" s="183">
        <f>VLOOKUP(A835,'BASE REGISTRO AGOSTO'!$A$1:$T$889,20,FALSE)</f>
        <v>39317</v>
      </c>
      <c r="U835" s="177">
        <v>7369</v>
      </c>
      <c r="V835" s="179">
        <v>0</v>
      </c>
      <c r="W835" s="179">
        <v>53871552</v>
      </c>
      <c r="X835" s="180">
        <v>44469</v>
      </c>
      <c r="Y835" s="176" t="s">
        <v>6489</v>
      </c>
      <c r="Z835" s="176" t="s">
        <v>6490</v>
      </c>
      <c r="AA835" s="181" t="s">
        <v>6534</v>
      </c>
    </row>
    <row r="836" spans="1:27" ht="15.75" customHeight="1" x14ac:dyDescent="0.2">
      <c r="A836" s="177">
        <v>7369</v>
      </c>
      <c r="B836" s="178" t="str">
        <f>VLOOKUP(A836,'BASE REGISTRO AGOSTO'!$A$1:$T$889,2,FALSE)</f>
        <v>Fundación Vida Compartida.</v>
      </c>
      <c r="C836" s="178">
        <f>VLOOKUP(A836,'BASE REGISTRO AGOSTO'!$A$1:$T$889,3,FALSE)</f>
        <v>653823304</v>
      </c>
      <c r="D836" s="178" t="str">
        <f>VLOOKUP(A836,'BASE REGISTRO AGOSTO'!$A$1:$T$889,4,FALSE)</f>
        <v>Fundación.</v>
      </c>
      <c r="E836" s="178" t="str">
        <f>VLOOKUP(A836,'BASE REGISTRO AGOSTO'!$A$1:$T$889,5,FALSE)</f>
        <v>Otorgado por Decreto Supremo Nº 1293, de fecha 20 de Abril de 2004,  por el Ministerio de Justicia.</v>
      </c>
      <c r="F836" s="178" t="str">
        <f>VLOOKUP(A836,'BASE REGISTRO AGOSTO'!$A$1:$T$889,6,FALSE)</f>
        <v>Certificado de Vigencia Folio Nº 500405884659, de fecha 27 de agosto de 2021, del Servicio de Registro Civil e Identificación.</v>
      </c>
      <c r="G836" s="178" t="str">
        <f>VLOOKUP(A836,'BASE REGISTRO AGOSTO'!$A$1:$T$889,7,FALSE)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36" s="178" t="str">
        <f>VLOOKUP(A836,'BASE REGISTRO AGOSTO'!$A$1:$T$889,8,FALSE)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836" s="178" t="str">
        <f>VLOOKUP(A836,'BASE REGISTRO AGOSTO'!$A$1:$T$889,9,FALSE)</f>
        <v>Durarán tres años en sus cargos.</v>
      </c>
      <c r="J836" s="178" t="str">
        <f>VLOOKUP(A836,'BASE REGISTRO AGOSTO'!$A$1:$T$889,10,FALSE)</f>
        <v>19 de mayo de 2020 al 19 de mayo de 2023</v>
      </c>
      <c r="K836" s="178" t="str">
        <f>VLOOKUP(A836,'BASE REGISTRO AGOSTO'!$A$1:$T$889,11,FALSE)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836" s="178" t="str">
        <f>VLOOKUP(A836,'BASE REGISTRO AGOSTO'!$A$1:$T$889,12,FALSE)</f>
        <v xml:space="preserve">Alameda Libertador Bernardo O’Higgins N°2361, Comuna de Santiago, Región Metropolitana.
</v>
      </c>
      <c r="M836" s="178" t="str">
        <f>VLOOKUP(A836,'BASE REGISTRO AGOSTO'!$A$1:$T$889,13,FALSE)</f>
        <v>XIII</v>
      </c>
      <c r="N836" s="178" t="str">
        <f>VLOOKUP(A836,'BASE REGISTRO AGOSTO'!$A$1:$T$889,14,FALSE)</f>
        <v>Santiago</v>
      </c>
      <c r="O836" s="178" t="str">
        <f>VLOOKUP(A836,'BASE REGISTRO AGOSTO'!$A$1:$T$889,15,FALSE)</f>
        <v>Teléfono: (56-2) 6970245-6963687</v>
      </c>
      <c r="P836" s="178">
        <f>VLOOKUP(A836,'BASE REGISTRO AGOSTO'!$A$1:$T$889,16,FALSE)</f>
        <v>0</v>
      </c>
      <c r="Q836" s="178">
        <f>VLOOKUP(A836,'BASE REGISTRO AGOSTO'!$A$1:$T$889,17,FALSE)</f>
        <v>0</v>
      </c>
      <c r="R836" s="178" t="str">
        <f>VLOOKUP(A836,'BASE REGISTRO AGOSTO'!$A$1:$T$889,18,FALSE)</f>
        <v>93401: Instituciones de Asistencia Social.</v>
      </c>
      <c r="S836" s="178" t="str">
        <f>VLOOKUP(A836,'BASE REGISTRO AGOSTO'!$A$1:$T$889,19,FALSE)</f>
        <v>Certificado financiero año 2020, aprobados por el Sub Departamento de Supervisión Financiera Nacional .</v>
      </c>
      <c r="T836" s="183">
        <f>VLOOKUP(A836,'BASE REGISTRO AGOSTO'!$A$1:$T$889,20,FALSE)</f>
        <v>39317</v>
      </c>
      <c r="U836" s="177">
        <v>7369</v>
      </c>
      <c r="V836" s="179">
        <v>0</v>
      </c>
      <c r="W836" s="179">
        <v>54352548</v>
      </c>
      <c r="X836" s="180">
        <v>44469</v>
      </c>
      <c r="Y836" s="176" t="s">
        <v>6489</v>
      </c>
      <c r="Z836" s="176" t="s">
        <v>6490</v>
      </c>
      <c r="AA836" s="181" t="s">
        <v>5595</v>
      </c>
    </row>
    <row r="837" spans="1:27" ht="15.75" customHeight="1" x14ac:dyDescent="0.2">
      <c r="A837" s="177">
        <v>7369</v>
      </c>
      <c r="B837" s="178" t="str">
        <f>VLOOKUP(A837,'BASE REGISTRO AGOSTO'!$A$1:$T$889,2,FALSE)</f>
        <v>Fundación Vida Compartida.</v>
      </c>
      <c r="C837" s="178">
        <f>VLOOKUP(A837,'BASE REGISTRO AGOSTO'!$A$1:$T$889,3,FALSE)</f>
        <v>653823304</v>
      </c>
      <c r="D837" s="178" t="str">
        <f>VLOOKUP(A837,'BASE REGISTRO AGOSTO'!$A$1:$T$889,4,FALSE)</f>
        <v>Fundación.</v>
      </c>
      <c r="E837" s="178" t="str">
        <f>VLOOKUP(A837,'BASE REGISTRO AGOSTO'!$A$1:$T$889,5,FALSE)</f>
        <v>Otorgado por Decreto Supremo Nº 1293, de fecha 20 de Abril de 2004,  por el Ministerio de Justicia.</v>
      </c>
      <c r="F837" s="178" t="str">
        <f>VLOOKUP(A837,'BASE REGISTRO AGOSTO'!$A$1:$T$889,6,FALSE)</f>
        <v>Certificado de Vigencia Folio Nº 500405884659, de fecha 27 de agosto de 2021, del Servicio de Registro Civil e Identificación.</v>
      </c>
      <c r="G837" s="178" t="str">
        <f>VLOOKUP(A837,'BASE REGISTRO AGOSTO'!$A$1:$T$889,7,FALSE)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37" s="178" t="str">
        <f>VLOOKUP(A837,'BASE REGISTRO AGOSTO'!$A$1:$T$889,8,FALSE)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837" s="178" t="str">
        <f>VLOOKUP(A837,'BASE REGISTRO AGOSTO'!$A$1:$T$889,9,FALSE)</f>
        <v>Durarán tres años en sus cargos.</v>
      </c>
      <c r="J837" s="178" t="str">
        <f>VLOOKUP(A837,'BASE REGISTRO AGOSTO'!$A$1:$T$889,10,FALSE)</f>
        <v>19 de mayo de 2020 al 19 de mayo de 2023</v>
      </c>
      <c r="K837" s="178" t="str">
        <f>VLOOKUP(A837,'BASE REGISTRO AGOSTO'!$A$1:$T$889,11,FALSE)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837" s="178" t="str">
        <f>VLOOKUP(A837,'BASE REGISTRO AGOSTO'!$A$1:$T$889,12,FALSE)</f>
        <v xml:space="preserve">Alameda Libertador Bernardo O’Higgins N°2361, Comuna de Santiago, Región Metropolitana.
</v>
      </c>
      <c r="M837" s="178" t="str">
        <f>VLOOKUP(A837,'BASE REGISTRO AGOSTO'!$A$1:$T$889,13,FALSE)</f>
        <v>XIII</v>
      </c>
      <c r="N837" s="178" t="str">
        <f>VLOOKUP(A837,'BASE REGISTRO AGOSTO'!$A$1:$T$889,14,FALSE)</f>
        <v>Santiago</v>
      </c>
      <c r="O837" s="178" t="str">
        <f>VLOOKUP(A837,'BASE REGISTRO AGOSTO'!$A$1:$T$889,15,FALSE)</f>
        <v>Teléfono: (56-2) 6970245-6963687</v>
      </c>
      <c r="P837" s="178">
        <f>VLOOKUP(A837,'BASE REGISTRO AGOSTO'!$A$1:$T$889,16,FALSE)</f>
        <v>0</v>
      </c>
      <c r="Q837" s="178">
        <f>VLOOKUP(A837,'BASE REGISTRO AGOSTO'!$A$1:$T$889,17,FALSE)</f>
        <v>0</v>
      </c>
      <c r="R837" s="178" t="str">
        <f>VLOOKUP(A837,'BASE REGISTRO AGOSTO'!$A$1:$T$889,18,FALSE)</f>
        <v>93401: Instituciones de Asistencia Social.</v>
      </c>
      <c r="S837" s="178" t="str">
        <f>VLOOKUP(A837,'BASE REGISTRO AGOSTO'!$A$1:$T$889,19,FALSE)</f>
        <v>Certificado financiero año 2020, aprobados por el Sub Departamento de Supervisión Financiera Nacional .</v>
      </c>
      <c r="T837" s="183">
        <f>VLOOKUP(A837,'BASE REGISTRO AGOSTO'!$A$1:$T$889,20,FALSE)</f>
        <v>39317</v>
      </c>
      <c r="U837" s="177">
        <v>7369</v>
      </c>
      <c r="V837" s="179">
        <v>0</v>
      </c>
      <c r="W837" s="179">
        <v>68347980</v>
      </c>
      <c r="X837" s="180">
        <v>44469</v>
      </c>
      <c r="Y837" s="176" t="s">
        <v>6489</v>
      </c>
      <c r="Z837" s="176" t="s">
        <v>6490</v>
      </c>
      <c r="AA837" s="181" t="s">
        <v>6498</v>
      </c>
    </row>
    <row r="838" spans="1:27" ht="15.75" customHeight="1" x14ac:dyDescent="0.2">
      <c r="A838" s="177">
        <v>7369</v>
      </c>
      <c r="B838" s="178" t="str">
        <f>VLOOKUP(A838,'BASE REGISTRO AGOSTO'!$A$1:$T$889,2,FALSE)</f>
        <v>Fundación Vida Compartida.</v>
      </c>
      <c r="C838" s="178">
        <f>VLOOKUP(A838,'BASE REGISTRO AGOSTO'!$A$1:$T$889,3,FALSE)</f>
        <v>653823304</v>
      </c>
      <c r="D838" s="178" t="str">
        <f>VLOOKUP(A838,'BASE REGISTRO AGOSTO'!$A$1:$T$889,4,FALSE)</f>
        <v>Fundación.</v>
      </c>
      <c r="E838" s="178" t="str">
        <f>VLOOKUP(A838,'BASE REGISTRO AGOSTO'!$A$1:$T$889,5,FALSE)</f>
        <v>Otorgado por Decreto Supremo Nº 1293, de fecha 20 de Abril de 2004,  por el Ministerio de Justicia.</v>
      </c>
      <c r="F838" s="178" t="str">
        <f>VLOOKUP(A838,'BASE REGISTRO AGOSTO'!$A$1:$T$889,6,FALSE)</f>
        <v>Certificado de Vigencia Folio Nº 500405884659, de fecha 27 de agosto de 2021, del Servicio de Registro Civil e Identificación.</v>
      </c>
      <c r="G838" s="178" t="str">
        <f>VLOOKUP(A838,'BASE REGISTRO AGOSTO'!$A$1:$T$889,7,FALSE)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38" s="178" t="str">
        <f>VLOOKUP(A838,'BASE REGISTRO AGOSTO'!$A$1:$T$889,8,FALSE)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838" s="178" t="str">
        <f>VLOOKUP(A838,'BASE REGISTRO AGOSTO'!$A$1:$T$889,9,FALSE)</f>
        <v>Durarán tres años en sus cargos.</v>
      </c>
      <c r="J838" s="178" t="str">
        <f>VLOOKUP(A838,'BASE REGISTRO AGOSTO'!$A$1:$T$889,10,FALSE)</f>
        <v>19 de mayo de 2020 al 19 de mayo de 2023</v>
      </c>
      <c r="K838" s="178" t="str">
        <f>VLOOKUP(A838,'BASE REGISTRO AGOSTO'!$A$1:$T$889,11,FALSE)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838" s="178" t="str">
        <f>VLOOKUP(A838,'BASE REGISTRO AGOSTO'!$A$1:$T$889,12,FALSE)</f>
        <v xml:space="preserve">Alameda Libertador Bernardo O’Higgins N°2361, Comuna de Santiago, Región Metropolitana.
</v>
      </c>
      <c r="M838" s="178" t="str">
        <f>VLOOKUP(A838,'BASE REGISTRO AGOSTO'!$A$1:$T$889,13,FALSE)</f>
        <v>XIII</v>
      </c>
      <c r="N838" s="178" t="str">
        <f>VLOOKUP(A838,'BASE REGISTRO AGOSTO'!$A$1:$T$889,14,FALSE)</f>
        <v>Santiago</v>
      </c>
      <c r="O838" s="178" t="str">
        <f>VLOOKUP(A838,'BASE REGISTRO AGOSTO'!$A$1:$T$889,15,FALSE)</f>
        <v>Teléfono: (56-2) 6970245-6963687</v>
      </c>
      <c r="P838" s="178">
        <f>VLOOKUP(A838,'BASE REGISTRO AGOSTO'!$A$1:$T$889,16,FALSE)</f>
        <v>0</v>
      </c>
      <c r="Q838" s="178">
        <f>VLOOKUP(A838,'BASE REGISTRO AGOSTO'!$A$1:$T$889,17,FALSE)</f>
        <v>0</v>
      </c>
      <c r="R838" s="178" t="str">
        <f>VLOOKUP(A838,'BASE REGISTRO AGOSTO'!$A$1:$T$889,18,FALSE)</f>
        <v>93401: Instituciones de Asistencia Social.</v>
      </c>
      <c r="S838" s="178" t="str">
        <f>VLOOKUP(A838,'BASE REGISTRO AGOSTO'!$A$1:$T$889,19,FALSE)</f>
        <v>Certificado financiero año 2020, aprobados por el Sub Departamento de Supervisión Financiera Nacional .</v>
      </c>
      <c r="T838" s="183">
        <f>VLOOKUP(A838,'BASE REGISTRO AGOSTO'!$A$1:$T$889,20,FALSE)</f>
        <v>39317</v>
      </c>
      <c r="U838" s="177">
        <v>7369</v>
      </c>
      <c r="V838" s="179">
        <v>0</v>
      </c>
      <c r="W838" s="179">
        <v>15516000</v>
      </c>
      <c r="X838" s="180">
        <v>44469</v>
      </c>
      <c r="Y838" s="176" t="s">
        <v>6489</v>
      </c>
      <c r="Z838" s="176" t="s">
        <v>6490</v>
      </c>
      <c r="AA838" s="181" t="s">
        <v>7476</v>
      </c>
    </row>
    <row r="839" spans="1:27" ht="15.75" customHeight="1" x14ac:dyDescent="0.2">
      <c r="A839" s="177">
        <v>7376</v>
      </c>
      <c r="B839" s="178" t="str">
        <f>VLOOKUP(A839,'BASE REGISTRO AGOSTO'!$A$1:$T$889,2,FALSE)</f>
        <v xml:space="preserve">
Fundación Beata Laura Vicuña. 
</v>
      </c>
      <c r="C839" s="178">
        <f>VLOOKUP(A839,'BASE REGISTRO AGOSTO'!$A$1:$T$889,3,FALSE)</f>
        <v>719991009</v>
      </c>
      <c r="D839" s="178" t="str">
        <f>VLOOKUP(A839,'BASE REGISTRO AGOSTO'!$A$1:$T$889,4,FALSE)</f>
        <v>Fundación de derecho privado</v>
      </c>
      <c r="E839" s="178" t="str">
        <f>VLOOKUP(A839,'BASE REGISTRO AGOSTO'!$A$1:$T$889,5,FALSE)</f>
        <v xml:space="preserve">Decreto Nº 1427, de fecha 27 de noviembre de 1991, del Ministerio de Justicia.
</v>
      </c>
      <c r="F839" s="178" t="str">
        <f>VLOOKUP(A839,'BASE REGISTRO AGOSTO'!$A$1:$T$889,6,FALSE)</f>
        <v>Certificado de Vigencia folio N° 500402796278, emitido el 10 de agosto de 2021, por el Servicio de Registro Civil e Identificación.</v>
      </c>
      <c r="G839" s="178" t="str">
        <f>VLOOKUP(A839,'BASE REGISTRO AGOSTO'!$A$1:$T$889,7,FALSE)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839" s="178" t="str">
        <f>VLOOKUP(A839,'BASE REGISTRO AGOSTO'!$A$1:$T$889,8,FALSE)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839" s="178" t="str">
        <f>VLOOKUP(A839,'BASE REGISTRO AGOSTO'!$A$1:$T$889,9,FALSE)</f>
        <v>Cuatro años</v>
      </c>
      <c r="J839" s="178" t="str">
        <f>VLOOKUP(A839,'BASE REGISTRO AGOSTO'!$A$1:$T$889,10,FALSE)</f>
        <v>07-08-2020 al 07-08-2024.</v>
      </c>
      <c r="K839" s="178" t="str">
        <f>VLOOKUP(A839,'BASE REGISTRO AGOSTO'!$A$1:$T$889,11,FALSE)</f>
        <v xml:space="preserve">Presidenta: Ximena Oyarzo Mancilla, 
Directora Ejecutiva: 
Claudia Briones Tribiño
</v>
      </c>
      <c r="L839" s="178" t="str">
        <f>VLOOKUP(A839,'BASE REGISTRO AGOSTO'!$A$1:$T$889,12,FALSE)</f>
        <v xml:space="preserve">Avenida Manuel Antonio Matta Nº 784, comuna de Santiago, Región Metropolitana.
</v>
      </c>
      <c r="M839" s="178" t="str">
        <f>VLOOKUP(A839,'BASE REGISTRO AGOSTO'!$A$1:$T$889,13,FALSE)</f>
        <v>XIII</v>
      </c>
      <c r="N839" s="178" t="str">
        <f>VLOOKUP(A839,'BASE REGISTRO AGOSTO'!$A$1:$T$889,14,FALSE)</f>
        <v>Santiago</v>
      </c>
      <c r="O839" s="178" t="str">
        <f>VLOOKUP(A839,'BASE REGISTRO AGOSTO'!$A$1:$T$889,15,FALSE)</f>
        <v xml:space="preserve">56-2 9126775                       
+5699555087 </v>
      </c>
      <c r="P839" s="178" t="str">
        <f>VLOOKUP(A839,'BASE REGISTRO AGOSTO'!$A$1:$T$889,16,FALSE)</f>
        <v>directora@fundacionlauravicuna.cl</v>
      </c>
      <c r="Q839" s="178">
        <f>VLOOKUP(A839,'BASE REGISTRO AGOSTO'!$A$1:$T$889,17,FALSE)</f>
        <v>0</v>
      </c>
      <c r="R839" s="178">
        <f>VLOOKUP(A839,'BASE REGISTRO AGOSTO'!$A$1:$T$889,18,FALSE)</f>
        <v>93401</v>
      </c>
      <c r="S839" s="178" t="str">
        <f>VLOOKUP(A839,'BASE REGISTRO AGOSTO'!$A$1:$T$889,19,FALSE)</f>
        <v>Se acompaña Certificado Financiero correspondiente al  año 2020, aprobados por el SubDepartamento de Supervisión Financiera Nacional.</v>
      </c>
      <c r="T839" s="183">
        <f>VLOOKUP(A839,'BASE REGISTRO AGOSTO'!$A$1:$T$889,20,FALSE)</f>
        <v>39352</v>
      </c>
      <c r="U839" s="177">
        <v>7376</v>
      </c>
      <c r="V839" s="179">
        <v>17514505</v>
      </c>
      <c r="W839" s="179">
        <v>185649487</v>
      </c>
      <c r="X839" s="180">
        <v>44469</v>
      </c>
      <c r="Y839" s="176" t="s">
        <v>6489</v>
      </c>
      <c r="Z839" s="176" t="s">
        <v>6490</v>
      </c>
      <c r="AA839" s="181" t="s">
        <v>6538</v>
      </c>
    </row>
    <row r="840" spans="1:27" ht="15.75" customHeight="1" x14ac:dyDescent="0.2">
      <c r="A840" s="177">
        <v>7379</v>
      </c>
      <c r="B840" s="178" t="str">
        <f>VLOOKUP(A840,'BASE REGISTRO AGOSTO'!$A$1:$T$889,2,FALSE)</f>
        <v>Aldeas Infantiles S.O.S. Chile.</v>
      </c>
      <c r="C840" s="178">
        <f>VLOOKUP(A840,'BASE REGISTRO AGOSTO'!$A$1:$T$889,3,FALSE)</f>
        <v>735972006</v>
      </c>
      <c r="D840" s="178" t="str">
        <f>VLOOKUP(A840,'BASE REGISTRO AGOSTO'!$A$1:$T$889,4,FALSE)</f>
        <v>Corporación de Derecho Privado</v>
      </c>
      <c r="E840" s="178" t="str">
        <f>VLOOKUP(A840,'BASE REGISTRO AGOSTO'!$A$1:$T$889,5,FALSE)</f>
        <v>Otorgado por Decreto Supremo Nº 171, de 26 de febrero 1997, del Ministerio de Justicia.</v>
      </c>
      <c r="F840" s="178" t="str">
        <f>VLOOKUP(A840,'BASE REGISTRO AGOSTO'!$A$1:$T$889,6,FALSE)</f>
        <v xml:space="preserve">Certificado de vigencia Folio N° 5003722101472 de 19 de febrero de 2021, emitido por el Servicio de Registro Civil e Identificación. </v>
      </c>
      <c r="G840" s="178" t="str">
        <f>VLOOKUP(A840,'BASE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0" s="178" t="str">
        <f>VLOOKUP(A840,'BASE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0" s="178" t="str">
        <f>VLOOKUP(A840,'BASE REGISTRO AGOSTO'!$A$1:$T$889,9,FALSE)</f>
        <v>2 años.</v>
      </c>
      <c r="J840" s="178" t="str">
        <f>VLOOKUP(A840,'BASE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0" s="178" t="str">
        <f>VLOOKUP(A840,'BASE REGISTRO AGOSTO'!$A$1:$T$889,11,FALSE)</f>
        <v xml:space="preserve">María Cecilia Suárez Indart 
Director Nacional: 
CARLOS ARACENA MELLADO
Jorge Lavanderos Svec
</v>
      </c>
      <c r="L840" s="178" t="str">
        <f>VLOOKUP(A840,'BASE REGISTRO AGOSTO'!$A$1:$T$889,12,FALSE)</f>
        <v>Los Leones Nº382, Oficina 501, Providencia.</v>
      </c>
      <c r="M840" s="178" t="str">
        <f>VLOOKUP(A840,'BASE REGISTRO AGOSTO'!$A$1:$T$889,13,FALSE)</f>
        <v>XIII</v>
      </c>
      <c r="N840" s="178" t="str">
        <f>VLOOKUP(A840,'BASE REGISTRO AGOSTO'!$A$1:$T$889,14,FALSE)</f>
        <v>PROVIDENCIA</v>
      </c>
      <c r="O840" s="178">
        <f>VLOOKUP(A840,'BASE REGISTRO AGOSTO'!$A$1:$T$889,15,FALSE)</f>
        <v>228798000</v>
      </c>
      <c r="P840" s="178" t="str">
        <f>VLOOKUP(A840,'BASE REGISTRO AGOSTO'!$A$1:$T$889,16,FALSE)</f>
        <v>Correo: recepcion@aldeasinfantiles.cl Joel.valenzuela@aldeasinfantiles.cl                    Carlos.aracena@aldeasinfantiles.cl Director Nacional de Aldeas Infantiles
Diego.romero@aldeasinfantiles.cl  Jefe de finanzas</v>
      </c>
      <c r="Q840" s="178">
        <f>VLOOKUP(A840,'BASE REGISTRO AGOSTO'!$A$1:$T$889,17,FALSE)</f>
        <v>0</v>
      </c>
      <c r="R840" s="178" t="str">
        <f>VLOOKUP(A840,'BASE REGISTRO AGOSTO'!$A$1:$T$889,18,FALSE)</f>
        <v>93509: Otras asociaciones.</v>
      </c>
      <c r="S840" s="178" t="str">
        <f>VLOOKUP(A840,'BASE REGISTRO AGOSTO'!$A$1:$T$889,19,FALSE)</f>
        <v>Certificado de antecedentes financieros correspondientes al año 2020, aprobados por el Subdepartamento de Supervisión Financiera Nacional. (ante notario público)</v>
      </c>
      <c r="T840" s="183">
        <f>VLOOKUP(A840,'BASE REGISTRO AGOSTO'!$A$1:$T$889,20,FALSE)</f>
        <v>39381</v>
      </c>
      <c r="U840" s="177">
        <v>7379</v>
      </c>
      <c r="V840" s="179">
        <v>36061874</v>
      </c>
      <c r="W840" s="179">
        <v>294324132</v>
      </c>
      <c r="X840" s="180">
        <v>44469</v>
      </c>
      <c r="Y840" s="176" t="s">
        <v>6489</v>
      </c>
      <c r="Z840" s="176" t="s">
        <v>6490</v>
      </c>
      <c r="AA840" s="181" t="s">
        <v>6515</v>
      </c>
    </row>
    <row r="841" spans="1:27" ht="15.75" customHeight="1" x14ac:dyDescent="0.2">
      <c r="A841" s="177">
        <v>7379</v>
      </c>
      <c r="B841" s="178" t="str">
        <f>VLOOKUP(A841,'BASE REGISTRO AGOSTO'!$A$1:$T$889,2,FALSE)</f>
        <v>Aldeas Infantiles S.O.S. Chile.</v>
      </c>
      <c r="C841" s="178">
        <f>VLOOKUP(A841,'BASE REGISTRO AGOSTO'!$A$1:$T$889,3,FALSE)</f>
        <v>735972006</v>
      </c>
      <c r="D841" s="178" t="str">
        <f>VLOOKUP(A841,'BASE REGISTRO AGOSTO'!$A$1:$T$889,4,FALSE)</f>
        <v>Corporación de Derecho Privado</v>
      </c>
      <c r="E841" s="178" t="str">
        <f>VLOOKUP(A841,'BASE REGISTRO AGOSTO'!$A$1:$T$889,5,FALSE)</f>
        <v>Otorgado por Decreto Supremo Nº 171, de 26 de febrero 1997, del Ministerio de Justicia.</v>
      </c>
      <c r="F841" s="178" t="str">
        <f>VLOOKUP(A841,'BASE REGISTRO AGOSTO'!$A$1:$T$889,6,FALSE)</f>
        <v xml:space="preserve">Certificado de vigencia Folio N° 5003722101472 de 19 de febrero de 2021, emitido por el Servicio de Registro Civil e Identificación. </v>
      </c>
      <c r="G841" s="178" t="str">
        <f>VLOOKUP(A841,'BASE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1" s="178" t="str">
        <f>VLOOKUP(A841,'BASE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1" s="178" t="str">
        <f>VLOOKUP(A841,'BASE REGISTRO AGOSTO'!$A$1:$T$889,9,FALSE)</f>
        <v>2 años.</v>
      </c>
      <c r="J841" s="178" t="str">
        <f>VLOOKUP(A841,'BASE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1" s="178" t="str">
        <f>VLOOKUP(A841,'BASE REGISTRO AGOSTO'!$A$1:$T$889,11,FALSE)</f>
        <v xml:space="preserve">María Cecilia Suárez Indart 
Director Nacional: 
CARLOS ARACENA MELLADO
Jorge Lavanderos Svec
</v>
      </c>
      <c r="L841" s="178" t="str">
        <f>VLOOKUP(A841,'BASE REGISTRO AGOSTO'!$A$1:$T$889,12,FALSE)</f>
        <v>Los Leones Nº382, Oficina 501, Providencia.</v>
      </c>
      <c r="M841" s="178" t="str">
        <f>VLOOKUP(A841,'BASE REGISTRO AGOSTO'!$A$1:$T$889,13,FALSE)</f>
        <v>XIII</v>
      </c>
      <c r="N841" s="178" t="str">
        <f>VLOOKUP(A841,'BASE REGISTRO AGOSTO'!$A$1:$T$889,14,FALSE)</f>
        <v>PROVIDENCIA</v>
      </c>
      <c r="O841" s="178">
        <f>VLOOKUP(A841,'BASE REGISTRO AGOSTO'!$A$1:$T$889,15,FALSE)</f>
        <v>228798000</v>
      </c>
      <c r="P841" s="178" t="str">
        <f>VLOOKUP(A841,'BASE REGISTRO AGOSTO'!$A$1:$T$889,16,FALSE)</f>
        <v>Correo: recepcion@aldeasinfantiles.cl Joel.valenzuela@aldeasinfantiles.cl                    Carlos.aracena@aldeasinfantiles.cl Director Nacional de Aldeas Infantiles
Diego.romero@aldeasinfantiles.cl  Jefe de finanzas</v>
      </c>
      <c r="Q841" s="178">
        <f>VLOOKUP(A841,'BASE REGISTRO AGOSTO'!$A$1:$T$889,17,FALSE)</f>
        <v>0</v>
      </c>
      <c r="R841" s="178" t="str">
        <f>VLOOKUP(A841,'BASE REGISTRO AGOSTO'!$A$1:$T$889,18,FALSE)</f>
        <v>93509: Otras asociaciones.</v>
      </c>
      <c r="S841" s="178" t="str">
        <f>VLOOKUP(A841,'BASE REGISTRO AGOSTO'!$A$1:$T$889,19,FALSE)</f>
        <v>Certificado de antecedentes financieros correspondientes al año 2020, aprobados por el Subdepartamento de Supervisión Financiera Nacional. (ante notario público)</v>
      </c>
      <c r="T841" s="183">
        <f>VLOOKUP(A841,'BASE REGISTRO AGOSTO'!$A$1:$T$889,20,FALSE)</f>
        <v>39381</v>
      </c>
      <c r="U841" s="177">
        <v>7379</v>
      </c>
      <c r="V841" s="179">
        <v>26757343</v>
      </c>
      <c r="W841" s="179">
        <v>187580437</v>
      </c>
      <c r="X841" s="180">
        <v>44469</v>
      </c>
      <c r="Y841" s="176" t="s">
        <v>6489</v>
      </c>
      <c r="Z841" s="176" t="s">
        <v>6490</v>
      </c>
      <c r="AA841" s="181" t="s">
        <v>211</v>
      </c>
    </row>
    <row r="842" spans="1:27" ht="15.75" customHeight="1" x14ac:dyDescent="0.2">
      <c r="A842" s="177">
        <v>7379</v>
      </c>
      <c r="B842" s="178" t="str">
        <f>VLOOKUP(A842,'BASE REGISTRO AGOSTO'!$A$1:$T$889,2,FALSE)</f>
        <v>Aldeas Infantiles S.O.S. Chile.</v>
      </c>
      <c r="C842" s="178">
        <f>VLOOKUP(A842,'BASE REGISTRO AGOSTO'!$A$1:$T$889,3,FALSE)</f>
        <v>735972006</v>
      </c>
      <c r="D842" s="178" t="str">
        <f>VLOOKUP(A842,'BASE REGISTRO AGOSTO'!$A$1:$T$889,4,FALSE)</f>
        <v>Corporación de Derecho Privado</v>
      </c>
      <c r="E842" s="178" t="str">
        <f>VLOOKUP(A842,'BASE REGISTRO AGOSTO'!$A$1:$T$889,5,FALSE)</f>
        <v>Otorgado por Decreto Supremo Nº 171, de 26 de febrero 1997, del Ministerio de Justicia.</v>
      </c>
      <c r="F842" s="178" t="str">
        <f>VLOOKUP(A842,'BASE REGISTRO AGOSTO'!$A$1:$T$889,6,FALSE)</f>
        <v xml:space="preserve">Certificado de vigencia Folio N° 5003722101472 de 19 de febrero de 2021, emitido por el Servicio de Registro Civil e Identificación. </v>
      </c>
      <c r="G842" s="178" t="str">
        <f>VLOOKUP(A842,'BASE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2" s="178" t="str">
        <f>VLOOKUP(A842,'BASE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2" s="178" t="str">
        <f>VLOOKUP(A842,'BASE REGISTRO AGOSTO'!$A$1:$T$889,9,FALSE)</f>
        <v>2 años.</v>
      </c>
      <c r="J842" s="178" t="str">
        <f>VLOOKUP(A842,'BASE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2" s="178" t="str">
        <f>VLOOKUP(A842,'BASE REGISTRO AGOSTO'!$A$1:$T$889,11,FALSE)</f>
        <v xml:space="preserve">María Cecilia Suárez Indart 
Director Nacional: 
CARLOS ARACENA MELLADO
Jorge Lavanderos Svec
</v>
      </c>
      <c r="L842" s="178" t="str">
        <f>VLOOKUP(A842,'BASE REGISTRO AGOSTO'!$A$1:$T$889,12,FALSE)</f>
        <v>Los Leones Nº382, Oficina 501, Providencia.</v>
      </c>
      <c r="M842" s="178" t="str">
        <f>VLOOKUP(A842,'BASE REGISTRO AGOSTO'!$A$1:$T$889,13,FALSE)</f>
        <v>XIII</v>
      </c>
      <c r="N842" s="178" t="str">
        <f>VLOOKUP(A842,'BASE REGISTRO AGOSTO'!$A$1:$T$889,14,FALSE)</f>
        <v>PROVIDENCIA</v>
      </c>
      <c r="O842" s="178">
        <f>VLOOKUP(A842,'BASE REGISTRO AGOSTO'!$A$1:$T$889,15,FALSE)</f>
        <v>228798000</v>
      </c>
      <c r="P842" s="178" t="str">
        <f>VLOOKUP(A842,'BASE REGISTRO AGOSTO'!$A$1:$T$889,16,FALSE)</f>
        <v>Correo: recepcion@aldeasinfantiles.cl Joel.valenzuela@aldeasinfantiles.cl                    Carlos.aracena@aldeasinfantiles.cl Director Nacional de Aldeas Infantiles
Diego.romero@aldeasinfantiles.cl  Jefe de finanzas</v>
      </c>
      <c r="Q842" s="178">
        <f>VLOOKUP(A842,'BASE REGISTRO AGOSTO'!$A$1:$T$889,17,FALSE)</f>
        <v>0</v>
      </c>
      <c r="R842" s="178" t="str">
        <f>VLOOKUP(A842,'BASE REGISTRO AGOSTO'!$A$1:$T$889,18,FALSE)</f>
        <v>93509: Otras asociaciones.</v>
      </c>
      <c r="S842" s="178" t="str">
        <f>VLOOKUP(A842,'BASE REGISTRO AGOSTO'!$A$1:$T$889,19,FALSE)</f>
        <v>Certificado de antecedentes financieros correspondientes al año 2020, aprobados por el Subdepartamento de Supervisión Financiera Nacional. (ante notario público)</v>
      </c>
      <c r="T842" s="183">
        <f>VLOOKUP(A842,'BASE REGISTRO AGOSTO'!$A$1:$T$889,20,FALSE)</f>
        <v>39381</v>
      </c>
      <c r="U842" s="177">
        <v>7379</v>
      </c>
      <c r="V842" s="179">
        <v>32740663</v>
      </c>
      <c r="W842" s="179">
        <v>398648408</v>
      </c>
      <c r="X842" s="180">
        <v>44469</v>
      </c>
      <c r="Y842" s="176" t="s">
        <v>6489</v>
      </c>
      <c r="Z842" s="176" t="s">
        <v>6490</v>
      </c>
      <c r="AA842" s="181" t="s">
        <v>6492</v>
      </c>
    </row>
    <row r="843" spans="1:27" ht="15.75" customHeight="1" x14ac:dyDescent="0.2">
      <c r="A843" s="177">
        <v>7379</v>
      </c>
      <c r="B843" s="178" t="str">
        <f>VLOOKUP(A843,'BASE REGISTRO AGOSTO'!$A$1:$T$889,2,FALSE)</f>
        <v>Aldeas Infantiles S.O.S. Chile.</v>
      </c>
      <c r="C843" s="178">
        <f>VLOOKUP(A843,'BASE REGISTRO AGOSTO'!$A$1:$T$889,3,FALSE)</f>
        <v>735972006</v>
      </c>
      <c r="D843" s="178" t="str">
        <f>VLOOKUP(A843,'BASE REGISTRO AGOSTO'!$A$1:$T$889,4,FALSE)</f>
        <v>Corporación de Derecho Privado</v>
      </c>
      <c r="E843" s="178" t="str">
        <f>VLOOKUP(A843,'BASE REGISTRO AGOSTO'!$A$1:$T$889,5,FALSE)</f>
        <v>Otorgado por Decreto Supremo Nº 171, de 26 de febrero 1997, del Ministerio de Justicia.</v>
      </c>
      <c r="F843" s="178" t="str">
        <f>VLOOKUP(A843,'BASE REGISTRO AGOSTO'!$A$1:$T$889,6,FALSE)</f>
        <v xml:space="preserve">Certificado de vigencia Folio N° 5003722101472 de 19 de febrero de 2021, emitido por el Servicio de Registro Civil e Identificación. </v>
      </c>
      <c r="G843" s="178" t="str">
        <f>VLOOKUP(A843,'BASE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3" s="178" t="str">
        <f>VLOOKUP(A843,'BASE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3" s="178" t="str">
        <f>VLOOKUP(A843,'BASE REGISTRO AGOSTO'!$A$1:$T$889,9,FALSE)</f>
        <v>2 años.</v>
      </c>
      <c r="J843" s="178" t="str">
        <f>VLOOKUP(A843,'BASE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3" s="178" t="str">
        <f>VLOOKUP(A843,'BASE REGISTRO AGOSTO'!$A$1:$T$889,11,FALSE)</f>
        <v xml:space="preserve">María Cecilia Suárez Indart 
Director Nacional: 
CARLOS ARACENA MELLADO
Jorge Lavanderos Svec
</v>
      </c>
      <c r="L843" s="178" t="str">
        <f>VLOOKUP(A843,'BASE REGISTRO AGOSTO'!$A$1:$T$889,12,FALSE)</f>
        <v>Los Leones Nº382, Oficina 501, Providencia.</v>
      </c>
      <c r="M843" s="178" t="str">
        <f>VLOOKUP(A843,'BASE REGISTRO AGOSTO'!$A$1:$T$889,13,FALSE)</f>
        <v>XIII</v>
      </c>
      <c r="N843" s="178" t="str">
        <f>VLOOKUP(A843,'BASE REGISTRO AGOSTO'!$A$1:$T$889,14,FALSE)</f>
        <v>PROVIDENCIA</v>
      </c>
      <c r="O843" s="178">
        <f>VLOOKUP(A843,'BASE REGISTRO AGOSTO'!$A$1:$T$889,15,FALSE)</f>
        <v>228798000</v>
      </c>
      <c r="P843" s="178" t="str">
        <f>VLOOKUP(A843,'BASE REGISTRO AGOSTO'!$A$1:$T$889,16,FALSE)</f>
        <v>Correo: recepcion@aldeasinfantiles.cl Joel.valenzuela@aldeasinfantiles.cl                    Carlos.aracena@aldeasinfantiles.cl Director Nacional de Aldeas Infantiles
Diego.romero@aldeasinfantiles.cl  Jefe de finanzas</v>
      </c>
      <c r="Q843" s="178">
        <f>VLOOKUP(A843,'BASE REGISTRO AGOSTO'!$A$1:$T$889,17,FALSE)</f>
        <v>0</v>
      </c>
      <c r="R843" s="178" t="str">
        <f>VLOOKUP(A843,'BASE REGISTRO AGOSTO'!$A$1:$T$889,18,FALSE)</f>
        <v>93509: Otras asociaciones.</v>
      </c>
      <c r="S843" s="178" t="str">
        <f>VLOOKUP(A843,'BASE REGISTRO AGOSTO'!$A$1:$T$889,19,FALSE)</f>
        <v>Certificado de antecedentes financieros correspondientes al año 2020, aprobados por el Subdepartamento de Supervisión Financiera Nacional. (ante notario público)</v>
      </c>
      <c r="T843" s="183">
        <f>VLOOKUP(A843,'BASE REGISTRO AGOSTO'!$A$1:$T$889,20,FALSE)</f>
        <v>39381</v>
      </c>
      <c r="U843" s="177">
        <v>7379</v>
      </c>
      <c r="V843" s="179">
        <v>21910173</v>
      </c>
      <c r="W843" s="179">
        <v>146289440</v>
      </c>
      <c r="X843" s="180">
        <v>44469</v>
      </c>
      <c r="Y843" s="176" t="s">
        <v>6489</v>
      </c>
      <c r="Z843" s="176" t="s">
        <v>6490</v>
      </c>
      <c r="AA843" s="181" t="s">
        <v>6509</v>
      </c>
    </row>
    <row r="844" spans="1:27" ht="15.75" customHeight="1" x14ac:dyDescent="0.2">
      <c r="A844" s="177">
        <v>7379</v>
      </c>
      <c r="B844" s="178" t="str">
        <f>VLOOKUP(A844,'BASE REGISTRO AGOSTO'!$A$1:$T$889,2,FALSE)</f>
        <v>Aldeas Infantiles S.O.S. Chile.</v>
      </c>
      <c r="C844" s="178">
        <f>VLOOKUP(A844,'BASE REGISTRO AGOSTO'!$A$1:$T$889,3,FALSE)</f>
        <v>735972006</v>
      </c>
      <c r="D844" s="178" t="str">
        <f>VLOOKUP(A844,'BASE REGISTRO AGOSTO'!$A$1:$T$889,4,FALSE)</f>
        <v>Corporación de Derecho Privado</v>
      </c>
      <c r="E844" s="178" t="str">
        <f>VLOOKUP(A844,'BASE REGISTRO AGOSTO'!$A$1:$T$889,5,FALSE)</f>
        <v>Otorgado por Decreto Supremo Nº 171, de 26 de febrero 1997, del Ministerio de Justicia.</v>
      </c>
      <c r="F844" s="178" t="str">
        <f>VLOOKUP(A844,'BASE REGISTRO AGOSTO'!$A$1:$T$889,6,FALSE)</f>
        <v xml:space="preserve">Certificado de vigencia Folio N° 5003722101472 de 19 de febrero de 2021, emitido por el Servicio de Registro Civil e Identificación. </v>
      </c>
      <c r="G844" s="178" t="str">
        <f>VLOOKUP(A844,'BASE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4" s="178" t="str">
        <f>VLOOKUP(A844,'BASE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4" s="178" t="str">
        <f>VLOOKUP(A844,'BASE REGISTRO AGOSTO'!$A$1:$T$889,9,FALSE)</f>
        <v>2 años.</v>
      </c>
      <c r="J844" s="178" t="str">
        <f>VLOOKUP(A844,'BASE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4" s="178" t="str">
        <f>VLOOKUP(A844,'BASE REGISTRO AGOSTO'!$A$1:$T$889,11,FALSE)</f>
        <v xml:space="preserve">María Cecilia Suárez Indart 
Director Nacional: 
CARLOS ARACENA MELLADO
Jorge Lavanderos Svec
</v>
      </c>
      <c r="L844" s="178" t="str">
        <f>VLOOKUP(A844,'BASE REGISTRO AGOSTO'!$A$1:$T$889,12,FALSE)</f>
        <v>Los Leones Nº382, Oficina 501, Providencia.</v>
      </c>
      <c r="M844" s="178" t="str">
        <f>VLOOKUP(A844,'BASE REGISTRO AGOSTO'!$A$1:$T$889,13,FALSE)</f>
        <v>XIII</v>
      </c>
      <c r="N844" s="178" t="str">
        <f>VLOOKUP(A844,'BASE REGISTRO AGOSTO'!$A$1:$T$889,14,FALSE)</f>
        <v>PROVIDENCIA</v>
      </c>
      <c r="O844" s="178">
        <f>VLOOKUP(A844,'BASE REGISTRO AGOSTO'!$A$1:$T$889,15,FALSE)</f>
        <v>228798000</v>
      </c>
      <c r="P844" s="178" t="str">
        <f>VLOOKUP(A844,'BASE REGISTRO AGOSTO'!$A$1:$T$889,16,FALSE)</f>
        <v>Correo: recepcion@aldeasinfantiles.cl Joel.valenzuela@aldeasinfantiles.cl                    Carlos.aracena@aldeasinfantiles.cl Director Nacional de Aldeas Infantiles
Diego.romero@aldeasinfantiles.cl  Jefe de finanzas</v>
      </c>
      <c r="Q844" s="178">
        <f>VLOOKUP(A844,'BASE REGISTRO AGOSTO'!$A$1:$T$889,17,FALSE)</f>
        <v>0</v>
      </c>
      <c r="R844" s="178" t="str">
        <f>VLOOKUP(A844,'BASE REGISTRO AGOSTO'!$A$1:$T$889,18,FALSE)</f>
        <v>93509: Otras asociaciones.</v>
      </c>
      <c r="S844" s="178" t="str">
        <f>VLOOKUP(A844,'BASE REGISTRO AGOSTO'!$A$1:$T$889,19,FALSE)</f>
        <v>Certificado de antecedentes financieros correspondientes al año 2020, aprobados por el Subdepartamento de Supervisión Financiera Nacional. (ante notario público)</v>
      </c>
      <c r="T844" s="183">
        <f>VLOOKUP(A844,'BASE REGISTRO AGOSTO'!$A$1:$T$889,20,FALSE)</f>
        <v>39381</v>
      </c>
      <c r="U844" s="177">
        <v>7379</v>
      </c>
      <c r="V844" s="179">
        <v>39081305</v>
      </c>
      <c r="W844" s="179">
        <v>321412658.2350769</v>
      </c>
      <c r="X844" s="180">
        <v>44469</v>
      </c>
      <c r="Y844" s="176" t="s">
        <v>6489</v>
      </c>
      <c r="Z844" s="176" t="s">
        <v>6490</v>
      </c>
      <c r="AA844" s="181" t="s">
        <v>148</v>
      </c>
    </row>
    <row r="845" spans="1:27" ht="15.75" customHeight="1" x14ac:dyDescent="0.2">
      <c r="A845" s="177">
        <v>7379</v>
      </c>
      <c r="B845" s="178" t="str">
        <f>VLOOKUP(A845,'BASE REGISTRO AGOSTO'!$A$1:$T$889,2,FALSE)</f>
        <v>Aldeas Infantiles S.O.S. Chile.</v>
      </c>
      <c r="C845" s="178">
        <f>VLOOKUP(A845,'BASE REGISTRO AGOSTO'!$A$1:$T$889,3,FALSE)</f>
        <v>735972006</v>
      </c>
      <c r="D845" s="178" t="str">
        <f>VLOOKUP(A845,'BASE REGISTRO AGOSTO'!$A$1:$T$889,4,FALSE)</f>
        <v>Corporación de Derecho Privado</v>
      </c>
      <c r="E845" s="178" t="str">
        <f>VLOOKUP(A845,'BASE REGISTRO AGOSTO'!$A$1:$T$889,5,FALSE)</f>
        <v>Otorgado por Decreto Supremo Nº 171, de 26 de febrero 1997, del Ministerio de Justicia.</v>
      </c>
      <c r="F845" s="178" t="str">
        <f>VLOOKUP(A845,'BASE REGISTRO AGOSTO'!$A$1:$T$889,6,FALSE)</f>
        <v xml:space="preserve">Certificado de vigencia Folio N° 5003722101472 de 19 de febrero de 2021, emitido por el Servicio de Registro Civil e Identificación. </v>
      </c>
      <c r="G845" s="178" t="str">
        <f>VLOOKUP(A845,'BASE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5" s="178" t="str">
        <f>VLOOKUP(A845,'BASE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5" s="178" t="str">
        <f>VLOOKUP(A845,'BASE REGISTRO AGOSTO'!$A$1:$T$889,9,FALSE)</f>
        <v>2 años.</v>
      </c>
      <c r="J845" s="178" t="str">
        <f>VLOOKUP(A845,'BASE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5" s="178" t="str">
        <f>VLOOKUP(A845,'BASE REGISTRO AGOSTO'!$A$1:$T$889,11,FALSE)</f>
        <v xml:space="preserve">María Cecilia Suárez Indart 
Director Nacional: 
CARLOS ARACENA MELLADO
Jorge Lavanderos Svec
</v>
      </c>
      <c r="L845" s="178" t="str">
        <f>VLOOKUP(A845,'BASE REGISTRO AGOSTO'!$A$1:$T$889,12,FALSE)</f>
        <v>Los Leones Nº382, Oficina 501, Providencia.</v>
      </c>
      <c r="M845" s="178" t="str">
        <f>VLOOKUP(A845,'BASE REGISTRO AGOSTO'!$A$1:$T$889,13,FALSE)</f>
        <v>XIII</v>
      </c>
      <c r="N845" s="178" t="str">
        <f>VLOOKUP(A845,'BASE REGISTRO AGOSTO'!$A$1:$T$889,14,FALSE)</f>
        <v>PROVIDENCIA</v>
      </c>
      <c r="O845" s="178">
        <f>VLOOKUP(A845,'BASE REGISTRO AGOSTO'!$A$1:$T$889,15,FALSE)</f>
        <v>228798000</v>
      </c>
      <c r="P845" s="178" t="str">
        <f>VLOOKUP(A845,'BASE REGISTRO AGOSTO'!$A$1:$T$889,16,FALSE)</f>
        <v>Correo: recepcion@aldeasinfantiles.cl Joel.valenzuela@aldeasinfantiles.cl                    Carlos.aracena@aldeasinfantiles.cl Director Nacional de Aldeas Infantiles
Diego.romero@aldeasinfantiles.cl  Jefe de finanzas</v>
      </c>
      <c r="Q845" s="178">
        <f>VLOOKUP(A845,'BASE REGISTRO AGOSTO'!$A$1:$T$889,17,FALSE)</f>
        <v>0</v>
      </c>
      <c r="R845" s="178" t="str">
        <f>VLOOKUP(A845,'BASE REGISTRO AGOSTO'!$A$1:$T$889,18,FALSE)</f>
        <v>93509: Otras asociaciones.</v>
      </c>
      <c r="S845" s="178" t="str">
        <f>VLOOKUP(A845,'BASE REGISTRO AGOSTO'!$A$1:$T$889,19,FALSE)</f>
        <v>Certificado de antecedentes financieros correspondientes al año 2020, aprobados por el Subdepartamento de Supervisión Financiera Nacional. (ante notario público)</v>
      </c>
      <c r="T845" s="183">
        <f>VLOOKUP(A845,'BASE REGISTRO AGOSTO'!$A$1:$T$889,20,FALSE)</f>
        <v>39381</v>
      </c>
      <c r="U845" s="177">
        <v>7379</v>
      </c>
      <c r="V845" s="179">
        <v>40822729</v>
      </c>
      <c r="W845" s="179">
        <v>298701333</v>
      </c>
      <c r="X845" s="180">
        <v>44469</v>
      </c>
      <c r="Y845" s="176" t="s">
        <v>6489</v>
      </c>
      <c r="Z845" s="176" t="s">
        <v>6490</v>
      </c>
      <c r="AA845" s="181" t="s">
        <v>6522</v>
      </c>
    </row>
    <row r="846" spans="1:27" ht="15.75" customHeight="1" x14ac:dyDescent="0.2">
      <c r="A846" s="177">
        <v>7379</v>
      </c>
      <c r="B846" s="178" t="str">
        <f>VLOOKUP(A846,'BASE REGISTRO AGOSTO'!$A$1:$T$889,2,FALSE)</f>
        <v>Aldeas Infantiles S.O.S. Chile.</v>
      </c>
      <c r="C846" s="178">
        <f>VLOOKUP(A846,'BASE REGISTRO AGOSTO'!$A$1:$T$889,3,FALSE)</f>
        <v>735972006</v>
      </c>
      <c r="D846" s="178" t="str">
        <f>VLOOKUP(A846,'BASE REGISTRO AGOSTO'!$A$1:$T$889,4,FALSE)</f>
        <v>Corporación de Derecho Privado</v>
      </c>
      <c r="E846" s="178" t="str">
        <f>VLOOKUP(A846,'BASE REGISTRO AGOSTO'!$A$1:$T$889,5,FALSE)</f>
        <v>Otorgado por Decreto Supremo Nº 171, de 26 de febrero 1997, del Ministerio de Justicia.</v>
      </c>
      <c r="F846" s="178" t="str">
        <f>VLOOKUP(A846,'BASE REGISTRO AGOSTO'!$A$1:$T$889,6,FALSE)</f>
        <v xml:space="preserve">Certificado de vigencia Folio N° 5003722101472 de 19 de febrero de 2021, emitido por el Servicio de Registro Civil e Identificación. </v>
      </c>
      <c r="G846" s="178" t="str">
        <f>VLOOKUP(A846,'BASE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6" s="178" t="str">
        <f>VLOOKUP(A846,'BASE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6" s="178" t="str">
        <f>VLOOKUP(A846,'BASE REGISTRO AGOSTO'!$A$1:$T$889,9,FALSE)</f>
        <v>2 años.</v>
      </c>
      <c r="J846" s="178" t="str">
        <f>VLOOKUP(A846,'BASE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6" s="178" t="str">
        <f>VLOOKUP(A846,'BASE REGISTRO AGOSTO'!$A$1:$T$889,11,FALSE)</f>
        <v xml:space="preserve">María Cecilia Suárez Indart 
Director Nacional: 
CARLOS ARACENA MELLADO
Jorge Lavanderos Svec
</v>
      </c>
      <c r="L846" s="178" t="str">
        <f>VLOOKUP(A846,'BASE REGISTRO AGOSTO'!$A$1:$T$889,12,FALSE)</f>
        <v>Los Leones Nº382, Oficina 501, Providencia.</v>
      </c>
      <c r="M846" s="178" t="str">
        <f>VLOOKUP(A846,'BASE REGISTRO AGOSTO'!$A$1:$T$889,13,FALSE)</f>
        <v>XIII</v>
      </c>
      <c r="N846" s="178" t="str">
        <f>VLOOKUP(A846,'BASE REGISTRO AGOSTO'!$A$1:$T$889,14,FALSE)</f>
        <v>PROVIDENCIA</v>
      </c>
      <c r="O846" s="178">
        <f>VLOOKUP(A846,'BASE REGISTRO AGOSTO'!$A$1:$T$889,15,FALSE)</f>
        <v>228798000</v>
      </c>
      <c r="P846" s="178" t="str">
        <f>VLOOKUP(A846,'BASE REGISTRO AGOSTO'!$A$1:$T$889,16,FALSE)</f>
        <v>Correo: recepcion@aldeasinfantiles.cl Joel.valenzuela@aldeasinfantiles.cl                    Carlos.aracena@aldeasinfantiles.cl Director Nacional de Aldeas Infantiles
Diego.romero@aldeasinfantiles.cl  Jefe de finanzas</v>
      </c>
      <c r="Q846" s="178">
        <f>VLOOKUP(A846,'BASE REGISTRO AGOSTO'!$A$1:$T$889,17,FALSE)</f>
        <v>0</v>
      </c>
      <c r="R846" s="178" t="str">
        <f>VLOOKUP(A846,'BASE REGISTRO AGOSTO'!$A$1:$T$889,18,FALSE)</f>
        <v>93509: Otras asociaciones.</v>
      </c>
      <c r="S846" s="178" t="str">
        <f>VLOOKUP(A846,'BASE REGISTRO AGOSTO'!$A$1:$T$889,19,FALSE)</f>
        <v>Certificado de antecedentes financieros correspondientes al año 2020, aprobados por el Subdepartamento de Supervisión Financiera Nacional. (ante notario público)</v>
      </c>
      <c r="T846" s="183">
        <f>VLOOKUP(A846,'BASE REGISTRO AGOSTO'!$A$1:$T$889,20,FALSE)</f>
        <v>39381</v>
      </c>
      <c r="U846" s="177">
        <v>7379</v>
      </c>
      <c r="V846" s="179">
        <v>36753567</v>
      </c>
      <c r="W846" s="179">
        <v>304051294</v>
      </c>
      <c r="X846" s="180">
        <v>44469</v>
      </c>
      <c r="Y846" s="176" t="s">
        <v>6489</v>
      </c>
      <c r="Z846" s="176" t="s">
        <v>6490</v>
      </c>
      <c r="AA846" s="181" t="s">
        <v>6557</v>
      </c>
    </row>
    <row r="847" spans="1:27" ht="15.75" customHeight="1" x14ac:dyDescent="0.2">
      <c r="A847" s="177">
        <v>7379</v>
      </c>
      <c r="B847" s="178" t="str">
        <f>VLOOKUP(A847,'BASE REGISTRO AGOSTO'!$A$1:$T$889,2,FALSE)</f>
        <v>Aldeas Infantiles S.O.S. Chile.</v>
      </c>
      <c r="C847" s="178">
        <f>VLOOKUP(A847,'BASE REGISTRO AGOSTO'!$A$1:$T$889,3,FALSE)</f>
        <v>735972006</v>
      </c>
      <c r="D847" s="178" t="str">
        <f>VLOOKUP(A847,'BASE REGISTRO AGOSTO'!$A$1:$T$889,4,FALSE)</f>
        <v>Corporación de Derecho Privado</v>
      </c>
      <c r="E847" s="178" t="str">
        <f>VLOOKUP(A847,'BASE REGISTRO AGOSTO'!$A$1:$T$889,5,FALSE)</f>
        <v>Otorgado por Decreto Supremo Nº 171, de 26 de febrero 1997, del Ministerio de Justicia.</v>
      </c>
      <c r="F847" s="178" t="str">
        <f>VLOOKUP(A847,'BASE REGISTRO AGOSTO'!$A$1:$T$889,6,FALSE)</f>
        <v xml:space="preserve">Certificado de vigencia Folio N° 5003722101472 de 19 de febrero de 2021, emitido por el Servicio de Registro Civil e Identificación. </v>
      </c>
      <c r="G847" s="178" t="str">
        <f>VLOOKUP(A847,'BASE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7" s="178" t="str">
        <f>VLOOKUP(A847,'BASE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7" s="178" t="str">
        <f>VLOOKUP(A847,'BASE REGISTRO AGOSTO'!$A$1:$T$889,9,FALSE)</f>
        <v>2 años.</v>
      </c>
      <c r="J847" s="178" t="str">
        <f>VLOOKUP(A847,'BASE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7" s="178" t="str">
        <f>VLOOKUP(A847,'BASE REGISTRO AGOSTO'!$A$1:$T$889,11,FALSE)</f>
        <v xml:space="preserve">María Cecilia Suárez Indart 
Director Nacional: 
CARLOS ARACENA MELLADO
Jorge Lavanderos Svec
</v>
      </c>
      <c r="L847" s="178" t="str">
        <f>VLOOKUP(A847,'BASE REGISTRO AGOSTO'!$A$1:$T$889,12,FALSE)</f>
        <v>Los Leones Nº382, Oficina 501, Providencia.</v>
      </c>
      <c r="M847" s="178" t="str">
        <f>VLOOKUP(A847,'BASE REGISTRO AGOSTO'!$A$1:$T$889,13,FALSE)</f>
        <v>XIII</v>
      </c>
      <c r="N847" s="178" t="str">
        <f>VLOOKUP(A847,'BASE REGISTRO AGOSTO'!$A$1:$T$889,14,FALSE)</f>
        <v>PROVIDENCIA</v>
      </c>
      <c r="O847" s="178">
        <f>VLOOKUP(A847,'BASE REGISTRO AGOSTO'!$A$1:$T$889,15,FALSE)</f>
        <v>228798000</v>
      </c>
      <c r="P847" s="178" t="str">
        <f>VLOOKUP(A847,'BASE REGISTRO AGOSTO'!$A$1:$T$889,16,FALSE)</f>
        <v>Correo: recepcion@aldeasinfantiles.cl Joel.valenzuela@aldeasinfantiles.cl                    Carlos.aracena@aldeasinfantiles.cl Director Nacional de Aldeas Infantiles
Diego.romero@aldeasinfantiles.cl  Jefe de finanzas</v>
      </c>
      <c r="Q847" s="178">
        <f>VLOOKUP(A847,'BASE REGISTRO AGOSTO'!$A$1:$T$889,17,FALSE)</f>
        <v>0</v>
      </c>
      <c r="R847" s="178" t="str">
        <f>VLOOKUP(A847,'BASE REGISTRO AGOSTO'!$A$1:$T$889,18,FALSE)</f>
        <v>93509: Otras asociaciones.</v>
      </c>
      <c r="S847" s="178" t="str">
        <f>VLOOKUP(A847,'BASE REGISTRO AGOSTO'!$A$1:$T$889,19,FALSE)</f>
        <v>Certificado de antecedentes financieros correspondientes al año 2020, aprobados por el Subdepartamento de Supervisión Financiera Nacional. (ante notario público)</v>
      </c>
      <c r="T847" s="183">
        <f>VLOOKUP(A847,'BASE REGISTRO AGOSTO'!$A$1:$T$889,20,FALSE)</f>
        <v>39381</v>
      </c>
      <c r="U847" s="177">
        <v>7379</v>
      </c>
      <c r="V847" s="179">
        <v>26489786</v>
      </c>
      <c r="W847" s="179">
        <v>183306267</v>
      </c>
      <c r="X847" s="180">
        <v>44469</v>
      </c>
      <c r="Y847" s="176" t="s">
        <v>6489</v>
      </c>
      <c r="Z847" s="176" t="s">
        <v>6490</v>
      </c>
      <c r="AA847" s="181" t="s">
        <v>6655</v>
      </c>
    </row>
    <row r="848" spans="1:27" ht="15.75" customHeight="1" x14ac:dyDescent="0.2">
      <c r="A848" s="177">
        <v>7379</v>
      </c>
      <c r="B848" s="178" t="str">
        <f>VLOOKUP(A848,'BASE REGISTRO AGOSTO'!$A$1:$T$889,2,FALSE)</f>
        <v>Aldeas Infantiles S.O.S. Chile.</v>
      </c>
      <c r="C848" s="178">
        <f>VLOOKUP(A848,'BASE REGISTRO AGOSTO'!$A$1:$T$889,3,FALSE)</f>
        <v>735972006</v>
      </c>
      <c r="D848" s="178" t="str">
        <f>VLOOKUP(A848,'BASE REGISTRO AGOSTO'!$A$1:$T$889,4,FALSE)</f>
        <v>Corporación de Derecho Privado</v>
      </c>
      <c r="E848" s="178" t="str">
        <f>VLOOKUP(A848,'BASE REGISTRO AGOSTO'!$A$1:$T$889,5,FALSE)</f>
        <v>Otorgado por Decreto Supremo Nº 171, de 26 de febrero 1997, del Ministerio de Justicia.</v>
      </c>
      <c r="F848" s="178" t="str">
        <f>VLOOKUP(A848,'BASE REGISTRO AGOSTO'!$A$1:$T$889,6,FALSE)</f>
        <v xml:space="preserve">Certificado de vigencia Folio N° 5003722101472 de 19 de febrero de 2021, emitido por el Servicio de Registro Civil e Identificación. </v>
      </c>
      <c r="G848" s="178" t="str">
        <f>VLOOKUP(A848,'BASE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8" s="178" t="str">
        <f>VLOOKUP(A848,'BASE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8" s="178" t="str">
        <f>VLOOKUP(A848,'BASE REGISTRO AGOSTO'!$A$1:$T$889,9,FALSE)</f>
        <v>2 años.</v>
      </c>
      <c r="J848" s="178" t="str">
        <f>VLOOKUP(A848,'BASE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8" s="178" t="str">
        <f>VLOOKUP(A848,'BASE REGISTRO AGOSTO'!$A$1:$T$889,11,FALSE)</f>
        <v xml:space="preserve">María Cecilia Suárez Indart 
Director Nacional: 
CARLOS ARACENA MELLADO
Jorge Lavanderos Svec
</v>
      </c>
      <c r="L848" s="178" t="str">
        <f>VLOOKUP(A848,'BASE REGISTRO AGOSTO'!$A$1:$T$889,12,FALSE)</f>
        <v>Los Leones Nº382, Oficina 501, Providencia.</v>
      </c>
      <c r="M848" s="178" t="str">
        <f>VLOOKUP(A848,'BASE REGISTRO AGOSTO'!$A$1:$T$889,13,FALSE)</f>
        <v>XIII</v>
      </c>
      <c r="N848" s="178" t="str">
        <f>VLOOKUP(A848,'BASE REGISTRO AGOSTO'!$A$1:$T$889,14,FALSE)</f>
        <v>PROVIDENCIA</v>
      </c>
      <c r="O848" s="178">
        <f>VLOOKUP(A848,'BASE REGISTRO AGOSTO'!$A$1:$T$889,15,FALSE)</f>
        <v>228798000</v>
      </c>
      <c r="P848" s="178" t="str">
        <f>VLOOKUP(A848,'BASE REGISTRO AGOSTO'!$A$1:$T$889,16,FALSE)</f>
        <v>Correo: recepcion@aldeasinfantiles.cl Joel.valenzuela@aldeasinfantiles.cl                    Carlos.aracena@aldeasinfantiles.cl Director Nacional de Aldeas Infantiles
Diego.romero@aldeasinfantiles.cl  Jefe de finanzas</v>
      </c>
      <c r="Q848" s="178">
        <f>VLOOKUP(A848,'BASE REGISTRO AGOSTO'!$A$1:$T$889,17,FALSE)</f>
        <v>0</v>
      </c>
      <c r="R848" s="178" t="str">
        <f>VLOOKUP(A848,'BASE REGISTRO AGOSTO'!$A$1:$T$889,18,FALSE)</f>
        <v>93509: Otras asociaciones.</v>
      </c>
      <c r="S848" s="178" t="str">
        <f>VLOOKUP(A848,'BASE REGISTRO AGOSTO'!$A$1:$T$889,19,FALSE)</f>
        <v>Certificado de antecedentes financieros correspondientes al año 2020, aprobados por el Subdepartamento de Supervisión Financiera Nacional. (ante notario público)</v>
      </c>
      <c r="T848" s="183">
        <f>VLOOKUP(A848,'BASE REGISTRO AGOSTO'!$A$1:$T$889,20,FALSE)</f>
        <v>39381</v>
      </c>
      <c r="U848" s="177">
        <v>7379</v>
      </c>
      <c r="V848" s="179">
        <v>61577218</v>
      </c>
      <c r="W848" s="179">
        <v>430281886</v>
      </c>
      <c r="X848" s="180">
        <v>44469</v>
      </c>
      <c r="Y848" s="176" t="s">
        <v>6489</v>
      </c>
      <c r="Z848" s="176" t="s">
        <v>6490</v>
      </c>
      <c r="AA848" s="181" t="s">
        <v>6625</v>
      </c>
    </row>
    <row r="849" spans="1:27" ht="15.75" customHeight="1" x14ac:dyDescent="0.2">
      <c r="A849" s="177">
        <v>7379</v>
      </c>
      <c r="B849" s="178" t="str">
        <f>VLOOKUP(A849,'BASE REGISTRO AGOSTO'!$A$1:$T$889,2,FALSE)</f>
        <v>Aldeas Infantiles S.O.S. Chile.</v>
      </c>
      <c r="C849" s="178">
        <f>VLOOKUP(A849,'BASE REGISTRO AGOSTO'!$A$1:$T$889,3,FALSE)</f>
        <v>735972006</v>
      </c>
      <c r="D849" s="178" t="str">
        <f>VLOOKUP(A849,'BASE REGISTRO AGOSTO'!$A$1:$T$889,4,FALSE)</f>
        <v>Corporación de Derecho Privado</v>
      </c>
      <c r="E849" s="178" t="str">
        <f>VLOOKUP(A849,'BASE REGISTRO AGOSTO'!$A$1:$T$889,5,FALSE)</f>
        <v>Otorgado por Decreto Supremo Nº 171, de 26 de febrero 1997, del Ministerio de Justicia.</v>
      </c>
      <c r="F849" s="178" t="str">
        <f>VLOOKUP(A849,'BASE REGISTRO AGOSTO'!$A$1:$T$889,6,FALSE)</f>
        <v xml:space="preserve">Certificado de vigencia Folio N° 5003722101472 de 19 de febrero de 2021, emitido por el Servicio de Registro Civil e Identificación. </v>
      </c>
      <c r="G849" s="178" t="str">
        <f>VLOOKUP(A849,'BASE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49" s="178" t="str">
        <f>VLOOKUP(A849,'BASE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49" s="178" t="str">
        <f>VLOOKUP(A849,'BASE REGISTRO AGOSTO'!$A$1:$T$889,9,FALSE)</f>
        <v>2 años.</v>
      </c>
      <c r="J849" s="178" t="str">
        <f>VLOOKUP(A849,'BASE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49" s="178" t="str">
        <f>VLOOKUP(A849,'BASE REGISTRO AGOSTO'!$A$1:$T$889,11,FALSE)</f>
        <v xml:space="preserve">María Cecilia Suárez Indart 
Director Nacional: 
CARLOS ARACENA MELLADO
Jorge Lavanderos Svec
</v>
      </c>
      <c r="L849" s="178" t="str">
        <f>VLOOKUP(A849,'BASE REGISTRO AGOSTO'!$A$1:$T$889,12,FALSE)</f>
        <v>Los Leones Nº382, Oficina 501, Providencia.</v>
      </c>
      <c r="M849" s="178" t="str">
        <f>VLOOKUP(A849,'BASE REGISTRO AGOSTO'!$A$1:$T$889,13,FALSE)</f>
        <v>XIII</v>
      </c>
      <c r="N849" s="178" t="str">
        <f>VLOOKUP(A849,'BASE REGISTRO AGOSTO'!$A$1:$T$889,14,FALSE)</f>
        <v>PROVIDENCIA</v>
      </c>
      <c r="O849" s="178">
        <f>VLOOKUP(A849,'BASE REGISTRO AGOSTO'!$A$1:$T$889,15,FALSE)</f>
        <v>228798000</v>
      </c>
      <c r="P849" s="178" t="str">
        <f>VLOOKUP(A849,'BASE REGISTRO AGOSTO'!$A$1:$T$889,16,FALSE)</f>
        <v>Correo: recepcion@aldeasinfantiles.cl Joel.valenzuela@aldeasinfantiles.cl                    Carlos.aracena@aldeasinfantiles.cl Director Nacional de Aldeas Infantiles
Diego.romero@aldeasinfantiles.cl  Jefe de finanzas</v>
      </c>
      <c r="Q849" s="178">
        <f>VLOOKUP(A849,'BASE REGISTRO AGOSTO'!$A$1:$T$889,17,FALSE)</f>
        <v>0</v>
      </c>
      <c r="R849" s="178" t="str">
        <f>VLOOKUP(A849,'BASE REGISTRO AGOSTO'!$A$1:$T$889,18,FALSE)</f>
        <v>93509: Otras asociaciones.</v>
      </c>
      <c r="S849" s="178" t="str">
        <f>VLOOKUP(A849,'BASE REGISTRO AGOSTO'!$A$1:$T$889,19,FALSE)</f>
        <v>Certificado de antecedentes financieros correspondientes al año 2020, aprobados por el Subdepartamento de Supervisión Financiera Nacional. (ante notario público)</v>
      </c>
      <c r="T849" s="183">
        <f>VLOOKUP(A849,'BASE REGISTRO AGOSTO'!$A$1:$T$889,20,FALSE)</f>
        <v>39381</v>
      </c>
      <c r="U849" s="177">
        <v>7379</v>
      </c>
      <c r="V849" s="179">
        <v>31067481</v>
      </c>
      <c r="W849" s="179">
        <v>329925334</v>
      </c>
      <c r="X849" s="180">
        <v>44469</v>
      </c>
      <c r="Y849" s="176" t="s">
        <v>6489</v>
      </c>
      <c r="Z849" s="176" t="s">
        <v>6490</v>
      </c>
      <c r="AA849" s="181" t="s">
        <v>6496</v>
      </c>
    </row>
    <row r="850" spans="1:27" ht="15.75" customHeight="1" x14ac:dyDescent="0.2">
      <c r="A850" s="177">
        <v>7379</v>
      </c>
      <c r="B850" s="178" t="str">
        <f>VLOOKUP(A850,'BASE REGISTRO AGOSTO'!$A$1:$T$889,2,FALSE)</f>
        <v>Aldeas Infantiles S.O.S. Chile.</v>
      </c>
      <c r="C850" s="178">
        <f>VLOOKUP(A850,'BASE REGISTRO AGOSTO'!$A$1:$T$889,3,FALSE)</f>
        <v>735972006</v>
      </c>
      <c r="D850" s="178" t="str">
        <f>VLOOKUP(A850,'BASE REGISTRO AGOSTO'!$A$1:$T$889,4,FALSE)</f>
        <v>Corporación de Derecho Privado</v>
      </c>
      <c r="E850" s="178" t="str">
        <f>VLOOKUP(A850,'BASE REGISTRO AGOSTO'!$A$1:$T$889,5,FALSE)</f>
        <v>Otorgado por Decreto Supremo Nº 171, de 26 de febrero 1997, del Ministerio de Justicia.</v>
      </c>
      <c r="F850" s="178" t="str">
        <f>VLOOKUP(A850,'BASE REGISTRO AGOSTO'!$A$1:$T$889,6,FALSE)</f>
        <v xml:space="preserve">Certificado de vigencia Folio N° 5003722101472 de 19 de febrero de 2021, emitido por el Servicio de Registro Civil e Identificación. </v>
      </c>
      <c r="G850" s="178" t="str">
        <f>VLOOKUP(A850,'BASE REGISTRO AGOSTO'!$A$1:$T$889,7,FALSE)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50" s="178" t="str">
        <f>VLOOKUP(A850,'BASE REGISTRO AGOSTO'!$A$1:$T$889,8,FALSE)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50" s="178" t="str">
        <f>VLOOKUP(A850,'BASE REGISTRO AGOSTO'!$A$1:$T$889,9,FALSE)</f>
        <v>2 años.</v>
      </c>
      <c r="J850" s="178" t="str">
        <f>VLOOKUP(A850,'BASE REGISTRO AGOSTO'!$A$1:$T$889,10,FALSE)</f>
        <v xml:space="preserve">29 de marzo de 2019 al 29 de marzo de 2021, según lo que indica Certificado de directorio de persona jurídica sin fines lucro Folio N° 500372101475, de 19 de febrero de 2021, emitido por el Servicio de Registro Civil e Identificación. </v>
      </c>
      <c r="K850" s="178" t="str">
        <f>VLOOKUP(A850,'BASE REGISTRO AGOSTO'!$A$1:$T$889,11,FALSE)</f>
        <v xml:space="preserve">María Cecilia Suárez Indart 
Director Nacional: 
CARLOS ARACENA MELLADO
Jorge Lavanderos Svec
</v>
      </c>
      <c r="L850" s="178" t="str">
        <f>VLOOKUP(A850,'BASE REGISTRO AGOSTO'!$A$1:$T$889,12,FALSE)</f>
        <v>Los Leones Nº382, Oficina 501, Providencia.</v>
      </c>
      <c r="M850" s="178" t="str">
        <f>VLOOKUP(A850,'BASE REGISTRO AGOSTO'!$A$1:$T$889,13,FALSE)</f>
        <v>XIII</v>
      </c>
      <c r="N850" s="178" t="str">
        <f>VLOOKUP(A850,'BASE REGISTRO AGOSTO'!$A$1:$T$889,14,FALSE)</f>
        <v>PROVIDENCIA</v>
      </c>
      <c r="O850" s="178">
        <f>VLOOKUP(A850,'BASE REGISTRO AGOSTO'!$A$1:$T$889,15,FALSE)</f>
        <v>228798000</v>
      </c>
      <c r="P850" s="178" t="str">
        <f>VLOOKUP(A850,'BASE REGISTRO AGOSTO'!$A$1:$T$889,16,FALSE)</f>
        <v>Correo: recepcion@aldeasinfantiles.cl Joel.valenzuela@aldeasinfantiles.cl                    Carlos.aracena@aldeasinfantiles.cl Director Nacional de Aldeas Infantiles
Diego.romero@aldeasinfantiles.cl  Jefe de finanzas</v>
      </c>
      <c r="Q850" s="178">
        <f>VLOOKUP(A850,'BASE REGISTRO AGOSTO'!$A$1:$T$889,17,FALSE)</f>
        <v>0</v>
      </c>
      <c r="R850" s="178" t="str">
        <f>VLOOKUP(A850,'BASE REGISTRO AGOSTO'!$A$1:$T$889,18,FALSE)</f>
        <v>93509: Otras asociaciones.</v>
      </c>
      <c r="S850" s="178" t="str">
        <f>VLOOKUP(A850,'BASE REGISTRO AGOSTO'!$A$1:$T$889,19,FALSE)</f>
        <v>Certificado de antecedentes financieros correspondientes al año 2020, aprobados por el Subdepartamento de Supervisión Financiera Nacional. (ante notario público)</v>
      </c>
      <c r="T850" s="183">
        <f>VLOOKUP(A850,'BASE REGISTRO AGOSTO'!$A$1:$T$889,20,FALSE)</f>
        <v>39381</v>
      </c>
      <c r="U850" s="177">
        <v>7379</v>
      </c>
      <c r="V850" s="179">
        <v>17813202</v>
      </c>
      <c r="W850" s="179">
        <v>116226841</v>
      </c>
      <c r="X850" s="180">
        <v>44469</v>
      </c>
      <c r="Y850" s="176" t="s">
        <v>6489</v>
      </c>
      <c r="Z850" s="176" t="s">
        <v>6490</v>
      </c>
      <c r="AA850" s="181" t="s">
        <v>7481</v>
      </c>
    </row>
    <row r="851" spans="1:27" ht="15.75" customHeight="1" x14ac:dyDescent="0.2">
      <c r="A851" s="177">
        <v>7381</v>
      </c>
      <c r="B851" s="178" t="str">
        <f>VLOOKUP(A851,'BASE REGISTRO AGOSTO'!$A$1:$T$889,2,FALSE)</f>
        <v xml:space="preserve">
Organización no Gubernamental de Desarrollo Renuevo Centro Integral u ONG Renuevo
</v>
      </c>
      <c r="C851" s="178">
        <f>VLOOKUP(A851,'BASE REGISTRO AGOSTO'!$A$1:$T$889,3,FALSE)</f>
        <v>658279203</v>
      </c>
      <c r="D851" s="178" t="str">
        <f>VLOOKUP(A851,'BASE REGISTRO AGOSTO'!$A$1:$T$889,4,FALSE)</f>
        <v xml:space="preserve">Corporación de derecho privado.
</v>
      </c>
      <c r="E851" s="178" t="str">
        <f>VLOOKUP(A851,'BASE REGISTRO AGOSTO'!$A$1:$T$889,5,FALSE)</f>
        <v xml:space="preserve">Otorgado por Decreto Supremo N° 1885, de 25 de junio de 2007, del Ministerio de Justicia.
</v>
      </c>
      <c r="F851" s="178" t="str">
        <f>VLOOKUP(A851,'BASE REGISTRO AGOSTO'!$A$1:$T$889,6,FALSE)</f>
        <v>Certificado de Vigencia de Persona Jurídica sin fines de lucro Folio N° 500395479101, de 25 de junio de 2021, emitido por el Servicio de Registro Civil e Identificación.</v>
      </c>
      <c r="G851" s="178" t="str">
        <f>VLOOKUP(A851,'BASE REGISTRO AGOSTO'!$A$1:$T$889,7,FALSE)</f>
        <v xml:space="preserve">La promoción del desarrollo, especialmente de las personas, familias, grupos y comunidades que viven en condiciones de pobreza y/o marginalidad.
</v>
      </c>
      <c r="H851" s="178" t="str">
        <f>VLOOKUP(A851,'BASE REGISTRO AGOSTO'!$A$1:$T$889,8,FALSE)</f>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
      <c r="I851" s="178" t="str">
        <f>VLOOKUP(A851,'BASE REGISTRO AGOSTO'!$A$1:$T$889,9,FALSE)</f>
        <v xml:space="preserve">dura dos años en su cargo. </v>
      </c>
      <c r="J851" s="178" t="str">
        <f>VLOOKUP(A851,'BASE REGISTRO AGOSTO'!$A$1:$T$889,10,FALSE)</f>
        <v>30-3-2020 hasta el 30-3-2022</v>
      </c>
      <c r="K851" s="178" t="str">
        <f>VLOOKUP(A851,'BASE REGISTRO AGOSTO'!$A$1:$T$889,11,FALSE)</f>
        <v>Adolfo Andrés Farías Salgado,                            Nicolás Elías Marín Machuca</v>
      </c>
      <c r="L851" s="178" t="str">
        <f>VLOOKUP(A851,'BASE REGISTRO AGOSTO'!$A$1:$T$889,12,FALSE)</f>
        <v xml:space="preserve">Avenida Salvador Allende N° 92, Oficina 10, comuna de San Joaquín
</v>
      </c>
      <c r="M851" s="178" t="str">
        <f>VLOOKUP(A851,'BASE REGISTRO AGOSTO'!$A$1:$T$889,13,FALSE)</f>
        <v>XIII</v>
      </c>
      <c r="N851" s="178" t="str">
        <f>VLOOKUP(A851,'BASE REGISTRO AGOSTO'!$A$1:$T$889,14,FALSE)</f>
        <v>San Joaquín</v>
      </c>
      <c r="O851" s="178">
        <f>VLOOKUP(A851,'BASE REGISTRO AGOSTO'!$A$1:$T$889,15,FALSE)</f>
        <v>228217836</v>
      </c>
      <c r="P851" s="178" t="str">
        <f>VLOOKUP(A851,'BASE REGISTRO AGOSTO'!$A$1:$T$889,16,FALSE)</f>
        <v>adolfo.farias@ongrenuevo.cl/ central@ongrenuevo.cl</v>
      </c>
      <c r="Q851" s="178">
        <f>VLOOKUP(A851,'BASE REGISTRO AGOSTO'!$A$1:$T$889,17,FALSE)</f>
        <v>0</v>
      </c>
      <c r="R851" s="178" t="str">
        <f>VLOOKUP(A851,'BASE REGISTRO AGOSTO'!$A$1:$T$889,18,FALSE)</f>
        <v>93401 Institución de Asistencia Social.</v>
      </c>
      <c r="S851" s="178" t="str">
        <f>VLOOKUP(A851,'BASE REGISTRO AGOSTO'!$A$1:$T$889,19,FALSE)</f>
        <v>Certificado Financiero 2020, aprobado por el Subdepartamento de Supervisión financiera Nacional.</v>
      </c>
      <c r="T851" s="183">
        <f>VLOOKUP(A851,'BASE REGISTRO AGOSTO'!$A$1:$T$889,20,FALSE)</f>
        <v>39392</v>
      </c>
      <c r="U851" s="177">
        <v>7381</v>
      </c>
      <c r="V851" s="179">
        <v>33078388</v>
      </c>
      <c r="W851" s="179">
        <v>168648738</v>
      </c>
      <c r="X851" s="180">
        <v>44469</v>
      </c>
      <c r="Y851" s="176" t="s">
        <v>6489</v>
      </c>
      <c r="Z851" s="176" t="s">
        <v>6490</v>
      </c>
      <c r="AA851" s="181" t="s">
        <v>6578</v>
      </c>
    </row>
    <row r="852" spans="1:27" ht="15.75" customHeight="1" x14ac:dyDescent="0.2">
      <c r="A852" s="177">
        <v>7381</v>
      </c>
      <c r="B852" s="178" t="str">
        <f>VLOOKUP(A852,'BASE REGISTRO AGOSTO'!$A$1:$T$889,2,FALSE)</f>
        <v xml:space="preserve">
Organización no Gubernamental de Desarrollo Renuevo Centro Integral u ONG Renuevo
</v>
      </c>
      <c r="C852" s="178">
        <f>VLOOKUP(A852,'BASE REGISTRO AGOSTO'!$A$1:$T$889,3,FALSE)</f>
        <v>658279203</v>
      </c>
      <c r="D852" s="178" t="str">
        <f>VLOOKUP(A852,'BASE REGISTRO AGOSTO'!$A$1:$T$889,4,FALSE)</f>
        <v xml:space="preserve">Corporación de derecho privado.
</v>
      </c>
      <c r="E852" s="178" t="str">
        <f>VLOOKUP(A852,'BASE REGISTRO AGOSTO'!$A$1:$T$889,5,FALSE)</f>
        <v xml:space="preserve">Otorgado por Decreto Supremo N° 1885, de 25 de junio de 2007, del Ministerio de Justicia.
</v>
      </c>
      <c r="F852" s="178" t="str">
        <f>VLOOKUP(A852,'BASE REGISTRO AGOSTO'!$A$1:$T$889,6,FALSE)</f>
        <v>Certificado de Vigencia de Persona Jurídica sin fines de lucro Folio N° 500395479101, de 25 de junio de 2021, emitido por el Servicio de Registro Civil e Identificación.</v>
      </c>
      <c r="G852" s="178" t="str">
        <f>VLOOKUP(A852,'BASE REGISTRO AGOSTO'!$A$1:$T$889,7,FALSE)</f>
        <v xml:space="preserve">La promoción del desarrollo, especialmente de las personas, familias, grupos y comunidades que viven en condiciones de pobreza y/o marginalidad.
</v>
      </c>
      <c r="H852" s="178" t="str">
        <f>VLOOKUP(A852,'BASE REGISTRO AGOSTO'!$A$1:$T$889,8,FALSE)</f>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
      <c r="I852" s="178" t="str">
        <f>VLOOKUP(A852,'BASE REGISTRO AGOSTO'!$A$1:$T$889,9,FALSE)</f>
        <v xml:space="preserve">dura dos años en su cargo. </v>
      </c>
      <c r="J852" s="178" t="str">
        <f>VLOOKUP(A852,'BASE REGISTRO AGOSTO'!$A$1:$T$889,10,FALSE)</f>
        <v>30-3-2020 hasta el 30-3-2022</v>
      </c>
      <c r="K852" s="178" t="str">
        <f>VLOOKUP(A852,'BASE REGISTRO AGOSTO'!$A$1:$T$889,11,FALSE)</f>
        <v>Adolfo Andrés Farías Salgado,                            Nicolás Elías Marín Machuca</v>
      </c>
      <c r="L852" s="178" t="str">
        <f>VLOOKUP(A852,'BASE REGISTRO AGOSTO'!$A$1:$T$889,12,FALSE)</f>
        <v xml:space="preserve">Avenida Salvador Allende N° 92, Oficina 10, comuna de San Joaquín
</v>
      </c>
      <c r="M852" s="178" t="str">
        <f>VLOOKUP(A852,'BASE REGISTRO AGOSTO'!$A$1:$T$889,13,FALSE)</f>
        <v>XIII</v>
      </c>
      <c r="N852" s="178" t="str">
        <f>VLOOKUP(A852,'BASE REGISTRO AGOSTO'!$A$1:$T$889,14,FALSE)</f>
        <v>San Joaquín</v>
      </c>
      <c r="O852" s="178">
        <f>VLOOKUP(A852,'BASE REGISTRO AGOSTO'!$A$1:$T$889,15,FALSE)</f>
        <v>228217836</v>
      </c>
      <c r="P852" s="178" t="str">
        <f>VLOOKUP(A852,'BASE REGISTRO AGOSTO'!$A$1:$T$889,16,FALSE)</f>
        <v>adolfo.farias@ongrenuevo.cl/ central@ongrenuevo.cl</v>
      </c>
      <c r="Q852" s="178">
        <f>VLOOKUP(A852,'BASE REGISTRO AGOSTO'!$A$1:$T$889,17,FALSE)</f>
        <v>0</v>
      </c>
      <c r="R852" s="178" t="str">
        <f>VLOOKUP(A852,'BASE REGISTRO AGOSTO'!$A$1:$T$889,18,FALSE)</f>
        <v>93401 Institución de Asistencia Social.</v>
      </c>
      <c r="S852" s="178" t="str">
        <f>VLOOKUP(A852,'BASE REGISTRO AGOSTO'!$A$1:$T$889,19,FALSE)</f>
        <v>Certificado Financiero 2020, aprobado por el Subdepartamento de Supervisión financiera Nacional.</v>
      </c>
      <c r="T852" s="183">
        <f>VLOOKUP(A852,'BASE REGISTRO AGOSTO'!$A$1:$T$889,20,FALSE)</f>
        <v>39392</v>
      </c>
      <c r="U852" s="177">
        <v>7381</v>
      </c>
      <c r="V852" s="179">
        <v>0</v>
      </c>
      <c r="W852" s="179">
        <v>172602969</v>
      </c>
      <c r="X852" s="180">
        <v>44469</v>
      </c>
      <c r="Y852" s="176" t="s">
        <v>6489</v>
      </c>
      <c r="Z852" s="176" t="s">
        <v>6490</v>
      </c>
      <c r="AA852" s="181" t="s">
        <v>7199</v>
      </c>
    </row>
    <row r="853" spans="1:27" ht="15.75" customHeight="1" x14ac:dyDescent="0.2">
      <c r="A853" s="177">
        <v>7386</v>
      </c>
      <c r="B853" s="178" t="str">
        <f>VLOOKUP(A853,'BASE REGISTRO AGOSTO'!$A$1:$T$889,2,FALSE)</f>
        <v xml:space="preserve">
I. Municipalidad de Cabildo
</v>
      </c>
      <c r="C853" s="178">
        <f>VLOOKUP(A853,'BASE REGISTRO AGOSTO'!$A$1:$T$889,3,FALSE)</f>
        <v>690502003</v>
      </c>
      <c r="D853" s="178" t="str">
        <f>VLOOKUP(A853,'BASE REGISTRO AGOSTO'!$A$1:$T$889,4,FALSE)</f>
        <v>Municipalidad</v>
      </c>
      <c r="E853" s="178" t="str">
        <f>VLOOKUP(A853,'BASE REGISTRO AGOSTO'!$A$1:$T$889,5,FALSE)</f>
        <v>Constitución Política de la República, artículo 107</v>
      </c>
      <c r="F853" s="178" t="str">
        <f>VLOOKUP(A853,'BASE REGISTRO AGOSTO'!$A$1:$T$889,6,FALSE)</f>
        <v>Indefinida</v>
      </c>
      <c r="G853" s="178" t="str">
        <f>VLOOKUP(A853,'BASE REGISTRO AGOSTO'!$A$1:$T$889,7,FALSE)</f>
        <v>Según Ley Orgánica Nº 18.695, artículos 1º al  4º</v>
      </c>
      <c r="H853" s="178" t="str">
        <f>VLOOKUP(A853,'BASE REGISTRO AGOSTO'!$A$1:$T$889,8,FALSE)</f>
        <v>no tiene</v>
      </c>
      <c r="I853" s="178">
        <f>VLOOKUP(A853,'BASE REGISTRO AGOSTO'!$A$1:$T$889,9,FALSE)</f>
        <v>0</v>
      </c>
      <c r="J853" s="178">
        <f>VLOOKUP(A853,'BASE REGISTRO AGOSTO'!$A$1:$T$889,10,FALSE)</f>
        <v>0</v>
      </c>
      <c r="K853" s="178" t="str">
        <f>VLOOKUP(A853,'BASE REGISTRO AGOSTO'!$A$1:$T$889,11,FALSE)</f>
        <v xml:space="preserve">Victor Donoso Oyanedel Huerta, </v>
      </c>
      <c r="L853" s="178" t="str">
        <f>VLOOKUP(A853,'BASE REGISTRO AGOSTO'!$A$1:$T$889,12,FALSE)</f>
        <v xml:space="preserve">Avenida Humeres Nº 499, comuna de Cabildo, Quinta Región.
</v>
      </c>
      <c r="M853" s="178" t="str">
        <f>VLOOKUP(A853,'BASE REGISTRO AGOSTO'!$A$1:$T$889,13,FALSE)</f>
        <v>V</v>
      </c>
      <c r="N853" s="178" t="str">
        <f>VLOOKUP(A853,'BASE REGISTRO AGOSTO'!$A$1:$T$889,14,FALSE)</f>
        <v>Cabildo</v>
      </c>
      <c r="O853" s="178" t="str">
        <f>VLOOKUP(A853,'BASE REGISTRO AGOSTO'!$A$1:$T$889,15,FALSE)</f>
        <v>33- 762100 anexos 204 o 202</v>
      </c>
      <c r="P853" s="178" t="str">
        <f>VLOOKUP(A853,'BASE REGISTRO AGOSTO'!$A$1:$T$889,16,FALSE)</f>
        <v xml:space="preserve">alcaldia@municipiocabildo.cl
oirs@municipiocabildo.cl </v>
      </c>
      <c r="Q853" s="178">
        <f>VLOOKUP(A853,'BASE REGISTRO AGOSTO'!$A$1:$T$889,17,FALSE)</f>
        <v>0</v>
      </c>
      <c r="R853" s="178">
        <f>VLOOKUP(A853,'BASE REGISTRO AGOSTO'!$A$1:$T$889,18,FALSE)</f>
        <v>91001</v>
      </c>
      <c r="S853" s="178" t="str">
        <f>VLOOKUP(A853,'BASE REGISTRO AGOSTO'!$A$1:$T$889,19,FALSE)</f>
        <v xml:space="preserve">No se acompañan. Aplica Informe Jurídico Nº 09, de  fecha 14 de marzo de 2011 del Departamento Jurídico y Dictamen Nº 070791, de 2009, de la Contraloría General de la República.  
</v>
      </c>
      <c r="T853" s="183">
        <f>VLOOKUP(A853,'BASE REGISTRO AGOSTO'!$A$1:$T$889,20,FALSE)</f>
        <v>39434</v>
      </c>
      <c r="U853" s="177">
        <v>7386</v>
      </c>
      <c r="V853" s="179">
        <v>2861839</v>
      </c>
      <c r="W853" s="179">
        <v>18457422</v>
      </c>
      <c r="X853" s="180">
        <v>44469</v>
      </c>
      <c r="Y853" s="176" t="s">
        <v>6489</v>
      </c>
      <c r="Z853" s="176" t="s">
        <v>6490</v>
      </c>
      <c r="AA853" s="181" t="s">
        <v>6630</v>
      </c>
    </row>
    <row r="854" spans="1:27" ht="15.75" customHeight="1" x14ac:dyDescent="0.2">
      <c r="A854" s="177">
        <v>7388</v>
      </c>
      <c r="B854" s="178" t="str">
        <f>VLOOKUP(A854,'BASE REGISTRO AGOSTO'!$A$1:$T$889,2,FALSE)</f>
        <v>Corporación Privada de Desarrollo Social IX Región, CORPRIX</v>
      </c>
      <c r="C854" s="178">
        <f>VLOOKUP(A854,'BASE REGISTRO AGOSTO'!$A$1:$T$889,3,FALSE)</f>
        <v>713394009</v>
      </c>
      <c r="D854" s="178" t="str">
        <f>VLOOKUP(A854,'BASE REGISTRO AGOSTO'!$A$1:$T$889,4,FALSE)</f>
        <v>Corporación de Derecho Privado</v>
      </c>
      <c r="E854" s="178" t="str">
        <f>VLOOKUP(A854,'BASE REGISTRO AGOSTO'!$A$1:$T$889,5,FALSE)</f>
        <v>Otorgada por Decreto Exento N° 1297, de 14 de octubre de 1977, modificado por Decreto Exento N° 199, ambos del Ministerio de Justicia.</v>
      </c>
      <c r="F854" s="178" t="str">
        <f>VLOOKUP(A854,'BASE REGISTRO AGOSTO'!$A$1:$T$889,6,FALSE)</f>
        <v>Certificado de Vigencia de persona jurídica sin fines de lucro folio N° 500396972685, de fecha 05 de julio de 2021, emitido por el Servicio de Registro Civil e Identificación.</v>
      </c>
      <c r="G854" s="178" t="str">
        <f>VLOOKUP(A854,'BASE REGISTRO AGOSTO'!$A$1:$T$889,7,FALSE)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54" s="178" t="str">
        <f>VLOOKUP(A854,'BASE REGISTRO AGOSTO'!$A$1:$T$889,8,FALSE)</f>
        <v>Presidente: 
Ermes Andrade Barría, 
Vice Presidenta: 
María Victoria Gyllen López
Tesorero: 
Iris Chávez Chaparro
-Renuncia de doña Mariana González Cabezas, con fecha 26 de octubre de 2020.</v>
      </c>
      <c r="I854" s="178" t="str">
        <f>VLOOKUP(A854,'BASE REGISTRO AGOSTO'!$A$1:$T$889,9,FALSE)</f>
        <v>Dos años en sus cargos.</v>
      </c>
      <c r="J854" s="178" t="str">
        <f>VLOOKUP(A854,'BASE REGISTRO AGOSTO'!$A$1:$T$889,10,FALSE)</f>
        <v>De 31 de octubre de 2018 a 31 de octubre de 2020.</v>
      </c>
      <c r="K854" s="178" t="str">
        <f>VLOOKUP(A854,'BASE REGISTRO AGOSTO'!$A$1:$T$889,11,FALSE)</f>
        <v xml:space="preserve">Presidente: Ermes Andrade Barría,
</v>
      </c>
      <c r="L854" s="178" t="str">
        <f>VLOOKUP(A854,'BASE REGISTRO AGOSTO'!$A$1:$T$889,12,FALSE)</f>
        <v xml:space="preserve">Arturo Prat N° 350, oficina 404, Ciudad de Temuco
</v>
      </c>
      <c r="M854" s="178" t="str">
        <f>VLOOKUP(A854,'BASE REGISTRO AGOSTO'!$A$1:$T$889,13,FALSE)</f>
        <v>IX</v>
      </c>
      <c r="N854" s="178" t="str">
        <f>VLOOKUP(A854,'BASE REGISTRO AGOSTO'!$A$1:$T$889,14,FALSE)</f>
        <v>Temuco</v>
      </c>
      <c r="O854" s="178" t="str">
        <f>VLOOKUP(A854,'BASE REGISTRO AGOSTO'!$A$1:$T$889,15,FALSE)</f>
        <v>942645681 – 986042080</v>
      </c>
      <c r="P854" s="178" t="str">
        <f>VLOOKUP(A854,'BASE REGISTRO AGOSTO'!$A$1:$T$889,16,FALSE)</f>
        <v xml:space="preserve">corprix@gmail.cl
</v>
      </c>
      <c r="Q854" s="178">
        <f>VLOOKUP(A854,'BASE REGISTRO AGOSTO'!$A$1:$T$889,17,FALSE)</f>
        <v>0</v>
      </c>
      <c r="R854" s="178">
        <f>VLOOKUP(A854,'BASE REGISTRO AGOSTO'!$A$1:$T$889,18,FALSE)</f>
        <v>93401</v>
      </c>
      <c r="S854" s="178" t="str">
        <f>VLOOKUP(A854,'BASE REGISTRO AGOSTO'!$A$1:$T$889,19,FALSE)</f>
        <v>Se acompaña certificado financiero correspondiente al año 2020, aprobado por el Subdepartamento de Supervisión Financiera Nacional.</v>
      </c>
      <c r="T854" s="183">
        <f>VLOOKUP(A854,'BASE REGISTRO AGOSTO'!$A$1:$T$889,20,FALSE)</f>
        <v>39476</v>
      </c>
      <c r="U854" s="177">
        <v>7388</v>
      </c>
      <c r="V854" s="179">
        <v>18847166</v>
      </c>
      <c r="W854" s="179">
        <v>127599762</v>
      </c>
      <c r="X854" s="180">
        <v>44469</v>
      </c>
      <c r="Y854" s="176" t="s">
        <v>6489</v>
      </c>
      <c r="Z854" s="176" t="s">
        <v>6490</v>
      </c>
      <c r="AA854" s="181" t="s">
        <v>211</v>
      </c>
    </row>
    <row r="855" spans="1:27" ht="15.75" customHeight="1" x14ac:dyDescent="0.2">
      <c r="A855" s="177">
        <v>7388</v>
      </c>
      <c r="B855" s="178" t="str">
        <f>VLOOKUP(A855,'BASE REGISTRO AGOSTO'!$A$1:$T$889,2,FALSE)</f>
        <v>Corporación Privada de Desarrollo Social IX Región, CORPRIX</v>
      </c>
      <c r="C855" s="178">
        <f>VLOOKUP(A855,'BASE REGISTRO AGOSTO'!$A$1:$T$889,3,FALSE)</f>
        <v>713394009</v>
      </c>
      <c r="D855" s="178" t="str">
        <f>VLOOKUP(A855,'BASE REGISTRO AGOSTO'!$A$1:$T$889,4,FALSE)</f>
        <v>Corporación de Derecho Privado</v>
      </c>
      <c r="E855" s="178" t="str">
        <f>VLOOKUP(A855,'BASE REGISTRO AGOSTO'!$A$1:$T$889,5,FALSE)</f>
        <v>Otorgada por Decreto Exento N° 1297, de 14 de octubre de 1977, modificado por Decreto Exento N° 199, ambos del Ministerio de Justicia.</v>
      </c>
      <c r="F855" s="178" t="str">
        <f>VLOOKUP(A855,'BASE REGISTRO AGOSTO'!$A$1:$T$889,6,FALSE)</f>
        <v>Certificado de Vigencia de persona jurídica sin fines de lucro folio N° 500396972685, de fecha 05 de julio de 2021, emitido por el Servicio de Registro Civil e Identificación.</v>
      </c>
      <c r="G855" s="178" t="str">
        <f>VLOOKUP(A855,'BASE REGISTRO AGOSTO'!$A$1:$T$889,7,FALSE)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55" s="178" t="str">
        <f>VLOOKUP(A855,'BASE REGISTRO AGOSTO'!$A$1:$T$889,8,FALSE)</f>
        <v>Presidente: 
Ermes Andrade Barría, 
Vice Presidenta: 
María Victoria Gyllen López
Tesorero: 
Iris Chávez Chaparro
-Renuncia de doña Mariana González Cabezas, con fecha 26 de octubre de 2020.</v>
      </c>
      <c r="I855" s="178" t="str">
        <f>VLOOKUP(A855,'BASE REGISTRO AGOSTO'!$A$1:$T$889,9,FALSE)</f>
        <v>Dos años en sus cargos.</v>
      </c>
      <c r="J855" s="178" t="str">
        <f>VLOOKUP(A855,'BASE REGISTRO AGOSTO'!$A$1:$T$889,10,FALSE)</f>
        <v>De 31 de octubre de 2018 a 31 de octubre de 2020.</v>
      </c>
      <c r="K855" s="178" t="str">
        <f>VLOOKUP(A855,'BASE REGISTRO AGOSTO'!$A$1:$T$889,11,FALSE)</f>
        <v xml:space="preserve">Presidente: Ermes Andrade Barría,
</v>
      </c>
      <c r="L855" s="178" t="str">
        <f>VLOOKUP(A855,'BASE REGISTRO AGOSTO'!$A$1:$T$889,12,FALSE)</f>
        <v xml:space="preserve">Arturo Prat N° 350, oficina 404, Ciudad de Temuco
</v>
      </c>
      <c r="M855" s="178" t="str">
        <f>VLOOKUP(A855,'BASE REGISTRO AGOSTO'!$A$1:$T$889,13,FALSE)</f>
        <v>IX</v>
      </c>
      <c r="N855" s="178" t="str">
        <f>VLOOKUP(A855,'BASE REGISTRO AGOSTO'!$A$1:$T$889,14,FALSE)</f>
        <v>Temuco</v>
      </c>
      <c r="O855" s="178" t="str">
        <f>VLOOKUP(A855,'BASE REGISTRO AGOSTO'!$A$1:$T$889,15,FALSE)</f>
        <v>942645681 – 986042080</v>
      </c>
      <c r="P855" s="178" t="str">
        <f>VLOOKUP(A855,'BASE REGISTRO AGOSTO'!$A$1:$T$889,16,FALSE)</f>
        <v xml:space="preserve">corprix@gmail.cl
</v>
      </c>
      <c r="Q855" s="178">
        <f>VLOOKUP(A855,'BASE REGISTRO AGOSTO'!$A$1:$T$889,17,FALSE)</f>
        <v>0</v>
      </c>
      <c r="R855" s="178">
        <f>VLOOKUP(A855,'BASE REGISTRO AGOSTO'!$A$1:$T$889,18,FALSE)</f>
        <v>93401</v>
      </c>
      <c r="S855" s="178" t="str">
        <f>VLOOKUP(A855,'BASE REGISTRO AGOSTO'!$A$1:$T$889,19,FALSE)</f>
        <v>Se acompaña certificado financiero correspondiente al año 2020, aprobado por el Subdepartamento de Supervisión Financiera Nacional.</v>
      </c>
      <c r="T855" s="183">
        <f>VLOOKUP(A855,'BASE REGISTRO AGOSTO'!$A$1:$T$889,20,FALSE)</f>
        <v>39476</v>
      </c>
      <c r="U855" s="177">
        <v>7388</v>
      </c>
      <c r="V855" s="179">
        <v>20139417</v>
      </c>
      <c r="W855" s="179">
        <v>245378243</v>
      </c>
      <c r="X855" s="180">
        <v>44469</v>
      </c>
      <c r="Y855" s="176" t="s">
        <v>6489</v>
      </c>
      <c r="Z855" s="176" t="s">
        <v>6490</v>
      </c>
      <c r="AA855" s="181" t="s">
        <v>6672</v>
      </c>
    </row>
    <row r="856" spans="1:27" ht="15.75" customHeight="1" x14ac:dyDescent="0.2">
      <c r="A856" s="177">
        <v>7388</v>
      </c>
      <c r="B856" s="178" t="str">
        <f>VLOOKUP(A856,'BASE REGISTRO AGOSTO'!$A$1:$T$889,2,FALSE)</f>
        <v>Corporación Privada de Desarrollo Social IX Región, CORPRIX</v>
      </c>
      <c r="C856" s="178">
        <f>VLOOKUP(A856,'BASE REGISTRO AGOSTO'!$A$1:$T$889,3,FALSE)</f>
        <v>713394009</v>
      </c>
      <c r="D856" s="178" t="str">
        <f>VLOOKUP(A856,'BASE REGISTRO AGOSTO'!$A$1:$T$889,4,FALSE)</f>
        <v>Corporación de Derecho Privado</v>
      </c>
      <c r="E856" s="178" t="str">
        <f>VLOOKUP(A856,'BASE REGISTRO AGOSTO'!$A$1:$T$889,5,FALSE)</f>
        <v>Otorgada por Decreto Exento N° 1297, de 14 de octubre de 1977, modificado por Decreto Exento N° 199, ambos del Ministerio de Justicia.</v>
      </c>
      <c r="F856" s="178" t="str">
        <f>VLOOKUP(A856,'BASE REGISTRO AGOSTO'!$A$1:$T$889,6,FALSE)</f>
        <v>Certificado de Vigencia de persona jurídica sin fines de lucro folio N° 500396972685, de fecha 05 de julio de 2021, emitido por el Servicio de Registro Civil e Identificación.</v>
      </c>
      <c r="G856" s="178" t="str">
        <f>VLOOKUP(A856,'BASE REGISTRO AGOSTO'!$A$1:$T$889,7,FALSE)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56" s="178" t="str">
        <f>VLOOKUP(A856,'BASE REGISTRO AGOSTO'!$A$1:$T$889,8,FALSE)</f>
        <v>Presidente: 
Ermes Andrade Barría, 
Vice Presidenta: 
María Victoria Gyllen López
Tesorero: 
Iris Chávez Chaparro
-Renuncia de doña Mariana González Cabezas, con fecha 26 de octubre de 2020.</v>
      </c>
      <c r="I856" s="178" t="str">
        <f>VLOOKUP(A856,'BASE REGISTRO AGOSTO'!$A$1:$T$889,9,FALSE)</f>
        <v>Dos años en sus cargos.</v>
      </c>
      <c r="J856" s="178" t="str">
        <f>VLOOKUP(A856,'BASE REGISTRO AGOSTO'!$A$1:$T$889,10,FALSE)</f>
        <v>De 31 de octubre de 2018 a 31 de octubre de 2020.</v>
      </c>
      <c r="K856" s="178" t="str">
        <f>VLOOKUP(A856,'BASE REGISTRO AGOSTO'!$A$1:$T$889,11,FALSE)</f>
        <v xml:space="preserve">Presidente: Ermes Andrade Barría,
</v>
      </c>
      <c r="L856" s="178" t="str">
        <f>VLOOKUP(A856,'BASE REGISTRO AGOSTO'!$A$1:$T$889,12,FALSE)</f>
        <v xml:space="preserve">Arturo Prat N° 350, oficina 404, Ciudad de Temuco
</v>
      </c>
      <c r="M856" s="178" t="str">
        <f>VLOOKUP(A856,'BASE REGISTRO AGOSTO'!$A$1:$T$889,13,FALSE)</f>
        <v>IX</v>
      </c>
      <c r="N856" s="178" t="str">
        <f>VLOOKUP(A856,'BASE REGISTRO AGOSTO'!$A$1:$T$889,14,FALSE)</f>
        <v>Temuco</v>
      </c>
      <c r="O856" s="178" t="str">
        <f>VLOOKUP(A856,'BASE REGISTRO AGOSTO'!$A$1:$T$889,15,FALSE)</f>
        <v>942645681 – 986042080</v>
      </c>
      <c r="P856" s="178" t="str">
        <f>VLOOKUP(A856,'BASE REGISTRO AGOSTO'!$A$1:$T$889,16,FALSE)</f>
        <v xml:space="preserve">corprix@gmail.cl
</v>
      </c>
      <c r="Q856" s="178">
        <f>VLOOKUP(A856,'BASE REGISTRO AGOSTO'!$A$1:$T$889,17,FALSE)</f>
        <v>0</v>
      </c>
      <c r="R856" s="178">
        <f>VLOOKUP(A856,'BASE REGISTRO AGOSTO'!$A$1:$T$889,18,FALSE)</f>
        <v>93401</v>
      </c>
      <c r="S856" s="178" t="str">
        <f>VLOOKUP(A856,'BASE REGISTRO AGOSTO'!$A$1:$T$889,19,FALSE)</f>
        <v>Se acompaña certificado financiero correspondiente al año 2020, aprobado por el Subdepartamento de Supervisión Financiera Nacional.</v>
      </c>
      <c r="T856" s="183">
        <f>VLOOKUP(A856,'BASE REGISTRO AGOSTO'!$A$1:$T$889,20,FALSE)</f>
        <v>39476</v>
      </c>
      <c r="U856" s="177">
        <v>7388</v>
      </c>
      <c r="V856" s="179">
        <v>29409832</v>
      </c>
      <c r="W856" s="179">
        <v>200858316</v>
      </c>
      <c r="X856" s="180">
        <v>44469</v>
      </c>
      <c r="Y856" s="176" t="s">
        <v>6489</v>
      </c>
      <c r="Z856" s="176" t="s">
        <v>6490</v>
      </c>
      <c r="AA856" s="181" t="s">
        <v>181</v>
      </c>
    </row>
    <row r="857" spans="1:27" ht="15.75" customHeight="1" x14ac:dyDescent="0.2">
      <c r="A857" s="177">
        <v>7388</v>
      </c>
      <c r="B857" s="178" t="str">
        <f>VLOOKUP(A857,'BASE REGISTRO AGOSTO'!$A$1:$T$889,2,FALSE)</f>
        <v>Corporación Privada de Desarrollo Social IX Región, CORPRIX</v>
      </c>
      <c r="C857" s="178">
        <f>VLOOKUP(A857,'BASE REGISTRO AGOSTO'!$A$1:$T$889,3,FALSE)</f>
        <v>713394009</v>
      </c>
      <c r="D857" s="178" t="str">
        <f>VLOOKUP(A857,'BASE REGISTRO AGOSTO'!$A$1:$T$889,4,FALSE)</f>
        <v>Corporación de Derecho Privado</v>
      </c>
      <c r="E857" s="178" t="str">
        <f>VLOOKUP(A857,'BASE REGISTRO AGOSTO'!$A$1:$T$889,5,FALSE)</f>
        <v>Otorgada por Decreto Exento N° 1297, de 14 de octubre de 1977, modificado por Decreto Exento N° 199, ambos del Ministerio de Justicia.</v>
      </c>
      <c r="F857" s="178" t="str">
        <f>VLOOKUP(A857,'BASE REGISTRO AGOSTO'!$A$1:$T$889,6,FALSE)</f>
        <v>Certificado de Vigencia de persona jurídica sin fines de lucro folio N° 500396972685, de fecha 05 de julio de 2021, emitido por el Servicio de Registro Civil e Identificación.</v>
      </c>
      <c r="G857" s="178" t="str">
        <f>VLOOKUP(A857,'BASE REGISTRO AGOSTO'!$A$1:$T$889,7,FALSE)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57" s="178" t="str">
        <f>VLOOKUP(A857,'BASE REGISTRO AGOSTO'!$A$1:$T$889,8,FALSE)</f>
        <v>Presidente: 
Ermes Andrade Barría, 
Vice Presidenta: 
María Victoria Gyllen López
Tesorero: 
Iris Chávez Chaparro
-Renuncia de doña Mariana González Cabezas, con fecha 26 de octubre de 2020.</v>
      </c>
      <c r="I857" s="178" t="str">
        <f>VLOOKUP(A857,'BASE REGISTRO AGOSTO'!$A$1:$T$889,9,FALSE)</f>
        <v>Dos años en sus cargos.</v>
      </c>
      <c r="J857" s="178" t="str">
        <f>VLOOKUP(A857,'BASE REGISTRO AGOSTO'!$A$1:$T$889,10,FALSE)</f>
        <v>De 31 de octubre de 2018 a 31 de octubre de 2020.</v>
      </c>
      <c r="K857" s="178" t="str">
        <f>VLOOKUP(A857,'BASE REGISTRO AGOSTO'!$A$1:$T$889,11,FALSE)</f>
        <v xml:space="preserve">Presidente: Ermes Andrade Barría,
</v>
      </c>
      <c r="L857" s="178" t="str">
        <f>VLOOKUP(A857,'BASE REGISTRO AGOSTO'!$A$1:$T$889,12,FALSE)</f>
        <v xml:space="preserve">Arturo Prat N° 350, oficina 404, Ciudad de Temuco
</v>
      </c>
      <c r="M857" s="178" t="str">
        <f>VLOOKUP(A857,'BASE REGISTRO AGOSTO'!$A$1:$T$889,13,FALSE)</f>
        <v>IX</v>
      </c>
      <c r="N857" s="178" t="str">
        <f>VLOOKUP(A857,'BASE REGISTRO AGOSTO'!$A$1:$T$889,14,FALSE)</f>
        <v>Temuco</v>
      </c>
      <c r="O857" s="178" t="str">
        <f>VLOOKUP(A857,'BASE REGISTRO AGOSTO'!$A$1:$T$889,15,FALSE)</f>
        <v>942645681 – 986042080</v>
      </c>
      <c r="P857" s="178" t="str">
        <f>VLOOKUP(A857,'BASE REGISTRO AGOSTO'!$A$1:$T$889,16,FALSE)</f>
        <v xml:space="preserve">corprix@gmail.cl
</v>
      </c>
      <c r="Q857" s="178">
        <f>VLOOKUP(A857,'BASE REGISTRO AGOSTO'!$A$1:$T$889,17,FALSE)</f>
        <v>0</v>
      </c>
      <c r="R857" s="178">
        <f>VLOOKUP(A857,'BASE REGISTRO AGOSTO'!$A$1:$T$889,18,FALSE)</f>
        <v>93401</v>
      </c>
      <c r="S857" s="178" t="str">
        <f>VLOOKUP(A857,'BASE REGISTRO AGOSTO'!$A$1:$T$889,19,FALSE)</f>
        <v>Se acompaña certificado financiero correspondiente al año 2020, aprobado por el Subdepartamento de Supervisión Financiera Nacional.</v>
      </c>
      <c r="T857" s="183">
        <f>VLOOKUP(A857,'BASE REGISTRO AGOSTO'!$A$1:$T$889,20,FALSE)</f>
        <v>39476</v>
      </c>
      <c r="U857" s="177">
        <v>7388</v>
      </c>
      <c r="V857" s="179">
        <v>37178002</v>
      </c>
      <c r="W857" s="179">
        <v>350916730</v>
      </c>
      <c r="X857" s="180">
        <v>44469</v>
      </c>
      <c r="Y857" s="176" t="s">
        <v>6489</v>
      </c>
      <c r="Z857" s="176" t="s">
        <v>6490</v>
      </c>
      <c r="AA857" s="181" t="s">
        <v>6499</v>
      </c>
    </row>
    <row r="858" spans="1:27" ht="15.75" customHeight="1" x14ac:dyDescent="0.2">
      <c r="A858" s="177">
        <v>7388</v>
      </c>
      <c r="B858" s="178" t="str">
        <f>VLOOKUP(A858,'BASE REGISTRO AGOSTO'!$A$1:$T$889,2,FALSE)</f>
        <v>Corporación Privada de Desarrollo Social IX Región, CORPRIX</v>
      </c>
      <c r="C858" s="178">
        <f>VLOOKUP(A858,'BASE REGISTRO AGOSTO'!$A$1:$T$889,3,FALSE)</f>
        <v>713394009</v>
      </c>
      <c r="D858" s="178" t="str">
        <f>VLOOKUP(A858,'BASE REGISTRO AGOSTO'!$A$1:$T$889,4,FALSE)</f>
        <v>Corporación de Derecho Privado</v>
      </c>
      <c r="E858" s="178" t="str">
        <f>VLOOKUP(A858,'BASE REGISTRO AGOSTO'!$A$1:$T$889,5,FALSE)</f>
        <v>Otorgada por Decreto Exento N° 1297, de 14 de octubre de 1977, modificado por Decreto Exento N° 199, ambos del Ministerio de Justicia.</v>
      </c>
      <c r="F858" s="178" t="str">
        <f>VLOOKUP(A858,'BASE REGISTRO AGOSTO'!$A$1:$T$889,6,FALSE)</f>
        <v>Certificado de Vigencia de persona jurídica sin fines de lucro folio N° 500396972685, de fecha 05 de julio de 2021, emitido por el Servicio de Registro Civil e Identificación.</v>
      </c>
      <c r="G858" s="178" t="str">
        <f>VLOOKUP(A858,'BASE REGISTRO AGOSTO'!$A$1:$T$889,7,FALSE)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58" s="178" t="str">
        <f>VLOOKUP(A858,'BASE REGISTRO AGOSTO'!$A$1:$T$889,8,FALSE)</f>
        <v>Presidente: 
Ermes Andrade Barría, 
Vice Presidenta: 
María Victoria Gyllen López
Tesorero: 
Iris Chávez Chaparro
-Renuncia de doña Mariana González Cabezas, con fecha 26 de octubre de 2020.</v>
      </c>
      <c r="I858" s="178" t="str">
        <f>VLOOKUP(A858,'BASE REGISTRO AGOSTO'!$A$1:$T$889,9,FALSE)</f>
        <v>Dos años en sus cargos.</v>
      </c>
      <c r="J858" s="178" t="str">
        <f>VLOOKUP(A858,'BASE REGISTRO AGOSTO'!$A$1:$T$889,10,FALSE)</f>
        <v>De 31 de octubre de 2018 a 31 de octubre de 2020.</v>
      </c>
      <c r="K858" s="178" t="str">
        <f>VLOOKUP(A858,'BASE REGISTRO AGOSTO'!$A$1:$T$889,11,FALSE)</f>
        <v xml:space="preserve">Presidente: Ermes Andrade Barría,
</v>
      </c>
      <c r="L858" s="178" t="str">
        <f>VLOOKUP(A858,'BASE REGISTRO AGOSTO'!$A$1:$T$889,12,FALSE)</f>
        <v xml:space="preserve">Arturo Prat N° 350, oficina 404, Ciudad de Temuco
</v>
      </c>
      <c r="M858" s="178" t="str">
        <f>VLOOKUP(A858,'BASE REGISTRO AGOSTO'!$A$1:$T$889,13,FALSE)</f>
        <v>IX</v>
      </c>
      <c r="N858" s="178" t="str">
        <f>VLOOKUP(A858,'BASE REGISTRO AGOSTO'!$A$1:$T$889,14,FALSE)</f>
        <v>Temuco</v>
      </c>
      <c r="O858" s="178" t="str">
        <f>VLOOKUP(A858,'BASE REGISTRO AGOSTO'!$A$1:$T$889,15,FALSE)</f>
        <v>942645681 – 986042080</v>
      </c>
      <c r="P858" s="178" t="str">
        <f>VLOOKUP(A858,'BASE REGISTRO AGOSTO'!$A$1:$T$889,16,FALSE)</f>
        <v xml:space="preserve">corprix@gmail.cl
</v>
      </c>
      <c r="Q858" s="178">
        <f>VLOOKUP(A858,'BASE REGISTRO AGOSTO'!$A$1:$T$889,17,FALSE)</f>
        <v>0</v>
      </c>
      <c r="R858" s="178">
        <f>VLOOKUP(A858,'BASE REGISTRO AGOSTO'!$A$1:$T$889,18,FALSE)</f>
        <v>93401</v>
      </c>
      <c r="S858" s="178" t="str">
        <f>VLOOKUP(A858,'BASE REGISTRO AGOSTO'!$A$1:$T$889,19,FALSE)</f>
        <v>Se acompaña certificado financiero correspondiente al año 2020, aprobado por el Subdepartamento de Supervisión Financiera Nacional.</v>
      </c>
      <c r="T858" s="183">
        <f>VLOOKUP(A858,'BASE REGISTRO AGOSTO'!$A$1:$T$889,20,FALSE)</f>
        <v>39476</v>
      </c>
      <c r="U858" s="177">
        <v>7388</v>
      </c>
      <c r="V858" s="179">
        <v>6442244</v>
      </c>
      <c r="W858" s="179">
        <v>32640699</v>
      </c>
      <c r="X858" s="180">
        <v>44469</v>
      </c>
      <c r="Y858" s="176" t="s">
        <v>6489</v>
      </c>
      <c r="Z858" s="176" t="s">
        <v>6490</v>
      </c>
      <c r="AA858" s="181" t="s">
        <v>6591</v>
      </c>
    </row>
    <row r="859" spans="1:27" ht="15.75" customHeight="1" x14ac:dyDescent="0.2">
      <c r="A859" s="177">
        <v>7390</v>
      </c>
      <c r="B859" s="178" t="str">
        <f>VLOOKUP(A859,'BASE REGISTRO AGOSTO'!$A$1:$T$889,2,FALSE)</f>
        <v xml:space="preserve">
I. Municipalidad de Linares
</v>
      </c>
      <c r="C859" s="178">
        <f>VLOOKUP(A859,'BASE REGISTRO AGOSTO'!$A$1:$T$889,3,FALSE)</f>
        <v>691303004</v>
      </c>
      <c r="D859" s="178" t="str">
        <f>VLOOKUP(A859,'BASE REGISTRO AGOSTO'!$A$1:$T$889,4,FALSE)</f>
        <v>Municipalidad</v>
      </c>
      <c r="E859" s="178" t="str">
        <f>VLOOKUP(A859,'BASE REGISTRO AGOSTO'!$A$1:$T$889,5,FALSE)</f>
        <v>Constitución Política de la República, artículo 107</v>
      </c>
      <c r="F859" s="178" t="str">
        <f>VLOOKUP(A859,'BASE REGISTRO AGOSTO'!$A$1:$T$889,6,FALSE)</f>
        <v>Indefinida</v>
      </c>
      <c r="G859" s="178" t="str">
        <f>VLOOKUP(A859,'BASE REGISTRO AGOSTO'!$A$1:$T$889,7,FALSE)</f>
        <v>Según Ley Orgánica Nº 18.695, artículos 1º al  4º</v>
      </c>
      <c r="H859" s="178" t="str">
        <f>VLOOKUP(A859,'BASE REGISTRO AGOSTO'!$A$1:$T$889,8,FALSE)</f>
        <v>no tiene</v>
      </c>
      <c r="I859" s="178">
        <f>VLOOKUP(A859,'BASE REGISTRO AGOSTO'!$A$1:$T$889,9,FALSE)</f>
        <v>0</v>
      </c>
      <c r="J859" s="178">
        <f>VLOOKUP(A859,'BASE REGISTRO AGOSTO'!$A$1:$T$889,10,FALSE)</f>
        <v>0</v>
      </c>
      <c r="K859" s="178" t="str">
        <f>VLOOKUP(A859,'BASE REGISTRO AGOSTO'!$A$1:$T$889,11,FALSE)</f>
        <v xml:space="preserve">Mario Alejandro Meza Vásquez  </v>
      </c>
      <c r="L859" s="178" t="str">
        <f>VLOOKUP(A859,'BASE REGISTRO AGOSTO'!$A$1:$T$889,12,FALSE)</f>
        <v xml:space="preserve">Calle Kurt Moller Nº 391, comuna de Linares, Séptima Región.
</v>
      </c>
      <c r="M859" s="178" t="str">
        <f>VLOOKUP(A859,'BASE REGISTRO AGOSTO'!$A$1:$T$889,13,FALSE)</f>
        <v>VII</v>
      </c>
      <c r="N859" s="178" t="str">
        <f>VLOOKUP(A859,'BASE REGISTRO AGOSTO'!$A$1:$T$889,14,FALSE)</f>
        <v>Linares</v>
      </c>
      <c r="O859" s="178" t="str">
        <f>VLOOKUP(A859,'BASE REGISTRO AGOSTO'!$A$1:$T$889,15,FALSE)</f>
        <v xml:space="preserve">Fono: (73) 634513 - </v>
      </c>
      <c r="P859" s="178">
        <f>VLOOKUP(A859,'BASE REGISTRO AGOSTO'!$A$1:$T$889,16,FALSE)</f>
        <v>0</v>
      </c>
      <c r="Q859" s="178">
        <f>VLOOKUP(A859,'BASE REGISTRO AGOSTO'!$A$1:$T$889,17,FALSE)</f>
        <v>0</v>
      </c>
      <c r="R859" s="178">
        <f>VLOOKUP(A859,'BASE REGISTRO AGOSTO'!$A$1:$T$889,18,FALSE)</f>
        <v>91001</v>
      </c>
      <c r="S859" s="178" t="str">
        <f>VLOOKUP(A859,'BASE REGISTRO AGOSTO'!$A$1:$T$889,19,FALSE)</f>
        <v xml:space="preserve">No se acompañan. Aplica Informe Jurídico Nº 09, de  fecha 14 de marzo de 2011 del Departamento Jurídico y Dictamen Nº 070791, de 2009, de la Contraloría General de la República.  
</v>
      </c>
      <c r="T859" s="183">
        <f>VLOOKUP(A859,'BASE REGISTRO AGOSTO'!$A$1:$T$889,20,FALSE)</f>
        <v>39581</v>
      </c>
      <c r="U859" s="177">
        <v>7390</v>
      </c>
      <c r="V859" s="179">
        <v>6224502</v>
      </c>
      <c r="W859" s="179">
        <v>37036590</v>
      </c>
      <c r="X859" s="180">
        <v>44469</v>
      </c>
      <c r="Y859" s="176" t="s">
        <v>6489</v>
      </c>
      <c r="Z859" s="176" t="s">
        <v>6490</v>
      </c>
      <c r="AA859" s="181" t="s">
        <v>6599</v>
      </c>
    </row>
    <row r="860" spans="1:27" ht="15.75" customHeight="1" x14ac:dyDescent="0.2">
      <c r="A860" s="177">
        <v>7395</v>
      </c>
      <c r="B860" s="178" t="str">
        <f>VLOOKUP(A860,'BASE REGISTRO AGOSTO'!$A$1:$T$889,2,FALSE)</f>
        <v xml:space="preserve">
I. Municipalidad de Lo Espejo
</v>
      </c>
      <c r="C860" s="178">
        <f>VLOOKUP(A860,'BASE REGISTRO AGOSTO'!$A$1:$T$889,3,FALSE)</f>
        <v>692551001</v>
      </c>
      <c r="D860" s="178" t="str">
        <f>VLOOKUP(A860,'BASE REGISTRO AGOSTO'!$A$1:$T$889,4,FALSE)</f>
        <v>Municipalidad</v>
      </c>
      <c r="E860" s="178" t="str">
        <f>VLOOKUP(A860,'BASE REGISTRO AGOSTO'!$A$1:$T$889,5,FALSE)</f>
        <v>Constitución Política de la República, art. 107.</v>
      </c>
      <c r="F860" s="178" t="str">
        <f>VLOOKUP(A860,'BASE REGISTRO AGOSTO'!$A$1:$T$889,6,FALSE)</f>
        <v>Indefinida.</v>
      </c>
      <c r="G860" s="178" t="str">
        <f>VLOOKUP(A860,'BASE REGISTRO AGOSTO'!$A$1:$T$889,7,FALSE)</f>
        <v>Según Ley Orgánica Nº 18.695, arts. 1º al 4º.</v>
      </c>
      <c r="H860" s="178" t="str">
        <f>VLOOKUP(A860,'BASE REGISTRO AGOSTO'!$A$1:$T$889,8,FALSE)</f>
        <v>no tiene</v>
      </c>
      <c r="I860" s="178">
        <f>VLOOKUP(A860,'BASE REGISTRO AGOSTO'!$A$1:$T$889,9,FALSE)</f>
        <v>0</v>
      </c>
      <c r="J860" s="178">
        <f>VLOOKUP(A860,'BASE REGISTRO AGOSTO'!$A$1:$T$889,10,FALSE)</f>
        <v>0</v>
      </c>
      <c r="K860" s="178" t="str">
        <f>VLOOKUP(A860,'BASE REGISTRO AGOSTO'!$A$1:$T$889,11,FALSE)</f>
        <v>Javiera Paz Reyes Jara,</v>
      </c>
      <c r="L860" s="178" t="str">
        <f>VLOOKUP(A860,'BASE REGISTRO AGOSTO'!$A$1:$T$889,12,FALSE)</f>
        <v xml:space="preserve">Avenida Central Raúl Silva Henríquez N° 8321, Lo Espejo, Región Metropolitana.
</v>
      </c>
      <c r="M860" s="178" t="str">
        <f>VLOOKUP(A860,'BASE REGISTRO AGOSTO'!$A$1:$T$889,13,FALSE)</f>
        <v>XIII</v>
      </c>
      <c r="N860" s="178" t="str">
        <f>VLOOKUP(A860,'BASE REGISTRO AGOSTO'!$A$1:$T$889,14,FALSE)</f>
        <v>Lo Espejo</v>
      </c>
      <c r="O860" s="178" t="str">
        <f>VLOOKUP(A860,'BASE REGISTRO AGOSTO'!$A$1:$T$889,15,FALSE)</f>
        <v>2248560 00 - Central telefónica.
22485 60 11 – Alcaldía
22485 6329 – Recepción OPD</v>
      </c>
      <c r="P860" s="178" t="str">
        <f>VLOOKUP(A860,'BASE REGISTRO AGOSTO'!$A$1:$T$889,16,FALSE)</f>
        <v xml:space="preserve">alcaldía@loespejo.cl      
municipalidad@loespejo.cl
</v>
      </c>
      <c r="Q860" s="178">
        <f>VLOOKUP(A860,'BASE REGISTRO AGOSTO'!$A$1:$T$889,17,FALSE)</f>
        <v>0</v>
      </c>
      <c r="R860" s="178">
        <f>VLOOKUP(A860,'BASE REGISTRO AGOSTO'!$A$1:$T$889,18,FALSE)</f>
        <v>91001</v>
      </c>
      <c r="S860" s="178" t="str">
        <f>VLOOKUP(A860,'BASE REGISTRO AGOSTO'!$A$1:$T$889,19,FALSE)</f>
        <v xml:space="preserve">No se acompañan. Aplica Informe Jurídico Nº 09, de  fecha 14 de marzo de 2011 del Departamento Jurídico y Dictamen Nº 070791, de 2009, de la Contraloría General de la República.  
.
</v>
      </c>
      <c r="T860" s="183">
        <f>VLOOKUP(A860,'BASE REGISTRO AGOSTO'!$A$1:$T$889,20,FALSE)</f>
        <v>39612</v>
      </c>
      <c r="U860" s="177">
        <v>7395</v>
      </c>
      <c r="V860" s="179">
        <v>19460512</v>
      </c>
      <c r="W860" s="179">
        <v>87572304</v>
      </c>
      <c r="X860" s="180">
        <v>44469</v>
      </c>
      <c r="Y860" s="176" t="s">
        <v>6489</v>
      </c>
      <c r="Z860" s="176" t="s">
        <v>6490</v>
      </c>
      <c r="AA860" s="181" t="s">
        <v>6600</v>
      </c>
    </row>
    <row r="861" spans="1:27" ht="15.75" customHeight="1" x14ac:dyDescent="0.2">
      <c r="A861" s="177">
        <v>7411</v>
      </c>
      <c r="B861" s="178" t="str">
        <f>VLOOKUP(A861,'BASE REGISTRO AGOSTO'!$A$1:$T$889,2,FALSE)</f>
        <v xml:space="preserve">
I. Municipalidad de San Fernando 
</v>
      </c>
      <c r="C861" s="178">
        <f>VLOOKUP(A861,'BASE REGISTRO AGOSTO'!$A$1:$T$889,3,FALSE)</f>
        <v>690901005</v>
      </c>
      <c r="D861" s="178" t="str">
        <f>VLOOKUP(A861,'BASE REGISTRO AGOSTO'!$A$1:$T$889,4,FALSE)</f>
        <v>Municipalidad</v>
      </c>
      <c r="E861" s="178" t="str">
        <f>VLOOKUP(A861,'BASE REGISTRO AGOSTO'!$A$1:$T$889,5,FALSE)</f>
        <v>Constitución Política de la República, art. 107.</v>
      </c>
      <c r="F861" s="178" t="str">
        <f>VLOOKUP(A861,'BASE REGISTRO AGOSTO'!$A$1:$T$889,6,FALSE)</f>
        <v>Indefinida.</v>
      </c>
      <c r="G861" s="178" t="str">
        <f>VLOOKUP(A861,'BASE REGISTRO AGOSTO'!$A$1:$T$889,7,FALSE)</f>
        <v>Según Ley Orgánica Nº 18.695, arts. 1º al 4º.</v>
      </c>
      <c r="H861" s="178" t="str">
        <f>VLOOKUP(A861,'BASE REGISTRO AGOSTO'!$A$1:$T$889,8,FALSE)</f>
        <v>no tiene</v>
      </c>
      <c r="I861" s="178">
        <f>VLOOKUP(A861,'BASE REGISTRO AGOSTO'!$A$1:$T$889,9,FALSE)</f>
        <v>0</v>
      </c>
      <c r="J861" s="178">
        <f>VLOOKUP(A861,'BASE REGISTRO AGOSTO'!$A$1:$T$889,10,FALSE)</f>
        <v>0</v>
      </c>
      <c r="K861" s="178" t="str">
        <f>VLOOKUP(A861,'BASE REGISTRO AGOSTO'!$A$1:$T$889,11,FALSE)</f>
        <v xml:space="preserve">Pablo Silva Pérez
</v>
      </c>
      <c r="L861" s="178" t="str">
        <f>VLOOKUP(A861,'BASE REGISTRO AGOSTO'!$A$1:$T$889,12,FALSE)</f>
        <v xml:space="preserve">Calle  Argomedo Nº 480, comuna de San Fernando, Región del Libertador Bernardo O`Higgins.
</v>
      </c>
      <c r="M861" s="178" t="str">
        <f>VLOOKUP(A861,'BASE REGISTRO AGOSTO'!$A$1:$T$889,13,FALSE)</f>
        <v>VI</v>
      </c>
      <c r="N861" s="178" t="str">
        <f>VLOOKUP(A861,'BASE REGISTRO AGOSTO'!$A$1:$T$889,14,FALSE)</f>
        <v>San Fernando</v>
      </c>
      <c r="O861" s="178">
        <f>VLOOKUP(A861,'BASE REGISTRO AGOSTO'!$A$1:$T$889,15,FALSE)</f>
        <v>0</v>
      </c>
      <c r="P861" s="178">
        <f>VLOOKUP(A861,'BASE REGISTRO AGOSTO'!$A$1:$T$889,16,FALSE)</f>
        <v>0</v>
      </c>
      <c r="Q861" s="178">
        <f>VLOOKUP(A861,'BASE REGISTRO AGOSTO'!$A$1:$T$889,17,FALSE)</f>
        <v>0</v>
      </c>
      <c r="R861" s="178">
        <f>VLOOKUP(A861,'BASE REGISTRO AGOSTO'!$A$1:$T$889,18,FALSE)</f>
        <v>91001</v>
      </c>
      <c r="S861" s="178" t="str">
        <f>VLOOKUP(A861,'BASE REGISTRO AGOSTO'!$A$1:$T$889,19,FALSE)</f>
        <v xml:space="preserve">No se acompañan. Aplica Informe Jurídico Nº 09, de  fecha 14 de marzo de 2011 del Departamento Jurídico y Dictamen Nº 070791, de 2009, de la Contraloría General de la República.  
</v>
      </c>
      <c r="T861" s="183">
        <f>VLOOKUP(A861,'BASE REGISTRO AGOSTO'!$A$1:$T$889,20,FALSE)</f>
        <v>39912</v>
      </c>
      <c r="U861" s="177">
        <v>7411</v>
      </c>
      <c r="V861" s="179">
        <v>5008220</v>
      </c>
      <c r="W861" s="179">
        <v>35202790</v>
      </c>
      <c r="X861" s="180">
        <v>44469</v>
      </c>
      <c r="Y861" s="176" t="s">
        <v>6489</v>
      </c>
      <c r="Z861" s="176" t="s">
        <v>6490</v>
      </c>
      <c r="AA861" s="181" t="s">
        <v>6541</v>
      </c>
    </row>
    <row r="862" spans="1:27" ht="15.75" customHeight="1" x14ac:dyDescent="0.2">
      <c r="A862" s="177">
        <v>7412</v>
      </c>
      <c r="B862" s="178" t="str">
        <f>VLOOKUP(A862,'BASE REGISTRO AGOSTO'!$A$1:$T$889,2,FALSE)</f>
        <v xml:space="preserve">
Fundación Tabor.
</v>
      </c>
      <c r="C862" s="178" t="str">
        <f>VLOOKUP(A862,'BASE REGISTRO AGOSTO'!$A$1:$T$889,3,FALSE)</f>
        <v>65766670K</v>
      </c>
      <c r="D862" s="178" t="str">
        <f>VLOOKUP(A862,'BASE REGISTRO AGOSTO'!$A$1:$T$889,4,FALSE)</f>
        <v>Fundación de Derecho Privado.</v>
      </c>
      <c r="E862" s="178" t="str">
        <f>VLOOKUP(A862,'BASE REGISTRO AGOSTO'!$A$1:$T$889,5,FALSE)</f>
        <v>Otorgada mediante Decreto Supremo N°4924, de fecha 29 de diciembre de 2006.</v>
      </c>
      <c r="F862" s="178" t="str">
        <f>VLOOKUP(A862,'BASE REGISTRO AGOSTO'!$A$1:$T$889,6,FALSE)</f>
        <v>Certificado de Vigencia, folio Nº 500370879168, emitido por el SRCeI con fecha 12 de febrero de 2021.</v>
      </c>
      <c r="G862" s="178" t="str">
        <f>VLOOKUP(A862,'BASE REGISTRO AGOSTO'!$A$1:$T$889,7,FALSE)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62" s="178" t="str">
        <f>VLOOKUP(A862,'BASE REGISTRO AGOSTO'!$A$1:$T$889,8,FALSE)</f>
        <v xml:space="preserve">Presidente y Representante Legal: 
Sergio Maureira Arzich, 
Vicepresidente: 
Jorge Lagos Munizaga, 
Secretaria:
Lucia Evanjelina Rojas Silva, 
Prosecretario:
Rodrigo Galleguillos Contreras, 
Tesorero:
Luis Martínez Martínez, 
Pro Tesorero:
Juan Carlos Alfaro Herrera, </v>
      </c>
      <c r="I862" s="178" t="str">
        <f>VLOOKUP(A862,'BASE REGISTRO AGOSTO'!$A$1:$T$889,9,FALSE)</f>
        <v xml:space="preserve">2 años. 
</v>
      </c>
      <c r="J862" s="178" t="str">
        <f>VLOOKUP(A862,'BASE REGISTRO AGOSTO'!$A$1:$T$889,10,FALSE)</f>
        <v>15 de marzo de 2021 al 15 de marzo del año 2023</v>
      </c>
      <c r="K862" s="178" t="str">
        <f>VLOOKUP(A862,'BASE REGISTRO AGOSTO'!$A$1:$T$889,11,FALSE)</f>
        <v xml:space="preserve">Presidente y Representante Legal: 
 Sergio Maureira Arzich,          
El Presidente de la Fundación tendrá la representación judicial y extrajudicial de la institución.
</v>
      </c>
      <c r="L862" s="178" t="str">
        <f>VLOOKUP(A862,'BASE REGISTRO AGOSTO'!$A$1:$T$889,12,FALSE)</f>
        <v xml:space="preserve">Domicilio: calle Bellavista N°3846, ciudad de Antofagasta, 
</v>
      </c>
      <c r="M862" s="178" t="str">
        <f>VLOOKUP(A862,'BASE REGISTRO AGOSTO'!$A$1:$T$889,13,FALSE)</f>
        <v>III</v>
      </c>
      <c r="N862" s="178" t="str">
        <f>VLOOKUP(A862,'BASE REGISTRO AGOSTO'!$A$1:$T$889,14,FALSE)</f>
        <v>Antofagasta</v>
      </c>
      <c r="O862" s="178" t="str">
        <f>VLOOKUP(A862,'BASE REGISTRO AGOSTO'!$A$1:$T$889,15,FALSE)</f>
        <v>teléfono 798858</v>
      </c>
      <c r="P862" s="178" t="str">
        <f>VLOOKUP(A862,'BASE REGISTRO AGOSTO'!$A$1:$T$889,16,FALSE)</f>
        <v>tabor@vtr.net</v>
      </c>
      <c r="Q862" s="178">
        <f>VLOOKUP(A862,'BASE REGISTRO AGOSTO'!$A$1:$T$889,17,FALSE)</f>
        <v>0</v>
      </c>
      <c r="R862" s="178">
        <f>VLOOKUP(A862,'BASE REGISTRO AGOSTO'!$A$1:$T$889,18,FALSE)</f>
        <v>93401</v>
      </c>
      <c r="S862" s="178" t="str">
        <f>VLOOKUP(A862,'BASE REGISTRO AGOSTO'!$A$1:$T$889,19,FALSE)</f>
        <v>Antecedentes Financieros correspondientes al año 2020, aprobados por el Subdepartamento de Supervisión Financiera de la Dirección Nacional.</v>
      </c>
      <c r="T862" s="183">
        <f>VLOOKUP(A862,'BASE REGISTRO AGOSTO'!$A$1:$T$889,20,FALSE)</f>
        <v>39938</v>
      </c>
      <c r="U862" s="177">
        <v>7412</v>
      </c>
      <c r="V862" s="179">
        <v>34477794</v>
      </c>
      <c r="W862" s="179">
        <v>159699621</v>
      </c>
      <c r="X862" s="180">
        <v>44469</v>
      </c>
      <c r="Y862" s="176" t="s">
        <v>6489</v>
      </c>
      <c r="Z862" s="176" t="s">
        <v>6490</v>
      </c>
      <c r="AA862" s="181" t="s">
        <v>6492</v>
      </c>
    </row>
    <row r="863" spans="1:27" ht="15.75" customHeight="1" x14ac:dyDescent="0.2">
      <c r="A863" s="177">
        <v>7418</v>
      </c>
      <c r="B863" s="178" t="str">
        <f>VLOOKUP(A863,'BASE REGISTRO AGOSTO'!$A$1:$T$889,2,FALSE)</f>
        <v xml:space="preserve">
I. Municipalidad de Renca
</v>
      </c>
      <c r="C863" s="178">
        <f>VLOOKUP(A863,'BASE REGISTRO AGOSTO'!$A$1:$T$889,3,FALSE)</f>
        <v>690712008</v>
      </c>
      <c r="D863" s="178" t="str">
        <f>VLOOKUP(A863,'BASE REGISTRO AGOSTO'!$A$1:$T$889,4,FALSE)</f>
        <v xml:space="preserve">
Municipalidad
</v>
      </c>
      <c r="E863" s="178" t="str">
        <f>VLOOKUP(A863,'BASE REGISTRO AGOSTO'!$A$1:$T$889,5,FALSE)</f>
        <v xml:space="preserve">
Constitución Política de la República, artículo 107
</v>
      </c>
      <c r="F863" s="178" t="str">
        <f>VLOOKUP(A863,'BASE REGISTRO AGOSTO'!$A$1:$T$889,6,FALSE)</f>
        <v>Indefinida</v>
      </c>
      <c r="G863" s="178" t="str">
        <f>VLOOKUP(A863,'BASE REGISTRO AGOSTO'!$A$1:$T$889,7,FALSE)</f>
        <v xml:space="preserve">
Según ley Orgánica N° 18.695, artículos 1° al 4°
</v>
      </c>
      <c r="H863" s="178" t="str">
        <f>VLOOKUP(A863,'BASE REGISTRO AGOSTO'!$A$1:$T$889,8,FALSE)</f>
        <v>no tiene</v>
      </c>
      <c r="I863" s="178">
        <f>VLOOKUP(A863,'BASE REGISTRO AGOSTO'!$A$1:$T$889,9,FALSE)</f>
        <v>0</v>
      </c>
      <c r="J863" s="178">
        <f>VLOOKUP(A863,'BASE REGISTRO AGOSTO'!$A$1:$T$889,10,FALSE)</f>
        <v>0</v>
      </c>
      <c r="K863" s="178" t="str">
        <f>VLOOKUP(A863,'BASE REGISTRO AGOSTO'!$A$1:$T$889,11,FALSE)</f>
        <v xml:space="preserve">CLAUDIO NICOLAS CASTRO SALAS,   </v>
      </c>
      <c r="L863" s="178" t="str">
        <f>VLOOKUP(A863,'BASE REGISTRO AGOSTO'!$A$1:$T$889,12,FALSE)</f>
        <v xml:space="preserve">Avenida Blanco Encalada N°1335, comuna de Renca, Región Metropolitana.
</v>
      </c>
      <c r="M863" s="178" t="str">
        <f>VLOOKUP(A863,'BASE REGISTRO AGOSTO'!$A$1:$T$889,13,FALSE)</f>
        <v>XIII</v>
      </c>
      <c r="N863" s="178" t="str">
        <f>VLOOKUP(A863,'BASE REGISTRO AGOSTO'!$A$1:$T$889,14,FALSE)</f>
        <v>Renca</v>
      </c>
      <c r="O863" s="178" t="str">
        <f>VLOOKUP(A863,'BASE REGISTRO AGOSTO'!$A$1:$T$889,15,FALSE)</f>
        <v>Fonos:  685 66 00 / 800-202-836</v>
      </c>
      <c r="P863" s="178" t="str">
        <f>VLOOKUP(A863,'BASE REGISTRO AGOSTO'!$A$1:$T$889,16,FALSE)</f>
        <v>Página web: www.renca.cl</v>
      </c>
      <c r="Q863" s="178">
        <f>VLOOKUP(A863,'BASE REGISTRO AGOSTO'!$A$1:$T$889,17,FALSE)</f>
        <v>0</v>
      </c>
      <c r="R863" s="178">
        <f>VLOOKUP(A863,'BASE REGISTRO AGOSTO'!$A$1:$T$889,18,FALSE)</f>
        <v>91001</v>
      </c>
      <c r="S863" s="178" t="str">
        <f>VLOOKUP(A863,'BASE REGISTRO AGOSTO'!$A$1:$T$889,19,FALSE)</f>
        <v xml:space="preserve">No se acompañan. Aplica Informe Jurídico Nº 09, de fecha 14 de marzo de 2011 del Departamento Jurídico y Dictamen Nº 070791, de 2009, de la Contraloría General de la República.  </v>
      </c>
      <c r="T863" s="183">
        <f>VLOOKUP(A863,'BASE REGISTRO AGOSTO'!$A$1:$T$889,20,FALSE)</f>
        <v>40057</v>
      </c>
      <c r="U863" s="177">
        <v>7418</v>
      </c>
      <c r="V863" s="179">
        <v>7154600</v>
      </c>
      <c r="W863" s="179">
        <v>43135100</v>
      </c>
      <c r="X863" s="180">
        <v>44469</v>
      </c>
      <c r="Y863" s="176" t="s">
        <v>6489</v>
      </c>
      <c r="Z863" s="176" t="s">
        <v>6490</v>
      </c>
      <c r="AA863" s="181" t="s">
        <v>6538</v>
      </c>
    </row>
    <row r="864" spans="1:27" ht="15.75" customHeight="1" x14ac:dyDescent="0.2">
      <c r="A864" s="177">
        <v>7423</v>
      </c>
      <c r="B864" s="178" t="str">
        <f>VLOOKUP(A864,'BASE REGISTRO AGOSTO'!$A$1:$T$889,2,FALSE)</f>
        <v xml:space="preserve">
I. Municipalidad de Olmué
</v>
      </c>
      <c r="C864" s="178">
        <f>VLOOKUP(A864,'BASE REGISTRO AGOSTO'!$A$1:$T$889,3,FALSE)</f>
        <v>690612003</v>
      </c>
      <c r="D864" s="178" t="str">
        <f>VLOOKUP(A864,'BASE REGISTRO AGOSTO'!$A$1:$T$889,4,FALSE)</f>
        <v>Municipalidad</v>
      </c>
      <c r="E864" s="178" t="str">
        <f>VLOOKUP(A864,'BASE REGISTRO AGOSTO'!$A$1:$T$889,5,FALSE)</f>
        <v>Constitución Política de la República, artículo 107.</v>
      </c>
      <c r="F864" s="178" t="str">
        <f>VLOOKUP(A864,'BASE REGISTRO AGOSTO'!$A$1:$T$889,6,FALSE)</f>
        <v>Indefinida.</v>
      </c>
      <c r="G864" s="178" t="str">
        <f>VLOOKUP(A864,'BASE REGISTRO AGOSTO'!$A$1:$T$889,7,FALSE)</f>
        <v>Según Ley Orgánica Nº 18.695, artículos 1º al 4º.</v>
      </c>
      <c r="H864" s="178" t="str">
        <f>VLOOKUP(A864,'BASE REGISTRO AGOSTO'!$A$1:$T$889,8,FALSE)</f>
        <v>no tiene</v>
      </c>
      <c r="I864" s="178">
        <f>VLOOKUP(A864,'BASE REGISTRO AGOSTO'!$A$1:$T$889,9,FALSE)</f>
        <v>0</v>
      </c>
      <c r="J864" s="178">
        <f>VLOOKUP(A864,'BASE REGISTRO AGOSTO'!$A$1:$T$889,10,FALSE)</f>
        <v>0</v>
      </c>
      <c r="K864" s="178" t="str">
        <f>VLOOKUP(A864,'BASE REGISTRO AGOSTO'!$A$1:$T$889,11,FALSE)</f>
        <v>Jorge Jil Herrera</v>
      </c>
      <c r="L864" s="178" t="str">
        <f>VLOOKUP(A864,'BASE REGISTRO AGOSTO'!$A$1:$T$889,12,FALSE)</f>
        <v xml:space="preserve">Calle Prat N° 12, comuna de Olmué, Quinta Región.
</v>
      </c>
      <c r="M864" s="178" t="str">
        <f>VLOOKUP(A864,'BASE REGISTRO AGOSTO'!$A$1:$T$889,13,FALSE)</f>
        <v>V</v>
      </c>
      <c r="N864" s="178">
        <f>VLOOKUP(A864,'BASE REGISTRO AGOSTO'!$A$1:$T$889,14,FALSE)</f>
        <v>0</v>
      </c>
      <c r="O864" s="178" t="str">
        <f>VLOOKUP(A864,'BASE REGISTRO AGOSTO'!$A$1:$T$889,15,FALSE)</f>
        <v>Fono: (56-33) 44 24 48</v>
      </c>
      <c r="P864" s="178" t="str">
        <f>VLOOKUP(A864,'BASE REGISTRO AGOSTO'!$A$1:$T$889,16,FALSE)</f>
        <v xml:space="preserve"> dideco@olmue.cl
</v>
      </c>
      <c r="Q864" s="178">
        <f>VLOOKUP(A864,'BASE REGISTRO AGOSTO'!$A$1:$T$889,17,FALSE)</f>
        <v>0</v>
      </c>
      <c r="R864" s="178">
        <f>VLOOKUP(A864,'BASE REGISTRO AGOSTO'!$A$1:$T$889,18,FALSE)</f>
        <v>91001</v>
      </c>
      <c r="S864" s="178" t="str">
        <f>VLOOKUP(A864,'BASE REGISTRO AGOSTO'!$A$1:$T$889,19,FALSE)</f>
        <v xml:space="preserve">No se acompañan. Aplica Informe Jurídico Nº 09, de  fecha 14 de marzo de 2011 del Departamento Jurídico y Dictamen Nº 070791, de 2009, de la Contraloría General de la República.  
</v>
      </c>
      <c r="T864" s="183">
        <f>VLOOKUP(A864,'BASE REGISTRO AGOSTO'!$A$1:$T$889,20,FALSE)</f>
        <v>40190</v>
      </c>
      <c r="U864" s="177">
        <v>7423</v>
      </c>
      <c r="V864" s="179">
        <v>2861840</v>
      </c>
      <c r="W864" s="179">
        <v>20032880</v>
      </c>
      <c r="X864" s="180">
        <v>44469</v>
      </c>
      <c r="Y864" s="176" t="s">
        <v>6489</v>
      </c>
      <c r="Z864" s="176" t="s">
        <v>6490</v>
      </c>
      <c r="AA864" s="181" t="s">
        <v>6633</v>
      </c>
    </row>
    <row r="865" spans="1:27" ht="15.75" customHeight="1" x14ac:dyDescent="0.2">
      <c r="A865" s="177">
        <v>7425</v>
      </c>
      <c r="B865" s="178" t="str">
        <f>VLOOKUP(A865,'BASE REGISTRO AGOSTO'!$A$1:$T$889,2,FALSE)</f>
        <v xml:space="preserve">
I. Municipalidad de Chillán Viejo
</v>
      </c>
      <c r="C865" s="178">
        <f>VLOOKUP(A865,'BASE REGISTRO AGOSTO'!$A$1:$T$889,3,FALSE)</f>
        <v>692665007</v>
      </c>
      <c r="D865" s="178" t="str">
        <f>VLOOKUP(A865,'BASE REGISTRO AGOSTO'!$A$1:$T$889,4,FALSE)</f>
        <v>Municipalidad</v>
      </c>
      <c r="E865" s="178" t="str">
        <f>VLOOKUP(A865,'BASE REGISTRO AGOSTO'!$A$1:$T$889,5,FALSE)</f>
        <v>Constitución Política de la República, artículo 107.</v>
      </c>
      <c r="F865" s="178" t="str">
        <f>VLOOKUP(A865,'BASE REGISTRO AGOSTO'!$A$1:$T$889,6,FALSE)</f>
        <v>Indefinida.</v>
      </c>
      <c r="G865" s="178" t="str">
        <f>VLOOKUP(A865,'BASE REGISTRO AGOSTO'!$A$1:$T$889,7,FALSE)</f>
        <v>Según Ley Orgánica Nº 18.695, artículos 1º al 4º.</v>
      </c>
      <c r="H865" s="178" t="str">
        <f>VLOOKUP(A865,'BASE REGISTRO AGOSTO'!$A$1:$T$889,8,FALSE)</f>
        <v>no tiene</v>
      </c>
      <c r="I865" s="178">
        <f>VLOOKUP(A865,'BASE REGISTRO AGOSTO'!$A$1:$T$889,9,FALSE)</f>
        <v>0</v>
      </c>
      <c r="J865" s="178">
        <f>VLOOKUP(A865,'BASE REGISTRO AGOSTO'!$A$1:$T$889,10,FALSE)</f>
        <v>0</v>
      </c>
      <c r="K865" s="178" t="str">
        <f>VLOOKUP(A865,'BASE REGISTRO AGOSTO'!$A$1:$T$889,11,FALSE)</f>
        <v xml:space="preserve">Jorge Andres del Pozo Pastene, 
</v>
      </c>
      <c r="L865" s="178" t="str">
        <f>VLOOKUP(A865,'BASE REGISTRO AGOSTO'!$A$1:$T$889,12,FALSE)</f>
        <v xml:space="preserve">Serrano Nº 300, comuna de Chillán Viejo
</v>
      </c>
      <c r="M865" s="178" t="str">
        <f>VLOOKUP(A865,'BASE REGISTRO AGOSTO'!$A$1:$T$889,13,FALSE)</f>
        <v>XVI</v>
      </c>
      <c r="N865" s="178" t="str">
        <f>VLOOKUP(A865,'BASE REGISTRO AGOSTO'!$A$1:$T$889,14,FALSE)</f>
        <v>Chillán Viejo</v>
      </c>
      <c r="O865" s="178" t="str">
        <f>VLOOKUP(A865,'BASE REGISTRO AGOSTO'!$A$1:$T$889,15,FALSE)</f>
        <v>Fono: 42-2201502</v>
      </c>
      <c r="P865" s="178" t="str">
        <f>VLOOKUP(A865,'BASE REGISTRO AGOSTO'!$A$1:$T$889,16,FALSE)</f>
        <v>alcaldia@chillanviejo.cl</v>
      </c>
      <c r="Q865" s="178">
        <f>VLOOKUP(A865,'BASE REGISTRO AGOSTO'!$A$1:$T$889,17,FALSE)</f>
        <v>0</v>
      </c>
      <c r="R865" s="178">
        <f>VLOOKUP(A865,'BASE REGISTRO AGOSTO'!$A$1:$T$889,18,FALSE)</f>
        <v>91001</v>
      </c>
      <c r="S865" s="178" t="str">
        <f>VLOOKUP(A865,'BASE REGISTRO AGOSTO'!$A$1:$T$889,19,FALSE)</f>
        <v xml:space="preserve">No se acompañan. Aplica Informe Jurídico Nº 09, de  fecha 14 de marzo de 2011 del Departamento Jurídico y Dictamen Nº 070791, de 2009, de la Contraloría General de la República.  
</v>
      </c>
      <c r="T865" s="183">
        <f>VLOOKUP(A865,'BASE REGISTRO AGOSTO'!$A$1:$T$889,20,FALSE)</f>
        <v>40249</v>
      </c>
      <c r="U865" s="177">
        <v>7425</v>
      </c>
      <c r="V865" s="179">
        <v>3262498</v>
      </c>
      <c r="W865" s="179">
        <v>22932106</v>
      </c>
      <c r="X865" s="180">
        <v>44469</v>
      </c>
      <c r="Y865" s="176" t="s">
        <v>6489</v>
      </c>
      <c r="Z865" s="176" t="s">
        <v>6490</v>
      </c>
      <c r="AA865" s="181" t="s">
        <v>6661</v>
      </c>
    </row>
    <row r="866" spans="1:27" ht="15.75" customHeight="1" x14ac:dyDescent="0.2">
      <c r="A866" s="177">
        <v>7436</v>
      </c>
      <c r="B866" s="178" t="str">
        <f>VLOOKUP(A866,'BASE REGISTRO AGOSTO'!$A$1:$T$889,2,FALSE)</f>
        <v xml:space="preserve">
I. Municipalidad de Panguipulli
</v>
      </c>
      <c r="C866" s="178">
        <f>VLOOKUP(A866,'BASE REGISTRO AGOSTO'!$A$1:$T$889,3,FALSE)</f>
        <v>692012003</v>
      </c>
      <c r="D866" s="178" t="str">
        <f>VLOOKUP(A866,'BASE REGISTRO AGOSTO'!$A$1:$T$889,4,FALSE)</f>
        <v>Municipalidad</v>
      </c>
      <c r="E866" s="178" t="str">
        <f>VLOOKUP(A866,'BASE REGISTRO AGOSTO'!$A$1:$T$889,5,FALSE)</f>
        <v>Constitución Política de la República, art. 107.</v>
      </c>
      <c r="F866" s="178" t="str">
        <f>VLOOKUP(A866,'BASE REGISTRO AGOSTO'!$A$1:$T$889,6,FALSE)</f>
        <v>Indefinida.</v>
      </c>
      <c r="G866" s="178" t="str">
        <f>VLOOKUP(A866,'BASE REGISTRO AGOSTO'!$A$1:$T$889,7,FALSE)</f>
        <v>Según Ley Orgánica Nº 18.695, arts. 1º al 4º.</v>
      </c>
      <c r="H866" s="178" t="str">
        <f>VLOOKUP(A866,'BASE REGISTRO AGOSTO'!$A$1:$T$889,8,FALSE)</f>
        <v>no tiene</v>
      </c>
      <c r="I866" s="178">
        <f>VLOOKUP(A866,'BASE REGISTRO AGOSTO'!$A$1:$T$889,9,FALSE)</f>
        <v>0</v>
      </c>
      <c r="J866" s="178">
        <f>VLOOKUP(A866,'BASE REGISTRO AGOSTO'!$A$1:$T$889,10,FALSE)</f>
        <v>0</v>
      </c>
      <c r="K866" s="178" t="str">
        <f>VLOOKUP(A866,'BASE REGISTRO AGOSTO'!$A$1:$T$889,11,FALSE)</f>
        <v xml:space="preserve">PEDRO JAVIER BURGOS VÁSQUEZ
</v>
      </c>
      <c r="L866" s="178" t="str">
        <f>VLOOKUP(A866,'BASE REGISTRO AGOSTO'!$A$1:$T$889,12,FALSE)</f>
        <v>Calle Bernardo O¨Higgins Nº 793, comuna de Valdivia, Región de Los Ríos.</v>
      </c>
      <c r="M866" s="178" t="str">
        <f>VLOOKUP(A866,'BASE REGISTRO AGOSTO'!$A$1:$T$889,13,FALSE)</f>
        <v>XIV</v>
      </c>
      <c r="N866" s="178" t="str">
        <f>VLOOKUP(A866,'BASE REGISTRO AGOSTO'!$A$1:$T$889,14,FALSE)</f>
        <v xml:space="preserve"> Valdivia</v>
      </c>
      <c r="O866" s="178" t="str">
        <f>VLOOKUP(A866,'BASE REGISTRO AGOSTO'!$A$1:$T$889,15,FALSE)</f>
        <v>Teléfono: 2232251-2232252</v>
      </c>
      <c r="P866" s="178">
        <f>VLOOKUP(A866,'BASE REGISTRO AGOSTO'!$A$1:$T$889,16,FALSE)</f>
        <v>0</v>
      </c>
      <c r="Q866" s="178">
        <f>VLOOKUP(A866,'BASE REGISTRO AGOSTO'!$A$1:$T$889,17,FALSE)</f>
        <v>0</v>
      </c>
      <c r="R866" s="178">
        <f>VLOOKUP(A866,'BASE REGISTRO AGOSTO'!$A$1:$T$889,18,FALSE)</f>
        <v>91001</v>
      </c>
      <c r="S866" s="178" t="str">
        <f>VLOOKUP(A866,'BASE REGISTRO AGOSTO'!$A$1:$T$889,19,FALSE)</f>
        <v xml:space="preserve">No se acompañan. Aplica Informe Jurídico Nº 09, de fecha 14 de marzo de 2011 del Departamento Jurídico y Dictamen Nº 070791, de 2009, de la Contraloría General de la República.
</v>
      </c>
      <c r="T866" s="183">
        <f>VLOOKUP(A866,'BASE REGISTRO AGOSTO'!$A$1:$T$889,20,FALSE)</f>
        <v>40500</v>
      </c>
      <c r="U866" s="177">
        <v>7436</v>
      </c>
      <c r="V866" s="179">
        <v>0</v>
      </c>
      <c r="W866" s="179">
        <v>34256222</v>
      </c>
      <c r="X866" s="180">
        <v>44469</v>
      </c>
      <c r="Y866" s="176" t="s">
        <v>6489</v>
      </c>
      <c r="Z866" s="176" t="s">
        <v>6490</v>
      </c>
      <c r="AA866" s="181" t="s">
        <v>6532</v>
      </c>
    </row>
    <row r="867" spans="1:27" ht="15.75" customHeight="1" x14ac:dyDescent="0.2">
      <c r="A867" s="177">
        <v>7436</v>
      </c>
      <c r="B867" s="178" t="str">
        <f>VLOOKUP(A867,'BASE REGISTRO AGOSTO'!$A$1:$T$889,2,FALSE)</f>
        <v xml:space="preserve">
I. Municipalidad de Panguipulli
</v>
      </c>
      <c r="C867" s="178">
        <f>VLOOKUP(A867,'BASE REGISTRO AGOSTO'!$A$1:$T$889,3,FALSE)</f>
        <v>692012003</v>
      </c>
      <c r="D867" s="178" t="str">
        <f>VLOOKUP(A867,'BASE REGISTRO AGOSTO'!$A$1:$T$889,4,FALSE)</f>
        <v>Municipalidad</v>
      </c>
      <c r="E867" s="178" t="str">
        <f>VLOOKUP(A867,'BASE REGISTRO AGOSTO'!$A$1:$T$889,5,FALSE)</f>
        <v>Constitución Política de la República, art. 107.</v>
      </c>
      <c r="F867" s="178" t="str">
        <f>VLOOKUP(A867,'BASE REGISTRO AGOSTO'!$A$1:$T$889,6,FALSE)</f>
        <v>Indefinida.</v>
      </c>
      <c r="G867" s="178" t="str">
        <f>VLOOKUP(A867,'BASE REGISTRO AGOSTO'!$A$1:$T$889,7,FALSE)</f>
        <v>Según Ley Orgánica Nº 18.695, arts. 1º al 4º.</v>
      </c>
      <c r="H867" s="178" t="str">
        <f>VLOOKUP(A867,'BASE REGISTRO AGOSTO'!$A$1:$T$889,8,FALSE)</f>
        <v>no tiene</v>
      </c>
      <c r="I867" s="178">
        <f>VLOOKUP(A867,'BASE REGISTRO AGOSTO'!$A$1:$T$889,9,FALSE)</f>
        <v>0</v>
      </c>
      <c r="J867" s="178">
        <f>VLOOKUP(A867,'BASE REGISTRO AGOSTO'!$A$1:$T$889,10,FALSE)</f>
        <v>0</v>
      </c>
      <c r="K867" s="178" t="str">
        <f>VLOOKUP(A867,'BASE REGISTRO AGOSTO'!$A$1:$T$889,11,FALSE)</f>
        <v xml:space="preserve">PEDRO JAVIER BURGOS VÁSQUEZ
</v>
      </c>
      <c r="L867" s="178" t="str">
        <f>VLOOKUP(A867,'BASE REGISTRO AGOSTO'!$A$1:$T$889,12,FALSE)</f>
        <v>Calle Bernardo O¨Higgins Nº 793, comuna de Valdivia, Región de Los Ríos.</v>
      </c>
      <c r="M867" s="178" t="str">
        <f>VLOOKUP(A867,'BASE REGISTRO AGOSTO'!$A$1:$T$889,13,FALSE)</f>
        <v>XIV</v>
      </c>
      <c r="N867" s="178" t="str">
        <f>VLOOKUP(A867,'BASE REGISTRO AGOSTO'!$A$1:$T$889,14,FALSE)</f>
        <v xml:space="preserve"> Valdivia</v>
      </c>
      <c r="O867" s="178" t="str">
        <f>VLOOKUP(A867,'BASE REGISTRO AGOSTO'!$A$1:$T$889,15,FALSE)</f>
        <v>Teléfono: 2232251-2232252</v>
      </c>
      <c r="P867" s="178">
        <f>VLOOKUP(A867,'BASE REGISTRO AGOSTO'!$A$1:$T$889,16,FALSE)</f>
        <v>0</v>
      </c>
      <c r="Q867" s="178">
        <f>VLOOKUP(A867,'BASE REGISTRO AGOSTO'!$A$1:$T$889,17,FALSE)</f>
        <v>0</v>
      </c>
      <c r="R867" s="178">
        <f>VLOOKUP(A867,'BASE REGISTRO AGOSTO'!$A$1:$T$889,18,FALSE)</f>
        <v>91001</v>
      </c>
      <c r="S867" s="178" t="str">
        <f>VLOOKUP(A867,'BASE REGISTRO AGOSTO'!$A$1:$T$889,19,FALSE)</f>
        <v xml:space="preserve">No se acompañan. Aplica Informe Jurídico Nº 09, de fecha 14 de marzo de 2011 del Departamento Jurídico y Dictamen Nº 070791, de 2009, de la Contraloría General de la República.
</v>
      </c>
      <c r="T867" s="183">
        <f>VLOOKUP(A867,'BASE REGISTRO AGOSTO'!$A$1:$T$889,20,FALSE)</f>
        <v>40500</v>
      </c>
      <c r="U867" s="177">
        <v>7436</v>
      </c>
      <c r="V867" s="179">
        <v>4893746</v>
      </c>
      <c r="W867" s="179">
        <v>9787492</v>
      </c>
      <c r="X867" s="180">
        <v>44469</v>
      </c>
      <c r="Y867" s="176" t="s">
        <v>6489</v>
      </c>
      <c r="Z867" s="176" t="s">
        <v>6490</v>
      </c>
      <c r="AA867" s="181" t="s">
        <v>6545</v>
      </c>
    </row>
    <row r="868" spans="1:27" ht="15.75" customHeight="1" x14ac:dyDescent="0.2">
      <c r="A868" s="177">
        <v>7446</v>
      </c>
      <c r="B868" s="178" t="str">
        <f>VLOOKUP(A868,'BASE REGISTRO AGOSTO'!$A$1:$T$889,2,FALSE)</f>
        <v>Corporación Municipal de Peñalolén Para el Desarrollo Social  CORMUP</v>
      </c>
      <c r="C868" s="178">
        <f>VLOOKUP(A868,'BASE REGISTRO AGOSTO'!$A$1:$T$889,3,FALSE)</f>
        <v>712341009</v>
      </c>
      <c r="D868" s="178" t="str">
        <f>VLOOKUP(A868,'BASE REGISTRO AGOSTO'!$A$1:$T$889,4,FALSE)</f>
        <v>Corporación de Derecho Privado.</v>
      </c>
      <c r="E868" s="178" t="str">
        <f>VLOOKUP(A868,'BASE REGISTRO AGOSTO'!$A$1:$T$889,5,FALSE)</f>
        <v xml:space="preserve">Decreto Supremo Nº 639, de 16 de Julio de 1985, del Ministerio de Justicia. </v>
      </c>
      <c r="F868" s="178" t="str">
        <f>VLOOKUP(A868,'BASE REGISTRO AGOSTO'!$A$1:$T$889,6,FALSE)</f>
        <v>Certificado de Vigencia Folio Nº 500355630326, 11 de noviembre de 2020, del Servicio de Registro Civil e Identificación.</v>
      </c>
      <c r="G868" s="178" t="str">
        <f>VLOOKUP(A868,'BASE REGISTRO AGOSTO'!$A$1:$T$889,7,FALSE)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68" s="178" t="str">
        <f>VLOOKUP(A868,'BASE REGISTRO AGOSTO'!$A$1:$T$889,8,FALSE)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68" s="178" t="str">
        <f>VLOOKUP(A868,'BASE REGISTRO AGOSTO'!$A$1:$T$889,9,FALSE)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68" s="178" t="str">
        <f>VLOOKUP(A868,'BASE REGISTRO AGOSTO'!$A$1:$T$889,10,FALSE)</f>
        <v>16 de diciembre de 2014</v>
      </c>
      <c r="K868" s="178" t="str">
        <f>VLOOKUP(A868,'BASE REGISTRO AGOSTO'!$A$1:$T$889,11,FALSE)</f>
        <v xml:space="preserve">Secretario General y Representante Legal: Cristian Eduardo Olea Azar,
</v>
      </c>
      <c r="L868" s="178" t="str">
        <f>VLOOKUP(A868,'BASE REGISTRO AGOSTO'!$A$1:$T$889,12,FALSE)</f>
        <v>Avenida Oriental  N°6958, comuna de Peñalolén, ciudad de Santiago.</v>
      </c>
      <c r="M868" s="178" t="str">
        <f>VLOOKUP(A868,'BASE REGISTRO AGOSTO'!$A$1:$T$889,13,FALSE)</f>
        <v>XIII</v>
      </c>
      <c r="N868" s="178" t="str">
        <f>VLOOKUP(A868,'BASE REGISTRO AGOSTO'!$A$1:$T$889,14,FALSE)</f>
        <v>Avenida Oriental  N°6958, comuna de Peñalolén, ciudad de Santiago.</v>
      </c>
      <c r="O868" s="178" t="str">
        <f>VLOOKUP(A868,'BASE REGISTRO AGOSTO'!$A$1:$T$889,15,FALSE)</f>
        <v xml:space="preserve">29397000 - 222928745
</v>
      </c>
      <c r="P868" s="178" t="str">
        <f>VLOOKUP(A868,'BASE REGISTRO AGOSTO'!$A$1:$T$889,16,FALSE)</f>
        <v>equipopdcpenalolen@gmail.com</v>
      </c>
      <c r="Q868" s="178">
        <f>VLOOKUP(A868,'BASE REGISTRO AGOSTO'!$A$1:$T$889,17,FALSE)</f>
        <v>0</v>
      </c>
      <c r="R868" s="178">
        <f>VLOOKUP(A868,'BASE REGISTRO AGOSTO'!$A$1:$T$889,18,FALSE)</f>
        <v>93401</v>
      </c>
      <c r="S868" s="178" t="str">
        <f>VLOOKUP(A868,'BASE REGISTRO AGOSTO'!$A$1:$T$889,19,FALSE)</f>
        <v>Se acompaña Certificado de Antecedentes Financieros año  2019, aprobado por  el Subdepartamento de Supervisión Financiera Nacional.</v>
      </c>
      <c r="T868" s="183">
        <f>VLOOKUP(A868,'BASE REGISTRO AGOSTO'!$A$1:$T$889,20,FALSE)</f>
        <v>40745</v>
      </c>
      <c r="U868" s="177">
        <v>7446</v>
      </c>
      <c r="V868" s="179">
        <v>0</v>
      </c>
      <c r="W868" s="179">
        <v>134037552</v>
      </c>
      <c r="X868" s="180">
        <v>44469</v>
      </c>
      <c r="Y868" s="176" t="s">
        <v>6489</v>
      </c>
      <c r="Z868" s="176" t="s">
        <v>6490</v>
      </c>
      <c r="AA868" s="181" t="s">
        <v>7482</v>
      </c>
    </row>
    <row r="869" spans="1:27" ht="15.75" customHeight="1" x14ac:dyDescent="0.2">
      <c r="A869" s="177">
        <v>7450</v>
      </c>
      <c r="B869" s="178" t="str">
        <f>VLOOKUP(A869,'BASE REGISTRO AGOSTO'!$A$1:$T$889,2,FALSE)</f>
        <v xml:space="preserve">
I. Municipalidad de Palena
</v>
      </c>
      <c r="C869" s="178">
        <f>VLOOKUP(A869,'BASE REGISTRO AGOSTO'!$A$1:$T$889,3,FALSE)</f>
        <v>692313003</v>
      </c>
      <c r="D869" s="178" t="str">
        <f>VLOOKUP(A869,'BASE REGISTRO AGOSTO'!$A$1:$T$889,4,FALSE)</f>
        <v>Municipalidad</v>
      </c>
      <c r="E869" s="178" t="str">
        <f>VLOOKUP(A869,'BASE REGISTRO AGOSTO'!$A$1:$T$889,5,FALSE)</f>
        <v>Constitución Política de la República, art. 107.</v>
      </c>
      <c r="F869" s="178" t="str">
        <f>VLOOKUP(A869,'BASE REGISTRO AGOSTO'!$A$1:$T$889,6,FALSE)</f>
        <v>Indefinida.</v>
      </c>
      <c r="G869" s="178" t="str">
        <f>VLOOKUP(A869,'BASE REGISTRO AGOSTO'!$A$1:$T$889,7,FALSE)</f>
        <v>Según Ley Orgánica Nº 18.695, arts. 1º al 4º.</v>
      </c>
      <c r="H869" s="178" t="str">
        <f>VLOOKUP(A869,'BASE REGISTRO AGOSTO'!$A$1:$T$889,8,FALSE)</f>
        <v>no tiene</v>
      </c>
      <c r="I869" s="178">
        <f>VLOOKUP(A869,'BASE REGISTRO AGOSTO'!$A$1:$T$889,9,FALSE)</f>
        <v>0</v>
      </c>
      <c r="J869" s="178">
        <f>VLOOKUP(A869,'BASE REGISTRO AGOSTO'!$A$1:$T$889,10,FALSE)</f>
        <v>0</v>
      </c>
      <c r="K869" s="178" t="str">
        <f>VLOOKUP(A869,'BASE REGISTRO AGOSTO'!$A$1:$T$889,11,FALSE)</f>
        <v>Ricardo Soto Said</v>
      </c>
      <c r="L869" s="178" t="str">
        <f>VLOOKUP(A869,'BASE REGISTRO AGOSTO'!$A$1:$T$889,12,FALSE)</f>
        <v xml:space="preserve">Bernardo O`Higgins Nº 740, comuna de Palena, Región de Los Lagos. </v>
      </c>
      <c r="M869" s="178" t="str">
        <f>VLOOKUP(A869,'BASE REGISTRO AGOSTO'!$A$1:$T$889,13,FALSE)</f>
        <v>X</v>
      </c>
      <c r="N869" s="178" t="str">
        <f>VLOOKUP(A869,'BASE REGISTRO AGOSTO'!$A$1:$T$889,14,FALSE)</f>
        <v>Palena</v>
      </c>
      <c r="O869" s="178" t="str">
        <f>VLOOKUP(A869,'BASE REGISTRO AGOSTO'!$A$1:$T$889,15,FALSE)</f>
        <v xml:space="preserve">Fono: 652-741702
</v>
      </c>
      <c r="P869" s="178" t="str">
        <f>VLOOKUP(A869,'BASE REGISTRO AGOSTO'!$A$1:$T$889,16,FALSE)</f>
        <v>Correo electrónico: alcalde@municipalidadpalena.cl</v>
      </c>
      <c r="Q869" s="178">
        <f>VLOOKUP(A869,'BASE REGISTRO AGOSTO'!$A$1:$T$889,17,FALSE)</f>
        <v>0</v>
      </c>
      <c r="R869" s="178">
        <f>VLOOKUP(A869,'BASE REGISTRO AGOSTO'!$A$1:$T$889,18,FALSE)</f>
        <v>91001</v>
      </c>
      <c r="S869" s="178" t="str">
        <f>VLOOKUP(A869,'BASE REGISTRO AGOSTO'!$A$1:$T$889,19,FALSE)</f>
        <v xml:space="preserve">No se acompañan. Aplica Informe Jurídico Nº 09, de  fecha 14 de marzo de 2011 del Departamento Jurídico y Dictamen Nº 070791, de 2009, de la Contraloría General de la República.  
</v>
      </c>
      <c r="T869" s="183">
        <f>VLOOKUP(A869,'BASE REGISTRO AGOSTO'!$A$1:$T$889,20,FALSE)</f>
        <v>40683</v>
      </c>
      <c r="U869" s="177">
        <v>7450</v>
      </c>
      <c r="V869" s="179">
        <v>22643843</v>
      </c>
      <c r="W869" s="179">
        <v>165319664</v>
      </c>
      <c r="X869" s="180">
        <v>44469</v>
      </c>
      <c r="Y869" s="176" t="s">
        <v>6489</v>
      </c>
      <c r="Z869" s="176" t="s">
        <v>6490</v>
      </c>
      <c r="AA869" s="181" t="s">
        <v>6695</v>
      </c>
    </row>
    <row r="870" spans="1:27" ht="15.75" customHeight="1" x14ac:dyDescent="0.2">
      <c r="A870" s="177">
        <v>7451</v>
      </c>
      <c r="B870" s="178" t="str">
        <f>VLOOKUP(A870,'BASE REGISTRO AGOSTO'!$A$1:$T$889,2,FALSE)</f>
        <v xml:space="preserve">
I. Municipalidad de San Nicolás
</v>
      </c>
      <c r="C870" s="178">
        <f>VLOOKUP(A870,'BASE REGISTRO AGOSTO'!$A$1:$T$889,3,FALSE)</f>
        <v>691408000</v>
      </c>
      <c r="D870" s="178" t="str">
        <f>VLOOKUP(A870,'BASE REGISTRO AGOSTO'!$A$1:$T$889,4,FALSE)</f>
        <v>69.140.800-0</v>
      </c>
      <c r="E870" s="178" t="str">
        <f>VLOOKUP(A870,'BASE REGISTRO AGOSTO'!$A$1:$T$889,5,FALSE)</f>
        <v>Municipalidad. Constitución Política de la República, art. 107.</v>
      </c>
      <c r="F870" s="178" t="str">
        <f>VLOOKUP(A870,'BASE REGISTRO AGOSTO'!$A$1:$T$889,6,FALSE)</f>
        <v>Indefinida.</v>
      </c>
      <c r="G870" s="178" t="str">
        <f>VLOOKUP(A870,'BASE REGISTRO AGOSTO'!$A$1:$T$889,7,FALSE)</f>
        <v>Según Ley Orgánica Nº 18.695, arts. 1º al 4º.</v>
      </c>
      <c r="H870" s="178" t="str">
        <f>VLOOKUP(A870,'BASE REGISTRO AGOSTO'!$A$1:$T$889,8,FALSE)</f>
        <v>no tiene</v>
      </c>
      <c r="I870" s="178">
        <f>VLOOKUP(A870,'BASE REGISTRO AGOSTO'!$A$1:$T$889,9,FALSE)</f>
        <v>0</v>
      </c>
      <c r="J870" s="178">
        <f>VLOOKUP(A870,'BASE REGISTRO AGOSTO'!$A$1:$T$889,10,FALSE)</f>
        <v>0</v>
      </c>
      <c r="K870" s="178" t="str">
        <f>VLOOKUP(A870,'BASE REGISTRO AGOSTO'!$A$1:$T$889,11,FALSE)</f>
        <v>Víctor Hugo Rice Sánchez</v>
      </c>
      <c r="L870" s="178" t="str">
        <f>VLOOKUP(A870,'BASE REGISTRO AGOSTO'!$A$1:$T$889,12,FALSE)</f>
        <v xml:space="preserve">Arturo Prat N° 202,  comuna de San Nicolás
</v>
      </c>
      <c r="M870" s="178" t="str">
        <f>VLOOKUP(A870,'BASE REGISTRO AGOSTO'!$A$1:$T$889,13,FALSE)</f>
        <v>XVI</v>
      </c>
      <c r="N870" s="178" t="str">
        <f>VLOOKUP(A870,'BASE REGISTRO AGOSTO'!$A$1:$T$889,14,FALSE)</f>
        <v xml:space="preserve"> San Nicolás</v>
      </c>
      <c r="O870" s="178" t="str">
        <f>VLOOKUP(A870,'BASE REGISTRO AGOSTO'!$A$1:$T$889,15,FALSE)</f>
        <v xml:space="preserve">Fonos:42-2-561416 / 42-2561443 / Celular Alcalde 95728771
</v>
      </c>
      <c r="P870" s="178" t="str">
        <f>VLOOKUP(A870,'BASE REGISTRO AGOSTO'!$A$1:$T$889,16,FALSE)</f>
        <v xml:space="preserve"> Email: municipalidadsannicolas@hotmail.com
ALCALDERICESANNICOLAS@GMAIL.COM</v>
      </c>
      <c r="Q870" s="178">
        <f>VLOOKUP(A870,'BASE REGISTRO AGOSTO'!$A$1:$T$889,17,FALSE)</f>
        <v>0</v>
      </c>
      <c r="R870" s="178">
        <f>VLOOKUP(A870,'BASE REGISTRO AGOSTO'!$A$1:$T$889,18,FALSE)</f>
        <v>91001</v>
      </c>
      <c r="S870" s="178" t="str">
        <f>VLOOKUP(A870,'BASE REGISTRO AGOSTO'!$A$1:$T$889,19,FALSE)</f>
        <v xml:space="preserve">No se acompañan. Aplica Informe Jurídico Nº 09, de  fecha 14 de marzo de 2011 del Departamento Jurídico y Dictamen Nº 070791, de 2009, de la Contraloría General de la República.  
</v>
      </c>
      <c r="T870" s="183">
        <f>VLOOKUP(A870,'BASE REGISTRO AGOSTO'!$A$1:$T$889,20,FALSE)</f>
        <v>40764</v>
      </c>
      <c r="U870" s="177">
        <v>7451</v>
      </c>
      <c r="V870" s="179">
        <v>4893746</v>
      </c>
      <c r="W870" s="179">
        <v>34398152</v>
      </c>
      <c r="X870" s="180">
        <v>44469</v>
      </c>
      <c r="Y870" s="176" t="s">
        <v>6489</v>
      </c>
      <c r="Z870" s="176" t="s">
        <v>6490</v>
      </c>
      <c r="AA870" s="181" t="s">
        <v>6692</v>
      </c>
    </row>
    <row r="871" spans="1:27" ht="15.75" customHeight="1" x14ac:dyDescent="0.2">
      <c r="A871" s="177">
        <v>7452</v>
      </c>
      <c r="B871" s="178" t="str">
        <f>VLOOKUP(A871,'BASE REGISTRO AGOSTO'!$A$1:$T$889,2,FALSE)</f>
        <v xml:space="preserve">
Organización no Gubernamental de Desarrollo Hogar Santa Catalina u ONG Santa Catalina
</v>
      </c>
      <c r="C871" s="178">
        <f>VLOOKUP(A871,'BASE REGISTRO AGOSTO'!$A$1:$T$889,3,FALSE)</f>
        <v>650401387</v>
      </c>
      <c r="D871" s="178" t="str">
        <f>VLOOKUP(A871,'BASE REGISTRO AGOSTO'!$A$1:$T$889,4,FALSE)</f>
        <v xml:space="preserve">Corporación de derecho privado.
</v>
      </c>
      <c r="E871" s="178" t="str">
        <f>VLOOKUP(A871,'BASE REGISTRO AGOSTO'!$A$1:$T$889,5,FALSE)</f>
        <v xml:space="preserve">Otorgado por Decreto Supremo N° 1920, de 20 de abril de 2011, del Ministerio de Justicia.
</v>
      </c>
      <c r="F871" s="178" t="str">
        <f>VLOOKUP(A871,'BASE REGISTRO AGOSTO'!$A$1:$T$889,6,FALSE)</f>
        <v xml:space="preserve">Certificado de Vigencia Folio Nº 500355985442, de 13 de noviembre de 2020, emitido por el Servicio de Registro Civil e Identificación.
</v>
      </c>
      <c r="G871" s="178" t="str">
        <f>VLOOKUP(A871,'BASE REGISTRO AGOSTO'!$A$1:$T$889,7,FALSE)</f>
        <v xml:space="preserve">La promoción del desarrollo, especialmente de las personas, familias, grupos y comunidades que viven en condiciones de pobreza y/o marginalidad.
</v>
      </c>
      <c r="H871" s="178" t="str">
        <f>VLOOKUP(A871,'BASE REGISTRO AGOSTO'!$A$1:$T$889,8,FALSE)</f>
        <v xml:space="preserve">Presidente: Alejandro Thomas Bas
Vicepdte: Luis Felipe Ovalle Valdés
Secretaria: Catalina Larraín Geisse
</v>
      </c>
      <c r="I871" s="178" t="str">
        <f>VLOOKUP(A871,'BASE REGISTRO AGOSTO'!$A$1:$T$889,9,FALSE)</f>
        <v>Directorio dura dos años en su cargo</v>
      </c>
      <c r="J871" s="178" t="str">
        <f>VLOOKUP(A871,'BASE REGISTRO AGOSTO'!$A$1:$T$889,10,FALSE)</f>
        <v xml:space="preserve">De 06 de junio de 2019 a 06 de junio de 2022.
</v>
      </c>
      <c r="K871" s="178" t="str">
        <f>VLOOKUP(A871,'BASE REGISTRO AGOSTO'!$A$1:$T$889,11,FALSE)</f>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
      <c r="L871" s="178" t="str">
        <f>VLOOKUP(A871,'BASE REGISTRO AGOSTO'!$A$1:$T$889,12,FALSE)</f>
        <v xml:space="preserve">Juan Castellón N° 4005, Quinta Normal, Santiago, Región Metropolitana. 
</v>
      </c>
      <c r="M871" s="178" t="str">
        <f>VLOOKUP(A871,'BASE REGISTRO AGOSTO'!$A$1:$T$889,13,FALSE)</f>
        <v>XIII</v>
      </c>
      <c r="N871" s="178" t="str">
        <f>VLOOKUP(A871,'BASE REGISTRO AGOSTO'!$A$1:$T$889,14,FALSE)</f>
        <v>Quinta Normal</v>
      </c>
      <c r="O871" s="178" t="str">
        <f>VLOOKUP(A871,'BASE REGISTRO AGOSTO'!$A$1:$T$889,15,FALSE)</f>
        <v>Teléfono 8944614</v>
      </c>
      <c r="P871" s="178">
        <f>VLOOKUP(A871,'BASE REGISTRO AGOSTO'!$A$1:$T$889,16,FALSE)</f>
        <v>0</v>
      </c>
      <c r="Q871" s="178">
        <f>VLOOKUP(A871,'BASE REGISTRO AGOSTO'!$A$1:$T$889,17,FALSE)</f>
        <v>0</v>
      </c>
      <c r="R871" s="178" t="str">
        <f>VLOOKUP(A871,'BASE REGISTRO AGOSTO'!$A$1:$T$889,18,FALSE)</f>
        <v>93401 Institución de Asistencia Social.</v>
      </c>
      <c r="S871" s="178" t="str">
        <f>VLOOKUP(A871,'BASE REGISTRO AGOSTO'!$A$1:$T$889,19,FALSE)</f>
        <v xml:space="preserve">Certificado correspondiente al año 2020, aprobado por el Sub Departamento de Supervisión Financiera.
</v>
      </c>
      <c r="T871" s="183">
        <f>VLOOKUP(A871,'BASE REGISTRO AGOSTO'!$A$1:$T$889,20,FALSE)</f>
        <v>40793</v>
      </c>
      <c r="U871" s="177">
        <v>7452</v>
      </c>
      <c r="V871" s="179">
        <v>20483189</v>
      </c>
      <c r="W871" s="179">
        <v>143342003</v>
      </c>
      <c r="X871" s="180">
        <v>44469</v>
      </c>
      <c r="Y871" s="176" t="s">
        <v>6489</v>
      </c>
      <c r="Z871" s="176" t="s">
        <v>6490</v>
      </c>
      <c r="AA871" s="181" t="s">
        <v>6622</v>
      </c>
    </row>
    <row r="872" spans="1:27" ht="15.75" customHeight="1" x14ac:dyDescent="0.2">
      <c r="A872" s="177">
        <v>7458</v>
      </c>
      <c r="B872" s="178" t="str">
        <f>VLOOKUP(A872,'BASE REGISTRO AGOSTO'!$A$1:$T$889,2,FALSE)</f>
        <v xml:space="preserve">
I. Municipalidad de Peñaflor
</v>
      </c>
      <c r="C872" s="178" t="str">
        <f>VLOOKUP(A872,'BASE REGISTRO AGOSTO'!$A$1:$T$889,3,FALSE)</f>
        <v>69071700K</v>
      </c>
      <c r="D872" s="178" t="str">
        <f>VLOOKUP(A872,'BASE REGISTRO AGOSTO'!$A$1:$T$889,4,FALSE)</f>
        <v>Municipalidad</v>
      </c>
      <c r="E872" s="178" t="str">
        <f>VLOOKUP(A872,'BASE REGISTRO AGOSTO'!$A$1:$T$889,5,FALSE)</f>
        <v>Constitución Política de la República, art. 107.</v>
      </c>
      <c r="F872" s="178" t="str">
        <f>VLOOKUP(A872,'BASE REGISTRO AGOSTO'!$A$1:$T$889,6,FALSE)</f>
        <v>Indefinida.</v>
      </c>
      <c r="G872" s="178" t="str">
        <f>VLOOKUP(A872,'BASE REGISTRO AGOSTO'!$A$1:$T$889,7,FALSE)</f>
        <v>Según Ley Orgánica Nº 18.695, arts. 1º al 4º.</v>
      </c>
      <c r="H872" s="178" t="str">
        <f>VLOOKUP(A872,'BASE REGISTRO AGOSTO'!$A$1:$T$889,8,FALSE)</f>
        <v>no tiene</v>
      </c>
      <c r="I872" s="178">
        <f>VLOOKUP(A872,'BASE REGISTRO AGOSTO'!$A$1:$T$889,9,FALSE)</f>
        <v>0</v>
      </c>
      <c r="J872" s="178">
        <f>VLOOKUP(A872,'BASE REGISTRO AGOSTO'!$A$1:$T$889,10,FALSE)</f>
        <v>0</v>
      </c>
      <c r="K872" s="178" t="str">
        <f>VLOOKUP(A872,'BASE REGISTRO AGOSTO'!$A$1:$T$889,11,FALSE)</f>
        <v xml:space="preserve">Nibaldo Favio Meza Garfia.  </v>
      </c>
      <c r="L872" s="178" t="str">
        <f>VLOOKUP(A872,'BASE REGISTRO AGOSTO'!$A$1:$T$889,12,FALSE)</f>
        <v xml:space="preserve">Calle Luis Araya Cereceda N°1215, comuna de Peñaflor, Región Metropolitana.
</v>
      </c>
      <c r="M872" s="178" t="str">
        <f>VLOOKUP(A872,'BASE REGISTRO AGOSTO'!$A$1:$T$889,13,FALSE)</f>
        <v>XIII</v>
      </c>
      <c r="N872" s="178" t="str">
        <f>VLOOKUP(A872,'BASE REGISTRO AGOSTO'!$A$1:$T$889,14,FALSE)</f>
        <v xml:space="preserve"> Peñaflor</v>
      </c>
      <c r="O872" s="178" t="str">
        <f>VLOOKUP(A872,'BASE REGISTRO AGOSTO'!$A$1:$T$889,15,FALSE)</f>
        <v>Teléfono: 56-24327700</v>
      </c>
      <c r="P872" s="178">
        <f>VLOOKUP(A872,'BASE REGISTRO AGOSTO'!$A$1:$T$889,16,FALSE)</f>
        <v>0</v>
      </c>
      <c r="Q872" s="178">
        <f>VLOOKUP(A872,'BASE REGISTRO AGOSTO'!$A$1:$T$889,17,FALSE)</f>
        <v>0</v>
      </c>
      <c r="R872" s="178">
        <f>VLOOKUP(A872,'BASE REGISTRO AGOSTO'!$A$1:$T$889,18,FALSE)</f>
        <v>91001</v>
      </c>
      <c r="S872" s="178" t="str">
        <f>VLOOKUP(A872,'BASE REGISTRO AGOSTO'!$A$1:$T$889,19,FALSE)</f>
        <v>No corresponde.</v>
      </c>
      <c r="T872" s="183">
        <f>VLOOKUP(A872,'BASE REGISTRO AGOSTO'!$A$1:$T$889,20,FALSE)</f>
        <v>40875</v>
      </c>
      <c r="U872" s="177">
        <v>7458</v>
      </c>
      <c r="V872" s="179">
        <v>5008220</v>
      </c>
      <c r="W872" s="179">
        <v>40065760</v>
      </c>
      <c r="X872" s="180">
        <v>44469</v>
      </c>
      <c r="Y872" s="176" t="s">
        <v>6489</v>
      </c>
      <c r="Z872" s="176" t="s">
        <v>6490</v>
      </c>
      <c r="AA872" s="181" t="s">
        <v>7479</v>
      </c>
    </row>
    <row r="873" spans="1:27" ht="15.75" customHeight="1" x14ac:dyDescent="0.2">
      <c r="A873" s="177">
        <v>7459</v>
      </c>
      <c r="B873" s="178" t="str">
        <f>VLOOKUP(A873,'BASE REGISTRO AGOSTO'!$A$1:$T$889,2,FALSE)</f>
        <v>Corporación Comunidad Terapéutica Esperanza</v>
      </c>
      <c r="C873" s="178">
        <f>VLOOKUP(A873,'BASE REGISTRO AGOSTO'!$A$1:$T$889,3,FALSE)</f>
        <v>650447174</v>
      </c>
      <c r="D873" s="178" t="str">
        <f>VLOOKUP(A873,'BASE REGISTRO AGOSTO'!$A$1:$T$889,4,FALSE)</f>
        <v>Corporación de Derecho Privado</v>
      </c>
      <c r="E873" s="178" t="str">
        <f>VLOOKUP(A873,'BASE REGISTRO AGOSTO'!$A$1:$T$889,5,FALSE)</f>
        <v>Otorgada por Decreto Exento  Nº 3782, de fecha 29 de Agosto de  2011, del Ministerio de Justicia.</v>
      </c>
      <c r="F873" s="178" t="str">
        <f>VLOOKUP(A873,'BASE REGISTRO AGOSTO'!$A$1:$T$889,6,FALSE)</f>
        <v xml:space="preserve">Certificado de vigencia de persona jurídica sin fines de lucro, folio N° 85423095, emitido por el SRCeI con fecha 08 de julio de 2021. 
</v>
      </c>
      <c r="G873" s="178" t="str">
        <f>VLOOKUP(A873,'BASE REGISTRO AGOSTO'!$A$1:$T$889,7,FALSE)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73" s="178" t="str">
        <f>VLOOKUP(A873,'BASE REGISTRO AGOSTO'!$A$1:$T$889,8,FALSE)</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873" s="178" t="str">
        <f>VLOOKUP(A873,'BASE REGISTRO AGOSTO'!$A$1:$T$889,9,FALSE)</f>
        <v xml:space="preserve">2 años. </v>
      </c>
      <c r="J873" s="178" t="str">
        <f>VLOOKUP(A873,'BASE REGISTRO AGOSTO'!$A$1:$T$889,10,FALSE)</f>
        <v>Del 15 de junio de 2021 al 15 de junio de 2023</v>
      </c>
      <c r="K873" s="178" t="str">
        <f>VLOOKUP(A873,'BASE REGISTRO AGOSTO'!$A$1:$T$889,11,FALSE)</f>
        <v xml:space="preserve">Presidente: Rodrigo  Escobar  Olmedo </v>
      </c>
      <c r="L873" s="178" t="str">
        <f>VLOOKUP(A873,'BASE REGISTRO AGOSTO'!$A$1:$T$889,12,FALSE)</f>
        <v xml:space="preserve">Calle Merced N° 741, sector centro, ciudad y comuna de Vallenar, Provincia  de Huasco, Región de Atacama.
</v>
      </c>
      <c r="M873" s="178" t="str">
        <f>VLOOKUP(A873,'BASE REGISTRO AGOSTO'!$A$1:$T$889,13,FALSE)</f>
        <v>III</v>
      </c>
      <c r="N873" s="178" t="str">
        <f>VLOOKUP(A873,'BASE REGISTRO AGOSTO'!$A$1:$T$889,14,FALSE)</f>
        <v>huasco</v>
      </c>
      <c r="O873" s="178" t="str">
        <f>VLOOKUP(A873,'BASE REGISTRO AGOSTO'!$A$1:$T$889,15,FALSE)</f>
        <v>Teléfono: 51 (2) 612617</v>
      </c>
      <c r="P873" s="178" t="str">
        <f>VLOOKUP(A873,'BASE REGISTRO AGOSTO'!$A$1:$T$889,16,FALSE)</f>
        <v>Correo electrónico: piehusco@hotmail.com
                            comesperanza@gmail.com</v>
      </c>
      <c r="Q873" s="178">
        <f>VLOOKUP(A873,'BASE REGISTRO AGOSTO'!$A$1:$T$889,17,FALSE)</f>
        <v>0</v>
      </c>
      <c r="R873" s="178" t="str">
        <f>VLOOKUP(A873,'BASE REGISTRO AGOSTO'!$A$1:$T$889,18,FALSE)</f>
        <v>93401: Institución de Asistencia Social</v>
      </c>
      <c r="S873" s="178" t="str">
        <f>VLOOKUP(A873,'BASE REGISTRO AGOSTO'!$A$1:$T$889,19,FALSE)</f>
        <v>Certificado Financiero, correspondiente al año 2020, aprobados por el Sub Departamento de Supervisión Fiannciera Nacional.</v>
      </c>
      <c r="T873" s="183">
        <f>VLOOKUP(A873,'BASE REGISTRO AGOSTO'!$A$1:$T$889,20,FALSE)</f>
        <v>40882</v>
      </c>
      <c r="U873" s="177">
        <v>7459</v>
      </c>
      <c r="V873" s="179">
        <v>7638525</v>
      </c>
      <c r="W873" s="179">
        <v>46654679</v>
      </c>
      <c r="X873" s="180">
        <v>44469</v>
      </c>
      <c r="Y873" s="176" t="s">
        <v>6489</v>
      </c>
      <c r="Z873" s="176" t="s">
        <v>6490</v>
      </c>
      <c r="AA873" s="181" t="s">
        <v>6561</v>
      </c>
    </row>
    <row r="874" spans="1:27" ht="15.75" customHeight="1" x14ac:dyDescent="0.2">
      <c r="A874" s="177">
        <v>7459</v>
      </c>
      <c r="B874" s="178" t="str">
        <f>VLOOKUP(A874,'BASE REGISTRO AGOSTO'!$A$1:$T$889,2,FALSE)</f>
        <v>Corporación Comunidad Terapéutica Esperanza</v>
      </c>
      <c r="C874" s="178">
        <f>VLOOKUP(A874,'BASE REGISTRO AGOSTO'!$A$1:$T$889,3,FALSE)</f>
        <v>650447174</v>
      </c>
      <c r="D874" s="178" t="str">
        <f>VLOOKUP(A874,'BASE REGISTRO AGOSTO'!$A$1:$T$889,4,FALSE)</f>
        <v>Corporación de Derecho Privado</v>
      </c>
      <c r="E874" s="178" t="str">
        <f>VLOOKUP(A874,'BASE REGISTRO AGOSTO'!$A$1:$T$889,5,FALSE)</f>
        <v>Otorgada por Decreto Exento  Nº 3782, de fecha 29 de Agosto de  2011, del Ministerio de Justicia.</v>
      </c>
      <c r="F874" s="178" t="str">
        <f>VLOOKUP(A874,'BASE REGISTRO AGOSTO'!$A$1:$T$889,6,FALSE)</f>
        <v xml:space="preserve">Certificado de vigencia de persona jurídica sin fines de lucro, folio N° 85423095, emitido por el SRCeI con fecha 08 de julio de 2021. 
</v>
      </c>
      <c r="G874" s="178" t="str">
        <f>VLOOKUP(A874,'BASE REGISTRO AGOSTO'!$A$1:$T$889,7,FALSE)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74" s="178" t="str">
        <f>VLOOKUP(A874,'BASE REGISTRO AGOSTO'!$A$1:$T$889,8,FALSE)</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874" s="178" t="str">
        <f>VLOOKUP(A874,'BASE REGISTRO AGOSTO'!$A$1:$T$889,9,FALSE)</f>
        <v xml:space="preserve">2 años. </v>
      </c>
      <c r="J874" s="178" t="str">
        <f>VLOOKUP(A874,'BASE REGISTRO AGOSTO'!$A$1:$T$889,10,FALSE)</f>
        <v>Del 15 de junio de 2021 al 15 de junio de 2023</v>
      </c>
      <c r="K874" s="178" t="str">
        <f>VLOOKUP(A874,'BASE REGISTRO AGOSTO'!$A$1:$T$889,11,FALSE)</f>
        <v xml:space="preserve">Presidente: Rodrigo  Escobar  Olmedo </v>
      </c>
      <c r="L874" s="178" t="str">
        <f>VLOOKUP(A874,'BASE REGISTRO AGOSTO'!$A$1:$T$889,12,FALSE)</f>
        <v xml:space="preserve">Calle Merced N° 741, sector centro, ciudad y comuna de Vallenar, Provincia  de Huasco, Región de Atacama.
</v>
      </c>
      <c r="M874" s="178" t="str">
        <f>VLOOKUP(A874,'BASE REGISTRO AGOSTO'!$A$1:$T$889,13,FALSE)</f>
        <v>III</v>
      </c>
      <c r="N874" s="178" t="str">
        <f>VLOOKUP(A874,'BASE REGISTRO AGOSTO'!$A$1:$T$889,14,FALSE)</f>
        <v>huasco</v>
      </c>
      <c r="O874" s="178" t="str">
        <f>VLOOKUP(A874,'BASE REGISTRO AGOSTO'!$A$1:$T$889,15,FALSE)</f>
        <v>Teléfono: 51 (2) 612617</v>
      </c>
      <c r="P874" s="178" t="str">
        <f>VLOOKUP(A874,'BASE REGISTRO AGOSTO'!$A$1:$T$889,16,FALSE)</f>
        <v>Correo electrónico: piehusco@hotmail.com
                            comesperanza@gmail.com</v>
      </c>
      <c r="Q874" s="178">
        <f>VLOOKUP(A874,'BASE REGISTRO AGOSTO'!$A$1:$T$889,17,FALSE)</f>
        <v>0</v>
      </c>
      <c r="R874" s="178" t="str">
        <f>VLOOKUP(A874,'BASE REGISTRO AGOSTO'!$A$1:$T$889,18,FALSE)</f>
        <v>93401: Institución de Asistencia Social</v>
      </c>
      <c r="S874" s="178" t="str">
        <f>VLOOKUP(A874,'BASE REGISTRO AGOSTO'!$A$1:$T$889,19,FALSE)</f>
        <v>Certificado Financiero, correspondiente al año 2020, aprobados por el Sub Departamento de Supervisión Fiannciera Nacional.</v>
      </c>
      <c r="T874" s="183">
        <f>VLOOKUP(A874,'BASE REGISTRO AGOSTO'!$A$1:$T$889,20,FALSE)</f>
        <v>40882</v>
      </c>
      <c r="U874" s="177">
        <v>7459</v>
      </c>
      <c r="V874" s="179">
        <v>22298975</v>
      </c>
      <c r="W874" s="179">
        <v>103452622</v>
      </c>
      <c r="X874" s="180">
        <v>44469</v>
      </c>
      <c r="Y874" s="176" t="s">
        <v>6489</v>
      </c>
      <c r="Z874" s="176" t="s">
        <v>6490</v>
      </c>
      <c r="AA874" s="181" t="s">
        <v>6514</v>
      </c>
    </row>
    <row r="875" spans="1:27" ht="15.75" customHeight="1" x14ac:dyDescent="0.2">
      <c r="A875" s="177">
        <v>7460</v>
      </c>
      <c r="B875" s="178" t="str">
        <f>VLOOKUP(A875,'BASE REGISTRO AGOSTO'!$A$1:$T$889,2,FALSE)</f>
        <v xml:space="preserve">
I. Municipalidad de Zapallar
</v>
      </c>
      <c r="C875" s="178">
        <f>VLOOKUP(A875,'BASE REGISTRO AGOSTO'!$A$1:$T$889,3,FALSE)</f>
        <v>690504006</v>
      </c>
      <c r="D875" s="178" t="str">
        <f>VLOOKUP(A875,'BASE REGISTRO AGOSTO'!$A$1:$T$889,4,FALSE)</f>
        <v>Municipalidad</v>
      </c>
      <c r="E875" s="178" t="str">
        <f>VLOOKUP(A875,'BASE REGISTRO AGOSTO'!$A$1:$T$889,5,FALSE)</f>
        <v>Constitución Política de la República, art. 107.</v>
      </c>
      <c r="F875" s="178" t="str">
        <f>VLOOKUP(A875,'BASE REGISTRO AGOSTO'!$A$1:$T$889,6,FALSE)</f>
        <v>Indefinida.</v>
      </c>
      <c r="G875" s="178" t="str">
        <f>VLOOKUP(A875,'BASE REGISTRO AGOSTO'!$A$1:$T$889,7,FALSE)</f>
        <v>Según Ley Orgánica Nº 18.695, arts. 1º al 4º.</v>
      </c>
      <c r="H875" s="178" t="str">
        <f>VLOOKUP(A875,'BASE REGISTRO AGOSTO'!$A$1:$T$889,8,FALSE)</f>
        <v>no tiene</v>
      </c>
      <c r="I875" s="178">
        <f>VLOOKUP(A875,'BASE REGISTRO AGOSTO'!$A$1:$T$889,9,FALSE)</f>
        <v>0</v>
      </c>
      <c r="J875" s="178">
        <f>VLOOKUP(A875,'BASE REGISTRO AGOSTO'!$A$1:$T$889,10,FALSE)</f>
        <v>0</v>
      </c>
      <c r="K875" s="178" t="str">
        <f>VLOOKUP(A875,'BASE REGISTRO AGOSTO'!$A$1:$T$889,11,FALSE)</f>
        <v>Nicolás Cox Urrejola</v>
      </c>
      <c r="L875" s="178" t="str">
        <f>VLOOKUP(A875,'BASE REGISTRO AGOSTO'!$A$1:$T$889,12,FALSE)</f>
        <v xml:space="preserve">Germán Riesco Nº 399,  comuna de Zapallar, Región de Valparaíso.
</v>
      </c>
      <c r="M875" s="178" t="str">
        <f>VLOOKUP(A875,'BASE REGISTRO AGOSTO'!$A$1:$T$889,13,FALSE)</f>
        <v>V</v>
      </c>
      <c r="N875" s="178" t="str">
        <f>VLOOKUP(A875,'BASE REGISTRO AGOSTO'!$A$1:$T$889,14,FALSE)</f>
        <v xml:space="preserve"> Zapallar</v>
      </c>
      <c r="O875" s="178" t="str">
        <f>VLOOKUP(A875,'BASE REGISTRO AGOSTO'!$A$1:$T$889,15,FALSE)</f>
        <v>Fono (33) 741040- 742000</v>
      </c>
      <c r="P875" s="178">
        <f>VLOOKUP(A875,'BASE REGISTRO AGOSTO'!$A$1:$T$889,16,FALSE)</f>
        <v>0</v>
      </c>
      <c r="Q875" s="178">
        <f>VLOOKUP(A875,'BASE REGISTRO AGOSTO'!$A$1:$T$889,17,FALSE)</f>
        <v>0</v>
      </c>
      <c r="R875" s="178">
        <f>VLOOKUP(A875,'BASE REGISTRO AGOSTO'!$A$1:$T$889,18,FALSE)</f>
        <v>91001</v>
      </c>
      <c r="S875" s="178" t="str">
        <f>VLOOKUP(A875,'BASE REGISTRO AGOSTO'!$A$1:$T$889,19,FALSE)</f>
        <v xml:space="preserve">No se acompañan. Aplica Informe Jurídico Nº 09, de  fecha 14 de marzo de 2011 del Departamento Jurídico y Dictamen Nº 070791, de 2009, de la Contraloría General de la República.  
</v>
      </c>
      <c r="T875" s="183">
        <f>VLOOKUP(A875,'BASE REGISTRO AGOSTO'!$A$1:$T$889,20,FALSE)</f>
        <v>40884</v>
      </c>
      <c r="U875" s="177">
        <v>7460</v>
      </c>
      <c r="V875" s="179">
        <v>3577299</v>
      </c>
      <c r="W875" s="179">
        <v>25144849</v>
      </c>
      <c r="X875" s="180">
        <v>44469</v>
      </c>
      <c r="Y875" s="176" t="s">
        <v>6489</v>
      </c>
      <c r="Z875" s="176" t="s">
        <v>6490</v>
      </c>
      <c r="AA875" s="181" t="s">
        <v>6696</v>
      </c>
    </row>
    <row r="876" spans="1:27" ht="15.75" customHeight="1" x14ac:dyDescent="0.2">
      <c r="A876" s="177">
        <v>7462</v>
      </c>
      <c r="B876" s="178" t="str">
        <f>VLOOKUP(A876,'BASE REGISTRO AGOSTO'!$A$1:$T$889,2,FALSE)</f>
        <v>Corporación  de Ayuda a la Familia</v>
      </c>
      <c r="C876" s="178">
        <f>VLOOKUP(A876,'BASE REGISTRO AGOSTO'!$A$1:$T$889,3,FALSE)</f>
        <v>650213203</v>
      </c>
      <c r="D876" s="178" t="str">
        <f>VLOOKUP(A876,'BASE REGISTRO AGOSTO'!$A$1:$T$889,4,FALSE)</f>
        <v>Corporación de Derecho Privado.</v>
      </c>
      <c r="E876" s="178" t="str">
        <f>VLOOKUP(A876,'BASE REGISTRO AGOSTO'!$A$1:$T$889,5,FALSE)</f>
        <v>Otorgada por Decreto Exento  Nº 314, de fecha 30  de marzo  de  2001, del Ministerio de Justicia.</v>
      </c>
      <c r="F876" s="178" t="str">
        <f>VLOOKUP(A876,'BASE REGISTRO AGOSTO'!$A$1:$T$889,6,FALSE)</f>
        <v>Certificado de Vigencia de persona jurídica sin fines de lucro, folio N° 500395541683, de 25 de junio de 2021, emitido por el Servicio de Registro Civil e Identificación</v>
      </c>
      <c r="G876" s="178" t="str">
        <f>VLOOKUP(A876,'BASE REGISTRO AGOSTO'!$A$1:$T$889,7,FALSE)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76" s="178" t="str">
        <f>VLOOKUP(A876,'BASE REGISTRO AGOSTO'!$A$1:$T$889,8,FALSE)</f>
        <v xml:space="preserve">Presidente:
Gastón Francisco José Pinochet Donoso, 
Vice Presidenta:
Carmen Luz Vidal Molina,
Secretario:
Patricio Alexis Villarreal Guajardo, 
Tesorero: 
Ricardo Rivano Vera, 
Director:
Fidel Antonio Aravena Zamudio, </v>
      </c>
      <c r="I876" s="178" t="str">
        <f>VLOOKUP(A876,'BASE REGISTRO AGOSTO'!$A$1:$T$889,9,FALSE)</f>
        <v>Dos años. Si, por cualquier causa no se efectúa oportunamente la elección de Directorio, se entenderá renovado el mandato de quienes se encuentran en funciones hasta que se realice la correspondiente elección.</v>
      </c>
      <c r="J876" s="178" t="str">
        <f>VLOOKUP(A876,'BASE REGISTRO AGOSTO'!$A$1:$T$889,10,FALSE)</f>
        <v>De 04 de marzo de 2021 a 04 de marzo de 2023.</v>
      </c>
      <c r="K876" s="178" t="str">
        <f>VLOOKUP(A876,'BASE REGISTRO AGOSTO'!$A$1:$T$889,11,FALSE)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76" s="178" t="str">
        <f>VLOOKUP(A876,'BASE REGISTRO AGOSTO'!$A$1:$T$889,12,FALSE)</f>
        <v xml:space="preserve">Uno Oriente N°1550, comuna de Talca, Región del Maule. </v>
      </c>
      <c r="M876" s="178" t="str">
        <f>VLOOKUP(A876,'BASE REGISTRO AGOSTO'!$A$1:$T$889,13,FALSE)</f>
        <v>VII</v>
      </c>
      <c r="N876" s="178" t="str">
        <f>VLOOKUP(A876,'BASE REGISTRO AGOSTO'!$A$1:$T$889,14,FALSE)</f>
        <v>talca</v>
      </c>
      <c r="O876" s="178" t="str">
        <f>VLOOKUP(A876,'BASE REGISTRO AGOSTO'!$A$1:$T$889,15,FALSE)</f>
        <v>71 2 235092</v>
      </c>
      <c r="P876" s="178" t="str">
        <f>VLOOKUP(A876,'BASE REGISTRO AGOSTO'!$A$1:$T$889,16,FALSE)</f>
        <v>569 50000481</v>
      </c>
      <c r="Q876" s="178">
        <f>VLOOKUP(A876,'BASE REGISTRO AGOSTO'!$A$1:$T$889,17,FALSE)</f>
        <v>0</v>
      </c>
      <c r="R876" s="178" t="str">
        <f>VLOOKUP(A876,'BASE REGISTRO AGOSTO'!$A$1:$T$889,18,FALSE)</f>
        <v>93401: Institución de Asistencia Social</v>
      </c>
      <c r="S876" s="178" t="str">
        <f>VLOOKUP(A876,'BASE REGISTRO AGOSTO'!$A$1:$T$889,19,FALSE)</f>
        <v xml:space="preserve">Certificado de antecedentes financieros, correspondientes al año 2020, APROBADOS POR El Subdepartamento de Supervisión Financiera Nacional. </v>
      </c>
      <c r="T876" s="183">
        <f>VLOOKUP(A876,'BASE REGISTRO AGOSTO'!$A$1:$T$889,20,FALSE)</f>
        <v>43174</v>
      </c>
      <c r="U876" s="177">
        <v>7462</v>
      </c>
      <c r="V876" s="179">
        <v>107555728</v>
      </c>
      <c r="W876" s="179">
        <v>331713629</v>
      </c>
      <c r="X876" s="180">
        <v>44469</v>
      </c>
      <c r="Y876" s="176" t="s">
        <v>6489</v>
      </c>
      <c r="Z876" s="176" t="s">
        <v>6490</v>
      </c>
      <c r="AA876" s="181" t="s">
        <v>6522</v>
      </c>
    </row>
    <row r="877" spans="1:27" ht="15.75" customHeight="1" x14ac:dyDescent="0.2">
      <c r="A877" s="177">
        <v>7462</v>
      </c>
      <c r="B877" s="178" t="str">
        <f>VLOOKUP(A877,'BASE REGISTRO AGOSTO'!$A$1:$T$889,2,FALSE)</f>
        <v>Corporación  de Ayuda a la Familia</v>
      </c>
      <c r="C877" s="178">
        <f>VLOOKUP(A877,'BASE REGISTRO AGOSTO'!$A$1:$T$889,3,FALSE)</f>
        <v>650213203</v>
      </c>
      <c r="D877" s="178" t="str">
        <f>VLOOKUP(A877,'BASE REGISTRO AGOSTO'!$A$1:$T$889,4,FALSE)</f>
        <v>Corporación de Derecho Privado.</v>
      </c>
      <c r="E877" s="178" t="str">
        <f>VLOOKUP(A877,'BASE REGISTRO AGOSTO'!$A$1:$T$889,5,FALSE)</f>
        <v>Otorgada por Decreto Exento  Nº 314, de fecha 30  de marzo  de  2001, del Ministerio de Justicia.</v>
      </c>
      <c r="F877" s="178" t="str">
        <f>VLOOKUP(A877,'BASE REGISTRO AGOSTO'!$A$1:$T$889,6,FALSE)</f>
        <v>Certificado de Vigencia de persona jurídica sin fines de lucro, folio N° 500395541683, de 25 de junio de 2021, emitido por el Servicio de Registro Civil e Identificación</v>
      </c>
      <c r="G877" s="178" t="str">
        <f>VLOOKUP(A877,'BASE REGISTRO AGOSTO'!$A$1:$T$889,7,FALSE)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77" s="178" t="str">
        <f>VLOOKUP(A877,'BASE REGISTRO AGOSTO'!$A$1:$T$889,8,FALSE)</f>
        <v xml:space="preserve">Presidente:
Gastón Francisco José Pinochet Donoso, 
Vice Presidenta:
Carmen Luz Vidal Molina,
Secretario:
Patricio Alexis Villarreal Guajardo, 
Tesorero: 
Ricardo Rivano Vera, 
Director:
Fidel Antonio Aravena Zamudio, </v>
      </c>
      <c r="I877" s="178" t="str">
        <f>VLOOKUP(A877,'BASE REGISTRO AGOSTO'!$A$1:$T$889,9,FALSE)</f>
        <v>Dos años. Si, por cualquier causa no se efectúa oportunamente la elección de Directorio, se entenderá renovado el mandato de quienes se encuentran en funciones hasta que se realice la correspondiente elección.</v>
      </c>
      <c r="J877" s="178" t="str">
        <f>VLOOKUP(A877,'BASE REGISTRO AGOSTO'!$A$1:$T$889,10,FALSE)</f>
        <v>De 04 de marzo de 2021 a 04 de marzo de 2023.</v>
      </c>
      <c r="K877" s="178" t="str">
        <f>VLOOKUP(A877,'BASE REGISTRO AGOSTO'!$A$1:$T$889,11,FALSE)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77" s="178" t="str">
        <f>VLOOKUP(A877,'BASE REGISTRO AGOSTO'!$A$1:$T$889,12,FALSE)</f>
        <v xml:space="preserve">Uno Oriente N°1550, comuna de Talca, Región del Maule. </v>
      </c>
      <c r="M877" s="178" t="str">
        <f>VLOOKUP(A877,'BASE REGISTRO AGOSTO'!$A$1:$T$889,13,FALSE)</f>
        <v>VII</v>
      </c>
      <c r="N877" s="178" t="str">
        <f>VLOOKUP(A877,'BASE REGISTRO AGOSTO'!$A$1:$T$889,14,FALSE)</f>
        <v>talca</v>
      </c>
      <c r="O877" s="178" t="str">
        <f>VLOOKUP(A877,'BASE REGISTRO AGOSTO'!$A$1:$T$889,15,FALSE)</f>
        <v>71 2 235092</v>
      </c>
      <c r="P877" s="178" t="str">
        <f>VLOOKUP(A877,'BASE REGISTRO AGOSTO'!$A$1:$T$889,16,FALSE)</f>
        <v>569 50000481</v>
      </c>
      <c r="Q877" s="178">
        <f>VLOOKUP(A877,'BASE REGISTRO AGOSTO'!$A$1:$T$889,17,FALSE)</f>
        <v>0</v>
      </c>
      <c r="R877" s="178" t="str">
        <f>VLOOKUP(A877,'BASE REGISTRO AGOSTO'!$A$1:$T$889,18,FALSE)</f>
        <v>93401: Institución de Asistencia Social</v>
      </c>
      <c r="S877" s="178" t="str">
        <f>VLOOKUP(A877,'BASE REGISTRO AGOSTO'!$A$1:$T$889,19,FALSE)</f>
        <v xml:space="preserve">Certificado de antecedentes financieros, correspondientes al año 2020, APROBADOS POR El Subdepartamento de Supervisión Financiera Nacional. </v>
      </c>
      <c r="T877" s="183">
        <f>VLOOKUP(A877,'BASE REGISTRO AGOSTO'!$A$1:$T$889,20,FALSE)</f>
        <v>43174</v>
      </c>
      <c r="U877" s="177">
        <v>7462</v>
      </c>
      <c r="V877" s="179">
        <v>15710812</v>
      </c>
      <c r="W877" s="179">
        <v>90236272</v>
      </c>
      <c r="X877" s="180">
        <v>44469</v>
      </c>
      <c r="Y877" s="176" t="s">
        <v>6489</v>
      </c>
      <c r="Z877" s="176" t="s">
        <v>6490</v>
      </c>
      <c r="AA877" s="181" t="s">
        <v>6599</v>
      </c>
    </row>
    <row r="878" spans="1:27" ht="15.75" customHeight="1" x14ac:dyDescent="0.2">
      <c r="A878" s="177">
        <v>7462</v>
      </c>
      <c r="B878" s="178" t="str">
        <f>VLOOKUP(A878,'BASE REGISTRO AGOSTO'!$A$1:$T$889,2,FALSE)</f>
        <v>Corporación  de Ayuda a la Familia</v>
      </c>
      <c r="C878" s="178">
        <f>VLOOKUP(A878,'BASE REGISTRO AGOSTO'!$A$1:$T$889,3,FALSE)</f>
        <v>650213203</v>
      </c>
      <c r="D878" s="178" t="str">
        <f>VLOOKUP(A878,'BASE REGISTRO AGOSTO'!$A$1:$T$889,4,FALSE)</f>
        <v>Corporación de Derecho Privado.</v>
      </c>
      <c r="E878" s="178" t="str">
        <f>VLOOKUP(A878,'BASE REGISTRO AGOSTO'!$A$1:$T$889,5,FALSE)</f>
        <v>Otorgada por Decreto Exento  Nº 314, de fecha 30  de marzo  de  2001, del Ministerio de Justicia.</v>
      </c>
      <c r="F878" s="178" t="str">
        <f>VLOOKUP(A878,'BASE REGISTRO AGOSTO'!$A$1:$T$889,6,FALSE)</f>
        <v>Certificado de Vigencia de persona jurídica sin fines de lucro, folio N° 500395541683, de 25 de junio de 2021, emitido por el Servicio de Registro Civil e Identificación</v>
      </c>
      <c r="G878" s="178" t="str">
        <f>VLOOKUP(A878,'BASE REGISTRO AGOSTO'!$A$1:$T$889,7,FALSE)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78" s="178" t="str">
        <f>VLOOKUP(A878,'BASE REGISTRO AGOSTO'!$A$1:$T$889,8,FALSE)</f>
        <v xml:space="preserve">Presidente:
Gastón Francisco José Pinochet Donoso, 
Vice Presidenta:
Carmen Luz Vidal Molina,
Secretario:
Patricio Alexis Villarreal Guajardo, 
Tesorero: 
Ricardo Rivano Vera, 
Director:
Fidel Antonio Aravena Zamudio, </v>
      </c>
      <c r="I878" s="178" t="str">
        <f>VLOOKUP(A878,'BASE REGISTRO AGOSTO'!$A$1:$T$889,9,FALSE)</f>
        <v>Dos años. Si, por cualquier causa no se efectúa oportunamente la elección de Directorio, se entenderá renovado el mandato de quienes se encuentran en funciones hasta que se realice la correspondiente elección.</v>
      </c>
      <c r="J878" s="178" t="str">
        <f>VLOOKUP(A878,'BASE REGISTRO AGOSTO'!$A$1:$T$889,10,FALSE)</f>
        <v>De 04 de marzo de 2021 a 04 de marzo de 2023.</v>
      </c>
      <c r="K878" s="178" t="str">
        <f>VLOOKUP(A878,'BASE REGISTRO AGOSTO'!$A$1:$T$889,11,FALSE)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78" s="178" t="str">
        <f>VLOOKUP(A878,'BASE REGISTRO AGOSTO'!$A$1:$T$889,12,FALSE)</f>
        <v xml:space="preserve">Uno Oriente N°1550, comuna de Talca, Región del Maule. </v>
      </c>
      <c r="M878" s="178" t="str">
        <f>VLOOKUP(A878,'BASE REGISTRO AGOSTO'!$A$1:$T$889,13,FALSE)</f>
        <v>VII</v>
      </c>
      <c r="N878" s="178" t="str">
        <f>VLOOKUP(A878,'BASE REGISTRO AGOSTO'!$A$1:$T$889,14,FALSE)</f>
        <v>talca</v>
      </c>
      <c r="O878" s="178" t="str">
        <f>VLOOKUP(A878,'BASE REGISTRO AGOSTO'!$A$1:$T$889,15,FALSE)</f>
        <v>71 2 235092</v>
      </c>
      <c r="P878" s="178" t="str">
        <f>VLOOKUP(A878,'BASE REGISTRO AGOSTO'!$A$1:$T$889,16,FALSE)</f>
        <v>569 50000481</v>
      </c>
      <c r="Q878" s="178">
        <f>VLOOKUP(A878,'BASE REGISTRO AGOSTO'!$A$1:$T$889,17,FALSE)</f>
        <v>0</v>
      </c>
      <c r="R878" s="178" t="str">
        <f>VLOOKUP(A878,'BASE REGISTRO AGOSTO'!$A$1:$T$889,18,FALSE)</f>
        <v>93401: Institución de Asistencia Social</v>
      </c>
      <c r="S878" s="178" t="str">
        <f>VLOOKUP(A878,'BASE REGISTRO AGOSTO'!$A$1:$T$889,19,FALSE)</f>
        <v xml:space="preserve">Certificado de antecedentes financieros, correspondientes al año 2020, APROBADOS POR El Subdepartamento de Supervisión Financiera Nacional. </v>
      </c>
      <c r="T878" s="183">
        <f>VLOOKUP(A878,'BASE REGISTRO AGOSTO'!$A$1:$T$889,20,FALSE)</f>
        <v>43174</v>
      </c>
      <c r="U878" s="177">
        <v>7462</v>
      </c>
      <c r="V878" s="179">
        <v>50312104</v>
      </c>
      <c r="W878" s="179">
        <v>426136574</v>
      </c>
      <c r="X878" s="180">
        <v>44469</v>
      </c>
      <c r="Y878" s="176" t="s">
        <v>6489</v>
      </c>
      <c r="Z878" s="176" t="s">
        <v>6490</v>
      </c>
      <c r="AA878" s="181" t="s">
        <v>6508</v>
      </c>
    </row>
    <row r="879" spans="1:27" ht="15.75" customHeight="1" x14ac:dyDescent="0.2">
      <c r="A879" s="177">
        <v>7463</v>
      </c>
      <c r="B879" s="178" t="str">
        <f>VLOOKUP(A879,'BASE REGISTRO AGOSTO'!$A$1:$T$889,2,FALSE)</f>
        <v xml:space="preserve">Corporación Municipal de Desarrollo Social de San Joaquín
</v>
      </c>
      <c r="C879" s="178">
        <f>VLOOKUP(A879,'BASE REGISTRO AGOSTO'!$A$1:$T$889,3,FALSE)</f>
        <v>714555006</v>
      </c>
      <c r="D879" s="178" t="str">
        <f>VLOOKUP(A879,'BASE REGISTRO AGOSTO'!$A$1:$T$889,4,FALSE)</f>
        <v>Corporación de Derecho Privado.</v>
      </c>
      <c r="E879" s="178" t="str">
        <f>VLOOKUP(A879,'BASE REGISTRO AGOSTO'!$A$1:$T$889,5,FALSE)</f>
        <v xml:space="preserve">Decreto Supremo Nº 1312, de 23 de diciembre de 1987, del Ministerio de Justicia. </v>
      </c>
      <c r="F879" s="178" t="str">
        <f>VLOOKUP(A879,'BASE REGISTRO AGOSTO'!$A$1:$T$889,6,FALSE)</f>
        <v>Certificado de Vigencia folio Nº 500345592485, de 14 de septiembre de 2020, del Servicio de Registro Civil e identificación.</v>
      </c>
      <c r="G879" s="178" t="str">
        <f>VLOOKUP(A879,'BASE REGISTRO AGOSTO'!$A$1:$T$889,7,FALSE)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79" s="178" t="str">
        <f>VLOOKUP(A879,'BASE REGISTRO AGOSTO'!$A$1:$T$889,8,FALSE)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79" s="178" t="str">
        <f>VLOOKUP(A879,'BASE REGISTRO AGOSTO'!$A$1:$T$889,9,FALSE)</f>
        <v>Dos años, pudiendo ser reelegidos.</v>
      </c>
      <c r="J879" s="178" t="str">
        <f>VLOOKUP(A879,'BASE REGISTRO AGOSTO'!$A$1:$T$889,10,FALSE)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79" s="178" t="str">
        <f>VLOOKUP(A879,'BASE REGISTRO AGOSTO'!$A$1:$T$889,11,FALSE)</f>
        <v>Secretario General: Alvaro Medina Cisternas, 
Secretario General Subrogante: Juan Ilabaca Mendoza (Director Área Salud Municipal)</v>
      </c>
      <c r="L879" s="178" t="str">
        <f>VLOOKUP(A879,'BASE REGISTRO AGOSTO'!$A$1:$T$889,12,FALSE)</f>
        <v xml:space="preserve">Avenida Santa Rosa N° 2606, 3° piso, comuna de San Joaquín, Región Metropolitana
</v>
      </c>
      <c r="M879" s="178" t="str">
        <f>VLOOKUP(A879,'BASE REGISTRO AGOSTO'!$A$1:$T$889,13,FALSE)</f>
        <v>XIII</v>
      </c>
      <c r="N879" s="178" t="str">
        <f>VLOOKUP(A879,'BASE REGISTRO AGOSTO'!$A$1:$T$889,14,FALSE)</f>
        <v>San Joaquín</v>
      </c>
      <c r="O879" s="178">
        <f>VLOOKUP(A879,'BASE REGISTRO AGOSTO'!$A$1:$T$889,15,FALSE)</f>
        <v>3604100</v>
      </c>
      <c r="P879" s="178" t="str">
        <f>VLOOKUP(A879,'BASE REGISTRO AGOSTO'!$A$1:$T$889,16,FALSE)</f>
        <v>Correo Electrónico: alvaromedina@cormusanjoaquin.cl</v>
      </c>
      <c r="Q879" s="178">
        <f>VLOOKUP(A879,'BASE REGISTRO AGOSTO'!$A$1:$T$889,17,FALSE)</f>
        <v>0</v>
      </c>
      <c r="R879" s="178">
        <f>VLOOKUP(A879,'BASE REGISTRO AGOSTO'!$A$1:$T$889,18,FALSE)</f>
        <v>93401</v>
      </c>
      <c r="S879" s="178" t="str">
        <f>VLOOKUP(A879,'BASE REGISTRO AGOSTO'!$A$1:$T$889,19,FALSE)</f>
        <v>Se acompaña certificado financiero correspondiente al año 2019, remitido para aprobación del Sub Departamento de Supervisión Financiera Nacional.</v>
      </c>
      <c r="T879" s="183">
        <f>VLOOKUP(A879,'BASE REGISTRO AGOSTO'!$A$1:$T$889,20,FALSE)</f>
        <v>41012</v>
      </c>
      <c r="U879" s="177">
        <v>7463</v>
      </c>
      <c r="V879" s="179">
        <v>0</v>
      </c>
      <c r="W879" s="179">
        <v>78091499</v>
      </c>
      <c r="X879" s="180">
        <v>44469</v>
      </c>
      <c r="Y879" s="176" t="s">
        <v>6489</v>
      </c>
      <c r="Z879" s="176" t="s">
        <v>6490</v>
      </c>
      <c r="AA879" s="181" t="s">
        <v>6555</v>
      </c>
    </row>
    <row r="880" spans="1:27" ht="15.75" customHeight="1" x14ac:dyDescent="0.2">
      <c r="A880" s="177">
        <v>7473</v>
      </c>
      <c r="B880" s="178" t="str">
        <f>VLOOKUP(A880,'BASE REGISTRO AGOSTO'!$A$1:$T$889,2,FALSE)</f>
        <v>Fundación Creseres</v>
      </c>
      <c r="C880" s="178">
        <f>VLOOKUP(A880,'BASE REGISTRO AGOSTO'!$A$1:$T$889,3,FALSE)</f>
        <v>650587340</v>
      </c>
      <c r="D880" s="178" t="str">
        <f>VLOOKUP(A880,'BASE REGISTRO AGOSTO'!$A$1:$T$889,4,FALSE)</f>
        <v>Fundación de Derecho Privado.</v>
      </c>
      <c r="E880" s="178" t="str">
        <f>VLOOKUP(A880,'BASE REGISTRO AGOSTO'!$A$1:$T$889,5,FALSE)</f>
        <v xml:space="preserve">Registro Nacional de Personas Jurídicas Nº860, del Servicio de Registro Civil e Identificación.
Fecha de concesión de Personalidad Jurídica: 19 de julio de 2012.
</v>
      </c>
      <c r="F880" s="178" t="str">
        <f>VLOOKUP(A880,'BASE REGISTRO AGOSTO'!$A$1:$T$889,6,FALSE)</f>
        <v>Certificado de Vigencia Folio Nº 500402711821, de fecha 09 de agosto de 2020, del Servicio de Registro Civil e Identificación.</v>
      </c>
      <c r="G880" s="178" t="str">
        <f>VLOOKUP(A880,'BASE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0" s="178" t="str">
        <f>VLOOKUP(A880,'BASE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0" s="178" t="str">
        <f>VLOOKUP(A880,'BASE REGISTRO AGOSTO'!$A$1:$T$889,9,FALSE)</f>
        <v xml:space="preserve">Dos años </v>
      </c>
      <c r="J880" s="178" t="str">
        <f>VLOOKUP(A880,'BASE REGISTRO AGOSTO'!$A$1:$T$889,10,FALSE)</f>
        <v xml:space="preserve">                         Última Elección de Directorio: 31 de marzo de 2020.
Duración: agosto 2020 a agosto de 2022.
</v>
      </c>
      <c r="K880" s="178" t="str">
        <f>VLOOKUP(A880,'BASE REGISTRO AGOSTO'!$A$1:$T$889,11,FALSE)</f>
        <v xml:space="preserve">Carmen Gloria Hidalgo Belmar 
</v>
      </c>
      <c r="L880" s="178" t="str">
        <f>VLOOKUP(A880,'BASE REGISTRO AGOSTO'!$A$1:$T$889,12,FALSE)</f>
        <v>O'higgins 416A comuna de Temuco, región de La Araucanía.</v>
      </c>
      <c r="M880" s="178" t="str">
        <f>VLOOKUP(A880,'BASE REGISTRO AGOSTO'!$A$1:$T$889,13,FALSE)</f>
        <v>IX</v>
      </c>
      <c r="N880" s="178" t="str">
        <f>VLOOKUP(A880,'BASE REGISTRO AGOSTO'!$A$1:$T$889,14,FALSE)</f>
        <v>Temuco</v>
      </c>
      <c r="O880" s="178">
        <f>VLOOKUP(A880,'BASE REGISTRO AGOSTO'!$A$1:$T$889,15,FALSE)</f>
        <v>0</v>
      </c>
      <c r="P880" s="178" t="str">
        <f>VLOOKUP(A880,'BASE REGISTRO AGOSTO'!$A$1:$T$889,16,FALSE)</f>
        <v xml:space="preserve">: dirección@fundacioncreseres.cl </v>
      </c>
      <c r="Q880" s="178">
        <f>VLOOKUP(A880,'BASE REGISTRO AGOSTO'!$A$1:$T$889,17,FALSE)</f>
        <v>0</v>
      </c>
      <c r="R880" s="178">
        <f>VLOOKUP(A880,'BASE REGISTRO AGOSTO'!$A$1:$T$889,18,FALSE)</f>
        <v>93401</v>
      </c>
      <c r="S880" s="178" t="str">
        <f>VLOOKUP(A880,'BASE REGISTRO AGOSTO'!$A$1:$T$889,19,FALSE)</f>
        <v>Se acompaña certificado de antecedentes financiares año 2020  aprobado por el Departamento de Supervisión financiera</v>
      </c>
      <c r="T880" s="183">
        <f>VLOOKUP(A880,'BASE REGISTRO AGOSTO'!$A$1:$T$889,20,FALSE)</f>
        <v>41340</v>
      </c>
      <c r="U880" s="177">
        <v>7473</v>
      </c>
      <c r="V880" s="179">
        <v>5501352</v>
      </c>
      <c r="W880" s="179">
        <v>71789015</v>
      </c>
      <c r="X880" s="180">
        <v>44469</v>
      </c>
      <c r="Y880" s="176" t="s">
        <v>6489</v>
      </c>
      <c r="Z880" s="176" t="s">
        <v>6490</v>
      </c>
      <c r="AA880" s="181" t="s">
        <v>6618</v>
      </c>
    </row>
    <row r="881" spans="1:27" ht="15.75" customHeight="1" x14ac:dyDescent="0.2">
      <c r="A881" s="177">
        <v>7473</v>
      </c>
      <c r="B881" s="178" t="str">
        <f>VLOOKUP(A881,'BASE REGISTRO AGOSTO'!$A$1:$T$889,2,FALSE)</f>
        <v>Fundación Creseres</v>
      </c>
      <c r="C881" s="178">
        <f>VLOOKUP(A881,'BASE REGISTRO AGOSTO'!$A$1:$T$889,3,FALSE)</f>
        <v>650587340</v>
      </c>
      <c r="D881" s="178" t="str">
        <f>VLOOKUP(A881,'BASE REGISTRO AGOSTO'!$A$1:$T$889,4,FALSE)</f>
        <v>Fundación de Derecho Privado.</v>
      </c>
      <c r="E881" s="178" t="str">
        <f>VLOOKUP(A881,'BASE REGISTRO AGOSTO'!$A$1:$T$889,5,FALSE)</f>
        <v xml:space="preserve">Registro Nacional de Personas Jurídicas Nº860, del Servicio de Registro Civil e Identificación.
Fecha de concesión de Personalidad Jurídica: 19 de julio de 2012.
</v>
      </c>
      <c r="F881" s="178" t="str">
        <f>VLOOKUP(A881,'BASE REGISTRO AGOSTO'!$A$1:$T$889,6,FALSE)</f>
        <v>Certificado de Vigencia Folio Nº 500402711821, de fecha 09 de agosto de 2020, del Servicio de Registro Civil e Identificación.</v>
      </c>
      <c r="G881" s="178" t="str">
        <f>VLOOKUP(A881,'BASE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1" s="178" t="str">
        <f>VLOOKUP(A881,'BASE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1" s="178" t="str">
        <f>VLOOKUP(A881,'BASE REGISTRO AGOSTO'!$A$1:$T$889,9,FALSE)</f>
        <v xml:space="preserve">Dos años </v>
      </c>
      <c r="J881" s="178" t="str">
        <f>VLOOKUP(A881,'BASE REGISTRO AGOSTO'!$A$1:$T$889,10,FALSE)</f>
        <v xml:space="preserve">                         Última Elección de Directorio: 31 de marzo de 2020.
Duración: agosto 2020 a agosto de 2022.
</v>
      </c>
      <c r="K881" s="178" t="str">
        <f>VLOOKUP(A881,'BASE REGISTRO AGOSTO'!$A$1:$T$889,11,FALSE)</f>
        <v xml:space="preserve">Carmen Gloria Hidalgo Belmar 
</v>
      </c>
      <c r="L881" s="178" t="str">
        <f>VLOOKUP(A881,'BASE REGISTRO AGOSTO'!$A$1:$T$889,12,FALSE)</f>
        <v>O'higgins 416A comuna de Temuco, región de La Araucanía.</v>
      </c>
      <c r="M881" s="178" t="str">
        <f>VLOOKUP(A881,'BASE REGISTRO AGOSTO'!$A$1:$T$889,13,FALSE)</f>
        <v>IX</v>
      </c>
      <c r="N881" s="178" t="str">
        <f>VLOOKUP(A881,'BASE REGISTRO AGOSTO'!$A$1:$T$889,14,FALSE)</f>
        <v>Temuco</v>
      </c>
      <c r="O881" s="178">
        <f>VLOOKUP(A881,'BASE REGISTRO AGOSTO'!$A$1:$T$889,15,FALSE)</f>
        <v>0</v>
      </c>
      <c r="P881" s="178" t="str">
        <f>VLOOKUP(A881,'BASE REGISTRO AGOSTO'!$A$1:$T$889,16,FALSE)</f>
        <v xml:space="preserve">: dirección@fundacioncreseres.cl </v>
      </c>
      <c r="Q881" s="178">
        <f>VLOOKUP(A881,'BASE REGISTRO AGOSTO'!$A$1:$T$889,17,FALSE)</f>
        <v>0</v>
      </c>
      <c r="R881" s="178">
        <f>VLOOKUP(A881,'BASE REGISTRO AGOSTO'!$A$1:$T$889,18,FALSE)</f>
        <v>93401</v>
      </c>
      <c r="S881" s="178" t="str">
        <f>VLOOKUP(A881,'BASE REGISTRO AGOSTO'!$A$1:$T$889,19,FALSE)</f>
        <v>Se acompaña certificado de antecedentes financiares año 2020  aprobado por el Departamento de Supervisión financiera</v>
      </c>
      <c r="T881" s="183">
        <f>VLOOKUP(A881,'BASE REGISTRO AGOSTO'!$A$1:$T$889,20,FALSE)</f>
        <v>41340</v>
      </c>
      <c r="U881" s="177">
        <v>7473</v>
      </c>
      <c r="V881" s="179">
        <v>15805284</v>
      </c>
      <c r="W881" s="179">
        <v>103176663</v>
      </c>
      <c r="X881" s="180">
        <v>44469</v>
      </c>
      <c r="Y881" s="176" t="s">
        <v>6489</v>
      </c>
      <c r="Z881" s="176" t="s">
        <v>6490</v>
      </c>
      <c r="AA881" s="181" t="s">
        <v>6515</v>
      </c>
    </row>
    <row r="882" spans="1:27" ht="15.75" customHeight="1" x14ac:dyDescent="0.2">
      <c r="A882" s="177">
        <v>7473</v>
      </c>
      <c r="B882" s="178" t="str">
        <f>VLOOKUP(A882,'BASE REGISTRO AGOSTO'!$A$1:$T$889,2,FALSE)</f>
        <v>Fundación Creseres</v>
      </c>
      <c r="C882" s="178">
        <f>VLOOKUP(A882,'BASE REGISTRO AGOSTO'!$A$1:$T$889,3,FALSE)</f>
        <v>650587340</v>
      </c>
      <c r="D882" s="178" t="str">
        <f>VLOOKUP(A882,'BASE REGISTRO AGOSTO'!$A$1:$T$889,4,FALSE)</f>
        <v>Fundación de Derecho Privado.</v>
      </c>
      <c r="E882" s="178" t="str">
        <f>VLOOKUP(A882,'BASE REGISTRO AGOSTO'!$A$1:$T$889,5,FALSE)</f>
        <v xml:space="preserve">Registro Nacional de Personas Jurídicas Nº860, del Servicio de Registro Civil e Identificación.
Fecha de concesión de Personalidad Jurídica: 19 de julio de 2012.
</v>
      </c>
      <c r="F882" s="178" t="str">
        <f>VLOOKUP(A882,'BASE REGISTRO AGOSTO'!$A$1:$T$889,6,FALSE)</f>
        <v>Certificado de Vigencia Folio Nº 500402711821, de fecha 09 de agosto de 2020, del Servicio de Registro Civil e Identificación.</v>
      </c>
      <c r="G882" s="178" t="str">
        <f>VLOOKUP(A882,'BASE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2" s="178" t="str">
        <f>VLOOKUP(A882,'BASE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2" s="178" t="str">
        <f>VLOOKUP(A882,'BASE REGISTRO AGOSTO'!$A$1:$T$889,9,FALSE)</f>
        <v xml:space="preserve">Dos años </v>
      </c>
      <c r="J882" s="178" t="str">
        <f>VLOOKUP(A882,'BASE REGISTRO AGOSTO'!$A$1:$T$889,10,FALSE)</f>
        <v xml:space="preserve">                         Última Elección de Directorio: 31 de marzo de 2020.
Duración: agosto 2020 a agosto de 2022.
</v>
      </c>
      <c r="K882" s="178" t="str">
        <f>VLOOKUP(A882,'BASE REGISTRO AGOSTO'!$A$1:$T$889,11,FALSE)</f>
        <v xml:space="preserve">Carmen Gloria Hidalgo Belmar 
</v>
      </c>
      <c r="L882" s="178" t="str">
        <f>VLOOKUP(A882,'BASE REGISTRO AGOSTO'!$A$1:$T$889,12,FALSE)</f>
        <v>O'higgins 416A comuna de Temuco, región de La Araucanía.</v>
      </c>
      <c r="M882" s="178" t="str">
        <f>VLOOKUP(A882,'BASE REGISTRO AGOSTO'!$A$1:$T$889,13,FALSE)</f>
        <v>IX</v>
      </c>
      <c r="N882" s="178" t="str">
        <f>VLOOKUP(A882,'BASE REGISTRO AGOSTO'!$A$1:$T$889,14,FALSE)</f>
        <v>Temuco</v>
      </c>
      <c r="O882" s="178">
        <f>VLOOKUP(A882,'BASE REGISTRO AGOSTO'!$A$1:$T$889,15,FALSE)</f>
        <v>0</v>
      </c>
      <c r="P882" s="178" t="str">
        <f>VLOOKUP(A882,'BASE REGISTRO AGOSTO'!$A$1:$T$889,16,FALSE)</f>
        <v xml:space="preserve">: dirección@fundacioncreseres.cl </v>
      </c>
      <c r="Q882" s="178">
        <f>VLOOKUP(A882,'BASE REGISTRO AGOSTO'!$A$1:$T$889,17,FALSE)</f>
        <v>0</v>
      </c>
      <c r="R882" s="178">
        <f>VLOOKUP(A882,'BASE REGISTRO AGOSTO'!$A$1:$T$889,18,FALSE)</f>
        <v>93401</v>
      </c>
      <c r="S882" s="178" t="str">
        <f>VLOOKUP(A882,'BASE REGISTRO AGOSTO'!$A$1:$T$889,19,FALSE)</f>
        <v>Se acompaña certificado de antecedentes financiares año 2020  aprobado por el Departamento de Supervisión financiera</v>
      </c>
      <c r="T882" s="183">
        <f>VLOOKUP(A882,'BASE REGISTRO AGOSTO'!$A$1:$T$889,20,FALSE)</f>
        <v>41340</v>
      </c>
      <c r="U882" s="177">
        <v>7473</v>
      </c>
      <c r="V882" s="179">
        <v>11651440</v>
      </c>
      <c r="W882" s="179">
        <v>33321888</v>
      </c>
      <c r="X882" s="180">
        <v>44469</v>
      </c>
      <c r="Y882" s="176" t="s">
        <v>6489</v>
      </c>
      <c r="Z882" s="176" t="s">
        <v>6490</v>
      </c>
      <c r="AA882" s="181" t="s">
        <v>211</v>
      </c>
    </row>
    <row r="883" spans="1:27" ht="15.75" customHeight="1" x14ac:dyDescent="0.2">
      <c r="A883" s="177">
        <v>7473</v>
      </c>
      <c r="B883" s="178" t="str">
        <f>VLOOKUP(A883,'BASE REGISTRO AGOSTO'!$A$1:$T$889,2,FALSE)</f>
        <v>Fundación Creseres</v>
      </c>
      <c r="C883" s="178">
        <f>VLOOKUP(A883,'BASE REGISTRO AGOSTO'!$A$1:$T$889,3,FALSE)</f>
        <v>650587340</v>
      </c>
      <c r="D883" s="178" t="str">
        <f>VLOOKUP(A883,'BASE REGISTRO AGOSTO'!$A$1:$T$889,4,FALSE)</f>
        <v>Fundación de Derecho Privado.</v>
      </c>
      <c r="E883" s="178" t="str">
        <f>VLOOKUP(A883,'BASE REGISTRO AGOSTO'!$A$1:$T$889,5,FALSE)</f>
        <v xml:space="preserve">Registro Nacional de Personas Jurídicas Nº860, del Servicio de Registro Civil e Identificación.
Fecha de concesión de Personalidad Jurídica: 19 de julio de 2012.
</v>
      </c>
      <c r="F883" s="178" t="str">
        <f>VLOOKUP(A883,'BASE REGISTRO AGOSTO'!$A$1:$T$889,6,FALSE)</f>
        <v>Certificado de Vigencia Folio Nº 500402711821, de fecha 09 de agosto de 2020, del Servicio de Registro Civil e Identificación.</v>
      </c>
      <c r="G883" s="178" t="str">
        <f>VLOOKUP(A883,'BASE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3" s="178" t="str">
        <f>VLOOKUP(A883,'BASE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3" s="178" t="str">
        <f>VLOOKUP(A883,'BASE REGISTRO AGOSTO'!$A$1:$T$889,9,FALSE)</f>
        <v xml:space="preserve">Dos años </v>
      </c>
      <c r="J883" s="178" t="str">
        <f>VLOOKUP(A883,'BASE REGISTRO AGOSTO'!$A$1:$T$889,10,FALSE)</f>
        <v xml:space="preserve">                         Última Elección de Directorio: 31 de marzo de 2020.
Duración: agosto 2020 a agosto de 2022.
</v>
      </c>
      <c r="K883" s="178" t="str">
        <f>VLOOKUP(A883,'BASE REGISTRO AGOSTO'!$A$1:$T$889,11,FALSE)</f>
        <v xml:space="preserve">Carmen Gloria Hidalgo Belmar 
</v>
      </c>
      <c r="L883" s="178" t="str">
        <f>VLOOKUP(A883,'BASE REGISTRO AGOSTO'!$A$1:$T$889,12,FALSE)</f>
        <v>O'higgins 416A comuna de Temuco, región de La Araucanía.</v>
      </c>
      <c r="M883" s="178" t="str">
        <f>VLOOKUP(A883,'BASE REGISTRO AGOSTO'!$A$1:$T$889,13,FALSE)</f>
        <v>IX</v>
      </c>
      <c r="N883" s="178" t="str">
        <f>VLOOKUP(A883,'BASE REGISTRO AGOSTO'!$A$1:$T$889,14,FALSE)</f>
        <v>Temuco</v>
      </c>
      <c r="O883" s="178">
        <f>VLOOKUP(A883,'BASE REGISTRO AGOSTO'!$A$1:$T$889,15,FALSE)</f>
        <v>0</v>
      </c>
      <c r="P883" s="178" t="str">
        <f>VLOOKUP(A883,'BASE REGISTRO AGOSTO'!$A$1:$T$889,16,FALSE)</f>
        <v xml:space="preserve">: dirección@fundacioncreseres.cl </v>
      </c>
      <c r="Q883" s="178">
        <f>VLOOKUP(A883,'BASE REGISTRO AGOSTO'!$A$1:$T$889,17,FALSE)</f>
        <v>0</v>
      </c>
      <c r="R883" s="178">
        <f>VLOOKUP(A883,'BASE REGISTRO AGOSTO'!$A$1:$T$889,18,FALSE)</f>
        <v>93401</v>
      </c>
      <c r="S883" s="178" t="str">
        <f>VLOOKUP(A883,'BASE REGISTRO AGOSTO'!$A$1:$T$889,19,FALSE)</f>
        <v>Se acompaña certificado de antecedentes financiares año 2020  aprobado por el Departamento de Supervisión financiera</v>
      </c>
      <c r="T883" s="183">
        <f>VLOOKUP(A883,'BASE REGISTRO AGOSTO'!$A$1:$T$889,20,FALSE)</f>
        <v>41340</v>
      </c>
      <c r="U883" s="177">
        <v>7473</v>
      </c>
      <c r="V883" s="179">
        <v>16417996</v>
      </c>
      <c r="W883" s="179">
        <v>175056889</v>
      </c>
      <c r="X883" s="180">
        <v>44469</v>
      </c>
      <c r="Y883" s="176" t="s">
        <v>6489</v>
      </c>
      <c r="Z883" s="176" t="s">
        <v>6490</v>
      </c>
      <c r="AA883" s="181" t="s">
        <v>6509</v>
      </c>
    </row>
    <row r="884" spans="1:27" ht="15.75" customHeight="1" x14ac:dyDescent="0.2">
      <c r="A884" s="177">
        <v>7473</v>
      </c>
      <c r="B884" s="178" t="str">
        <f>VLOOKUP(A884,'BASE REGISTRO AGOSTO'!$A$1:$T$889,2,FALSE)</f>
        <v>Fundación Creseres</v>
      </c>
      <c r="C884" s="178">
        <f>VLOOKUP(A884,'BASE REGISTRO AGOSTO'!$A$1:$T$889,3,FALSE)</f>
        <v>650587340</v>
      </c>
      <c r="D884" s="178" t="str">
        <f>VLOOKUP(A884,'BASE REGISTRO AGOSTO'!$A$1:$T$889,4,FALSE)</f>
        <v>Fundación de Derecho Privado.</v>
      </c>
      <c r="E884" s="178" t="str">
        <f>VLOOKUP(A884,'BASE REGISTRO AGOSTO'!$A$1:$T$889,5,FALSE)</f>
        <v xml:space="preserve">Registro Nacional de Personas Jurídicas Nº860, del Servicio de Registro Civil e Identificación.
Fecha de concesión de Personalidad Jurídica: 19 de julio de 2012.
</v>
      </c>
      <c r="F884" s="178" t="str">
        <f>VLOOKUP(A884,'BASE REGISTRO AGOSTO'!$A$1:$T$889,6,FALSE)</f>
        <v>Certificado de Vigencia Folio Nº 500402711821, de fecha 09 de agosto de 2020, del Servicio de Registro Civil e Identificación.</v>
      </c>
      <c r="G884" s="178" t="str">
        <f>VLOOKUP(A884,'BASE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4" s="178" t="str">
        <f>VLOOKUP(A884,'BASE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4" s="178" t="str">
        <f>VLOOKUP(A884,'BASE REGISTRO AGOSTO'!$A$1:$T$889,9,FALSE)</f>
        <v xml:space="preserve">Dos años </v>
      </c>
      <c r="J884" s="178" t="str">
        <f>VLOOKUP(A884,'BASE REGISTRO AGOSTO'!$A$1:$T$889,10,FALSE)</f>
        <v xml:space="preserve">                         Última Elección de Directorio: 31 de marzo de 2020.
Duración: agosto 2020 a agosto de 2022.
</v>
      </c>
      <c r="K884" s="178" t="str">
        <f>VLOOKUP(A884,'BASE REGISTRO AGOSTO'!$A$1:$T$889,11,FALSE)</f>
        <v xml:space="preserve">Carmen Gloria Hidalgo Belmar 
</v>
      </c>
      <c r="L884" s="178" t="str">
        <f>VLOOKUP(A884,'BASE REGISTRO AGOSTO'!$A$1:$T$889,12,FALSE)</f>
        <v>O'higgins 416A comuna de Temuco, región de La Araucanía.</v>
      </c>
      <c r="M884" s="178" t="str">
        <f>VLOOKUP(A884,'BASE REGISTRO AGOSTO'!$A$1:$T$889,13,FALSE)</f>
        <v>IX</v>
      </c>
      <c r="N884" s="178" t="str">
        <f>VLOOKUP(A884,'BASE REGISTRO AGOSTO'!$A$1:$T$889,14,FALSE)</f>
        <v>Temuco</v>
      </c>
      <c r="O884" s="178">
        <f>VLOOKUP(A884,'BASE REGISTRO AGOSTO'!$A$1:$T$889,15,FALSE)</f>
        <v>0</v>
      </c>
      <c r="P884" s="178" t="str">
        <f>VLOOKUP(A884,'BASE REGISTRO AGOSTO'!$A$1:$T$889,16,FALSE)</f>
        <v xml:space="preserve">: dirección@fundacioncreseres.cl </v>
      </c>
      <c r="Q884" s="178">
        <f>VLOOKUP(A884,'BASE REGISTRO AGOSTO'!$A$1:$T$889,17,FALSE)</f>
        <v>0</v>
      </c>
      <c r="R884" s="178">
        <f>VLOOKUP(A884,'BASE REGISTRO AGOSTO'!$A$1:$T$889,18,FALSE)</f>
        <v>93401</v>
      </c>
      <c r="S884" s="178" t="str">
        <f>VLOOKUP(A884,'BASE REGISTRO AGOSTO'!$A$1:$T$889,19,FALSE)</f>
        <v>Se acompaña certificado de antecedentes financiares año 2020  aprobado por el Departamento de Supervisión financiera</v>
      </c>
      <c r="T884" s="183">
        <f>VLOOKUP(A884,'BASE REGISTRO AGOSTO'!$A$1:$T$889,20,FALSE)</f>
        <v>41340</v>
      </c>
      <c r="U884" s="177">
        <v>7473</v>
      </c>
      <c r="V884" s="179">
        <v>2826581</v>
      </c>
      <c r="W884" s="179">
        <v>20100125</v>
      </c>
      <c r="X884" s="180">
        <v>44469</v>
      </c>
      <c r="Y884" s="176" t="s">
        <v>6489</v>
      </c>
      <c r="Z884" s="176" t="s">
        <v>6490</v>
      </c>
      <c r="AA884" s="181" t="s">
        <v>6697</v>
      </c>
    </row>
    <row r="885" spans="1:27" ht="15.75" customHeight="1" x14ac:dyDescent="0.2">
      <c r="A885" s="177">
        <v>7473</v>
      </c>
      <c r="B885" s="178" t="str">
        <f>VLOOKUP(A885,'BASE REGISTRO AGOSTO'!$A$1:$T$889,2,FALSE)</f>
        <v>Fundación Creseres</v>
      </c>
      <c r="C885" s="178">
        <f>VLOOKUP(A885,'BASE REGISTRO AGOSTO'!$A$1:$T$889,3,FALSE)</f>
        <v>650587340</v>
      </c>
      <c r="D885" s="178" t="str">
        <f>VLOOKUP(A885,'BASE REGISTRO AGOSTO'!$A$1:$T$889,4,FALSE)</f>
        <v>Fundación de Derecho Privado.</v>
      </c>
      <c r="E885" s="178" t="str">
        <f>VLOOKUP(A885,'BASE REGISTRO AGOSTO'!$A$1:$T$889,5,FALSE)</f>
        <v xml:space="preserve">Registro Nacional de Personas Jurídicas Nº860, del Servicio de Registro Civil e Identificación.
Fecha de concesión de Personalidad Jurídica: 19 de julio de 2012.
</v>
      </c>
      <c r="F885" s="178" t="str">
        <f>VLOOKUP(A885,'BASE REGISTRO AGOSTO'!$A$1:$T$889,6,FALSE)</f>
        <v>Certificado de Vigencia Folio Nº 500402711821, de fecha 09 de agosto de 2020, del Servicio de Registro Civil e Identificación.</v>
      </c>
      <c r="G885" s="178" t="str">
        <f>VLOOKUP(A885,'BASE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5" s="178" t="str">
        <f>VLOOKUP(A885,'BASE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5" s="178" t="str">
        <f>VLOOKUP(A885,'BASE REGISTRO AGOSTO'!$A$1:$T$889,9,FALSE)</f>
        <v xml:space="preserve">Dos años </v>
      </c>
      <c r="J885" s="178" t="str">
        <f>VLOOKUP(A885,'BASE REGISTRO AGOSTO'!$A$1:$T$889,10,FALSE)</f>
        <v xml:space="preserve">                         Última Elección de Directorio: 31 de marzo de 2020.
Duración: agosto 2020 a agosto de 2022.
</v>
      </c>
      <c r="K885" s="178" t="str">
        <f>VLOOKUP(A885,'BASE REGISTRO AGOSTO'!$A$1:$T$889,11,FALSE)</f>
        <v xml:space="preserve">Carmen Gloria Hidalgo Belmar 
</v>
      </c>
      <c r="L885" s="178" t="str">
        <f>VLOOKUP(A885,'BASE REGISTRO AGOSTO'!$A$1:$T$889,12,FALSE)</f>
        <v>O'higgins 416A comuna de Temuco, región de La Araucanía.</v>
      </c>
      <c r="M885" s="178" t="str">
        <f>VLOOKUP(A885,'BASE REGISTRO AGOSTO'!$A$1:$T$889,13,FALSE)</f>
        <v>IX</v>
      </c>
      <c r="N885" s="178" t="str">
        <f>VLOOKUP(A885,'BASE REGISTRO AGOSTO'!$A$1:$T$889,14,FALSE)</f>
        <v>Temuco</v>
      </c>
      <c r="O885" s="178">
        <f>VLOOKUP(A885,'BASE REGISTRO AGOSTO'!$A$1:$T$889,15,FALSE)</f>
        <v>0</v>
      </c>
      <c r="P885" s="178" t="str">
        <f>VLOOKUP(A885,'BASE REGISTRO AGOSTO'!$A$1:$T$889,16,FALSE)</f>
        <v xml:space="preserve">: dirección@fundacioncreseres.cl </v>
      </c>
      <c r="Q885" s="178">
        <f>VLOOKUP(A885,'BASE REGISTRO AGOSTO'!$A$1:$T$889,17,FALSE)</f>
        <v>0</v>
      </c>
      <c r="R885" s="178">
        <f>VLOOKUP(A885,'BASE REGISTRO AGOSTO'!$A$1:$T$889,18,FALSE)</f>
        <v>93401</v>
      </c>
      <c r="S885" s="178" t="str">
        <f>VLOOKUP(A885,'BASE REGISTRO AGOSTO'!$A$1:$T$889,19,FALSE)</f>
        <v>Se acompaña certificado de antecedentes financiares año 2020  aprobado por el Departamento de Supervisión financiera</v>
      </c>
      <c r="T885" s="183">
        <f>VLOOKUP(A885,'BASE REGISTRO AGOSTO'!$A$1:$T$889,20,FALSE)</f>
        <v>41340</v>
      </c>
      <c r="U885" s="177">
        <v>7473</v>
      </c>
      <c r="V885" s="179">
        <v>17912291</v>
      </c>
      <c r="W885" s="179">
        <v>135621584</v>
      </c>
      <c r="X885" s="180">
        <v>44469</v>
      </c>
      <c r="Y885" s="176" t="s">
        <v>6489</v>
      </c>
      <c r="Z885" s="176" t="s">
        <v>6490</v>
      </c>
      <c r="AA885" s="181" t="s">
        <v>6501</v>
      </c>
    </row>
    <row r="886" spans="1:27" ht="15.75" customHeight="1" x14ac:dyDescent="0.2">
      <c r="A886" s="177">
        <v>7473</v>
      </c>
      <c r="B886" s="178" t="str">
        <f>VLOOKUP(A886,'BASE REGISTRO AGOSTO'!$A$1:$T$889,2,FALSE)</f>
        <v>Fundación Creseres</v>
      </c>
      <c r="C886" s="178">
        <f>VLOOKUP(A886,'BASE REGISTRO AGOSTO'!$A$1:$T$889,3,FALSE)</f>
        <v>650587340</v>
      </c>
      <c r="D886" s="178" t="str">
        <f>VLOOKUP(A886,'BASE REGISTRO AGOSTO'!$A$1:$T$889,4,FALSE)</f>
        <v>Fundación de Derecho Privado.</v>
      </c>
      <c r="E886" s="178" t="str">
        <f>VLOOKUP(A886,'BASE REGISTRO AGOSTO'!$A$1:$T$889,5,FALSE)</f>
        <v xml:space="preserve">Registro Nacional de Personas Jurídicas Nº860, del Servicio de Registro Civil e Identificación.
Fecha de concesión de Personalidad Jurídica: 19 de julio de 2012.
</v>
      </c>
      <c r="F886" s="178" t="str">
        <f>VLOOKUP(A886,'BASE REGISTRO AGOSTO'!$A$1:$T$889,6,FALSE)</f>
        <v>Certificado de Vigencia Folio Nº 500402711821, de fecha 09 de agosto de 2020, del Servicio de Registro Civil e Identificación.</v>
      </c>
      <c r="G886" s="178" t="str">
        <f>VLOOKUP(A886,'BASE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6" s="178" t="str">
        <f>VLOOKUP(A886,'BASE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6" s="178" t="str">
        <f>VLOOKUP(A886,'BASE REGISTRO AGOSTO'!$A$1:$T$889,9,FALSE)</f>
        <v xml:space="preserve">Dos años </v>
      </c>
      <c r="J886" s="178" t="str">
        <f>VLOOKUP(A886,'BASE REGISTRO AGOSTO'!$A$1:$T$889,10,FALSE)</f>
        <v xml:space="preserve">                         Última Elección de Directorio: 31 de marzo de 2020.
Duración: agosto 2020 a agosto de 2022.
</v>
      </c>
      <c r="K886" s="178" t="str">
        <f>VLOOKUP(A886,'BASE REGISTRO AGOSTO'!$A$1:$T$889,11,FALSE)</f>
        <v xml:space="preserve">Carmen Gloria Hidalgo Belmar 
</v>
      </c>
      <c r="L886" s="178" t="str">
        <f>VLOOKUP(A886,'BASE REGISTRO AGOSTO'!$A$1:$T$889,12,FALSE)</f>
        <v>O'higgins 416A comuna de Temuco, región de La Araucanía.</v>
      </c>
      <c r="M886" s="178" t="str">
        <f>VLOOKUP(A886,'BASE REGISTRO AGOSTO'!$A$1:$T$889,13,FALSE)</f>
        <v>IX</v>
      </c>
      <c r="N886" s="178" t="str">
        <f>VLOOKUP(A886,'BASE REGISTRO AGOSTO'!$A$1:$T$889,14,FALSE)</f>
        <v>Temuco</v>
      </c>
      <c r="O886" s="178">
        <f>VLOOKUP(A886,'BASE REGISTRO AGOSTO'!$A$1:$T$889,15,FALSE)</f>
        <v>0</v>
      </c>
      <c r="P886" s="178" t="str">
        <f>VLOOKUP(A886,'BASE REGISTRO AGOSTO'!$A$1:$T$889,16,FALSE)</f>
        <v xml:space="preserve">: dirección@fundacioncreseres.cl </v>
      </c>
      <c r="Q886" s="178">
        <f>VLOOKUP(A886,'BASE REGISTRO AGOSTO'!$A$1:$T$889,17,FALSE)</f>
        <v>0</v>
      </c>
      <c r="R886" s="178">
        <f>VLOOKUP(A886,'BASE REGISTRO AGOSTO'!$A$1:$T$889,18,FALSE)</f>
        <v>93401</v>
      </c>
      <c r="S886" s="178" t="str">
        <f>VLOOKUP(A886,'BASE REGISTRO AGOSTO'!$A$1:$T$889,19,FALSE)</f>
        <v>Se acompaña certificado de antecedentes financiares año 2020  aprobado por el Departamento de Supervisión financiera</v>
      </c>
      <c r="T886" s="183">
        <f>VLOOKUP(A886,'BASE REGISTRO AGOSTO'!$A$1:$T$889,20,FALSE)</f>
        <v>41340</v>
      </c>
      <c r="U886" s="177">
        <v>7473</v>
      </c>
      <c r="V886" s="179">
        <v>21548621</v>
      </c>
      <c r="W886" s="179">
        <v>191812881</v>
      </c>
      <c r="X886" s="180">
        <v>44469</v>
      </c>
      <c r="Y886" s="176" t="s">
        <v>6489</v>
      </c>
      <c r="Z886" s="176" t="s">
        <v>6490</v>
      </c>
      <c r="AA886" s="181" t="s">
        <v>171</v>
      </c>
    </row>
    <row r="887" spans="1:27" ht="15.75" customHeight="1" x14ac:dyDescent="0.2">
      <c r="A887" s="177">
        <v>7473</v>
      </c>
      <c r="B887" s="178" t="str">
        <f>VLOOKUP(A887,'BASE REGISTRO AGOSTO'!$A$1:$T$889,2,FALSE)</f>
        <v>Fundación Creseres</v>
      </c>
      <c r="C887" s="178">
        <f>VLOOKUP(A887,'BASE REGISTRO AGOSTO'!$A$1:$T$889,3,FALSE)</f>
        <v>650587340</v>
      </c>
      <c r="D887" s="178" t="str">
        <f>VLOOKUP(A887,'BASE REGISTRO AGOSTO'!$A$1:$T$889,4,FALSE)</f>
        <v>Fundación de Derecho Privado.</v>
      </c>
      <c r="E887" s="178" t="str">
        <f>VLOOKUP(A887,'BASE REGISTRO AGOSTO'!$A$1:$T$889,5,FALSE)</f>
        <v xml:space="preserve">Registro Nacional de Personas Jurídicas Nº860, del Servicio de Registro Civil e Identificación.
Fecha de concesión de Personalidad Jurídica: 19 de julio de 2012.
</v>
      </c>
      <c r="F887" s="178" t="str">
        <f>VLOOKUP(A887,'BASE REGISTRO AGOSTO'!$A$1:$T$889,6,FALSE)</f>
        <v>Certificado de Vigencia Folio Nº 500402711821, de fecha 09 de agosto de 2020, del Servicio de Registro Civil e Identificación.</v>
      </c>
      <c r="G887" s="178" t="str">
        <f>VLOOKUP(A887,'BASE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7" s="178" t="str">
        <f>VLOOKUP(A887,'BASE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7" s="178" t="str">
        <f>VLOOKUP(A887,'BASE REGISTRO AGOSTO'!$A$1:$T$889,9,FALSE)</f>
        <v xml:space="preserve">Dos años </v>
      </c>
      <c r="J887" s="178" t="str">
        <f>VLOOKUP(A887,'BASE REGISTRO AGOSTO'!$A$1:$T$889,10,FALSE)</f>
        <v xml:space="preserve">                         Última Elección de Directorio: 31 de marzo de 2020.
Duración: agosto 2020 a agosto de 2022.
</v>
      </c>
      <c r="K887" s="178" t="str">
        <f>VLOOKUP(A887,'BASE REGISTRO AGOSTO'!$A$1:$T$889,11,FALSE)</f>
        <v xml:space="preserve">Carmen Gloria Hidalgo Belmar 
</v>
      </c>
      <c r="L887" s="178" t="str">
        <f>VLOOKUP(A887,'BASE REGISTRO AGOSTO'!$A$1:$T$889,12,FALSE)</f>
        <v>O'higgins 416A comuna de Temuco, región de La Araucanía.</v>
      </c>
      <c r="M887" s="178" t="str">
        <f>VLOOKUP(A887,'BASE REGISTRO AGOSTO'!$A$1:$T$889,13,FALSE)</f>
        <v>IX</v>
      </c>
      <c r="N887" s="178" t="str">
        <f>VLOOKUP(A887,'BASE REGISTRO AGOSTO'!$A$1:$T$889,14,FALSE)</f>
        <v>Temuco</v>
      </c>
      <c r="O887" s="178">
        <f>VLOOKUP(A887,'BASE REGISTRO AGOSTO'!$A$1:$T$889,15,FALSE)</f>
        <v>0</v>
      </c>
      <c r="P887" s="178" t="str">
        <f>VLOOKUP(A887,'BASE REGISTRO AGOSTO'!$A$1:$T$889,16,FALSE)</f>
        <v xml:space="preserve">: dirección@fundacioncreseres.cl </v>
      </c>
      <c r="Q887" s="178">
        <f>VLOOKUP(A887,'BASE REGISTRO AGOSTO'!$A$1:$T$889,17,FALSE)</f>
        <v>0</v>
      </c>
      <c r="R887" s="178">
        <f>VLOOKUP(A887,'BASE REGISTRO AGOSTO'!$A$1:$T$889,18,FALSE)</f>
        <v>93401</v>
      </c>
      <c r="S887" s="178" t="str">
        <f>VLOOKUP(A887,'BASE REGISTRO AGOSTO'!$A$1:$T$889,19,FALSE)</f>
        <v>Se acompaña certificado de antecedentes financiares año 2020  aprobado por el Departamento de Supervisión financiera</v>
      </c>
      <c r="T887" s="183">
        <f>VLOOKUP(A887,'BASE REGISTRO AGOSTO'!$A$1:$T$889,20,FALSE)</f>
        <v>41340</v>
      </c>
      <c r="U887" s="177">
        <v>7473</v>
      </c>
      <c r="V887" s="179">
        <v>7535604</v>
      </c>
      <c r="W887" s="179">
        <v>79395372</v>
      </c>
      <c r="X887" s="180">
        <v>44469</v>
      </c>
      <c r="Y887" s="176" t="s">
        <v>6489</v>
      </c>
      <c r="Z887" s="176" t="s">
        <v>6490</v>
      </c>
      <c r="AA887" s="181" t="s">
        <v>6548</v>
      </c>
    </row>
    <row r="888" spans="1:27" ht="15.75" customHeight="1" x14ac:dyDescent="0.2">
      <c r="A888" s="177">
        <v>7473</v>
      </c>
      <c r="B888" s="178" t="str">
        <f>VLOOKUP(A888,'BASE REGISTRO AGOSTO'!$A$1:$T$889,2,FALSE)</f>
        <v>Fundación Creseres</v>
      </c>
      <c r="C888" s="178">
        <f>VLOOKUP(A888,'BASE REGISTRO AGOSTO'!$A$1:$T$889,3,FALSE)</f>
        <v>650587340</v>
      </c>
      <c r="D888" s="178" t="str">
        <f>VLOOKUP(A888,'BASE REGISTRO AGOSTO'!$A$1:$T$889,4,FALSE)</f>
        <v>Fundación de Derecho Privado.</v>
      </c>
      <c r="E888" s="178" t="str">
        <f>VLOOKUP(A888,'BASE REGISTRO AGOSTO'!$A$1:$T$889,5,FALSE)</f>
        <v xml:space="preserve">Registro Nacional de Personas Jurídicas Nº860, del Servicio de Registro Civil e Identificación.
Fecha de concesión de Personalidad Jurídica: 19 de julio de 2012.
</v>
      </c>
      <c r="F888" s="178" t="str">
        <f>VLOOKUP(A888,'BASE REGISTRO AGOSTO'!$A$1:$T$889,6,FALSE)</f>
        <v>Certificado de Vigencia Folio Nº 500402711821, de fecha 09 de agosto de 2020, del Servicio de Registro Civil e Identificación.</v>
      </c>
      <c r="G888" s="178" t="str">
        <f>VLOOKUP(A888,'BASE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8" s="178" t="str">
        <f>VLOOKUP(A888,'BASE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8" s="178" t="str">
        <f>VLOOKUP(A888,'BASE REGISTRO AGOSTO'!$A$1:$T$889,9,FALSE)</f>
        <v xml:space="preserve">Dos años </v>
      </c>
      <c r="J888" s="178" t="str">
        <f>VLOOKUP(A888,'BASE REGISTRO AGOSTO'!$A$1:$T$889,10,FALSE)</f>
        <v xml:space="preserve">                         Última Elección de Directorio: 31 de marzo de 2020.
Duración: agosto 2020 a agosto de 2022.
</v>
      </c>
      <c r="K888" s="178" t="str">
        <f>VLOOKUP(A888,'BASE REGISTRO AGOSTO'!$A$1:$T$889,11,FALSE)</f>
        <v xml:space="preserve">Carmen Gloria Hidalgo Belmar 
</v>
      </c>
      <c r="L888" s="178" t="str">
        <f>VLOOKUP(A888,'BASE REGISTRO AGOSTO'!$A$1:$T$889,12,FALSE)</f>
        <v>O'higgins 416A comuna de Temuco, región de La Araucanía.</v>
      </c>
      <c r="M888" s="178" t="str">
        <f>VLOOKUP(A888,'BASE REGISTRO AGOSTO'!$A$1:$T$889,13,FALSE)</f>
        <v>IX</v>
      </c>
      <c r="N888" s="178" t="str">
        <f>VLOOKUP(A888,'BASE REGISTRO AGOSTO'!$A$1:$T$889,14,FALSE)</f>
        <v>Temuco</v>
      </c>
      <c r="O888" s="178">
        <f>VLOOKUP(A888,'BASE REGISTRO AGOSTO'!$A$1:$T$889,15,FALSE)</f>
        <v>0</v>
      </c>
      <c r="P888" s="178" t="str">
        <f>VLOOKUP(A888,'BASE REGISTRO AGOSTO'!$A$1:$T$889,16,FALSE)</f>
        <v xml:space="preserve">: dirección@fundacioncreseres.cl </v>
      </c>
      <c r="Q888" s="178">
        <f>VLOOKUP(A888,'BASE REGISTRO AGOSTO'!$A$1:$T$889,17,FALSE)</f>
        <v>0</v>
      </c>
      <c r="R888" s="178">
        <f>VLOOKUP(A888,'BASE REGISTRO AGOSTO'!$A$1:$T$889,18,FALSE)</f>
        <v>93401</v>
      </c>
      <c r="S888" s="178" t="str">
        <f>VLOOKUP(A888,'BASE REGISTRO AGOSTO'!$A$1:$T$889,19,FALSE)</f>
        <v>Se acompaña certificado de antecedentes financiares año 2020  aprobado por el Departamento de Supervisión financiera</v>
      </c>
      <c r="T888" s="183">
        <f>VLOOKUP(A888,'BASE REGISTRO AGOSTO'!$A$1:$T$889,20,FALSE)</f>
        <v>41340</v>
      </c>
      <c r="U888" s="177">
        <v>7473</v>
      </c>
      <c r="V888" s="179">
        <v>6456208</v>
      </c>
      <c r="W888" s="179">
        <v>15300328</v>
      </c>
      <c r="X888" s="180">
        <v>44469</v>
      </c>
      <c r="Y888" s="176" t="s">
        <v>6489</v>
      </c>
      <c r="Z888" s="176" t="s">
        <v>6490</v>
      </c>
      <c r="AA888" s="181" t="s">
        <v>6655</v>
      </c>
    </row>
    <row r="889" spans="1:27" ht="15.75" customHeight="1" x14ac:dyDescent="0.2">
      <c r="A889" s="177">
        <v>7473</v>
      </c>
      <c r="B889" s="178" t="str">
        <f>VLOOKUP(A889,'BASE REGISTRO AGOSTO'!$A$1:$T$889,2,FALSE)</f>
        <v>Fundación Creseres</v>
      </c>
      <c r="C889" s="178">
        <f>VLOOKUP(A889,'BASE REGISTRO AGOSTO'!$A$1:$T$889,3,FALSE)</f>
        <v>650587340</v>
      </c>
      <c r="D889" s="178" t="str">
        <f>VLOOKUP(A889,'BASE REGISTRO AGOSTO'!$A$1:$T$889,4,FALSE)</f>
        <v>Fundación de Derecho Privado.</v>
      </c>
      <c r="E889" s="178" t="str">
        <f>VLOOKUP(A889,'BASE REGISTRO AGOSTO'!$A$1:$T$889,5,FALSE)</f>
        <v xml:space="preserve">Registro Nacional de Personas Jurídicas Nº860, del Servicio de Registro Civil e Identificación.
Fecha de concesión de Personalidad Jurídica: 19 de julio de 2012.
</v>
      </c>
      <c r="F889" s="178" t="str">
        <f>VLOOKUP(A889,'BASE REGISTRO AGOSTO'!$A$1:$T$889,6,FALSE)</f>
        <v>Certificado de Vigencia Folio Nº 500402711821, de fecha 09 de agosto de 2020, del Servicio de Registro Civil e Identificación.</v>
      </c>
      <c r="G889" s="178" t="str">
        <f>VLOOKUP(A889,'BASE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89" s="178" t="str">
        <f>VLOOKUP(A889,'BASE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89" s="178" t="str">
        <f>VLOOKUP(A889,'BASE REGISTRO AGOSTO'!$A$1:$T$889,9,FALSE)</f>
        <v xml:space="preserve">Dos años </v>
      </c>
      <c r="J889" s="178" t="str">
        <f>VLOOKUP(A889,'BASE REGISTRO AGOSTO'!$A$1:$T$889,10,FALSE)</f>
        <v xml:space="preserve">                         Última Elección de Directorio: 31 de marzo de 2020.
Duración: agosto 2020 a agosto de 2022.
</v>
      </c>
      <c r="K889" s="178" t="str">
        <f>VLOOKUP(A889,'BASE REGISTRO AGOSTO'!$A$1:$T$889,11,FALSE)</f>
        <v xml:space="preserve">Carmen Gloria Hidalgo Belmar 
</v>
      </c>
      <c r="L889" s="178" t="str">
        <f>VLOOKUP(A889,'BASE REGISTRO AGOSTO'!$A$1:$T$889,12,FALSE)</f>
        <v>O'higgins 416A comuna de Temuco, región de La Araucanía.</v>
      </c>
      <c r="M889" s="178" t="str">
        <f>VLOOKUP(A889,'BASE REGISTRO AGOSTO'!$A$1:$T$889,13,FALSE)</f>
        <v>IX</v>
      </c>
      <c r="N889" s="178" t="str">
        <f>VLOOKUP(A889,'BASE REGISTRO AGOSTO'!$A$1:$T$889,14,FALSE)</f>
        <v>Temuco</v>
      </c>
      <c r="O889" s="178">
        <f>VLOOKUP(A889,'BASE REGISTRO AGOSTO'!$A$1:$T$889,15,FALSE)</f>
        <v>0</v>
      </c>
      <c r="P889" s="178" t="str">
        <f>VLOOKUP(A889,'BASE REGISTRO AGOSTO'!$A$1:$T$889,16,FALSE)</f>
        <v xml:space="preserve">: dirección@fundacioncreseres.cl </v>
      </c>
      <c r="Q889" s="178">
        <f>VLOOKUP(A889,'BASE REGISTRO AGOSTO'!$A$1:$T$889,17,FALSE)</f>
        <v>0</v>
      </c>
      <c r="R889" s="178">
        <f>VLOOKUP(A889,'BASE REGISTRO AGOSTO'!$A$1:$T$889,18,FALSE)</f>
        <v>93401</v>
      </c>
      <c r="S889" s="178" t="str">
        <f>VLOOKUP(A889,'BASE REGISTRO AGOSTO'!$A$1:$T$889,19,FALSE)</f>
        <v>Se acompaña certificado de antecedentes financiares año 2020  aprobado por el Departamento de Supervisión financiera</v>
      </c>
      <c r="T889" s="183">
        <f>VLOOKUP(A889,'BASE REGISTRO AGOSTO'!$A$1:$T$889,20,FALSE)</f>
        <v>41340</v>
      </c>
      <c r="U889" s="177">
        <v>7473</v>
      </c>
      <c r="V889" s="179">
        <v>15282638</v>
      </c>
      <c r="W889" s="179">
        <v>178379917</v>
      </c>
      <c r="X889" s="180">
        <v>44469</v>
      </c>
      <c r="Y889" s="176" t="s">
        <v>6489</v>
      </c>
      <c r="Z889" s="176" t="s">
        <v>6490</v>
      </c>
      <c r="AA889" s="181" t="s">
        <v>6535</v>
      </c>
    </row>
    <row r="890" spans="1:27" ht="15.75" customHeight="1" x14ac:dyDescent="0.2">
      <c r="A890" s="177">
        <v>7473</v>
      </c>
      <c r="B890" s="178" t="str">
        <f>VLOOKUP(A890,'BASE REGISTRO AGOSTO'!$A$1:$T$889,2,FALSE)</f>
        <v>Fundación Creseres</v>
      </c>
      <c r="C890" s="178">
        <f>VLOOKUP(A890,'BASE REGISTRO AGOSTO'!$A$1:$T$889,3,FALSE)</f>
        <v>650587340</v>
      </c>
      <c r="D890" s="178" t="str">
        <f>VLOOKUP(A890,'BASE REGISTRO AGOSTO'!$A$1:$T$889,4,FALSE)</f>
        <v>Fundación de Derecho Privado.</v>
      </c>
      <c r="E890" s="178" t="str">
        <f>VLOOKUP(A890,'BASE REGISTRO AGOSTO'!$A$1:$T$889,5,FALSE)</f>
        <v xml:space="preserve">Registro Nacional de Personas Jurídicas Nº860, del Servicio de Registro Civil e Identificación.
Fecha de concesión de Personalidad Jurídica: 19 de julio de 2012.
</v>
      </c>
      <c r="F890" s="178" t="str">
        <f>VLOOKUP(A890,'BASE REGISTRO AGOSTO'!$A$1:$T$889,6,FALSE)</f>
        <v>Certificado de Vigencia Folio Nº 500402711821, de fecha 09 de agosto de 2020, del Servicio de Registro Civil e Identificación.</v>
      </c>
      <c r="G890" s="178" t="str">
        <f>VLOOKUP(A890,'BASE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90" s="178" t="str">
        <f>VLOOKUP(A890,'BASE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90" s="178" t="str">
        <f>VLOOKUP(A890,'BASE REGISTRO AGOSTO'!$A$1:$T$889,9,FALSE)</f>
        <v xml:space="preserve">Dos años </v>
      </c>
      <c r="J890" s="178" t="str">
        <f>VLOOKUP(A890,'BASE REGISTRO AGOSTO'!$A$1:$T$889,10,FALSE)</f>
        <v xml:space="preserve">                         Última Elección de Directorio: 31 de marzo de 2020.
Duración: agosto 2020 a agosto de 2022.
</v>
      </c>
      <c r="K890" s="178" t="str">
        <f>VLOOKUP(A890,'BASE REGISTRO AGOSTO'!$A$1:$T$889,11,FALSE)</f>
        <v xml:space="preserve">Carmen Gloria Hidalgo Belmar 
</v>
      </c>
      <c r="L890" s="178" t="str">
        <f>VLOOKUP(A890,'BASE REGISTRO AGOSTO'!$A$1:$T$889,12,FALSE)</f>
        <v>O'higgins 416A comuna de Temuco, región de La Araucanía.</v>
      </c>
      <c r="M890" s="178" t="str">
        <f>VLOOKUP(A890,'BASE REGISTRO AGOSTO'!$A$1:$T$889,13,FALSE)</f>
        <v>IX</v>
      </c>
      <c r="N890" s="178" t="str">
        <f>VLOOKUP(A890,'BASE REGISTRO AGOSTO'!$A$1:$T$889,14,FALSE)</f>
        <v>Temuco</v>
      </c>
      <c r="O890" s="178">
        <f>VLOOKUP(A890,'BASE REGISTRO AGOSTO'!$A$1:$T$889,15,FALSE)</f>
        <v>0</v>
      </c>
      <c r="P890" s="178" t="str">
        <f>VLOOKUP(A890,'BASE REGISTRO AGOSTO'!$A$1:$T$889,16,FALSE)</f>
        <v xml:space="preserve">: dirección@fundacioncreseres.cl </v>
      </c>
      <c r="Q890" s="178">
        <f>VLOOKUP(A890,'BASE REGISTRO AGOSTO'!$A$1:$T$889,17,FALSE)</f>
        <v>0</v>
      </c>
      <c r="R890" s="178">
        <f>VLOOKUP(A890,'BASE REGISTRO AGOSTO'!$A$1:$T$889,18,FALSE)</f>
        <v>93401</v>
      </c>
      <c r="S890" s="178" t="str">
        <f>VLOOKUP(A890,'BASE REGISTRO AGOSTO'!$A$1:$T$889,19,FALSE)</f>
        <v>Se acompaña certificado de antecedentes financiares año 2020  aprobado por el Departamento de Supervisión financiera</v>
      </c>
      <c r="T890" s="183">
        <f>VLOOKUP(A890,'BASE REGISTRO AGOSTO'!$A$1:$T$889,20,FALSE)</f>
        <v>41340</v>
      </c>
      <c r="U890" s="177">
        <v>7473</v>
      </c>
      <c r="V890" s="179">
        <v>10581912</v>
      </c>
      <c r="W890" s="179">
        <v>76746786</v>
      </c>
      <c r="X890" s="180">
        <v>44469</v>
      </c>
      <c r="Y890" s="176" t="s">
        <v>6489</v>
      </c>
      <c r="Z890" s="176" t="s">
        <v>6490</v>
      </c>
      <c r="AA890" s="181" t="s">
        <v>6538</v>
      </c>
    </row>
    <row r="891" spans="1:27" ht="15.75" customHeight="1" x14ac:dyDescent="0.2">
      <c r="A891" s="177">
        <v>7473</v>
      </c>
      <c r="B891" s="178" t="str">
        <f>VLOOKUP(A891,'BASE REGISTRO AGOSTO'!$A$1:$T$889,2,FALSE)</f>
        <v>Fundación Creseres</v>
      </c>
      <c r="C891" s="178">
        <f>VLOOKUP(A891,'BASE REGISTRO AGOSTO'!$A$1:$T$889,3,FALSE)</f>
        <v>650587340</v>
      </c>
      <c r="D891" s="178" t="str">
        <f>VLOOKUP(A891,'BASE REGISTRO AGOSTO'!$A$1:$T$889,4,FALSE)</f>
        <v>Fundación de Derecho Privado.</v>
      </c>
      <c r="E891" s="178" t="str">
        <f>VLOOKUP(A891,'BASE REGISTRO AGOSTO'!$A$1:$T$889,5,FALSE)</f>
        <v xml:space="preserve">Registro Nacional de Personas Jurídicas Nº860, del Servicio de Registro Civil e Identificación.
Fecha de concesión de Personalidad Jurídica: 19 de julio de 2012.
</v>
      </c>
      <c r="F891" s="178" t="str">
        <f>VLOOKUP(A891,'BASE REGISTRO AGOSTO'!$A$1:$T$889,6,FALSE)</f>
        <v>Certificado de Vigencia Folio Nº 500402711821, de fecha 09 de agosto de 2020, del Servicio de Registro Civil e Identificación.</v>
      </c>
      <c r="G891" s="178" t="str">
        <f>VLOOKUP(A891,'BASE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91" s="178" t="str">
        <f>VLOOKUP(A891,'BASE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91" s="178" t="str">
        <f>VLOOKUP(A891,'BASE REGISTRO AGOSTO'!$A$1:$T$889,9,FALSE)</f>
        <v xml:space="preserve">Dos años </v>
      </c>
      <c r="J891" s="178" t="str">
        <f>VLOOKUP(A891,'BASE REGISTRO AGOSTO'!$A$1:$T$889,10,FALSE)</f>
        <v xml:space="preserve">                         Última Elección de Directorio: 31 de marzo de 2020.
Duración: agosto 2020 a agosto de 2022.
</v>
      </c>
      <c r="K891" s="178" t="str">
        <f>VLOOKUP(A891,'BASE REGISTRO AGOSTO'!$A$1:$T$889,11,FALSE)</f>
        <v xml:space="preserve">Carmen Gloria Hidalgo Belmar 
</v>
      </c>
      <c r="L891" s="178" t="str">
        <f>VLOOKUP(A891,'BASE REGISTRO AGOSTO'!$A$1:$T$889,12,FALSE)</f>
        <v>O'higgins 416A comuna de Temuco, región de La Araucanía.</v>
      </c>
      <c r="M891" s="178" t="str">
        <f>VLOOKUP(A891,'BASE REGISTRO AGOSTO'!$A$1:$T$889,13,FALSE)</f>
        <v>IX</v>
      </c>
      <c r="N891" s="178" t="str">
        <f>VLOOKUP(A891,'BASE REGISTRO AGOSTO'!$A$1:$T$889,14,FALSE)</f>
        <v>Temuco</v>
      </c>
      <c r="O891" s="178">
        <f>VLOOKUP(A891,'BASE REGISTRO AGOSTO'!$A$1:$T$889,15,FALSE)</f>
        <v>0</v>
      </c>
      <c r="P891" s="178" t="str">
        <f>VLOOKUP(A891,'BASE REGISTRO AGOSTO'!$A$1:$T$889,16,FALSE)</f>
        <v xml:space="preserve">: dirección@fundacioncreseres.cl </v>
      </c>
      <c r="Q891" s="178">
        <f>VLOOKUP(A891,'BASE REGISTRO AGOSTO'!$A$1:$T$889,17,FALSE)</f>
        <v>0</v>
      </c>
      <c r="R891" s="178">
        <f>VLOOKUP(A891,'BASE REGISTRO AGOSTO'!$A$1:$T$889,18,FALSE)</f>
        <v>93401</v>
      </c>
      <c r="S891" s="178" t="str">
        <f>VLOOKUP(A891,'BASE REGISTRO AGOSTO'!$A$1:$T$889,19,FALSE)</f>
        <v>Se acompaña certificado de antecedentes financiares año 2020  aprobado por el Departamento de Supervisión financiera</v>
      </c>
      <c r="T891" s="183">
        <f>VLOOKUP(A891,'BASE REGISTRO AGOSTO'!$A$1:$T$889,20,FALSE)</f>
        <v>41340</v>
      </c>
      <c r="U891" s="177">
        <v>7473</v>
      </c>
      <c r="V891" s="179">
        <v>6413280</v>
      </c>
      <c r="W891" s="179">
        <v>51306240</v>
      </c>
      <c r="X891" s="180">
        <v>44469</v>
      </c>
      <c r="Y891" s="176" t="s">
        <v>6489</v>
      </c>
      <c r="Z891" s="176" t="s">
        <v>6490</v>
      </c>
      <c r="AA891" s="181" t="s">
        <v>6508</v>
      </c>
    </row>
    <row r="892" spans="1:27" ht="15.75" customHeight="1" x14ac:dyDescent="0.2">
      <c r="A892" s="177">
        <v>7473</v>
      </c>
      <c r="B892" s="178" t="str">
        <f>VLOOKUP(A892,'BASE REGISTRO AGOSTO'!$A$1:$T$889,2,FALSE)</f>
        <v>Fundación Creseres</v>
      </c>
      <c r="C892" s="178">
        <f>VLOOKUP(A892,'BASE REGISTRO AGOSTO'!$A$1:$T$889,3,FALSE)</f>
        <v>650587340</v>
      </c>
      <c r="D892" s="178" t="str">
        <f>VLOOKUP(A892,'BASE REGISTRO AGOSTO'!$A$1:$T$889,4,FALSE)</f>
        <v>Fundación de Derecho Privado.</v>
      </c>
      <c r="E892" s="178" t="str">
        <f>VLOOKUP(A892,'BASE REGISTRO AGOSTO'!$A$1:$T$889,5,FALSE)</f>
        <v xml:space="preserve">Registro Nacional de Personas Jurídicas Nº860, del Servicio de Registro Civil e Identificación.
Fecha de concesión de Personalidad Jurídica: 19 de julio de 2012.
</v>
      </c>
      <c r="F892" s="178" t="str">
        <f>VLOOKUP(A892,'BASE REGISTRO AGOSTO'!$A$1:$T$889,6,FALSE)</f>
        <v>Certificado de Vigencia Folio Nº 500402711821, de fecha 09 de agosto de 2020, del Servicio de Registro Civil e Identificación.</v>
      </c>
      <c r="G892" s="178" t="str">
        <f>VLOOKUP(A892,'BASE REGISTRO AGOSTO'!$A$1:$T$889,7,FALSE)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92" s="178" t="str">
        <f>VLOOKUP(A892,'BASE REGISTRO AGOSTO'!$A$1:$T$889,8,FALSE)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92" s="178" t="str">
        <f>VLOOKUP(A892,'BASE REGISTRO AGOSTO'!$A$1:$T$889,9,FALSE)</f>
        <v xml:space="preserve">Dos años </v>
      </c>
      <c r="J892" s="178" t="str">
        <f>VLOOKUP(A892,'BASE REGISTRO AGOSTO'!$A$1:$T$889,10,FALSE)</f>
        <v xml:space="preserve">                         Última Elección de Directorio: 31 de marzo de 2020.
Duración: agosto 2020 a agosto de 2022.
</v>
      </c>
      <c r="K892" s="178" t="str">
        <f>VLOOKUP(A892,'BASE REGISTRO AGOSTO'!$A$1:$T$889,11,FALSE)</f>
        <v xml:space="preserve">Carmen Gloria Hidalgo Belmar 
</v>
      </c>
      <c r="L892" s="178" t="str">
        <f>VLOOKUP(A892,'BASE REGISTRO AGOSTO'!$A$1:$T$889,12,FALSE)</f>
        <v>O'higgins 416A comuna de Temuco, región de La Araucanía.</v>
      </c>
      <c r="M892" s="178" t="str">
        <f>VLOOKUP(A892,'BASE REGISTRO AGOSTO'!$A$1:$T$889,13,FALSE)</f>
        <v>IX</v>
      </c>
      <c r="N892" s="178" t="str">
        <f>VLOOKUP(A892,'BASE REGISTRO AGOSTO'!$A$1:$T$889,14,FALSE)</f>
        <v>Temuco</v>
      </c>
      <c r="O892" s="178">
        <f>VLOOKUP(A892,'BASE REGISTRO AGOSTO'!$A$1:$T$889,15,FALSE)</f>
        <v>0</v>
      </c>
      <c r="P892" s="178" t="str">
        <f>VLOOKUP(A892,'BASE REGISTRO AGOSTO'!$A$1:$T$889,16,FALSE)</f>
        <v xml:space="preserve">: dirección@fundacioncreseres.cl </v>
      </c>
      <c r="Q892" s="178">
        <f>VLOOKUP(A892,'BASE REGISTRO AGOSTO'!$A$1:$T$889,17,FALSE)</f>
        <v>0</v>
      </c>
      <c r="R892" s="178">
        <f>VLOOKUP(A892,'BASE REGISTRO AGOSTO'!$A$1:$T$889,18,FALSE)</f>
        <v>93401</v>
      </c>
      <c r="S892" s="178" t="str">
        <f>VLOOKUP(A892,'BASE REGISTRO AGOSTO'!$A$1:$T$889,19,FALSE)</f>
        <v>Se acompaña certificado de antecedentes financiares año 2020  aprobado por el Departamento de Supervisión financiera</v>
      </c>
      <c r="T892" s="183">
        <f>VLOOKUP(A892,'BASE REGISTRO AGOSTO'!$A$1:$T$889,20,FALSE)</f>
        <v>41340</v>
      </c>
      <c r="U892" s="177">
        <v>7473</v>
      </c>
      <c r="V892" s="179">
        <v>27599550</v>
      </c>
      <c r="W892" s="179">
        <v>179467626</v>
      </c>
      <c r="X892" s="180">
        <v>44469</v>
      </c>
      <c r="Y892" s="176" t="s">
        <v>6489</v>
      </c>
      <c r="Z892" s="176" t="s">
        <v>6490</v>
      </c>
      <c r="AA892" s="181" t="s">
        <v>181</v>
      </c>
    </row>
    <row r="893" spans="1:27" ht="15.75" customHeight="1" x14ac:dyDescent="0.2">
      <c r="A893" s="177">
        <v>7475</v>
      </c>
      <c r="B893" s="178" t="str">
        <f>VLOOKUP(A893,'BASE REGISTRO AGOSTO'!$A$1:$T$889,2,FALSE)</f>
        <v xml:space="preserve">
I. Municipalidad de Santiago
</v>
      </c>
      <c r="C893" s="178">
        <f>VLOOKUP(A893,'BASE REGISTRO AGOSTO'!$A$1:$T$889,3,FALSE)</f>
        <v>690701006</v>
      </c>
      <c r="D893" s="178" t="str">
        <f>VLOOKUP(A893,'BASE REGISTRO AGOSTO'!$A$1:$T$889,4,FALSE)</f>
        <v>Municipalidad</v>
      </c>
      <c r="E893" s="178" t="str">
        <f>VLOOKUP(A893,'BASE REGISTRO AGOSTO'!$A$1:$T$889,5,FALSE)</f>
        <v>Constitución Política de la República, art. 107.</v>
      </c>
      <c r="F893" s="178" t="str">
        <f>VLOOKUP(A893,'BASE REGISTRO AGOSTO'!$A$1:$T$889,6,FALSE)</f>
        <v>Indefinida.</v>
      </c>
      <c r="G893" s="178" t="str">
        <f>VLOOKUP(A893,'BASE REGISTRO AGOSTO'!$A$1:$T$889,7,FALSE)</f>
        <v>Según Ley Orgánica Nº 18.695, arts. 1º al 4º.</v>
      </c>
      <c r="H893" s="178" t="str">
        <f>VLOOKUP(A893,'BASE REGISTRO AGOSTO'!$A$1:$T$889,8,FALSE)</f>
        <v>no tiene</v>
      </c>
      <c r="I893" s="178">
        <f>VLOOKUP(A893,'BASE REGISTRO AGOSTO'!$A$1:$T$889,9,FALSE)</f>
        <v>0</v>
      </c>
      <c r="J893" s="178">
        <f>VLOOKUP(A893,'BASE REGISTRO AGOSTO'!$A$1:$T$889,10,FALSE)</f>
        <v>0</v>
      </c>
      <c r="K893" s="178" t="str">
        <f>VLOOKUP(A893,'BASE REGISTRO AGOSTO'!$A$1:$T$889,11,FALSE)</f>
        <v xml:space="preserve">Iraci Luiza Hassler Jacob
</v>
      </c>
      <c r="L893" s="178" t="str">
        <f>VLOOKUP(A893,'BASE REGISTRO AGOSTO'!$A$1:$T$889,12,FALSE)</f>
        <v xml:space="preserve">Plaza de Armas s/n, Casilla 52/D, comuna de Santiago, Región Metropolitana.
</v>
      </c>
      <c r="M893" s="178" t="str">
        <f>VLOOKUP(A893,'BASE REGISTRO AGOSTO'!$A$1:$T$889,13,FALSE)</f>
        <v>XIII</v>
      </c>
      <c r="N893" s="178" t="str">
        <f>VLOOKUP(A893,'BASE REGISTRO AGOSTO'!$A$1:$T$889,14,FALSE)</f>
        <v>Santiago</v>
      </c>
      <c r="O893" s="178" t="str">
        <f>VLOOKUP(A893,'BASE REGISTRO AGOSTO'!$A$1:$T$889,15,FALSE)</f>
        <v xml:space="preserve">Fono (02) 27136602-228271161
</v>
      </c>
      <c r="P893" s="178" t="str">
        <f>VLOOKUP(A893,'BASE REGISTRO AGOSTO'!$A$1:$T$889,16,FALSE)</f>
        <v>santiago@munstgo.cl, santiago@munistgo.cl</v>
      </c>
      <c r="Q893" s="178">
        <f>VLOOKUP(A893,'BASE REGISTRO AGOSTO'!$A$1:$T$889,17,FALSE)</f>
        <v>0</v>
      </c>
      <c r="R893" s="178">
        <f>VLOOKUP(A893,'BASE REGISTRO AGOSTO'!$A$1:$T$889,18,FALSE)</f>
        <v>91001</v>
      </c>
      <c r="S893" s="178" t="str">
        <f>VLOOKUP(A893,'BASE REGISTRO AGOSTO'!$A$1:$T$889,19,FALSE)</f>
        <v xml:space="preserve">No se acompañan. Aplica Informe Jurídico Nº 09, de fecha 14 de marzo de 2011 del Departamento Jurídico y Dictamen Nº 070791, de 2009, de la Contraloría General de la República.  
</v>
      </c>
      <c r="T893" s="183">
        <f>VLOOKUP(A893,'BASE REGISTRO AGOSTO'!$A$1:$T$889,20,FALSE)</f>
        <v>41361</v>
      </c>
      <c r="U893" s="177">
        <v>7475</v>
      </c>
      <c r="V893" s="179">
        <v>5723680</v>
      </c>
      <c r="W893" s="179">
        <v>40231760</v>
      </c>
      <c r="X893" s="180">
        <v>44469</v>
      </c>
      <c r="Y893" s="176" t="s">
        <v>6489</v>
      </c>
      <c r="Z893" s="176" t="s">
        <v>6490</v>
      </c>
      <c r="AA893" s="181" t="s">
        <v>5595</v>
      </c>
    </row>
    <row r="894" spans="1:27" ht="15.75" customHeight="1" x14ac:dyDescent="0.2">
      <c r="A894" s="177">
        <v>7476</v>
      </c>
      <c r="B894" s="178" t="str">
        <f>VLOOKUP(A894,'BASE REGISTRO AGOSTO'!$A$1:$T$889,2,FALSE)</f>
        <v xml:space="preserve">
I. Municipalidad de Combarbalá
</v>
      </c>
      <c r="C894" s="178">
        <f>VLOOKUP(A894,'BASE REGISTRO AGOSTO'!$A$1:$T$889,3,FALSE)</f>
        <v>690411008</v>
      </c>
      <c r="D894" s="178" t="str">
        <f>VLOOKUP(A894,'BASE REGISTRO AGOSTO'!$A$1:$T$889,4,FALSE)</f>
        <v>Municipalidad</v>
      </c>
      <c r="E894" s="178" t="str">
        <f>VLOOKUP(A894,'BASE REGISTRO AGOSTO'!$A$1:$T$889,5,FALSE)</f>
        <v>Constitución Política de la República, art. 107.</v>
      </c>
      <c r="F894" s="178" t="str">
        <f>VLOOKUP(A894,'BASE REGISTRO AGOSTO'!$A$1:$T$889,6,FALSE)</f>
        <v>Indefinida.</v>
      </c>
      <c r="G894" s="178" t="str">
        <f>VLOOKUP(A894,'BASE REGISTRO AGOSTO'!$A$1:$T$889,7,FALSE)</f>
        <v>Según Ley Orgánica Nº 18.695, arts. 1º al 4º.</v>
      </c>
      <c r="H894" s="178" t="str">
        <f>VLOOKUP(A894,'BASE REGISTRO AGOSTO'!$A$1:$T$889,8,FALSE)</f>
        <v>no tiene</v>
      </c>
      <c r="I894" s="178">
        <f>VLOOKUP(A894,'BASE REGISTRO AGOSTO'!$A$1:$T$889,9,FALSE)</f>
        <v>0</v>
      </c>
      <c r="J894" s="178">
        <f>VLOOKUP(A894,'BASE REGISTRO AGOSTO'!$A$1:$T$889,10,FALSE)</f>
        <v>0</v>
      </c>
      <c r="K894" s="178" t="str">
        <f>VLOOKUP(A894,'BASE REGISTRO AGOSTO'!$A$1:$T$889,11,FALSE)</f>
        <v xml:space="preserve">Pedro Miguel Angel Castillo </v>
      </c>
      <c r="L894" s="178" t="str">
        <f>VLOOKUP(A894,'BASE REGISTRO AGOSTO'!$A$1:$T$889,12,FALSE)</f>
        <v xml:space="preserve">Plaza de Armas Nº 438, provincia de Limarí, comuna de Combarbalá, Región de Coquimbo.
</v>
      </c>
      <c r="M894" s="178" t="str">
        <f>VLOOKUP(A894,'BASE REGISTRO AGOSTO'!$A$1:$T$889,13,FALSE)</f>
        <v>IV</v>
      </c>
      <c r="N894" s="178" t="str">
        <f>VLOOKUP(A894,'BASE REGISTRO AGOSTO'!$A$1:$T$889,14,FALSE)</f>
        <v>Combarbalá</v>
      </c>
      <c r="O894" s="178" t="str">
        <f>VLOOKUP(A894,'BASE REGISTRO AGOSTO'!$A$1:$T$889,15,FALSE)</f>
        <v>Fono (53) 741033
        (53) 741133
        (53) 741007</v>
      </c>
      <c r="P894" s="178">
        <f>VLOOKUP(A894,'BASE REGISTRO AGOSTO'!$A$1:$T$889,16,FALSE)</f>
        <v>0</v>
      </c>
      <c r="Q894" s="178">
        <f>VLOOKUP(A894,'BASE REGISTRO AGOSTO'!$A$1:$T$889,17,FALSE)</f>
        <v>0</v>
      </c>
      <c r="R894" s="178">
        <f>VLOOKUP(A894,'BASE REGISTRO AGOSTO'!$A$1:$T$889,18,FALSE)</f>
        <v>91001</v>
      </c>
      <c r="S894" s="178" t="str">
        <f>VLOOKUP(A894,'BASE REGISTRO AGOSTO'!$A$1:$T$889,19,FALSE)</f>
        <v xml:space="preserve">No se acompañan. Aplica Informe Jurídico Nº 09, de fecha 14 de marzo de 2011 del Departamento Jurídico y Dictamen Nº 070791, de 2009, de la Contraloría General de la República.  
</v>
      </c>
      <c r="T894" s="183">
        <f>VLOOKUP(A894,'BASE REGISTRO AGOSTO'!$A$1:$T$889,20,FALSE)</f>
        <v>41394</v>
      </c>
      <c r="U894" s="177">
        <v>7476</v>
      </c>
      <c r="V894" s="179">
        <v>6405108</v>
      </c>
      <c r="W894" s="179">
        <v>51754534</v>
      </c>
      <c r="X894" s="180">
        <v>44469</v>
      </c>
      <c r="Y894" s="176" t="s">
        <v>6489</v>
      </c>
      <c r="Z894" s="176" t="s">
        <v>6490</v>
      </c>
      <c r="AA894" s="181" t="s">
        <v>6610</v>
      </c>
    </row>
    <row r="895" spans="1:27" ht="15.75" customHeight="1" x14ac:dyDescent="0.2">
      <c r="A895" s="177">
        <v>7478</v>
      </c>
      <c r="B895" s="178" t="str">
        <f>VLOOKUP(A895,'BASE REGISTRO AGOSTO'!$A$1:$T$889,2,FALSE)</f>
        <v xml:space="preserve">
FUNDACIÓN PROYECTO B. 
</v>
      </c>
      <c r="C895" s="178">
        <f>VLOOKUP(A895,'BASE REGISTRO AGOSTO'!$A$1:$T$889,3,FALSE)</f>
        <v>650450957</v>
      </c>
      <c r="D895" s="178" t="str">
        <f>VLOOKUP(A895,'BASE REGISTRO AGOSTO'!$A$1:$T$889,4,FALSE)</f>
        <v>Fundación de Derecho Privado, Sin Fines de Lucro</v>
      </c>
      <c r="E895" s="178" t="str">
        <f>VLOOKUP(A895,'BASE REGISTRO AGOSTO'!$A$1:$T$889,5,FALSE)</f>
        <v xml:space="preserve">Decreto Exento Nº 3715, de fecha 24 de agosto del 2011. </v>
      </c>
      <c r="F895" s="178" t="str">
        <f>VLOOKUP(A895,'BASE REGISTRO AGOSTO'!$A$1:$T$889,6,FALSE)</f>
        <v>Certificado de Vigencia folio N° 500404385794, de fecha 19-08-2021, del Servicio de Registro Civil e Identificación.</v>
      </c>
      <c r="G895" s="178" t="str">
        <f>VLOOKUP(A895,'BASE REGISTRO AGOSTO'!$A$1:$T$889,7,FALSE)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95" s="178" t="str">
        <f>VLOOKUP(A895,'BASE REGISTRO AGOSTO'!$A$1:$T$889,8,FALSE)</f>
        <v xml:space="preserve">Presidente:
Agustín Riesco Guzmán
Vicepresidente:
Rafael Rodríguez Walker
Tesorero:
Trinidad Luengo Montt
Secretario:
Andrés Cabello Violic,
Directora Ejecutiva: 
Soledad Burgos Errázuriz
Directores:
Nicolás Valdivieso Undurraga
</v>
      </c>
      <c r="I895" s="178" t="str">
        <f>VLOOKUP(A895,'BASE REGISTRO AGOSTO'!$A$1:$T$889,9,FALSE)</f>
        <v xml:space="preserve">Tres años, conforme al texto refundido de los Estatutos, según da cuenta la escritura pública de fecha 29 de junio de 2017, Repertorio 14.859-2017, del Notario Público Eduardo Diez Morello. </v>
      </c>
      <c r="J895" s="178" t="str">
        <f>VLOOKUP(A895,'BASE REGISTRO AGOSTO'!$A$1:$T$889,10,FALSE)</f>
        <v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v>
      </c>
      <c r="K895" s="178" t="str">
        <f>VLOOKUP(A895,'BASE REGISTRO AGOSTO'!$A$1:$T$889,11,FALSE)</f>
        <v>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v>
      </c>
      <c r="L895" s="178" t="str">
        <f>VLOOKUP(A895,'BASE REGISTRO AGOSTO'!$A$1:$T$889,12,FALSE)</f>
        <v xml:space="preserve">Calle Andres de Fuenzalida N° 22, 
comuna de Providencia, Región Metropolitana..
</v>
      </c>
      <c r="M895" s="178" t="str">
        <f>VLOOKUP(A895,'BASE REGISTRO AGOSTO'!$A$1:$T$889,13,FALSE)</f>
        <v>XIII</v>
      </c>
      <c r="N895" s="178" t="str">
        <f>VLOOKUP(A895,'BASE REGISTRO AGOSTO'!$A$1:$T$889,14,FALSE)</f>
        <v xml:space="preserve"> Providencia</v>
      </c>
      <c r="O895" s="178" t="str">
        <f>VLOOKUP(A895,'BASE REGISTRO AGOSTO'!$A$1:$T$889,15,FALSE)</f>
        <v>562 228647320</v>
      </c>
      <c r="P895" s="178" t="str">
        <f>VLOOKUP(A895,'BASE REGISTRO AGOSTO'!$A$1:$T$889,16,FALSE)</f>
        <v xml:space="preserve">Correo electrónico: contacto@proyectob.cl </v>
      </c>
      <c r="Q895" s="178">
        <f>VLOOKUP(A895,'BASE REGISTRO AGOSTO'!$A$1:$T$889,17,FALSE)</f>
        <v>0</v>
      </c>
      <c r="R895" s="178" t="str">
        <f>VLOOKUP(A895,'BASE REGISTRO AGOSTO'!$A$1:$T$889,18,FALSE)</f>
        <v>93401: Institución de Asistencia Social</v>
      </c>
      <c r="S895" s="178" t="str">
        <f>VLOOKUP(A895,'BASE REGISTRO AGOSTO'!$A$1:$T$889,19,FALSE)</f>
        <v xml:space="preserve">
Se acompaña certificado financiero correspondiente al 2020, aprobado por el Subdepartamento de Supervisión Financiera.</v>
      </c>
      <c r="T895" s="183">
        <f>VLOOKUP(A895,'BASE REGISTRO AGOSTO'!$A$1:$T$889,20,FALSE)</f>
        <v>41411</v>
      </c>
      <c r="U895" s="177">
        <v>7478</v>
      </c>
      <c r="V895" s="179">
        <v>11394261</v>
      </c>
      <c r="W895" s="179">
        <v>76079237</v>
      </c>
      <c r="X895" s="180">
        <v>44469</v>
      </c>
      <c r="Y895" s="176" t="s">
        <v>6489</v>
      </c>
      <c r="Z895" s="176" t="s">
        <v>6490</v>
      </c>
      <c r="AA895" s="181" t="s">
        <v>70</v>
      </c>
    </row>
    <row r="896" spans="1:27" ht="15.75" customHeight="1" x14ac:dyDescent="0.2">
      <c r="A896" s="177">
        <v>7480</v>
      </c>
      <c r="B896" s="178" t="str">
        <f>VLOOKUP(A896,'BASE REGISTRO AGOSTO'!$A$1:$T$889,2,FALSE)</f>
        <v xml:space="preserve">
I. Municipalidad de Curanilahue
</v>
      </c>
      <c r="C896" s="178">
        <f>VLOOKUP(A896,'BASE REGISTRO AGOSTO'!$A$1:$T$889,3,FALSE)</f>
        <v>691602001</v>
      </c>
      <c r="D896" s="178" t="str">
        <f>VLOOKUP(A896,'BASE REGISTRO AGOSTO'!$A$1:$T$889,4,FALSE)</f>
        <v>Municipalidad</v>
      </c>
      <c r="E896" s="178" t="str">
        <f>VLOOKUP(A896,'BASE REGISTRO AGOSTO'!$A$1:$T$889,5,FALSE)</f>
        <v>Constitución Política de la República, art. 107.</v>
      </c>
      <c r="F896" s="178" t="str">
        <f>VLOOKUP(A896,'BASE REGISTRO AGOSTO'!$A$1:$T$889,6,FALSE)</f>
        <v>Indefinida.</v>
      </c>
      <c r="G896" s="178" t="str">
        <f>VLOOKUP(A896,'BASE REGISTRO AGOSTO'!$A$1:$T$889,7,FALSE)</f>
        <v>Según Ley Orgánica Nº 18.695, arts. 1º al 4º.</v>
      </c>
      <c r="H896" s="178" t="str">
        <f>VLOOKUP(A896,'BASE REGISTRO AGOSTO'!$A$1:$T$889,8,FALSE)</f>
        <v>no tiene</v>
      </c>
      <c r="I896" s="178">
        <f>VLOOKUP(A896,'BASE REGISTRO AGOSTO'!$A$1:$T$889,9,FALSE)</f>
        <v>0</v>
      </c>
      <c r="J896" s="178">
        <f>VLOOKUP(A896,'BASE REGISTRO AGOSTO'!$A$1:$T$889,10,FALSE)</f>
        <v>0</v>
      </c>
      <c r="K896" s="178" t="str">
        <f>VLOOKUP(A896,'BASE REGISTRO AGOSTO'!$A$1:$T$889,11,FALSE)</f>
        <v xml:space="preserve">Alejandra Burgos Bizama
</v>
      </c>
      <c r="L896" s="178" t="str">
        <f>VLOOKUP(A896,'BASE REGISTRO AGOSTO'!$A$1:$T$889,12,FALSE)</f>
        <v xml:space="preserve">Ernesto Riquelme Nº701, comuna de Curanilahue
</v>
      </c>
      <c r="M896" s="178" t="str">
        <f>VLOOKUP(A896,'BASE REGISTRO AGOSTO'!$A$1:$T$889,13,FALSE)</f>
        <v>VIII</v>
      </c>
      <c r="N896" s="178" t="str">
        <f>VLOOKUP(A896,'BASE REGISTRO AGOSTO'!$A$1:$T$889,14,FALSE)</f>
        <v>Curanilahue</v>
      </c>
      <c r="O896" s="178" t="str">
        <f>VLOOKUP(A896,'BASE REGISTRO AGOSTO'!$A$1:$T$889,15,FALSE)</f>
        <v>Fono (41) - 2405900</v>
      </c>
      <c r="P896" s="178" t="str">
        <f>VLOOKUP(A896,'BASE REGISTRO AGOSTO'!$A$1:$T$889,16,FALSE)</f>
        <v xml:space="preserve">curanil@munichue.cl
alcalde@minichue.cl, Beatriz.arnado@munichue.cl, secretaria.alcaldia@munichue.cl.
</v>
      </c>
      <c r="Q896" s="178">
        <f>VLOOKUP(A896,'BASE REGISTRO AGOSTO'!$A$1:$T$889,17,FALSE)</f>
        <v>0</v>
      </c>
      <c r="R896" s="178">
        <f>VLOOKUP(A896,'BASE REGISTRO AGOSTO'!$A$1:$T$889,18,FALSE)</f>
        <v>91001</v>
      </c>
      <c r="S896" s="178" t="str">
        <f>VLOOKUP(A896,'BASE REGISTRO AGOSTO'!$A$1:$T$889,19,FALSE)</f>
        <v xml:space="preserve">No se acompañan. Aplica Informe Jurídico Nº 09, de  fecha 14 de marzo de 2011 del Departamento Jurídico y Dictamen Nº 070791, de 2009, de la Contraloría General de la República.  
</v>
      </c>
      <c r="T896" s="183">
        <f>VLOOKUP(A896,'BASE REGISTRO AGOSTO'!$A$1:$T$889,20,FALSE)</f>
        <v>41443</v>
      </c>
      <c r="U896" s="177">
        <v>7480</v>
      </c>
      <c r="V896" s="179">
        <v>4078121</v>
      </c>
      <c r="W896" s="179">
        <v>28665128</v>
      </c>
      <c r="X896" s="180">
        <v>44469</v>
      </c>
      <c r="Y896" s="176" t="s">
        <v>6489</v>
      </c>
      <c r="Z896" s="176" t="s">
        <v>6490</v>
      </c>
      <c r="AA896" s="181" t="s">
        <v>6511</v>
      </c>
    </row>
    <row r="897" spans="1:27" ht="15.75" customHeight="1" x14ac:dyDescent="0.2">
      <c r="A897" s="177">
        <v>7481</v>
      </c>
      <c r="B897" s="178" t="str">
        <f>VLOOKUP(A897,'BASE REGISTRO AGOSTO'!$A$1:$T$889,2,FALSE)</f>
        <v>Organización No Gubernamental de Desarrollo - Corporación de Apoyo y Promoción de la Equidad e Inclusión Social, (O.N.G. COORPORACIÓN CAPREIS)</v>
      </c>
      <c r="C897" s="178">
        <f>VLOOKUP(A897,'BASE REGISTRO AGOSTO'!$A$1:$T$889,3,FALSE)</f>
        <v>650699602</v>
      </c>
      <c r="D897" s="178" t="str">
        <f>VLOOKUP(A897,'BASE REGISTRO AGOSTO'!$A$1:$T$889,4,FALSE)</f>
        <v>Corporación de Derecho Privado.</v>
      </c>
      <c r="E897" s="178" t="str">
        <f>VLOOKUP(A897,'BASE REGISTRO AGOSTO'!$A$1:$T$889,5,FALSE)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97" s="178" t="str">
        <f>VLOOKUP(A897,'BASE REGISTRO AGOSTO'!$A$1:$T$889,6,FALSE)</f>
        <v>Certificado de Vigencia Folio Nº 500298785768, de 21 de febrero de 2020, emitido por el Servicio de Registro Civil e Identificación.</v>
      </c>
      <c r="G897" s="178" t="str">
        <f>VLOOKUP(A897,'BASE REGISTRO AGOSTO'!$A$1:$T$889,7,FALSE)</f>
        <v xml:space="preserve"> La Corporación tendrá por finalidad u objetivo: la promoción del desarrollo, especialmente de las personas, familias, grupos y comunidades que viven en condiciones de pobreza y/o marginalidad.
</v>
      </c>
      <c r="H897" s="178" t="str">
        <f>VLOOKUP(A897,'BASE REGISTRO AGOSTO'!$A$1:$T$889,8,FALSE)</f>
        <v xml:space="preserve">Presidente: Denisse Vanessa Araya Gallardo, 
Tesorera: Viviana Andrea Morales Aranda
Secretaria: María Fernanda Codina Cáceres
Director Ejecutivo: Ramiro Rodrigo González Figueroa,
</v>
      </c>
      <c r="I897" s="178" t="str">
        <f>VLOOKUP(A897,'BASE REGISTRO AGOSTO'!$A$1:$T$889,9,FALSE)</f>
        <v>3 años.</v>
      </c>
      <c r="J897" s="178" t="str">
        <f>VLOOKUP(A897,'BASE REGISTRO AGOSTO'!$A$1:$T$889,10,FALSE)</f>
        <v>De 06 de junio de 2019 a 06 de junio de 2022.</v>
      </c>
      <c r="K897" s="178" t="str">
        <f>VLOOKUP(A897,'BASE REGISTRO AGOSTO'!$A$1:$T$889,11,FALSE)</f>
        <v xml:space="preserve">Presidente: Denisse Vanessa Araya Gallardo
Director Ejecutivo: Ramiro Rodrigo González Figueroa
</v>
      </c>
      <c r="L897" s="178" t="str">
        <f>VLOOKUP(A897,'BASE REGISTRO AGOSTO'!$A$1:$T$889,12,FALSE)</f>
        <v xml:space="preserve">General Velásquez Nº 1516, Villa Carmen y Dolores, San Felipe, Región de Valparaíso. 
</v>
      </c>
      <c r="M897" s="178" t="str">
        <f>VLOOKUP(A897,'BASE REGISTRO AGOSTO'!$A$1:$T$889,13,FALSE)</f>
        <v>XIII</v>
      </c>
      <c r="N897" s="178" t="str">
        <f>VLOOKUP(A897,'BASE REGISTRO AGOSTO'!$A$1:$T$889,14,FALSE)</f>
        <v>San Felipe</v>
      </c>
      <c r="O897" s="178" t="str">
        <f>VLOOKUP(A897,'BASE REGISTRO AGOSTO'!$A$1:$T$889,15,FALSE)</f>
        <v>Teléfonos: (34) 2359956
Celular: 56 (9) 81498358</v>
      </c>
      <c r="P897" s="178" t="str">
        <f>VLOOKUP(A897,'BASE REGISTRO AGOSTO'!$A$1:$T$889,16,FALSE)</f>
        <v>: capreis@capreis.cl</v>
      </c>
      <c r="Q897" s="178">
        <f>VLOOKUP(A897,'BASE REGISTRO AGOSTO'!$A$1:$T$889,17,FALSE)</f>
        <v>0</v>
      </c>
      <c r="R897" s="178" t="str">
        <f>VLOOKUP(A897,'BASE REGISTRO AGOSTO'!$A$1:$T$889,18,FALSE)</f>
        <v>93401: Institución de Asistencia Social</v>
      </c>
      <c r="S897" s="178" t="str">
        <f>VLOOKUP(A897,'BASE REGISTRO AGOSTO'!$A$1:$T$889,19,FALSE)</f>
        <v xml:space="preserve">Certificado correspondiente al año 2019 aprobados por el Sub Departamento de Supervisión Financiera.
</v>
      </c>
      <c r="T897" s="183">
        <f>VLOOKUP(A897,'BASE REGISTRO AGOSTO'!$A$1:$T$889,20,FALSE)</f>
        <v>41463</v>
      </c>
      <c r="U897" s="177">
        <v>7481</v>
      </c>
      <c r="V897" s="179">
        <v>15231540</v>
      </c>
      <c r="W897" s="179">
        <v>31264740</v>
      </c>
      <c r="X897" s="180">
        <v>44469</v>
      </c>
      <c r="Y897" s="176" t="s">
        <v>6489</v>
      </c>
      <c r="Z897" s="176" t="s">
        <v>6490</v>
      </c>
      <c r="AA897" s="181" t="s">
        <v>6512</v>
      </c>
    </row>
    <row r="898" spans="1:27" ht="15.75" customHeight="1" x14ac:dyDescent="0.2">
      <c r="A898" s="177">
        <v>7481</v>
      </c>
      <c r="B898" s="178" t="str">
        <f>VLOOKUP(A898,'BASE REGISTRO AGOSTO'!$A$1:$T$889,2,FALSE)</f>
        <v>Organización No Gubernamental de Desarrollo - Corporación de Apoyo y Promoción de la Equidad e Inclusión Social, (O.N.G. COORPORACIÓN CAPREIS)</v>
      </c>
      <c r="C898" s="178">
        <f>VLOOKUP(A898,'BASE REGISTRO AGOSTO'!$A$1:$T$889,3,FALSE)</f>
        <v>650699602</v>
      </c>
      <c r="D898" s="178" t="str">
        <f>VLOOKUP(A898,'BASE REGISTRO AGOSTO'!$A$1:$T$889,4,FALSE)</f>
        <v>Corporación de Derecho Privado.</v>
      </c>
      <c r="E898" s="178" t="str">
        <f>VLOOKUP(A898,'BASE REGISTRO AGOSTO'!$A$1:$T$889,5,FALSE)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98" s="178" t="str">
        <f>VLOOKUP(A898,'BASE REGISTRO AGOSTO'!$A$1:$T$889,6,FALSE)</f>
        <v>Certificado de Vigencia Folio Nº 500298785768, de 21 de febrero de 2020, emitido por el Servicio de Registro Civil e Identificación.</v>
      </c>
      <c r="G898" s="178" t="str">
        <f>VLOOKUP(A898,'BASE REGISTRO AGOSTO'!$A$1:$T$889,7,FALSE)</f>
        <v xml:space="preserve"> La Corporación tendrá por finalidad u objetivo: la promoción del desarrollo, especialmente de las personas, familias, grupos y comunidades que viven en condiciones de pobreza y/o marginalidad.
</v>
      </c>
      <c r="H898" s="178" t="str">
        <f>VLOOKUP(A898,'BASE REGISTRO AGOSTO'!$A$1:$T$889,8,FALSE)</f>
        <v xml:space="preserve">Presidente: Denisse Vanessa Araya Gallardo, 
Tesorera: Viviana Andrea Morales Aranda
Secretaria: María Fernanda Codina Cáceres
Director Ejecutivo: Ramiro Rodrigo González Figueroa,
</v>
      </c>
      <c r="I898" s="178" t="str">
        <f>VLOOKUP(A898,'BASE REGISTRO AGOSTO'!$A$1:$T$889,9,FALSE)</f>
        <v>3 años.</v>
      </c>
      <c r="J898" s="178" t="str">
        <f>VLOOKUP(A898,'BASE REGISTRO AGOSTO'!$A$1:$T$889,10,FALSE)</f>
        <v>De 06 de junio de 2019 a 06 de junio de 2022.</v>
      </c>
      <c r="K898" s="178" t="str">
        <f>VLOOKUP(A898,'BASE REGISTRO AGOSTO'!$A$1:$T$889,11,FALSE)</f>
        <v xml:space="preserve">Presidente: Denisse Vanessa Araya Gallardo
Director Ejecutivo: Ramiro Rodrigo González Figueroa
</v>
      </c>
      <c r="L898" s="178" t="str">
        <f>VLOOKUP(A898,'BASE REGISTRO AGOSTO'!$A$1:$T$889,12,FALSE)</f>
        <v xml:space="preserve">General Velásquez Nº 1516, Villa Carmen y Dolores, San Felipe, Región de Valparaíso. 
</v>
      </c>
      <c r="M898" s="178" t="str">
        <f>VLOOKUP(A898,'BASE REGISTRO AGOSTO'!$A$1:$T$889,13,FALSE)</f>
        <v>XIII</v>
      </c>
      <c r="N898" s="178" t="str">
        <f>VLOOKUP(A898,'BASE REGISTRO AGOSTO'!$A$1:$T$889,14,FALSE)</f>
        <v>San Felipe</v>
      </c>
      <c r="O898" s="178" t="str">
        <f>VLOOKUP(A898,'BASE REGISTRO AGOSTO'!$A$1:$T$889,15,FALSE)</f>
        <v>Teléfonos: (34) 2359956
Celular: 56 (9) 81498358</v>
      </c>
      <c r="P898" s="178" t="str">
        <f>VLOOKUP(A898,'BASE REGISTRO AGOSTO'!$A$1:$T$889,16,FALSE)</f>
        <v>: capreis@capreis.cl</v>
      </c>
      <c r="Q898" s="178">
        <f>VLOOKUP(A898,'BASE REGISTRO AGOSTO'!$A$1:$T$889,17,FALSE)</f>
        <v>0</v>
      </c>
      <c r="R898" s="178" t="str">
        <f>VLOOKUP(A898,'BASE REGISTRO AGOSTO'!$A$1:$T$889,18,FALSE)</f>
        <v>93401: Institución de Asistencia Social</v>
      </c>
      <c r="S898" s="178" t="str">
        <f>VLOOKUP(A898,'BASE REGISTRO AGOSTO'!$A$1:$T$889,19,FALSE)</f>
        <v xml:space="preserve">Certificado correspondiente al año 2019 aprobados por el Sub Departamento de Supervisión Financiera.
</v>
      </c>
      <c r="T898" s="183">
        <f>VLOOKUP(A898,'BASE REGISTRO AGOSTO'!$A$1:$T$889,20,FALSE)</f>
        <v>41463</v>
      </c>
      <c r="U898" s="177">
        <v>7481</v>
      </c>
      <c r="V898" s="179">
        <v>29020092</v>
      </c>
      <c r="W898" s="179">
        <v>270612018</v>
      </c>
      <c r="X898" s="180">
        <v>44469</v>
      </c>
      <c r="Y898" s="176" t="s">
        <v>6489</v>
      </c>
      <c r="Z898" s="176" t="s">
        <v>6490</v>
      </c>
      <c r="AA898" s="181" t="s">
        <v>6616</v>
      </c>
    </row>
    <row r="899" spans="1:27" ht="15.75" customHeight="1" x14ac:dyDescent="0.2">
      <c r="A899" s="177">
        <v>7481</v>
      </c>
      <c r="B899" s="178" t="str">
        <f>VLOOKUP(A899,'BASE REGISTRO AGOSTO'!$A$1:$T$889,2,FALSE)</f>
        <v>Organización No Gubernamental de Desarrollo - Corporación de Apoyo y Promoción de la Equidad e Inclusión Social, (O.N.G. COORPORACIÓN CAPREIS)</v>
      </c>
      <c r="C899" s="178">
        <f>VLOOKUP(A899,'BASE REGISTRO AGOSTO'!$A$1:$T$889,3,FALSE)</f>
        <v>650699602</v>
      </c>
      <c r="D899" s="178" t="str">
        <f>VLOOKUP(A899,'BASE REGISTRO AGOSTO'!$A$1:$T$889,4,FALSE)</f>
        <v>Corporación de Derecho Privado.</v>
      </c>
      <c r="E899" s="178" t="str">
        <f>VLOOKUP(A899,'BASE REGISTRO AGOSTO'!$A$1:$T$889,5,FALSE)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99" s="178" t="str">
        <f>VLOOKUP(A899,'BASE REGISTRO AGOSTO'!$A$1:$T$889,6,FALSE)</f>
        <v>Certificado de Vigencia Folio Nº 500298785768, de 21 de febrero de 2020, emitido por el Servicio de Registro Civil e Identificación.</v>
      </c>
      <c r="G899" s="178" t="str">
        <f>VLOOKUP(A899,'BASE REGISTRO AGOSTO'!$A$1:$T$889,7,FALSE)</f>
        <v xml:space="preserve"> La Corporación tendrá por finalidad u objetivo: la promoción del desarrollo, especialmente de las personas, familias, grupos y comunidades que viven en condiciones de pobreza y/o marginalidad.
</v>
      </c>
      <c r="H899" s="178" t="str">
        <f>VLOOKUP(A899,'BASE REGISTRO AGOSTO'!$A$1:$T$889,8,FALSE)</f>
        <v xml:space="preserve">Presidente: Denisse Vanessa Araya Gallardo, 
Tesorera: Viviana Andrea Morales Aranda
Secretaria: María Fernanda Codina Cáceres
Director Ejecutivo: Ramiro Rodrigo González Figueroa,
</v>
      </c>
      <c r="I899" s="178" t="str">
        <f>VLOOKUP(A899,'BASE REGISTRO AGOSTO'!$A$1:$T$889,9,FALSE)</f>
        <v>3 años.</v>
      </c>
      <c r="J899" s="178" t="str">
        <f>VLOOKUP(A899,'BASE REGISTRO AGOSTO'!$A$1:$T$889,10,FALSE)</f>
        <v>De 06 de junio de 2019 a 06 de junio de 2022.</v>
      </c>
      <c r="K899" s="178" t="str">
        <f>VLOOKUP(A899,'BASE REGISTRO AGOSTO'!$A$1:$T$889,11,FALSE)</f>
        <v xml:space="preserve">Presidente: Denisse Vanessa Araya Gallardo
Director Ejecutivo: Ramiro Rodrigo González Figueroa
</v>
      </c>
      <c r="L899" s="178" t="str">
        <f>VLOOKUP(A899,'BASE REGISTRO AGOSTO'!$A$1:$T$889,12,FALSE)</f>
        <v xml:space="preserve">General Velásquez Nº 1516, Villa Carmen y Dolores, San Felipe, Región de Valparaíso. 
</v>
      </c>
      <c r="M899" s="178" t="str">
        <f>VLOOKUP(A899,'BASE REGISTRO AGOSTO'!$A$1:$T$889,13,FALSE)</f>
        <v>XIII</v>
      </c>
      <c r="N899" s="178" t="str">
        <f>VLOOKUP(A899,'BASE REGISTRO AGOSTO'!$A$1:$T$889,14,FALSE)</f>
        <v>San Felipe</v>
      </c>
      <c r="O899" s="178" t="str">
        <f>VLOOKUP(A899,'BASE REGISTRO AGOSTO'!$A$1:$T$889,15,FALSE)</f>
        <v>Teléfonos: (34) 2359956
Celular: 56 (9) 81498358</v>
      </c>
      <c r="P899" s="178" t="str">
        <f>VLOOKUP(A899,'BASE REGISTRO AGOSTO'!$A$1:$T$889,16,FALSE)</f>
        <v>: capreis@capreis.cl</v>
      </c>
      <c r="Q899" s="178">
        <f>VLOOKUP(A899,'BASE REGISTRO AGOSTO'!$A$1:$T$889,17,FALSE)</f>
        <v>0</v>
      </c>
      <c r="R899" s="178" t="str">
        <f>VLOOKUP(A899,'BASE REGISTRO AGOSTO'!$A$1:$T$889,18,FALSE)</f>
        <v>93401: Institución de Asistencia Social</v>
      </c>
      <c r="S899" s="178" t="str">
        <f>VLOOKUP(A899,'BASE REGISTRO AGOSTO'!$A$1:$T$889,19,FALSE)</f>
        <v xml:space="preserve">Certificado correspondiente al año 2019 aprobados por el Sub Departamento de Supervisión Financiera.
</v>
      </c>
      <c r="T899" s="183">
        <f>VLOOKUP(A899,'BASE REGISTRO AGOSTO'!$A$1:$T$889,20,FALSE)</f>
        <v>41463</v>
      </c>
      <c r="U899" s="177">
        <v>7481</v>
      </c>
      <c r="V899" s="179">
        <v>41194980</v>
      </c>
      <c r="W899" s="179">
        <v>361990004</v>
      </c>
      <c r="X899" s="180">
        <v>44469</v>
      </c>
      <c r="Y899" s="176" t="s">
        <v>6489</v>
      </c>
      <c r="Z899" s="176" t="s">
        <v>6490</v>
      </c>
      <c r="AA899" s="181" t="s">
        <v>6497</v>
      </c>
    </row>
    <row r="900" spans="1:27" ht="15.75" customHeight="1" x14ac:dyDescent="0.2">
      <c r="A900" s="177">
        <v>7482</v>
      </c>
      <c r="B900" s="178" t="str">
        <f>VLOOKUP(A900,'BASE REGISTRO AGOSTO'!$A$1:$T$889,2,FALSE)</f>
        <v xml:space="preserve">
I. Municipalidad de San Ignacio
</v>
      </c>
      <c r="C900" s="178">
        <f>VLOOKUP(A900,'BASE REGISTRO AGOSTO'!$A$1:$T$889,3,FALSE)</f>
        <v>691413004</v>
      </c>
      <c r="D900" s="178" t="str">
        <f>VLOOKUP(A900,'BASE REGISTRO AGOSTO'!$A$1:$T$889,4,FALSE)</f>
        <v>Municipalidad</v>
      </c>
      <c r="E900" s="178" t="str">
        <f>VLOOKUP(A900,'BASE REGISTRO AGOSTO'!$A$1:$T$889,5,FALSE)</f>
        <v>Constitución Política de la República, art. 107.</v>
      </c>
      <c r="F900" s="178" t="str">
        <f>VLOOKUP(A900,'BASE REGISTRO AGOSTO'!$A$1:$T$889,6,FALSE)</f>
        <v>Indefinida.</v>
      </c>
      <c r="G900" s="178" t="str">
        <f>VLOOKUP(A900,'BASE REGISTRO AGOSTO'!$A$1:$T$889,7,FALSE)</f>
        <v>Según Ley Orgánica Nº 18.695, arts. 1º al 4º.</v>
      </c>
      <c r="H900" s="178" t="str">
        <f>VLOOKUP(A900,'BASE REGISTRO AGOSTO'!$A$1:$T$889,8,FALSE)</f>
        <v>no tiene</v>
      </c>
      <c r="I900" s="178">
        <f>VLOOKUP(A900,'BASE REGISTRO AGOSTO'!$A$1:$T$889,9,FALSE)</f>
        <v>0</v>
      </c>
      <c r="J900" s="178">
        <f>VLOOKUP(A900,'BASE REGISTRO AGOSTO'!$A$1:$T$889,10,FALSE)</f>
        <v>0</v>
      </c>
      <c r="K900" s="178" t="str">
        <f>VLOOKUP(A900,'BASE REGISTRO AGOSTO'!$A$1:$T$889,11,FALSE)</f>
        <v xml:space="preserve">César Alberto Figueroa Betancourt.
</v>
      </c>
      <c r="L900" s="178" t="str">
        <f>VLOOKUP(A900,'BASE REGISTRO AGOSTO'!$A$1:$T$889,12,FALSE)</f>
        <v xml:space="preserve">Avenida Manuel Jesús Ortíz N° 599, San Ignacio, Provincia de Ñuble
</v>
      </c>
      <c r="M900" s="178" t="str">
        <f>VLOOKUP(A900,'BASE REGISTRO AGOSTO'!$A$1:$T$889,13,FALSE)</f>
        <v>XVI</v>
      </c>
      <c r="N900" s="178" t="str">
        <f>VLOOKUP(A900,'BASE REGISTRO AGOSTO'!$A$1:$T$889,14,FALSE)</f>
        <v>San Ignacio</v>
      </c>
      <c r="O900" s="178" t="str">
        <f>VLOOKUP(A900,'BASE REGISTRO AGOSTO'!$A$1:$T$889,15,FALSE)</f>
        <v xml:space="preserve">Fono: (042) 651006/651032/651007/651014. </v>
      </c>
      <c r="P900" s="178" t="str">
        <f>VLOOKUP(A900,'BASE REGISTRO AGOSTO'!$A$1:$T$889,16,FALSE)</f>
        <v xml:space="preserve">alcaldia@munisanignacio.cl
 www.municipalidadsanignacio.cl
</v>
      </c>
      <c r="Q900" s="178">
        <f>VLOOKUP(A900,'BASE REGISTRO AGOSTO'!$A$1:$T$889,17,FALSE)</f>
        <v>0</v>
      </c>
      <c r="R900" s="178">
        <f>VLOOKUP(A900,'BASE REGISTRO AGOSTO'!$A$1:$T$889,18,FALSE)</f>
        <v>91001</v>
      </c>
      <c r="S900" s="178" t="str">
        <f>VLOOKUP(A900,'BASE REGISTRO AGOSTO'!$A$1:$T$889,19,FALSE)</f>
        <v xml:space="preserve">No se acompañan. Aplica Informe Jurídico Nº 09, de  fecha 14 de marzo de 2011 del Departamento Jurídico y Dictamen Nº 070791, de 2009, de la Contraloría General de la República.  
</v>
      </c>
      <c r="T900" s="183">
        <f>VLOOKUP(A900,'BASE REGISTRO AGOSTO'!$A$1:$T$889,20,FALSE)</f>
        <v>41495</v>
      </c>
      <c r="U900" s="177">
        <v>7482</v>
      </c>
      <c r="V900" s="179">
        <v>4893746</v>
      </c>
      <c r="W900" s="179">
        <v>34398152</v>
      </c>
      <c r="X900" s="180">
        <v>44469</v>
      </c>
      <c r="Y900" s="176" t="s">
        <v>6489</v>
      </c>
      <c r="Z900" s="176" t="s">
        <v>6490</v>
      </c>
      <c r="AA900" s="181" t="s">
        <v>6698</v>
      </c>
    </row>
    <row r="901" spans="1:27" ht="15.75" customHeight="1" x14ac:dyDescent="0.2">
      <c r="A901" s="177">
        <v>7487</v>
      </c>
      <c r="B901" s="178" t="str">
        <f>VLOOKUP(A901,'BASE REGISTRO AGOSTO'!$A$1:$T$889,2,FALSE)</f>
        <v xml:space="preserve">
I. Municipalidad de Fresia </v>
      </c>
      <c r="C901" s="178" t="str">
        <f>VLOOKUP(A901,'BASE REGISTRO AGOSTO'!$A$1:$T$889,3,FALSE)</f>
        <v>69220400K</v>
      </c>
      <c r="D901" s="178" t="str">
        <f>VLOOKUP(A901,'BASE REGISTRO AGOSTO'!$A$1:$T$889,4,FALSE)</f>
        <v>Municipalidad</v>
      </c>
      <c r="E901" s="178" t="str">
        <f>VLOOKUP(A901,'BASE REGISTRO AGOSTO'!$A$1:$T$889,5,FALSE)</f>
        <v>Constitución Política de la República, artículo 107.</v>
      </c>
      <c r="F901" s="178" t="str">
        <f>VLOOKUP(A901,'BASE REGISTRO AGOSTO'!$A$1:$T$889,6,FALSE)</f>
        <v>Indefinida.</v>
      </c>
      <c r="G901" s="178" t="str">
        <f>VLOOKUP(A901,'BASE REGISTRO AGOSTO'!$A$1:$T$889,7,FALSE)</f>
        <v>Según Ley Orgánica Nº 18.695, artículos 1º al 4º.</v>
      </c>
      <c r="H901" s="178" t="str">
        <f>VLOOKUP(A901,'BASE REGISTRO AGOSTO'!$A$1:$T$889,8,FALSE)</f>
        <v>no tiene</v>
      </c>
      <c r="I901" s="178">
        <f>VLOOKUP(A901,'BASE REGISTRO AGOSTO'!$A$1:$T$889,9,FALSE)</f>
        <v>0</v>
      </c>
      <c r="J901" s="178">
        <f>VLOOKUP(A901,'BASE REGISTRO AGOSTO'!$A$1:$T$889,10,FALSE)</f>
        <v>0</v>
      </c>
      <c r="K901" s="178" t="str">
        <f>VLOOKUP(A901,'BASE REGISTRO AGOSTO'!$A$1:$T$889,11,FALSE)</f>
        <v xml:space="preserve">José Miguel Cárdenas Barría
</v>
      </c>
      <c r="L901" s="178" t="str">
        <f>VLOOKUP(A901,'BASE REGISTRO AGOSTO'!$A$1:$T$889,12,FALSE)</f>
        <v xml:space="preserve">San Francisco Nº 124, comuna de Fresia, Región de Los Lagos.
</v>
      </c>
      <c r="M901" s="178" t="str">
        <f>VLOOKUP(A901,'BASE REGISTRO AGOSTO'!$A$1:$T$889,13,FALSE)</f>
        <v>X</v>
      </c>
      <c r="N901" s="178" t="str">
        <f>VLOOKUP(A901,'BASE REGISTRO AGOSTO'!$A$1:$T$889,14,FALSE)</f>
        <v>Fresia</v>
      </c>
      <c r="O901" s="178" t="str">
        <f>VLOOKUP(A901,'BASE REGISTRO AGOSTO'!$A$1:$T$889,15,FALSE)</f>
        <v xml:space="preserve">Alcaldía: 652772701 
 Oficina de partes: 652772700 
DIDECO: 652772680 
OPD Fresia: +569 66186472 </v>
      </c>
      <c r="P901" s="178" t="str">
        <f>VLOOKUP(A901,'BASE REGISTRO AGOSTO'!$A$1:$T$889,16,FALSE)</f>
        <v>Alcaldía: mcardenas@munifresia.cl 
Oficina de partes: alcaldemunifresia@gmail.com  DIDECO: didecofresia@gmail.com 
OPD Fresia:  opdfresia@hotmail.com</v>
      </c>
      <c r="Q901" s="178">
        <f>VLOOKUP(A901,'BASE REGISTRO AGOSTO'!$A$1:$T$889,17,FALSE)</f>
        <v>0</v>
      </c>
      <c r="R901" s="178">
        <f>VLOOKUP(A901,'BASE REGISTRO AGOSTO'!$A$1:$T$889,18,FALSE)</f>
        <v>91001</v>
      </c>
      <c r="S901" s="178" t="str">
        <f>VLOOKUP(A901,'BASE REGISTRO AGOSTO'!$A$1:$T$889,19,FALSE)</f>
        <v>No se acompañan. Aplica Informe Jurídico Nº 09, de  fecha 14 de marzo de 2011 del Departamento Jurídico y Dictamen Nº 070791, de 2009, de la Contraloría General de la República</v>
      </c>
      <c r="T901" s="183">
        <f>VLOOKUP(A901,'BASE REGISTRO AGOSTO'!$A$1:$T$889,20,FALSE)</f>
        <v>41547</v>
      </c>
      <c r="U901" s="177">
        <v>7487</v>
      </c>
      <c r="V901" s="179">
        <v>0</v>
      </c>
      <c r="W901" s="179">
        <v>28546854</v>
      </c>
      <c r="X901" s="180">
        <v>44469</v>
      </c>
      <c r="Y901" s="176" t="s">
        <v>6489</v>
      </c>
      <c r="Z901" s="176" t="s">
        <v>6490</v>
      </c>
      <c r="AA901" s="181" t="s">
        <v>6699</v>
      </c>
    </row>
    <row r="902" spans="1:27" ht="15.75" customHeight="1" x14ac:dyDescent="0.2">
      <c r="A902" s="177">
        <v>7488</v>
      </c>
      <c r="B902" s="178" t="str">
        <f>VLOOKUP(A902,'BASE REGISTRO AGOSTO'!$A$1:$T$889,2,FALSE)</f>
        <v xml:space="preserve">
I. Municipalidad de Limache
</v>
      </c>
      <c r="C902" s="178">
        <f>VLOOKUP(A902,'BASE REGISTRO AGOSTO'!$A$1:$T$889,3,FALSE)</f>
        <v>690611007</v>
      </c>
      <c r="D902" s="178" t="str">
        <f>VLOOKUP(A902,'BASE REGISTRO AGOSTO'!$A$1:$T$889,4,FALSE)</f>
        <v>Municipalidad</v>
      </c>
      <c r="E902" s="178" t="str">
        <f>VLOOKUP(A902,'BASE REGISTRO AGOSTO'!$A$1:$T$889,5,FALSE)</f>
        <v>Constitución Política de la República, artículo 107.</v>
      </c>
      <c r="F902" s="178" t="str">
        <f>VLOOKUP(A902,'BASE REGISTRO AGOSTO'!$A$1:$T$889,6,FALSE)</f>
        <v>Indefinida.</v>
      </c>
      <c r="G902" s="178" t="str">
        <f>VLOOKUP(A902,'BASE REGISTRO AGOSTO'!$A$1:$T$889,7,FALSE)</f>
        <v>Según Ley Orgánica Nº 18.695, artículos 1º al 4º.</v>
      </c>
      <c r="H902" s="178" t="str">
        <f>VLOOKUP(A902,'BASE REGISTRO AGOSTO'!$A$1:$T$889,8,FALSE)</f>
        <v>no tiene</v>
      </c>
      <c r="I902" s="178">
        <f>VLOOKUP(A902,'BASE REGISTRO AGOSTO'!$A$1:$T$889,9,FALSE)</f>
        <v>0</v>
      </c>
      <c r="J902" s="178">
        <f>VLOOKUP(A902,'BASE REGISTRO AGOSTO'!$A$1:$T$889,10,FALSE)</f>
        <v>0</v>
      </c>
      <c r="K902" s="178" t="str">
        <f>VLOOKUP(A902,'BASE REGISTRO AGOSTO'!$A$1:$T$889,11,FALSE)</f>
        <v xml:space="preserve">Daniel Morales Espíndola, </v>
      </c>
      <c r="L902" s="178" t="str">
        <f>VLOOKUP(A902,'BASE REGISTRO AGOSTO'!$A$1:$T$889,12,FALSE)</f>
        <v xml:space="preserve">Avenida Palmira Romano N° 340. Limache
</v>
      </c>
      <c r="M902" s="178" t="str">
        <f>VLOOKUP(A902,'BASE REGISTRO AGOSTO'!$A$1:$T$889,13,FALSE)</f>
        <v>V</v>
      </c>
      <c r="N902" s="178" t="str">
        <f>VLOOKUP(A902,'BASE REGISTRO AGOSTO'!$A$1:$T$889,14,FALSE)</f>
        <v xml:space="preserve"> Limache</v>
      </c>
      <c r="O902" s="178" t="str">
        <f>VLOOKUP(A902,'BASE REGISTRO AGOSTO'!$A$1:$T$889,15,FALSE)</f>
        <v xml:space="preserve">Fono: 03-297200
</v>
      </c>
      <c r="P902" s="178">
        <f>VLOOKUP(A902,'BASE REGISTRO AGOSTO'!$A$1:$T$889,16,FALSE)</f>
        <v>0</v>
      </c>
      <c r="Q902" s="178">
        <f>VLOOKUP(A902,'BASE REGISTRO AGOSTO'!$A$1:$T$889,17,FALSE)</f>
        <v>0</v>
      </c>
      <c r="R902" s="178">
        <f>VLOOKUP(A902,'BASE REGISTRO AGOSTO'!$A$1:$T$889,18,FALSE)</f>
        <v>91001</v>
      </c>
      <c r="S902" s="178" t="str">
        <f>VLOOKUP(A902,'BASE REGISTRO AGOSTO'!$A$1:$T$889,19,FALSE)</f>
        <v xml:space="preserve">No se acompañan. Aplica Informe Jurídico Nº 09, de  fecha 14 de marzo de 2011 del Departamento Jurídico y Dictamen Nº 070791, de 2009, de la Contraloría General de la República.  
</v>
      </c>
      <c r="T902" s="183">
        <f>VLOOKUP(A902,'BASE REGISTRO AGOSTO'!$A$1:$T$889,20,FALSE)</f>
        <v>41563</v>
      </c>
      <c r="U902" s="177">
        <v>7488</v>
      </c>
      <c r="V902" s="179">
        <v>3291116</v>
      </c>
      <c r="W902" s="179">
        <v>26328928</v>
      </c>
      <c r="X902" s="180">
        <v>44469</v>
      </c>
      <c r="Y902" s="176" t="s">
        <v>6489</v>
      </c>
      <c r="Z902" s="176" t="s">
        <v>6490</v>
      </c>
      <c r="AA902" s="181" t="s">
        <v>6609</v>
      </c>
    </row>
    <row r="903" spans="1:27" ht="15.75" customHeight="1" x14ac:dyDescent="0.2">
      <c r="A903" s="177">
        <v>7491</v>
      </c>
      <c r="B903" s="178" t="str">
        <f>VLOOKUP(A903,'BASE REGISTRO AGOSTO'!$A$1:$T$889,2,FALSE)</f>
        <v xml:space="preserve">
I. Municipalidad de Chiguayante
</v>
      </c>
      <c r="C903" s="178">
        <f>VLOOKUP(A903,'BASE REGISTRO AGOSTO'!$A$1:$T$889,3,FALSE)</f>
        <v>692647009</v>
      </c>
      <c r="D903" s="178" t="str">
        <f>VLOOKUP(A903,'BASE REGISTRO AGOSTO'!$A$1:$T$889,4,FALSE)</f>
        <v>Municipalidad</v>
      </c>
      <c r="E903" s="178" t="str">
        <f>VLOOKUP(A903,'BASE REGISTRO AGOSTO'!$A$1:$T$889,5,FALSE)</f>
        <v>Constitución Política de la República, artículo 107.</v>
      </c>
      <c r="F903" s="178" t="str">
        <f>VLOOKUP(A903,'BASE REGISTRO AGOSTO'!$A$1:$T$889,6,FALSE)</f>
        <v>Indefinida.</v>
      </c>
      <c r="G903" s="178" t="str">
        <f>VLOOKUP(A903,'BASE REGISTRO AGOSTO'!$A$1:$T$889,7,FALSE)</f>
        <v>Según Ley Orgánica Nº 18.695, artículos 1º al 4º.</v>
      </c>
      <c r="H903" s="178" t="str">
        <f>VLOOKUP(A903,'BASE REGISTRO AGOSTO'!$A$1:$T$889,8,FALSE)</f>
        <v>no tiene</v>
      </c>
      <c r="I903" s="178">
        <f>VLOOKUP(A903,'BASE REGISTRO AGOSTO'!$A$1:$T$889,9,FALSE)</f>
        <v>0</v>
      </c>
      <c r="J903" s="178">
        <f>VLOOKUP(A903,'BASE REGISTRO AGOSTO'!$A$1:$T$889,10,FALSE)</f>
        <v>0</v>
      </c>
      <c r="K903" s="178" t="str">
        <f>VLOOKUP(A903,'BASE REGISTRO AGOSTO'!$A$1:$T$889,11,FALSE)</f>
        <v xml:space="preserve">José Antonio Rivas Villalobos. </v>
      </c>
      <c r="L903" s="178" t="str">
        <f>VLOOKUP(A903,'BASE REGISTRO AGOSTO'!$A$1:$T$889,12,FALSE)</f>
        <v xml:space="preserve">Orozimbo Barbosa Nº 104, comuna de Chiguayante, Región del Biobío.
</v>
      </c>
      <c r="M903" s="178" t="str">
        <f>VLOOKUP(A903,'BASE REGISTRO AGOSTO'!$A$1:$T$889,13,FALSE)</f>
        <v>VIII</v>
      </c>
      <c r="N903" s="178" t="str">
        <f>VLOOKUP(A903,'BASE REGISTRO AGOSTO'!$A$1:$T$889,14,FALSE)</f>
        <v>Chiguayante</v>
      </c>
      <c r="O903" s="178" t="str">
        <f>VLOOKUP(A903,'BASE REGISTRO AGOSTO'!$A$1:$T$889,15,FALSE)</f>
        <v xml:space="preserve">Fono: 41-2508100
         41-2508123
</v>
      </c>
      <c r="P903" s="178">
        <f>VLOOKUP(A903,'BASE REGISTRO AGOSTO'!$A$1:$T$889,16,FALSE)</f>
        <v>0</v>
      </c>
      <c r="Q903" s="178">
        <f>VLOOKUP(A903,'BASE REGISTRO AGOSTO'!$A$1:$T$889,17,FALSE)</f>
        <v>0</v>
      </c>
      <c r="R903" s="178">
        <f>VLOOKUP(A903,'BASE REGISTRO AGOSTO'!$A$1:$T$889,18,FALSE)</f>
        <v>91001</v>
      </c>
      <c r="S903" s="178" t="str">
        <f>VLOOKUP(A903,'BASE REGISTRO AGOSTO'!$A$1:$T$889,19,FALSE)</f>
        <v>No se acompañan. Aplica Informe Jurídico Nº 09, de  fecha 14 de marzo de 2011 del Departamento Jurídico y Dictamen Nº 070791, de 2009, de la Contraloría General de la República</v>
      </c>
      <c r="T903" s="183">
        <f>VLOOKUP(A903,'BASE REGISTRO AGOSTO'!$A$1:$T$889,20,FALSE)</f>
        <v>41596</v>
      </c>
      <c r="U903" s="177">
        <v>7491</v>
      </c>
      <c r="V903" s="179">
        <v>6524995</v>
      </c>
      <c r="W903" s="179">
        <v>52199960</v>
      </c>
      <c r="X903" s="180">
        <v>44469</v>
      </c>
      <c r="Y903" s="176" t="s">
        <v>6489</v>
      </c>
      <c r="Z903" s="176" t="s">
        <v>6490</v>
      </c>
      <c r="AA903" s="181" t="s">
        <v>6518</v>
      </c>
    </row>
    <row r="904" spans="1:27" ht="15.75" customHeight="1" x14ac:dyDescent="0.2">
      <c r="A904" s="177">
        <v>7492</v>
      </c>
      <c r="B904" s="178" t="str">
        <f>VLOOKUP(A904,'BASE REGISTRO AGOSTO'!$A$1:$T$889,2,FALSE)</f>
        <v xml:space="preserve">
Corporación Familia de Linares 
</v>
      </c>
      <c r="C904" s="178">
        <f>VLOOKUP(A904,'BASE REGISTRO AGOSTO'!$A$1:$T$889,3,FALSE)</f>
        <v>650744136</v>
      </c>
      <c r="D904" s="178" t="str">
        <f>VLOOKUP(A904,'BASE REGISTRO AGOSTO'!$A$1:$T$889,4,FALSE)</f>
        <v>Corporación de Derecho Privado</v>
      </c>
      <c r="E904" s="178" t="str">
        <f>VLOOKUP(A904,'BASE REGISTRO AGOSTO'!$A$1:$T$889,5,FALSE)</f>
        <v>Otorgada mediante  Inscripción en el Registro Nacional de Personas Jurídicas sin fines de lucro, a cargo del Registro Civil e Identificación; Nº de Inscripción 145131, con fecha 28 de agosto de 2013; al amparo de la Ley Nº 20.500 de 2011.</v>
      </c>
      <c r="F904" s="178" t="str">
        <f>VLOOKUP(A904,'BASE REGISTRO AGOSTO'!$A$1:$T$889,6,FALSE)</f>
        <v xml:space="preserve">
Certificado de Vigencia, Folio Nº 500348002683, de fecha 29 de septiembre de 2020, emitido por el Servicio de Registro Civil e Identificación 
</v>
      </c>
      <c r="G904" s="178" t="str">
        <f>VLOOKUP(A904,'BASE REGISTRO AGOSTO'!$A$1:$T$889,7,FALSE)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904" s="178" t="str">
        <f>VLOOKUP(A904,'BASE REGISTRO AGOSTO'!$A$1:$T$889,8,FALSE)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904" s="178" t="str">
        <f>VLOOKUP(A904,'BASE REGISTRO AGOSTO'!$A$1:$T$889,9,FALSE)</f>
        <v>Durarán 02 años y seis meses en sus cargos</v>
      </c>
      <c r="J904" s="178" t="str">
        <f>VLOOKUP(A904,'BASE REGISTRO AGOSTO'!$A$1:$T$889,10,FALSE)</f>
        <v>Del 06 de junio de 2018 al  al 06 de diciembre de 2020</v>
      </c>
      <c r="K904" s="178" t="str">
        <f>VLOOKUP(A904,'BASE REGISTRO AGOSTO'!$A$1:$T$889,11,FALSE)</f>
        <v xml:space="preserve">Yasna Cancino Rosson
</v>
      </c>
      <c r="L904" s="178" t="str">
        <f>VLOOKUP(A904,'BASE REGISTRO AGOSTO'!$A$1:$T$889,12,FALSE)</f>
        <v xml:space="preserve">Calle Patricio Lynch N° 108, de la ciudad de Linares. </v>
      </c>
      <c r="M904" s="178" t="str">
        <f>VLOOKUP(A904,'BASE REGISTRO AGOSTO'!$A$1:$T$889,13,FALSE)</f>
        <v>VII</v>
      </c>
      <c r="N904" s="178" t="str">
        <f>VLOOKUP(A904,'BASE REGISTRO AGOSTO'!$A$1:$T$889,14,FALSE)</f>
        <v xml:space="preserve">Linares. </v>
      </c>
      <c r="O904" s="178" t="str">
        <f>VLOOKUP(A904,'BASE REGISTRO AGOSTO'!$A$1:$T$889,15,FALSE)</f>
        <v xml:space="preserve">73-2212168 y (984722392).  </v>
      </c>
      <c r="P904" s="178" t="str">
        <f>VLOOKUP(A904,'BASE REGISTRO AGOSTO'!$A$1:$T$889,16,FALSE)</f>
        <v xml:space="preserve">cvf.renacer@gmail.com </v>
      </c>
      <c r="Q904" s="178">
        <f>VLOOKUP(A904,'BASE REGISTRO AGOSTO'!$A$1:$T$889,17,FALSE)</f>
        <v>0</v>
      </c>
      <c r="R904" s="178" t="str">
        <f>VLOOKUP(A904,'BASE REGISTRO AGOSTO'!$A$1:$T$889,18,FALSE)</f>
        <v xml:space="preserve">
93401: Instituciones de Asistencia Social.
</v>
      </c>
      <c r="S904" s="178" t="str">
        <f>VLOOKUP(A904,'BASE REGISTRO AGOSTO'!$A$1:$T$889,19,FALSE)</f>
        <v>Se acompaña certificado financiero correspondiente al año 2019, remitido para aprobación del Sub Departamento de Supervisión Financiera Nacional.</v>
      </c>
      <c r="T904" s="183">
        <f>VLOOKUP(A904,'BASE REGISTRO AGOSTO'!$A$1:$T$889,20,FALSE)</f>
        <v>41599</v>
      </c>
      <c r="U904" s="177">
        <v>7492</v>
      </c>
      <c r="V904" s="179">
        <v>0</v>
      </c>
      <c r="W904" s="179">
        <v>21394573</v>
      </c>
      <c r="X904" s="180">
        <v>44469</v>
      </c>
      <c r="Y904" s="176" t="s">
        <v>6489</v>
      </c>
      <c r="Z904" s="176" t="s">
        <v>6490</v>
      </c>
      <c r="AA904" s="181" t="s">
        <v>6599</v>
      </c>
    </row>
    <row r="905" spans="1:27" ht="15.75" customHeight="1" x14ac:dyDescent="0.2">
      <c r="A905" s="177">
        <v>7495</v>
      </c>
      <c r="B905" s="178" t="str">
        <f>VLOOKUP(A905,'BASE REGISTRO AGOSTO'!$A$1:$T$889,2,FALSE)</f>
        <v xml:space="preserve">
I. Municipalidad de Padre Las Casas
</v>
      </c>
      <c r="C905" s="178">
        <f>VLOOKUP(A905,'BASE REGISTRO AGOSTO'!$A$1:$T$889,3,FALSE)</f>
        <v>619550005</v>
      </c>
      <c r="D905" s="178" t="str">
        <f>VLOOKUP(A905,'BASE REGISTRO AGOSTO'!$A$1:$T$889,4,FALSE)</f>
        <v>Municipalidad</v>
      </c>
      <c r="E905" s="178" t="str">
        <f>VLOOKUP(A905,'BASE REGISTRO AGOSTO'!$A$1:$T$889,5,FALSE)</f>
        <v>Constitución Política de la República, artículo 107.</v>
      </c>
      <c r="F905" s="178" t="str">
        <f>VLOOKUP(A905,'BASE REGISTRO AGOSTO'!$A$1:$T$889,6,FALSE)</f>
        <v>Indefinida.</v>
      </c>
      <c r="G905" s="178" t="str">
        <f>VLOOKUP(A905,'BASE REGISTRO AGOSTO'!$A$1:$T$889,7,FALSE)</f>
        <v>Según Ley Orgánica Nº 18.695, artículos 1º al 4º.</v>
      </c>
      <c r="H905" s="178" t="str">
        <f>VLOOKUP(A905,'BASE REGISTRO AGOSTO'!$A$1:$T$889,8,FALSE)</f>
        <v>no tiene</v>
      </c>
      <c r="I905" s="178">
        <f>VLOOKUP(A905,'BASE REGISTRO AGOSTO'!$A$1:$T$889,9,FALSE)</f>
        <v>0</v>
      </c>
      <c r="J905" s="178">
        <f>VLOOKUP(A905,'BASE REGISTRO AGOSTO'!$A$1:$T$889,10,FALSE)</f>
        <v>0</v>
      </c>
      <c r="K905" s="178" t="str">
        <f>VLOOKUP(A905,'BASE REGISTRO AGOSTO'!$A$1:$T$889,11,FALSE)</f>
        <v xml:space="preserve">Mario Hernán González Rebolledo
</v>
      </c>
      <c r="L905" s="178" t="str">
        <f>VLOOKUP(A905,'BASE REGISTRO AGOSTO'!$A$1:$T$889,12,FALSE)</f>
        <v xml:space="preserve">Maquehue Nº1441, comuna de Padre Las Casas, Región de La Araucanía.
</v>
      </c>
      <c r="M905" s="178" t="str">
        <f>VLOOKUP(A905,'BASE REGISTRO AGOSTO'!$A$1:$T$889,13,FALSE)</f>
        <v>IX</v>
      </c>
      <c r="N905" s="178" t="str">
        <f>VLOOKUP(A905,'BASE REGISTRO AGOSTO'!$A$1:$T$889,14,FALSE)</f>
        <v xml:space="preserve"> Padre Las Casas</v>
      </c>
      <c r="O905" s="178" t="str">
        <f>VLOOKUP(A905,'BASE REGISTRO AGOSTO'!$A$1:$T$889,15,FALSE)</f>
        <v>Fono: 45-2- 590000</v>
      </c>
      <c r="P905" s="178" t="str">
        <f>VLOOKUP(A905,'BASE REGISTRO AGOSTO'!$A$1:$T$889,16,FALSE)</f>
        <v xml:space="preserve"> alcaldía@padrelascasas.cl</v>
      </c>
      <c r="Q905" s="178">
        <f>VLOOKUP(A905,'BASE REGISTRO AGOSTO'!$A$1:$T$889,17,FALSE)</f>
        <v>0</v>
      </c>
      <c r="R905" s="178">
        <f>VLOOKUP(A905,'BASE REGISTRO AGOSTO'!$A$1:$T$889,18,FALSE)</f>
        <v>91001</v>
      </c>
      <c r="S905" s="178" t="str">
        <f>VLOOKUP(A905,'BASE REGISTRO AGOSTO'!$A$1:$T$889,19,FALSE)</f>
        <v>No corresponde</v>
      </c>
      <c r="T905" s="183">
        <f>VLOOKUP(A905,'BASE REGISTRO AGOSTO'!$A$1:$T$889,20,FALSE)</f>
        <v>41614</v>
      </c>
      <c r="U905" s="177">
        <v>7495</v>
      </c>
      <c r="V905" s="179">
        <v>6524995</v>
      </c>
      <c r="W905" s="179">
        <v>45864205</v>
      </c>
      <c r="X905" s="180">
        <v>44469</v>
      </c>
      <c r="Y905" s="176" t="s">
        <v>6489</v>
      </c>
      <c r="Z905" s="176" t="s">
        <v>6490</v>
      </c>
      <c r="AA905" s="181" t="s">
        <v>6655</v>
      </c>
    </row>
    <row r="906" spans="1:27" ht="15.75" customHeight="1" x14ac:dyDescent="0.2">
      <c r="A906" s="177">
        <v>7497</v>
      </c>
      <c r="B906" s="178" t="str">
        <f>VLOOKUP(A906,'BASE REGISTRO AGOSTO'!$A$1:$T$889,2,FALSE)</f>
        <v xml:space="preserve">Fundación Reinventarse </v>
      </c>
      <c r="C906" s="178" t="str">
        <f>VLOOKUP(A906,'BASE REGISTRO AGOSTO'!$A$1:$T$889,3,FALSE)</f>
        <v>65070018K</v>
      </c>
      <c r="D906" s="178" t="str">
        <f>VLOOKUP(A906,'BASE REGISTRO AGOSTO'!$A$1:$T$889,4,FALSE)</f>
        <v>Fundación de Derecho Privado</v>
      </c>
      <c r="E906" s="178" t="str">
        <f>VLOOKUP(A906,'BASE REGISTRO AGOSTO'!$A$1:$T$889,5,FALSE)</f>
        <v>Inscripción N°30734 de fecha 08 de Abril de 2013, del Registro de Personas Jurídicas, del Servicio de Registro Civil e Identificación.</v>
      </c>
      <c r="F906" s="178" t="str">
        <f>VLOOKUP(A906,'BASE REGISTRO AGOSTO'!$A$1:$T$889,6,FALSE)</f>
        <v>Certificado de Vigencia Folio Nº 500227187103, de fecha 14 de mayo de 2019, del Servicio de Registro Civil e Identificación. 03-11-20 Se envía carta solicitando antecedentes actualizados al año 2020.</v>
      </c>
      <c r="G906" s="178" t="str">
        <f>VLOOKUP(A906,'BASE REGISTRO AGOSTO'!$A$1:$T$889,7,FALSE)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906" s="178" t="str">
        <f>VLOOKUP(A906,'BASE REGISTRO AGOSTO'!$A$1:$T$889,8,FALSE)</f>
        <v xml:space="preserve">PRESIDENTE: 
DARKO MICHEL LOUIT NEVISTIC
VICEPRESIDENTE 
FABIO MAGRIN 
SECRETARIO:
FRANCISCO JAVIER AGUIRRE GRAPIN
TESORERO: 
RODRIGO IZURIETA KAUSEL 
DIRECTOR:
DANIEL ALBERTO ROJAS ORELLANA 
</v>
      </c>
      <c r="I906" s="178" t="str">
        <f>VLOOKUP(A906,'BASE REGISTRO AGOSTO'!$A$1:$T$889,9,FALSE)</f>
        <v>De acuerdo al artículo 08 de sus Estatutos, el Directorio durará tres años en sus funciones, pudiendo sus integrantes ser reelegidos para el período siguiente.</v>
      </c>
      <c r="J906" s="178" t="str">
        <f>VLOOKUP(A906,'BASE REGISTRO AGOSTO'!$A$1:$T$889,10,FALSE)</f>
        <v>04 de septiembre de 2020 al 04 de septiembre de 2023</v>
      </c>
      <c r="K906" s="178" t="str">
        <f>VLOOKUP(A906,'BASE REGISTRO AGOSTO'!$A$1:$T$889,11,FALSE)</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L906" s="178" t="str">
        <f>VLOOKUP(A906,'BASE REGISTRO AGOSTO'!$A$1:$T$889,12,FALSE)</f>
        <v xml:space="preserve">Américo Vespucio Norte 0601, Quilicura. 
</v>
      </c>
      <c r="M906" s="178" t="str">
        <f>VLOOKUP(A906,'BASE REGISTRO AGOSTO'!$A$1:$T$889,13,FALSE)</f>
        <v>XIII</v>
      </c>
      <c r="N906" s="178" t="str">
        <f>VLOOKUP(A906,'BASE REGISTRO AGOSTO'!$A$1:$T$889,14,FALSE)</f>
        <v>Quilicura</v>
      </c>
      <c r="O906" s="178" t="str">
        <f>VLOOKUP(A906,'BASE REGISTRO AGOSTO'!$A$1:$T$889,15,FALSE)</f>
        <v xml:space="preserve">Fonos 223653276, 223653197, 989067827. 
</v>
      </c>
      <c r="P906" s="178" t="str">
        <f>VLOOKUP(A906,'BASE REGISTRO AGOSTO'!$A$1:$T$889,16,FALSE)</f>
        <v xml:space="preserve">Correos bernardo.vasquez@reinventarse.cl y jonathan.monsalve@reinventarse.cl
</v>
      </c>
      <c r="Q906" s="178">
        <f>VLOOKUP(A906,'BASE REGISTRO AGOSTO'!$A$1:$T$889,17,FALSE)</f>
        <v>0</v>
      </c>
      <c r="R906" s="178" t="str">
        <f>VLOOKUP(A906,'BASE REGISTRO AGOSTO'!$A$1:$T$889,18,FALSE)</f>
        <v>93401: Instituciones de Asistencia Social</v>
      </c>
      <c r="S906" s="178" t="str">
        <f>VLOOKUP(A906,'BASE REGISTRO AGOSTO'!$A$1:$T$889,19,FALSE)</f>
        <v>Se acompaña certificado financiero correspondiente al año 2019, aprobados por  Supervisión Financiera Nacional.</v>
      </c>
      <c r="T906" s="183">
        <f>VLOOKUP(A906,'BASE REGISTRO AGOSTO'!$A$1:$T$889,20,FALSE)</f>
        <v>41676</v>
      </c>
      <c r="U906" s="177">
        <v>7497</v>
      </c>
      <c r="V906" s="179">
        <v>0</v>
      </c>
      <c r="W906" s="179">
        <v>30676840</v>
      </c>
      <c r="X906" s="180">
        <v>44469</v>
      </c>
      <c r="Y906" s="176" t="s">
        <v>6489</v>
      </c>
      <c r="Z906" s="176" t="s">
        <v>6490</v>
      </c>
      <c r="AA906" s="181" t="s">
        <v>6537</v>
      </c>
    </row>
    <row r="907" spans="1:27" ht="15.75" customHeight="1" x14ac:dyDescent="0.2">
      <c r="A907" s="177">
        <v>7498</v>
      </c>
      <c r="B907" s="178" t="str">
        <f>VLOOKUP(A907,'BASE REGISTRO AGOSTO'!$A$1:$T$889,2,FALSE)</f>
        <v>Organización No Gubernamental de Desarrollo - COVACHA</v>
      </c>
      <c r="C907" s="178">
        <f>VLOOKUP(A907,'BASE REGISTRO AGOSTO'!$A$1:$T$889,3,FALSE)</f>
        <v>650789776</v>
      </c>
      <c r="D907" s="178" t="str">
        <f>VLOOKUP(A907,'BASE REGISTRO AGOSTO'!$A$1:$T$889,4,FALSE)</f>
        <v>Asociación de Derecho Privado.</v>
      </c>
      <c r="E907" s="178" t="str">
        <f>VLOOKUP(A907,'BASE REGISTRO AGOSTO'!$A$1:$T$889,5,FALSE)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7" s="178" t="str">
        <f>VLOOKUP(A907,'BASE REGISTRO AGOSTO'!$A$1:$T$889,6,FALSE)</f>
        <v>Certificado de Vigencia Folio Nº 500404069377, de 17 de agosto de 2021, del Servicio de Registro Civil e Identificación.</v>
      </c>
      <c r="G907" s="178" t="str">
        <f>VLOOKUP(A907,'BASE REGISTRO AGOSTO'!$A$1:$T$889,7,FALSE)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907" s="178" t="str">
        <f>VLOOKUP(A907,'BASE REGISTRO AGOSTO'!$A$1:$T$889,8,FALSE)</f>
        <v xml:space="preserve">Presidente: Alejandro Renato Tapia Cerda  
Secretaria: Marlyn Jacqueline Cortés Barraza
Tesorera: Loreto Monserrat Espinoza Aguirre </v>
      </c>
      <c r="I907" s="178" t="str">
        <f>VLOOKUP(A907,'BASE REGISTRO AGOSTO'!$A$1:$T$889,9,FALSE)</f>
        <v>5 años.</v>
      </c>
      <c r="J907" s="178" t="str">
        <f>VLOOKUP(A907,'BASE REGISTRO AGOSTO'!$A$1:$T$889,10,FALSE)</f>
        <v>Ultimo Directorio: 04 de noviembre de 2015 al 04 de noviembre de 2020.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07" s="178" t="str">
        <f>VLOOKUP(A907,'BASE REGISTRO AGOSTO'!$A$1:$T$889,11,FALSE)</f>
        <v xml:space="preserve">Presidente: Alejandro Renato Tapia Cerda  
</v>
      </c>
      <c r="L907" s="178" t="str">
        <f>VLOOKUP(A907,'BASE REGISTRO AGOSTO'!$A$1:$T$889,12,FALSE)</f>
        <v xml:space="preserve">Rucapedrera Nº 287, comuna de El Quisco, Región de Valparaíso.
</v>
      </c>
      <c r="M907" s="178" t="str">
        <f>VLOOKUP(A907,'BASE REGISTRO AGOSTO'!$A$1:$T$889,13,FALSE)</f>
        <v>V</v>
      </c>
      <c r="N907" s="178" t="str">
        <f>VLOOKUP(A907,'BASE REGISTRO AGOSTO'!$A$1:$T$889,14,FALSE)</f>
        <v xml:space="preserve"> El Quisco</v>
      </c>
      <c r="O907" s="178" t="str">
        <f>VLOOKUP(A907,'BASE REGISTRO AGOSTO'!$A$1:$T$889,15,FALSE)</f>
        <v xml:space="preserve">Teléfonos: 35-2474371- 56-98412553 </v>
      </c>
      <c r="P907" s="178" t="str">
        <f>VLOOKUP(A907,'BASE REGISTRO AGOSTO'!$A$1:$T$889,16,FALSE)</f>
        <v xml:space="preserve"> alejandro@covacha.cl</v>
      </c>
      <c r="Q907" s="178">
        <f>VLOOKUP(A907,'BASE REGISTRO AGOSTO'!$A$1:$T$889,17,FALSE)</f>
        <v>0</v>
      </c>
      <c r="R907" s="178" t="str">
        <f>VLOOKUP(A907,'BASE REGISTRO AGOSTO'!$A$1:$T$889,18,FALSE)</f>
        <v>93401: Institución de Asistencia Social</v>
      </c>
      <c r="S907" s="178" t="str">
        <f>VLOOKUP(A907,'BASE REGISTRO AGOSTO'!$A$1:$T$889,19,FALSE)</f>
        <v>Certificado Antecedentes financieros año 2019, aprobados por el Sub Departamento de Supervisión Financiera Nacional</v>
      </c>
      <c r="T907" s="183">
        <f>VLOOKUP(A907,'BASE REGISTRO AGOSTO'!$A$1:$T$889,20,FALSE)</f>
        <v>41717</v>
      </c>
      <c r="U907" s="177">
        <v>7498</v>
      </c>
      <c r="V907" s="179">
        <v>8611380</v>
      </c>
      <c r="W907" s="179">
        <v>68425560</v>
      </c>
      <c r="X907" s="180">
        <v>44469</v>
      </c>
      <c r="Y907" s="176" t="s">
        <v>6489</v>
      </c>
      <c r="Z907" s="176" t="s">
        <v>6490</v>
      </c>
      <c r="AA907" s="181" t="s">
        <v>6570</v>
      </c>
    </row>
    <row r="908" spans="1:27" ht="15.75" customHeight="1" x14ac:dyDescent="0.2">
      <c r="A908" s="177">
        <v>7499</v>
      </c>
      <c r="B908" s="178" t="str">
        <f>VLOOKUP(A908,'BASE REGISTRO AGOSTO'!$A$1:$T$889,2,FALSE)</f>
        <v>Corporación Social y Educacional Renasci</v>
      </c>
      <c r="C908" s="178">
        <f>VLOOKUP(A908,'BASE REGISTRO AGOSTO'!$A$1:$T$889,3,FALSE)</f>
        <v>650794826</v>
      </c>
      <c r="D908" s="178" t="str">
        <f>VLOOKUP(A908,'BASE REGISTRO AGOSTO'!$A$1:$T$889,4,FALSE)</f>
        <v xml:space="preserve">Corporación </v>
      </c>
      <c r="E908" s="178" t="str">
        <f>VLOOKUP(A908,'BASE REGISTRO AGOSTO'!$A$1:$T$889,5,FALSE)</f>
        <v>Otorgado mediante Certificado Nº 012/2013, de la Ilustre Municipalidad de Copiapó.</v>
      </c>
      <c r="F908" s="178" t="str">
        <f>VLOOKUP(A908,'BASE REGISTRO AGOSTO'!$A$1:$T$889,6,FALSE)</f>
        <v>Certificado Folio Nº 500402578038, emitido por SRCeI con fecha 09 de agosto de 2021.</v>
      </c>
      <c r="G908" s="178" t="str">
        <f>VLOOKUP(A908,'BASE REGISTRO AGOSTO'!$A$1:$T$889,7,FALSE)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908" s="178" t="str">
        <f>VLOOKUP(A908,'BASE REGISTRO AGOSTO'!$A$1:$T$889,8,FALSE)</f>
        <v>Presidente: 
Carlos Mauricio Gacitúa Godoy, 
Vicepresidente: 
Sofia Macarena Baez Herrera, 
Secretario:
Rodolfo Osses Baez, 
Tesorero:
Paola Agley Pérez Zamora, 
Certificado de Directorio de fecha 24 de julio de 2021, Folio N° 500400061563, del SRCI.</v>
      </c>
      <c r="I908" s="178" t="str">
        <f>VLOOKUP(A908,'BASE REGISTRO AGOSTO'!$A$1:$T$889,9,FALSE)</f>
        <v xml:space="preserve">Durarán 5 años* en sus cargos, pudiendo ser reelegidos.
(*hay reforma de estatutos)
</v>
      </c>
      <c r="J908" s="178" t="str">
        <f>VLOOKUP(A908,'BASE REGISTRO AGOSTO'!$A$1:$T$889,10,FALSE)</f>
        <v>04-03-2021 al 04-03-2024.</v>
      </c>
      <c r="K908" s="178" t="str">
        <f>VLOOKUP(A908,'BASE REGISTRO AGOSTO'!$A$1:$T$889,11,FALSE)</f>
        <v xml:space="preserve">Presidente: Carlos Mauricio Gacitua Godoy.
Presidente Suplente: Natalia Donoso Pérez. Actuará con las mismas funciones y facultades que el presidente Titular en caso de ausencia de este. 
</v>
      </c>
      <c r="L908" s="178" t="str">
        <f>VLOOKUP(A908,'BASE REGISTRO AGOSTO'!$A$1:$T$889,12,FALSE)</f>
        <v>Los Carrera N° 401. Oficina N° 508, edificio San Martín. Copiapó</v>
      </c>
      <c r="M908" s="178" t="str">
        <f>VLOOKUP(A908,'BASE REGISTRO AGOSTO'!$A$1:$T$889,13,FALSE)</f>
        <v>III</v>
      </c>
      <c r="N908" s="178" t="str">
        <f>VLOOKUP(A908,'BASE REGISTRO AGOSTO'!$A$1:$T$889,14,FALSE)</f>
        <v>Copiapo</v>
      </c>
      <c r="O908" s="178" t="str">
        <f>VLOOKUP(A908,'BASE REGISTRO AGOSTO'!$A$1:$T$889,15,FALSE)</f>
        <v>967036066, 982748395, 522-240385, 522231057</v>
      </c>
      <c r="P908" s="178" t="str">
        <f>VLOOKUP(A908,'BASE REGISTRO AGOSTO'!$A$1:$T$889,16,FALSE)</f>
        <v>corporacionrenasci@gmail.com
 supervisoratecnicarenasci@gmail.com</v>
      </c>
      <c r="Q908" s="178">
        <f>VLOOKUP(A908,'BASE REGISTRO AGOSTO'!$A$1:$T$889,17,FALSE)</f>
        <v>0</v>
      </c>
      <c r="R908" s="178" t="str">
        <f>VLOOKUP(A908,'BASE REGISTRO AGOSTO'!$A$1:$T$889,18,FALSE)</f>
        <v>93401: Institución de Asistencia Social</v>
      </c>
      <c r="S908" s="178" t="str">
        <f>VLOOKUP(A908,'BASE REGISTRO AGOSTO'!$A$1:$T$889,19,FALSE)</f>
        <v xml:space="preserve">
Se acompaña Certificado Financiero de los antecedentes financieros del año 2019, aprobados por el Subdepartamento de Supervisión Financiera Nacional. 
</v>
      </c>
      <c r="T908" s="183">
        <f>VLOOKUP(A908,'BASE REGISTRO AGOSTO'!$A$1:$T$889,20,FALSE)</f>
        <v>41739</v>
      </c>
      <c r="U908" s="177">
        <v>7499</v>
      </c>
      <c r="V908" s="179">
        <v>0</v>
      </c>
      <c r="W908" s="179">
        <v>470954215</v>
      </c>
      <c r="X908" s="180">
        <v>44469</v>
      </c>
      <c r="Y908" s="176" t="s">
        <v>6489</v>
      </c>
      <c r="Z908" s="176" t="s">
        <v>6490</v>
      </c>
      <c r="AA908" s="181" t="s">
        <v>6561</v>
      </c>
    </row>
    <row r="909" spans="1:27" ht="15.75" customHeight="1" x14ac:dyDescent="0.2">
      <c r="A909" s="177">
        <v>7502</v>
      </c>
      <c r="B909" s="178" t="str">
        <f>VLOOKUP(A909,'BASE REGISTRO AGOSTO'!$A$1:$T$889,2,FALSE)</f>
        <v xml:space="preserve">
I. Municipalidad de La Reina
</v>
      </c>
      <c r="C909" s="178">
        <f>VLOOKUP(A909,'BASE REGISTRO AGOSTO'!$A$1:$T$889,3,FALSE)</f>
        <v>690706008</v>
      </c>
      <c r="D909" s="178" t="str">
        <f>VLOOKUP(A909,'BASE REGISTRO AGOSTO'!$A$1:$T$889,4,FALSE)</f>
        <v>Municipalidad</v>
      </c>
      <c r="E909" s="178" t="str">
        <f>VLOOKUP(A909,'BASE REGISTRO AGOSTO'!$A$1:$T$889,5,FALSE)</f>
        <v>Constitución Política de la República, artículo 107.</v>
      </c>
      <c r="F909" s="178" t="str">
        <f>VLOOKUP(A909,'BASE REGISTRO AGOSTO'!$A$1:$T$889,6,FALSE)</f>
        <v>Indefinida.</v>
      </c>
      <c r="G909" s="178" t="str">
        <f>VLOOKUP(A909,'BASE REGISTRO AGOSTO'!$A$1:$T$889,7,FALSE)</f>
        <v>Según Ley Orgánica Nº 18.695, artículos 1º al 4º.</v>
      </c>
      <c r="H909" s="178" t="str">
        <f>VLOOKUP(A909,'BASE REGISTRO AGOSTO'!$A$1:$T$889,8,FALSE)</f>
        <v>no tiene</v>
      </c>
      <c r="I909" s="178">
        <f>VLOOKUP(A909,'BASE REGISTRO AGOSTO'!$A$1:$T$889,9,FALSE)</f>
        <v>0</v>
      </c>
      <c r="J909" s="178">
        <f>VLOOKUP(A909,'BASE REGISTRO AGOSTO'!$A$1:$T$889,10,FALSE)</f>
        <v>0</v>
      </c>
      <c r="K909" s="178" t="str">
        <f>VLOOKUP(A909,'BASE REGISTRO AGOSTO'!$A$1:$T$889,11,FALSE)</f>
        <v>José Manuel Palacios Parra ,</v>
      </c>
      <c r="L909" s="178" t="str">
        <f>VLOOKUP(A909,'BASE REGISTRO AGOSTO'!$A$1:$T$889,12,FALSE)</f>
        <v xml:space="preserve">Avenida Alcalde Fernando Castillo Velasco N° 9925, La Reina.
</v>
      </c>
      <c r="M909" s="178" t="str">
        <f>VLOOKUP(A909,'BASE REGISTRO AGOSTO'!$A$1:$T$889,13,FALSE)</f>
        <v>XIII</v>
      </c>
      <c r="N909" s="178" t="str">
        <f>VLOOKUP(A909,'BASE REGISTRO AGOSTO'!$A$1:$T$889,14,FALSE)</f>
        <v>La Reina.</v>
      </c>
      <c r="O909" s="178" t="str">
        <f>VLOOKUP(A909,'BASE REGISTRO AGOSTO'!$A$1:$T$889,15,FALSE)</f>
        <v xml:space="preserve">Fono: 25927211/ 225927277
</v>
      </c>
      <c r="P909" s="178" t="str">
        <f>VLOOKUP(A909,'BASE REGISTRO AGOSTO'!$A$1:$T$889,16,FALSE)</f>
        <v>Correo Electrónico: jpalacios@mlareina.cl</v>
      </c>
      <c r="Q909" s="178">
        <f>VLOOKUP(A909,'BASE REGISTRO AGOSTO'!$A$1:$T$889,17,FALSE)</f>
        <v>0</v>
      </c>
      <c r="R909" s="178">
        <f>VLOOKUP(A909,'BASE REGISTRO AGOSTO'!$A$1:$T$889,18,FALSE)</f>
        <v>91001</v>
      </c>
      <c r="S909" s="178" t="str">
        <f>VLOOKUP(A909,'BASE REGISTRO AGOSTO'!$A$1:$T$889,19,FALSE)</f>
        <v xml:space="preserve"> No se acompañan. Aplica Informe Jurídico Nº 09, de  fecha 14 de marzo de 2011 del Departamento Jurídico y Dictamen Nº 070791, de 2009, de la Contraloría General de la República.  
</v>
      </c>
      <c r="T909" s="183">
        <f>VLOOKUP(A909,'BASE REGISTRO AGOSTO'!$A$1:$T$889,20,FALSE)</f>
        <v>41848</v>
      </c>
      <c r="U909" s="177">
        <v>7502</v>
      </c>
      <c r="V909" s="179">
        <v>2861840</v>
      </c>
      <c r="W909" s="179">
        <v>25673560</v>
      </c>
      <c r="X909" s="180">
        <v>44469</v>
      </c>
      <c r="Y909" s="176" t="s">
        <v>6489</v>
      </c>
      <c r="Z909" s="176" t="s">
        <v>6490</v>
      </c>
      <c r="AA909" s="181" t="s">
        <v>6552</v>
      </c>
    </row>
    <row r="910" spans="1:27" ht="15.75" customHeight="1" x14ac:dyDescent="0.2">
      <c r="A910" s="177">
        <v>7504</v>
      </c>
      <c r="B910" s="178" t="str">
        <f>VLOOKUP(A910,'BASE REGISTRO AGOSTO'!$A$1:$T$889,2,FALSE)</f>
        <v xml:space="preserve">
Ilustre Municipalidad de Paillaco
</v>
      </c>
      <c r="C910" s="178">
        <f>VLOOKUP(A910,'BASE REGISTRO AGOSTO'!$A$1:$T$889,3,FALSE)</f>
        <v>692009002</v>
      </c>
      <c r="D910" s="178" t="str">
        <f>VLOOKUP(A910,'BASE REGISTRO AGOSTO'!$A$1:$T$889,4,FALSE)</f>
        <v>Municipalidad</v>
      </c>
      <c r="E910" s="178" t="str">
        <f>VLOOKUP(A910,'BASE REGISTRO AGOSTO'!$A$1:$T$889,5,FALSE)</f>
        <v>Constitución Política de la República, artículo 107.</v>
      </c>
      <c r="F910" s="178" t="str">
        <f>VLOOKUP(A910,'BASE REGISTRO AGOSTO'!$A$1:$T$889,6,FALSE)</f>
        <v>Indefinida.</v>
      </c>
      <c r="G910" s="178" t="str">
        <f>VLOOKUP(A910,'BASE REGISTRO AGOSTO'!$A$1:$T$889,7,FALSE)</f>
        <v>Según Ley Orgánica Nº 18.695, artículos 1º al 4º.</v>
      </c>
      <c r="H910" s="178" t="str">
        <f>VLOOKUP(A910,'BASE REGISTRO AGOSTO'!$A$1:$T$889,8,FALSE)</f>
        <v>no tiene</v>
      </c>
      <c r="I910" s="178">
        <f>VLOOKUP(A910,'BASE REGISTRO AGOSTO'!$A$1:$T$889,9,FALSE)</f>
        <v>0</v>
      </c>
      <c r="J910" s="178">
        <f>VLOOKUP(A910,'BASE REGISTRO AGOSTO'!$A$1:$T$889,10,FALSE)</f>
        <v>0</v>
      </c>
      <c r="K910" s="178" t="str">
        <f>VLOOKUP(A910,'BASE REGISTRO AGOSTO'!$A$1:$T$889,11,FALSE)</f>
        <v>Ramona Reyes Painequeo,</v>
      </c>
      <c r="L910" s="178" t="str">
        <f>VLOOKUP(A910,'BASE REGISTRO AGOSTO'!$A$1:$T$889,12,FALSE)</f>
        <v xml:space="preserve">Vicuña Mackenna N° 340, Comuna de Paillaco.
</v>
      </c>
      <c r="M910" s="178" t="str">
        <f>VLOOKUP(A910,'BASE REGISTRO AGOSTO'!$A$1:$T$889,13,FALSE)</f>
        <v>XIV</v>
      </c>
      <c r="N910" s="178" t="str">
        <f>VLOOKUP(A910,'BASE REGISTRO AGOSTO'!$A$1:$T$889,14,FALSE)</f>
        <v>Paillaco.</v>
      </c>
      <c r="O910" s="178" t="str">
        <f>VLOOKUP(A910,'BASE REGISTRO AGOSTO'!$A$1:$T$889,15,FALSE)</f>
        <v xml:space="preserve">Fonos: 63-2426700 / 670101.
</v>
      </c>
      <c r="P910" s="178" t="str">
        <f>VLOOKUP(A910,'BASE REGISTRO AGOSTO'!$A$1:$T$889,16,FALSE)</f>
        <v xml:space="preserve"> web@munipaillaco.cl</v>
      </c>
      <c r="Q910" s="178">
        <f>VLOOKUP(A910,'BASE REGISTRO AGOSTO'!$A$1:$T$889,17,FALSE)</f>
        <v>0</v>
      </c>
      <c r="R910" s="178">
        <f>VLOOKUP(A910,'BASE REGISTRO AGOSTO'!$A$1:$T$889,18,FALSE)</f>
        <v>91001</v>
      </c>
      <c r="S910" s="178" t="str">
        <f>VLOOKUP(A910,'BASE REGISTRO AGOSTO'!$A$1:$T$889,19,FALSE)</f>
        <v>No corresponde</v>
      </c>
      <c r="T910" s="183">
        <f>VLOOKUP(A910,'BASE REGISTRO AGOSTO'!$A$1:$T$889,20,FALSE)</f>
        <v>41872</v>
      </c>
      <c r="U910" s="177">
        <v>7504</v>
      </c>
      <c r="V910" s="179">
        <v>4730622</v>
      </c>
      <c r="W910" s="179">
        <v>33251553</v>
      </c>
      <c r="X910" s="180">
        <v>44469</v>
      </c>
      <c r="Y910" s="176" t="s">
        <v>6489</v>
      </c>
      <c r="Z910" s="176" t="s">
        <v>6490</v>
      </c>
      <c r="AA910" s="181" t="s">
        <v>6531</v>
      </c>
    </row>
    <row r="911" spans="1:27" ht="15.75" customHeight="1" x14ac:dyDescent="0.2">
      <c r="A911" s="177">
        <v>7508</v>
      </c>
      <c r="B911" s="178" t="str">
        <f>VLOOKUP(A911,'BASE REGISTRO AGOSTO'!$A$1:$T$889,2,FALSE)</f>
        <v xml:space="preserve">
I. Municipalidad de Malloa
</v>
      </c>
      <c r="C911" s="178">
        <f>VLOOKUP(A911,'BASE REGISTRO AGOSTO'!$A$1:$T$889,3,FALSE)</f>
        <v>690815001</v>
      </c>
      <c r="D911" s="178" t="str">
        <f>VLOOKUP(A911,'BASE REGISTRO AGOSTO'!$A$1:$T$889,4,FALSE)</f>
        <v>Municipalidad</v>
      </c>
      <c r="E911" s="178" t="str">
        <f>VLOOKUP(A911,'BASE REGISTRO AGOSTO'!$A$1:$T$889,5,FALSE)</f>
        <v>Constitución Política de la República, artículo 107.</v>
      </c>
      <c r="F911" s="178" t="str">
        <f>VLOOKUP(A911,'BASE REGISTRO AGOSTO'!$A$1:$T$889,6,FALSE)</f>
        <v>Indefinida.</v>
      </c>
      <c r="G911" s="178" t="str">
        <f>VLOOKUP(A911,'BASE REGISTRO AGOSTO'!$A$1:$T$889,7,FALSE)</f>
        <v>Según Ley Orgánica Nº 18.695, artículos 1º al 4º.</v>
      </c>
      <c r="H911" s="178" t="str">
        <f>VLOOKUP(A911,'BASE REGISTRO AGOSTO'!$A$1:$T$889,8,FALSE)</f>
        <v>no tiene</v>
      </c>
      <c r="I911" s="178">
        <f>VLOOKUP(A911,'BASE REGISTRO AGOSTO'!$A$1:$T$889,9,FALSE)</f>
        <v>0</v>
      </c>
      <c r="J911" s="178">
        <f>VLOOKUP(A911,'BASE REGISTRO AGOSTO'!$A$1:$T$889,10,FALSE)</f>
        <v>0</v>
      </c>
      <c r="K911" s="178" t="str">
        <f>VLOOKUP(A911,'BASE REGISTRO AGOSTO'!$A$1:$T$889,11,FALSE)</f>
        <v xml:space="preserve">Luis Manuel Barra Villanueva
RUN: 7.956.842-2  </v>
      </c>
      <c r="L911" s="178" t="str">
        <f>VLOOKUP(A911,'BASE REGISTRO AGOSTO'!$A$1:$T$889,12,FALSE)</f>
        <v xml:space="preserve">Avenida Bernardo O´Higgins N° 525, Malloa.
</v>
      </c>
      <c r="M911" s="178" t="str">
        <f>VLOOKUP(A911,'BASE REGISTRO AGOSTO'!$A$1:$T$889,13,FALSE)</f>
        <v>VI</v>
      </c>
      <c r="N911" s="178" t="str">
        <f>VLOOKUP(A911,'BASE REGISTRO AGOSTO'!$A$1:$T$889,14,FALSE)</f>
        <v>Malloa</v>
      </c>
      <c r="O911" s="178" t="str">
        <f>VLOOKUP(A911,'BASE REGISTRO AGOSTO'!$A$1:$T$889,15,FALSE)</f>
        <v xml:space="preserve">
Fono: 72 2 38 7078 
</v>
      </c>
      <c r="P911" s="178" t="str">
        <f>VLOOKUP(A911,'BASE REGISTRO AGOSTO'!$A$1:$T$889,16,FALSE)</f>
        <v>Correo electrónico: contacto@comunamalloa.cl</v>
      </c>
      <c r="Q911" s="178">
        <f>VLOOKUP(A911,'BASE REGISTRO AGOSTO'!$A$1:$T$889,17,FALSE)</f>
        <v>0</v>
      </c>
      <c r="R911" s="178">
        <f>VLOOKUP(A911,'BASE REGISTRO AGOSTO'!$A$1:$T$889,18,FALSE)</f>
        <v>91001</v>
      </c>
      <c r="S911" s="178" t="str">
        <f>VLOOKUP(A911,'BASE REGISTRO AGOSTO'!$A$1:$T$889,19,FALSE)</f>
        <v>No corresponde</v>
      </c>
      <c r="T911" s="183">
        <f>VLOOKUP(A911,'BASE REGISTRO AGOSTO'!$A$1:$T$889,20,FALSE)</f>
        <v>41906</v>
      </c>
      <c r="U911" s="177">
        <v>7508</v>
      </c>
      <c r="V911" s="179">
        <v>3577300</v>
      </c>
      <c r="W911" s="179">
        <v>25144850</v>
      </c>
      <c r="X911" s="180">
        <v>44469</v>
      </c>
      <c r="Y911" s="176" t="s">
        <v>6489</v>
      </c>
      <c r="Z911" s="176" t="s">
        <v>6490</v>
      </c>
      <c r="AA911" s="181" t="s">
        <v>6700</v>
      </c>
    </row>
    <row r="912" spans="1:27" ht="15.75" customHeight="1" x14ac:dyDescent="0.2">
      <c r="A912" s="177">
        <v>7510</v>
      </c>
      <c r="B912" s="178" t="str">
        <f>VLOOKUP(A912,'BASE REGISTRO AGOSTO'!$A$1:$T$889,2,FALSE)</f>
        <v>Fundación CREA EQUIDAD</v>
      </c>
      <c r="C912" s="178" t="str">
        <f>VLOOKUP(A912,'BASE REGISTRO AGOSTO'!$A$1:$T$889,3,FALSE)</f>
        <v>65087837K</v>
      </c>
      <c r="D912" s="178" t="str">
        <f>VLOOKUP(A912,'BASE REGISTRO AGOSTO'!$A$1:$T$889,4,FALSE)</f>
        <v>Fundación de Derecho Privado.</v>
      </c>
      <c r="E912" s="178" t="str">
        <f>VLOOKUP(A912,'BASE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2" s="178" t="str">
        <f>VLOOKUP(A912,'BASE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2" s="178" t="str">
        <f>VLOOKUP(A912,'BASE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2" s="178" t="str">
        <f>VLOOKUP(A912,'BASE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12" s="178" t="str">
        <f>VLOOKUP(A912,'BASE REGISTRO AGOSTO'!$A$1:$T$889,9,FALSE)</f>
        <v xml:space="preserve">Durarán tres años en sus cargos por estatutos.  </v>
      </c>
      <c r="J912" s="178" t="str">
        <f>VLOOKUP(A912,'BASE REGISTRO AGOSTO'!$A$1:$T$889,10,FALSE)</f>
        <v xml:space="preserve">De 30.05.2019 a 30.05.2022.
</v>
      </c>
      <c r="K912" s="178" t="str">
        <f>VLOOKUP(A912,'BASE REGISTRO AGOSTO'!$A$1:$T$889,11,FALSE)</f>
        <v xml:space="preserve">Presidente: 
Ignacio Andres Celedón Bulnes,
Secretario:  
Roberto Manuel Celedón Bulnes, 
</v>
      </c>
      <c r="L912" s="178" t="str">
        <f>VLOOKUP(A912,'BASE REGISTRO AGOSTO'!$A$1:$T$889,12,FALSE)</f>
        <v xml:space="preserve">Paseo Phillips Nº 16, piso 4, oficina X, comuna de Santiago, Región Metropolitana.
</v>
      </c>
      <c r="M912" s="178" t="str">
        <f>VLOOKUP(A912,'BASE REGISTRO AGOSTO'!$A$1:$T$889,13,FALSE)</f>
        <v>XIII</v>
      </c>
      <c r="N912" s="178" t="str">
        <f>VLOOKUP(A912,'BASE REGISTRO AGOSTO'!$A$1:$T$889,14,FALSE)</f>
        <v>Santiago</v>
      </c>
      <c r="O912" s="178" t="str">
        <f>VLOOKUP(A912,'BASE REGISTRO AGOSTO'!$A$1:$T$889,15,FALSE)</f>
        <v xml:space="preserve">Teléfono: 232780640
</v>
      </c>
      <c r="P912" s="178" t="str">
        <f>VLOOKUP(A912,'BASE REGISTRO AGOSTO'!$A$1:$T$889,16,FALSE)</f>
        <v xml:space="preserve">E-Mail: roberto.celedon@creaequidad.cl
           claudio.tobar@creaequidad.cl
</v>
      </c>
      <c r="Q912" s="178">
        <f>VLOOKUP(A912,'BASE REGISTRO AGOSTO'!$A$1:$T$889,17,FALSE)</f>
        <v>0</v>
      </c>
      <c r="R912" s="178" t="str">
        <f>VLOOKUP(A912,'BASE REGISTRO AGOSTO'!$A$1:$T$889,18,FALSE)</f>
        <v>93401: Instituciones de Asistencia Social.</v>
      </c>
      <c r="S912" s="178" t="str">
        <f>VLOOKUP(A912,'BASE REGISTRO AGOSTO'!$A$1:$T$889,19,FALSE)</f>
        <v>Se acompaña certificado financiero, correspondiente al año 2020, aprobados por el Sub Departamento de Supervisión Financiera Nacional.</v>
      </c>
      <c r="T912" s="183">
        <f>VLOOKUP(A912,'BASE REGISTRO AGOSTO'!$A$1:$T$889,20,FALSE)</f>
        <v>41908</v>
      </c>
      <c r="U912" s="177">
        <v>7510</v>
      </c>
      <c r="V912" s="179">
        <v>32066400</v>
      </c>
      <c r="W912" s="179">
        <v>307035780</v>
      </c>
      <c r="X912" s="180">
        <v>44469</v>
      </c>
      <c r="Y912" s="176" t="s">
        <v>6489</v>
      </c>
      <c r="Z912" s="176" t="s">
        <v>6490</v>
      </c>
      <c r="AA912" s="181" t="s">
        <v>6504</v>
      </c>
    </row>
    <row r="913" spans="1:27" ht="15.75" customHeight="1" x14ac:dyDescent="0.2">
      <c r="A913" s="177">
        <v>7510</v>
      </c>
      <c r="B913" s="178" t="str">
        <f>VLOOKUP(A913,'BASE REGISTRO AGOSTO'!$A$1:$T$889,2,FALSE)</f>
        <v>Fundación CREA EQUIDAD</v>
      </c>
      <c r="C913" s="178" t="str">
        <f>VLOOKUP(A913,'BASE REGISTRO AGOSTO'!$A$1:$T$889,3,FALSE)</f>
        <v>65087837K</v>
      </c>
      <c r="D913" s="178" t="str">
        <f>VLOOKUP(A913,'BASE REGISTRO AGOSTO'!$A$1:$T$889,4,FALSE)</f>
        <v>Fundación de Derecho Privado.</v>
      </c>
      <c r="E913" s="178" t="str">
        <f>VLOOKUP(A913,'BASE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3" s="178" t="str">
        <f>VLOOKUP(A913,'BASE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3" s="178" t="str">
        <f>VLOOKUP(A913,'BASE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3" s="178" t="str">
        <f>VLOOKUP(A913,'BASE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13" s="178" t="str">
        <f>VLOOKUP(A913,'BASE REGISTRO AGOSTO'!$A$1:$T$889,9,FALSE)</f>
        <v xml:space="preserve">Durarán tres años en sus cargos por estatutos.  </v>
      </c>
      <c r="J913" s="178" t="str">
        <f>VLOOKUP(A913,'BASE REGISTRO AGOSTO'!$A$1:$T$889,10,FALSE)</f>
        <v xml:space="preserve">De 30.05.2019 a 30.05.2022.
</v>
      </c>
      <c r="K913" s="178" t="str">
        <f>VLOOKUP(A913,'BASE REGISTRO AGOSTO'!$A$1:$T$889,11,FALSE)</f>
        <v xml:space="preserve">Presidente: 
Ignacio Andres Celedón Bulnes,
Secretario:  
Roberto Manuel Celedón Bulnes, 
</v>
      </c>
      <c r="L913" s="178" t="str">
        <f>VLOOKUP(A913,'BASE REGISTRO AGOSTO'!$A$1:$T$889,12,FALSE)</f>
        <v xml:space="preserve">Paseo Phillips Nº 16, piso 4, oficina X, comuna de Santiago, Región Metropolitana.
</v>
      </c>
      <c r="M913" s="178" t="str">
        <f>VLOOKUP(A913,'BASE REGISTRO AGOSTO'!$A$1:$T$889,13,FALSE)</f>
        <v>XIII</v>
      </c>
      <c r="N913" s="178" t="str">
        <f>VLOOKUP(A913,'BASE REGISTRO AGOSTO'!$A$1:$T$889,14,FALSE)</f>
        <v>Santiago</v>
      </c>
      <c r="O913" s="178" t="str">
        <f>VLOOKUP(A913,'BASE REGISTRO AGOSTO'!$A$1:$T$889,15,FALSE)</f>
        <v xml:space="preserve">Teléfono: 232780640
</v>
      </c>
      <c r="P913" s="178" t="str">
        <f>VLOOKUP(A913,'BASE REGISTRO AGOSTO'!$A$1:$T$889,16,FALSE)</f>
        <v xml:space="preserve">E-Mail: roberto.celedon@creaequidad.cl
           claudio.tobar@creaequidad.cl
</v>
      </c>
      <c r="Q913" s="178">
        <f>VLOOKUP(A913,'BASE REGISTRO AGOSTO'!$A$1:$T$889,17,FALSE)</f>
        <v>0</v>
      </c>
      <c r="R913" s="178" t="str">
        <f>VLOOKUP(A913,'BASE REGISTRO AGOSTO'!$A$1:$T$889,18,FALSE)</f>
        <v>93401: Instituciones de Asistencia Social.</v>
      </c>
      <c r="S913" s="178" t="str">
        <f>VLOOKUP(A913,'BASE REGISTRO AGOSTO'!$A$1:$T$889,19,FALSE)</f>
        <v>Se acompaña certificado financiero, correspondiente al año 2020, aprobados por el Sub Departamento de Supervisión Financiera Nacional.</v>
      </c>
      <c r="T913" s="183">
        <f>VLOOKUP(A913,'BASE REGISTRO AGOSTO'!$A$1:$T$889,20,FALSE)</f>
        <v>41908</v>
      </c>
      <c r="U913" s="177">
        <v>7510</v>
      </c>
      <c r="V913" s="179">
        <v>28652880</v>
      </c>
      <c r="W913" s="179">
        <v>268634181</v>
      </c>
      <c r="X913" s="180">
        <v>44469</v>
      </c>
      <c r="Y913" s="176" t="s">
        <v>6489</v>
      </c>
      <c r="Z913" s="176" t="s">
        <v>6490</v>
      </c>
      <c r="AA913" s="181" t="s">
        <v>6620</v>
      </c>
    </row>
    <row r="914" spans="1:27" ht="15.75" customHeight="1" x14ac:dyDescent="0.2">
      <c r="A914" s="177">
        <v>7510</v>
      </c>
      <c r="B914" s="178" t="str">
        <f>VLOOKUP(A914,'BASE REGISTRO AGOSTO'!$A$1:$T$889,2,FALSE)</f>
        <v>Fundación CREA EQUIDAD</v>
      </c>
      <c r="C914" s="178" t="str">
        <f>VLOOKUP(A914,'BASE REGISTRO AGOSTO'!$A$1:$T$889,3,FALSE)</f>
        <v>65087837K</v>
      </c>
      <c r="D914" s="178" t="str">
        <f>VLOOKUP(A914,'BASE REGISTRO AGOSTO'!$A$1:$T$889,4,FALSE)</f>
        <v>Fundación de Derecho Privado.</v>
      </c>
      <c r="E914" s="178" t="str">
        <f>VLOOKUP(A914,'BASE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4" s="178" t="str">
        <f>VLOOKUP(A914,'BASE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4" s="178" t="str">
        <f>VLOOKUP(A914,'BASE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4" s="178" t="str">
        <f>VLOOKUP(A914,'BASE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14" s="178" t="str">
        <f>VLOOKUP(A914,'BASE REGISTRO AGOSTO'!$A$1:$T$889,9,FALSE)</f>
        <v xml:space="preserve">Durarán tres años en sus cargos por estatutos.  </v>
      </c>
      <c r="J914" s="178" t="str">
        <f>VLOOKUP(A914,'BASE REGISTRO AGOSTO'!$A$1:$T$889,10,FALSE)</f>
        <v xml:space="preserve">De 30.05.2019 a 30.05.2022.
</v>
      </c>
      <c r="K914" s="178" t="str">
        <f>VLOOKUP(A914,'BASE REGISTRO AGOSTO'!$A$1:$T$889,11,FALSE)</f>
        <v xml:space="preserve">Presidente: 
Ignacio Andres Celedón Bulnes,
Secretario:  
Roberto Manuel Celedón Bulnes, 
</v>
      </c>
      <c r="L914" s="178" t="str">
        <f>VLOOKUP(A914,'BASE REGISTRO AGOSTO'!$A$1:$T$889,12,FALSE)</f>
        <v xml:space="preserve">Paseo Phillips Nº 16, piso 4, oficina X, comuna de Santiago, Región Metropolitana.
</v>
      </c>
      <c r="M914" s="178" t="str">
        <f>VLOOKUP(A914,'BASE REGISTRO AGOSTO'!$A$1:$T$889,13,FALSE)</f>
        <v>XIII</v>
      </c>
      <c r="N914" s="178" t="str">
        <f>VLOOKUP(A914,'BASE REGISTRO AGOSTO'!$A$1:$T$889,14,FALSE)</f>
        <v>Santiago</v>
      </c>
      <c r="O914" s="178" t="str">
        <f>VLOOKUP(A914,'BASE REGISTRO AGOSTO'!$A$1:$T$889,15,FALSE)</f>
        <v xml:space="preserve">Teléfono: 232780640
</v>
      </c>
      <c r="P914" s="178" t="str">
        <f>VLOOKUP(A914,'BASE REGISTRO AGOSTO'!$A$1:$T$889,16,FALSE)</f>
        <v xml:space="preserve">E-Mail: roberto.celedon@creaequidad.cl
           claudio.tobar@creaequidad.cl
</v>
      </c>
      <c r="Q914" s="178">
        <f>VLOOKUP(A914,'BASE REGISTRO AGOSTO'!$A$1:$T$889,17,FALSE)</f>
        <v>0</v>
      </c>
      <c r="R914" s="178" t="str">
        <f>VLOOKUP(A914,'BASE REGISTRO AGOSTO'!$A$1:$T$889,18,FALSE)</f>
        <v>93401: Instituciones de Asistencia Social.</v>
      </c>
      <c r="S914" s="178" t="str">
        <f>VLOOKUP(A914,'BASE REGISTRO AGOSTO'!$A$1:$T$889,19,FALSE)</f>
        <v>Se acompaña certificado financiero, correspondiente al año 2020, aprobados por el Sub Departamento de Supervisión Financiera Nacional.</v>
      </c>
      <c r="T914" s="183">
        <f>VLOOKUP(A914,'BASE REGISTRO AGOSTO'!$A$1:$T$889,20,FALSE)</f>
        <v>41908</v>
      </c>
      <c r="U914" s="177">
        <v>7510</v>
      </c>
      <c r="V914" s="179">
        <v>9619920</v>
      </c>
      <c r="W914" s="179">
        <v>76799028</v>
      </c>
      <c r="X914" s="180">
        <v>44469</v>
      </c>
      <c r="Y914" s="176" t="s">
        <v>6489</v>
      </c>
      <c r="Z914" s="176" t="s">
        <v>6490</v>
      </c>
      <c r="AA914" s="181" t="s">
        <v>6565</v>
      </c>
    </row>
    <row r="915" spans="1:27" ht="15.75" customHeight="1" x14ac:dyDescent="0.2">
      <c r="A915" s="177">
        <v>7510</v>
      </c>
      <c r="B915" s="178" t="str">
        <f>VLOOKUP(A915,'BASE REGISTRO AGOSTO'!$A$1:$T$889,2,FALSE)</f>
        <v>Fundación CREA EQUIDAD</v>
      </c>
      <c r="C915" s="178" t="str">
        <f>VLOOKUP(A915,'BASE REGISTRO AGOSTO'!$A$1:$T$889,3,FALSE)</f>
        <v>65087837K</v>
      </c>
      <c r="D915" s="178" t="str">
        <f>VLOOKUP(A915,'BASE REGISTRO AGOSTO'!$A$1:$T$889,4,FALSE)</f>
        <v>Fundación de Derecho Privado.</v>
      </c>
      <c r="E915" s="178" t="str">
        <f>VLOOKUP(A915,'BASE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5" s="178" t="str">
        <f>VLOOKUP(A915,'BASE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5" s="178" t="str">
        <f>VLOOKUP(A915,'BASE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5" s="178" t="str">
        <f>VLOOKUP(A915,'BASE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15" s="178" t="str">
        <f>VLOOKUP(A915,'BASE REGISTRO AGOSTO'!$A$1:$T$889,9,FALSE)</f>
        <v xml:space="preserve">Durarán tres años en sus cargos por estatutos.  </v>
      </c>
      <c r="J915" s="178" t="str">
        <f>VLOOKUP(A915,'BASE REGISTRO AGOSTO'!$A$1:$T$889,10,FALSE)</f>
        <v xml:space="preserve">De 30.05.2019 a 30.05.2022.
</v>
      </c>
      <c r="K915" s="178" t="str">
        <f>VLOOKUP(A915,'BASE REGISTRO AGOSTO'!$A$1:$T$889,11,FALSE)</f>
        <v xml:space="preserve">Presidente: 
Ignacio Andres Celedón Bulnes,
Secretario:  
Roberto Manuel Celedón Bulnes, 
</v>
      </c>
      <c r="L915" s="178" t="str">
        <f>VLOOKUP(A915,'BASE REGISTRO AGOSTO'!$A$1:$T$889,12,FALSE)</f>
        <v xml:space="preserve">Paseo Phillips Nº 16, piso 4, oficina X, comuna de Santiago, Región Metropolitana.
</v>
      </c>
      <c r="M915" s="178" t="str">
        <f>VLOOKUP(A915,'BASE REGISTRO AGOSTO'!$A$1:$T$889,13,FALSE)</f>
        <v>XIII</v>
      </c>
      <c r="N915" s="178" t="str">
        <f>VLOOKUP(A915,'BASE REGISTRO AGOSTO'!$A$1:$T$889,14,FALSE)</f>
        <v>Santiago</v>
      </c>
      <c r="O915" s="178" t="str">
        <f>VLOOKUP(A915,'BASE REGISTRO AGOSTO'!$A$1:$T$889,15,FALSE)</f>
        <v xml:space="preserve">Teléfono: 232780640
</v>
      </c>
      <c r="P915" s="178" t="str">
        <f>VLOOKUP(A915,'BASE REGISTRO AGOSTO'!$A$1:$T$889,16,FALSE)</f>
        <v xml:space="preserve">E-Mail: roberto.celedon@creaequidad.cl
           claudio.tobar@creaequidad.cl
</v>
      </c>
      <c r="Q915" s="178">
        <f>VLOOKUP(A915,'BASE REGISTRO AGOSTO'!$A$1:$T$889,17,FALSE)</f>
        <v>0</v>
      </c>
      <c r="R915" s="178" t="str">
        <f>VLOOKUP(A915,'BASE REGISTRO AGOSTO'!$A$1:$T$889,18,FALSE)</f>
        <v>93401: Instituciones de Asistencia Social.</v>
      </c>
      <c r="S915" s="178" t="str">
        <f>VLOOKUP(A915,'BASE REGISTRO AGOSTO'!$A$1:$T$889,19,FALSE)</f>
        <v>Se acompaña certificado financiero, correspondiente al año 2020, aprobados por el Sub Departamento de Supervisión Financiera Nacional.</v>
      </c>
      <c r="T915" s="183">
        <f>VLOOKUP(A915,'BASE REGISTRO AGOSTO'!$A$1:$T$889,20,FALSE)</f>
        <v>41908</v>
      </c>
      <c r="U915" s="177">
        <v>7510</v>
      </c>
      <c r="V915" s="179">
        <v>7758000</v>
      </c>
      <c r="W915" s="179">
        <v>87898140</v>
      </c>
      <c r="X915" s="180">
        <v>44469</v>
      </c>
      <c r="Y915" s="176" t="s">
        <v>6489</v>
      </c>
      <c r="Z915" s="176" t="s">
        <v>6490</v>
      </c>
      <c r="AA915" s="181" t="s">
        <v>6556</v>
      </c>
    </row>
    <row r="916" spans="1:27" ht="15.75" customHeight="1" x14ac:dyDescent="0.2">
      <c r="A916" s="177">
        <v>7510</v>
      </c>
      <c r="B916" s="178" t="str">
        <f>VLOOKUP(A916,'BASE REGISTRO AGOSTO'!$A$1:$T$889,2,FALSE)</f>
        <v>Fundación CREA EQUIDAD</v>
      </c>
      <c r="C916" s="178" t="str">
        <f>VLOOKUP(A916,'BASE REGISTRO AGOSTO'!$A$1:$T$889,3,FALSE)</f>
        <v>65087837K</v>
      </c>
      <c r="D916" s="178" t="str">
        <f>VLOOKUP(A916,'BASE REGISTRO AGOSTO'!$A$1:$T$889,4,FALSE)</f>
        <v>Fundación de Derecho Privado.</v>
      </c>
      <c r="E916" s="178" t="str">
        <f>VLOOKUP(A916,'BASE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6" s="178" t="str">
        <f>VLOOKUP(A916,'BASE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6" s="178" t="str">
        <f>VLOOKUP(A916,'BASE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6" s="178" t="str">
        <f>VLOOKUP(A916,'BASE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16" s="178" t="str">
        <f>VLOOKUP(A916,'BASE REGISTRO AGOSTO'!$A$1:$T$889,9,FALSE)</f>
        <v xml:space="preserve">Durarán tres años en sus cargos por estatutos.  </v>
      </c>
      <c r="J916" s="178" t="str">
        <f>VLOOKUP(A916,'BASE REGISTRO AGOSTO'!$A$1:$T$889,10,FALSE)</f>
        <v xml:space="preserve">De 30.05.2019 a 30.05.2022.
</v>
      </c>
      <c r="K916" s="178" t="str">
        <f>VLOOKUP(A916,'BASE REGISTRO AGOSTO'!$A$1:$T$889,11,FALSE)</f>
        <v xml:space="preserve">Presidente: 
Ignacio Andres Celedón Bulnes,
Secretario:  
Roberto Manuel Celedón Bulnes, 
</v>
      </c>
      <c r="L916" s="178" t="str">
        <f>VLOOKUP(A916,'BASE REGISTRO AGOSTO'!$A$1:$T$889,12,FALSE)</f>
        <v xml:space="preserve">Paseo Phillips Nº 16, piso 4, oficina X, comuna de Santiago, Región Metropolitana.
</v>
      </c>
      <c r="M916" s="178" t="str">
        <f>VLOOKUP(A916,'BASE REGISTRO AGOSTO'!$A$1:$T$889,13,FALSE)</f>
        <v>XIII</v>
      </c>
      <c r="N916" s="178" t="str">
        <f>VLOOKUP(A916,'BASE REGISTRO AGOSTO'!$A$1:$T$889,14,FALSE)</f>
        <v>Santiago</v>
      </c>
      <c r="O916" s="178" t="str">
        <f>VLOOKUP(A916,'BASE REGISTRO AGOSTO'!$A$1:$T$889,15,FALSE)</f>
        <v xml:space="preserve">Teléfono: 232780640
</v>
      </c>
      <c r="P916" s="178" t="str">
        <f>VLOOKUP(A916,'BASE REGISTRO AGOSTO'!$A$1:$T$889,16,FALSE)</f>
        <v xml:space="preserve">E-Mail: roberto.celedon@creaequidad.cl
           claudio.tobar@creaequidad.cl
</v>
      </c>
      <c r="Q916" s="178">
        <f>VLOOKUP(A916,'BASE REGISTRO AGOSTO'!$A$1:$T$889,17,FALSE)</f>
        <v>0</v>
      </c>
      <c r="R916" s="178" t="str">
        <f>VLOOKUP(A916,'BASE REGISTRO AGOSTO'!$A$1:$T$889,18,FALSE)</f>
        <v>93401: Instituciones de Asistencia Social.</v>
      </c>
      <c r="S916" s="178" t="str">
        <f>VLOOKUP(A916,'BASE REGISTRO AGOSTO'!$A$1:$T$889,19,FALSE)</f>
        <v>Se acompaña certificado financiero, correspondiente al año 2020, aprobados por el Sub Departamento de Supervisión Financiera Nacional.</v>
      </c>
      <c r="T916" s="183">
        <f>VLOOKUP(A916,'BASE REGISTRO AGOSTO'!$A$1:$T$889,20,FALSE)</f>
        <v>41908</v>
      </c>
      <c r="U916" s="177">
        <v>7510</v>
      </c>
      <c r="V916" s="179">
        <v>9801000</v>
      </c>
      <c r="W916" s="179">
        <v>67908420</v>
      </c>
      <c r="X916" s="180">
        <v>44469</v>
      </c>
      <c r="Y916" s="176" t="s">
        <v>6489</v>
      </c>
      <c r="Z916" s="176" t="s">
        <v>6490</v>
      </c>
      <c r="AA916" s="181" t="s">
        <v>6684</v>
      </c>
    </row>
    <row r="917" spans="1:27" ht="15.75" customHeight="1" x14ac:dyDescent="0.2">
      <c r="A917" s="177">
        <v>7510</v>
      </c>
      <c r="B917" s="178" t="str">
        <f>VLOOKUP(A917,'BASE REGISTRO AGOSTO'!$A$1:$T$889,2,FALSE)</f>
        <v>Fundación CREA EQUIDAD</v>
      </c>
      <c r="C917" s="178" t="str">
        <f>VLOOKUP(A917,'BASE REGISTRO AGOSTO'!$A$1:$T$889,3,FALSE)</f>
        <v>65087837K</v>
      </c>
      <c r="D917" s="178" t="str">
        <f>VLOOKUP(A917,'BASE REGISTRO AGOSTO'!$A$1:$T$889,4,FALSE)</f>
        <v>Fundación de Derecho Privado.</v>
      </c>
      <c r="E917" s="178" t="str">
        <f>VLOOKUP(A917,'BASE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7" s="178" t="str">
        <f>VLOOKUP(A917,'BASE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7" s="178" t="str">
        <f>VLOOKUP(A917,'BASE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7" s="178" t="str">
        <f>VLOOKUP(A917,'BASE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17" s="178" t="str">
        <f>VLOOKUP(A917,'BASE REGISTRO AGOSTO'!$A$1:$T$889,9,FALSE)</f>
        <v xml:space="preserve">Durarán tres años en sus cargos por estatutos.  </v>
      </c>
      <c r="J917" s="178" t="str">
        <f>VLOOKUP(A917,'BASE REGISTRO AGOSTO'!$A$1:$T$889,10,FALSE)</f>
        <v xml:space="preserve">De 30.05.2019 a 30.05.2022.
</v>
      </c>
      <c r="K917" s="178" t="str">
        <f>VLOOKUP(A917,'BASE REGISTRO AGOSTO'!$A$1:$T$889,11,FALSE)</f>
        <v xml:space="preserve">Presidente: 
Ignacio Andres Celedón Bulnes,
Secretario:  
Roberto Manuel Celedón Bulnes, 
</v>
      </c>
      <c r="L917" s="178" t="str">
        <f>VLOOKUP(A917,'BASE REGISTRO AGOSTO'!$A$1:$T$889,12,FALSE)</f>
        <v xml:space="preserve">Paseo Phillips Nº 16, piso 4, oficina X, comuna de Santiago, Región Metropolitana.
</v>
      </c>
      <c r="M917" s="178" t="str">
        <f>VLOOKUP(A917,'BASE REGISTRO AGOSTO'!$A$1:$T$889,13,FALSE)</f>
        <v>XIII</v>
      </c>
      <c r="N917" s="178" t="str">
        <f>VLOOKUP(A917,'BASE REGISTRO AGOSTO'!$A$1:$T$889,14,FALSE)</f>
        <v>Santiago</v>
      </c>
      <c r="O917" s="178" t="str">
        <f>VLOOKUP(A917,'BASE REGISTRO AGOSTO'!$A$1:$T$889,15,FALSE)</f>
        <v xml:space="preserve">Teléfono: 232780640
</v>
      </c>
      <c r="P917" s="178" t="str">
        <f>VLOOKUP(A917,'BASE REGISTRO AGOSTO'!$A$1:$T$889,16,FALSE)</f>
        <v xml:space="preserve">E-Mail: roberto.celedon@creaequidad.cl
           claudio.tobar@creaequidad.cl
</v>
      </c>
      <c r="Q917" s="178">
        <f>VLOOKUP(A917,'BASE REGISTRO AGOSTO'!$A$1:$T$889,17,FALSE)</f>
        <v>0</v>
      </c>
      <c r="R917" s="178" t="str">
        <f>VLOOKUP(A917,'BASE REGISTRO AGOSTO'!$A$1:$T$889,18,FALSE)</f>
        <v>93401: Instituciones de Asistencia Social.</v>
      </c>
      <c r="S917" s="178" t="str">
        <f>VLOOKUP(A917,'BASE REGISTRO AGOSTO'!$A$1:$T$889,19,FALSE)</f>
        <v>Se acompaña certificado financiero, correspondiente al año 2020, aprobados por el Sub Departamento de Supervisión Financiera Nacional.</v>
      </c>
      <c r="T917" s="183">
        <f>VLOOKUP(A917,'BASE REGISTRO AGOSTO'!$A$1:$T$889,20,FALSE)</f>
        <v>41908</v>
      </c>
      <c r="U917" s="177">
        <v>7510</v>
      </c>
      <c r="V917" s="179">
        <v>14429880</v>
      </c>
      <c r="W917" s="179">
        <v>119797992</v>
      </c>
      <c r="X917" s="180">
        <v>44469</v>
      </c>
      <c r="Y917" s="176" t="s">
        <v>6489</v>
      </c>
      <c r="Z917" s="176" t="s">
        <v>6490</v>
      </c>
      <c r="AA917" s="181" t="s">
        <v>6572</v>
      </c>
    </row>
    <row r="918" spans="1:27" ht="15.75" customHeight="1" x14ac:dyDescent="0.2">
      <c r="A918" s="177">
        <v>7510</v>
      </c>
      <c r="B918" s="178" t="str">
        <f>VLOOKUP(A918,'BASE REGISTRO AGOSTO'!$A$1:$T$889,2,FALSE)</f>
        <v>Fundación CREA EQUIDAD</v>
      </c>
      <c r="C918" s="178" t="str">
        <f>VLOOKUP(A918,'BASE REGISTRO AGOSTO'!$A$1:$T$889,3,FALSE)</f>
        <v>65087837K</v>
      </c>
      <c r="D918" s="178" t="str">
        <f>VLOOKUP(A918,'BASE REGISTRO AGOSTO'!$A$1:$T$889,4,FALSE)</f>
        <v>Fundación de Derecho Privado.</v>
      </c>
      <c r="E918" s="178" t="str">
        <f>VLOOKUP(A918,'BASE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8" s="178" t="str">
        <f>VLOOKUP(A918,'BASE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8" s="178" t="str">
        <f>VLOOKUP(A918,'BASE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8" s="178" t="str">
        <f>VLOOKUP(A918,'BASE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18" s="178" t="str">
        <f>VLOOKUP(A918,'BASE REGISTRO AGOSTO'!$A$1:$T$889,9,FALSE)</f>
        <v xml:space="preserve">Durarán tres años en sus cargos por estatutos.  </v>
      </c>
      <c r="J918" s="178" t="str">
        <f>VLOOKUP(A918,'BASE REGISTRO AGOSTO'!$A$1:$T$889,10,FALSE)</f>
        <v xml:space="preserve">De 30.05.2019 a 30.05.2022.
</v>
      </c>
      <c r="K918" s="178" t="str">
        <f>VLOOKUP(A918,'BASE REGISTRO AGOSTO'!$A$1:$T$889,11,FALSE)</f>
        <v xml:space="preserve">Presidente: 
Ignacio Andres Celedón Bulnes,
Secretario:  
Roberto Manuel Celedón Bulnes, 
</v>
      </c>
      <c r="L918" s="178" t="str">
        <f>VLOOKUP(A918,'BASE REGISTRO AGOSTO'!$A$1:$T$889,12,FALSE)</f>
        <v xml:space="preserve">Paseo Phillips Nº 16, piso 4, oficina X, comuna de Santiago, Región Metropolitana.
</v>
      </c>
      <c r="M918" s="178" t="str">
        <f>VLOOKUP(A918,'BASE REGISTRO AGOSTO'!$A$1:$T$889,13,FALSE)</f>
        <v>XIII</v>
      </c>
      <c r="N918" s="178" t="str">
        <f>VLOOKUP(A918,'BASE REGISTRO AGOSTO'!$A$1:$T$889,14,FALSE)</f>
        <v>Santiago</v>
      </c>
      <c r="O918" s="178" t="str">
        <f>VLOOKUP(A918,'BASE REGISTRO AGOSTO'!$A$1:$T$889,15,FALSE)</f>
        <v xml:space="preserve">Teléfono: 232780640
</v>
      </c>
      <c r="P918" s="178" t="str">
        <f>VLOOKUP(A918,'BASE REGISTRO AGOSTO'!$A$1:$T$889,16,FALSE)</f>
        <v xml:space="preserve">E-Mail: roberto.celedon@creaequidad.cl
           claudio.tobar@creaequidad.cl
</v>
      </c>
      <c r="Q918" s="178">
        <f>VLOOKUP(A918,'BASE REGISTRO AGOSTO'!$A$1:$T$889,17,FALSE)</f>
        <v>0</v>
      </c>
      <c r="R918" s="178" t="str">
        <f>VLOOKUP(A918,'BASE REGISTRO AGOSTO'!$A$1:$T$889,18,FALSE)</f>
        <v>93401: Instituciones de Asistencia Social.</v>
      </c>
      <c r="S918" s="178" t="str">
        <f>VLOOKUP(A918,'BASE REGISTRO AGOSTO'!$A$1:$T$889,19,FALSE)</f>
        <v>Se acompaña certificado financiero, correspondiente al año 2020, aprobados por el Sub Departamento de Supervisión Financiera Nacional.</v>
      </c>
      <c r="T918" s="183">
        <f>VLOOKUP(A918,'BASE REGISTRO AGOSTO'!$A$1:$T$889,20,FALSE)</f>
        <v>41908</v>
      </c>
      <c r="U918" s="177">
        <v>7510</v>
      </c>
      <c r="V918" s="179">
        <v>9619920</v>
      </c>
      <c r="W918" s="179">
        <v>85296624</v>
      </c>
      <c r="X918" s="180">
        <v>44469</v>
      </c>
      <c r="Y918" s="176" t="s">
        <v>6489</v>
      </c>
      <c r="Z918" s="176" t="s">
        <v>6490</v>
      </c>
      <c r="AA918" s="181" t="s">
        <v>6585</v>
      </c>
    </row>
    <row r="919" spans="1:27" ht="15.75" customHeight="1" x14ac:dyDescent="0.2">
      <c r="A919" s="177">
        <v>7510</v>
      </c>
      <c r="B919" s="178" t="str">
        <f>VLOOKUP(A919,'BASE REGISTRO AGOSTO'!$A$1:$T$889,2,FALSE)</f>
        <v>Fundación CREA EQUIDAD</v>
      </c>
      <c r="C919" s="178" t="str">
        <f>VLOOKUP(A919,'BASE REGISTRO AGOSTO'!$A$1:$T$889,3,FALSE)</f>
        <v>65087837K</v>
      </c>
      <c r="D919" s="178" t="str">
        <f>VLOOKUP(A919,'BASE REGISTRO AGOSTO'!$A$1:$T$889,4,FALSE)</f>
        <v>Fundación de Derecho Privado.</v>
      </c>
      <c r="E919" s="178" t="str">
        <f>VLOOKUP(A919,'BASE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19" s="178" t="str">
        <f>VLOOKUP(A919,'BASE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19" s="178" t="str">
        <f>VLOOKUP(A919,'BASE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19" s="178" t="str">
        <f>VLOOKUP(A919,'BASE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19" s="178" t="str">
        <f>VLOOKUP(A919,'BASE REGISTRO AGOSTO'!$A$1:$T$889,9,FALSE)</f>
        <v xml:space="preserve">Durarán tres años en sus cargos por estatutos.  </v>
      </c>
      <c r="J919" s="178" t="str">
        <f>VLOOKUP(A919,'BASE REGISTRO AGOSTO'!$A$1:$T$889,10,FALSE)</f>
        <v xml:space="preserve">De 30.05.2019 a 30.05.2022.
</v>
      </c>
      <c r="K919" s="178" t="str">
        <f>VLOOKUP(A919,'BASE REGISTRO AGOSTO'!$A$1:$T$889,11,FALSE)</f>
        <v xml:space="preserve">Presidente: 
Ignacio Andres Celedón Bulnes,
Secretario:  
Roberto Manuel Celedón Bulnes, 
</v>
      </c>
      <c r="L919" s="178" t="str">
        <f>VLOOKUP(A919,'BASE REGISTRO AGOSTO'!$A$1:$T$889,12,FALSE)</f>
        <v xml:space="preserve">Paseo Phillips Nº 16, piso 4, oficina X, comuna de Santiago, Región Metropolitana.
</v>
      </c>
      <c r="M919" s="178" t="str">
        <f>VLOOKUP(A919,'BASE REGISTRO AGOSTO'!$A$1:$T$889,13,FALSE)</f>
        <v>XIII</v>
      </c>
      <c r="N919" s="178" t="str">
        <f>VLOOKUP(A919,'BASE REGISTRO AGOSTO'!$A$1:$T$889,14,FALSE)</f>
        <v>Santiago</v>
      </c>
      <c r="O919" s="178" t="str">
        <f>VLOOKUP(A919,'BASE REGISTRO AGOSTO'!$A$1:$T$889,15,FALSE)</f>
        <v xml:space="preserve">Teléfono: 232780640
</v>
      </c>
      <c r="P919" s="178" t="str">
        <f>VLOOKUP(A919,'BASE REGISTRO AGOSTO'!$A$1:$T$889,16,FALSE)</f>
        <v xml:space="preserve">E-Mail: roberto.celedon@creaequidad.cl
           claudio.tobar@creaequidad.cl
</v>
      </c>
      <c r="Q919" s="178">
        <f>VLOOKUP(A919,'BASE REGISTRO AGOSTO'!$A$1:$T$889,17,FALSE)</f>
        <v>0</v>
      </c>
      <c r="R919" s="178" t="str">
        <f>VLOOKUP(A919,'BASE REGISTRO AGOSTO'!$A$1:$T$889,18,FALSE)</f>
        <v>93401: Instituciones de Asistencia Social.</v>
      </c>
      <c r="S919" s="178" t="str">
        <f>VLOOKUP(A919,'BASE REGISTRO AGOSTO'!$A$1:$T$889,19,FALSE)</f>
        <v>Se acompaña certificado financiero, correspondiente al año 2020, aprobados por el Sub Departamento de Supervisión Financiera Nacional.</v>
      </c>
      <c r="T919" s="183">
        <f>VLOOKUP(A919,'BASE REGISTRO AGOSTO'!$A$1:$T$889,20,FALSE)</f>
        <v>41908</v>
      </c>
      <c r="U919" s="177">
        <v>7510</v>
      </c>
      <c r="V919" s="179">
        <v>8016600</v>
      </c>
      <c r="W919" s="179">
        <v>69263424</v>
      </c>
      <c r="X919" s="180">
        <v>44469</v>
      </c>
      <c r="Y919" s="176" t="s">
        <v>6489</v>
      </c>
      <c r="Z919" s="176" t="s">
        <v>6490</v>
      </c>
      <c r="AA919" s="181" t="s">
        <v>6530</v>
      </c>
    </row>
    <row r="920" spans="1:27" ht="15.75" customHeight="1" x14ac:dyDescent="0.2">
      <c r="A920" s="177">
        <v>7510</v>
      </c>
      <c r="B920" s="178" t="str">
        <f>VLOOKUP(A920,'BASE REGISTRO AGOSTO'!$A$1:$T$889,2,FALSE)</f>
        <v>Fundación CREA EQUIDAD</v>
      </c>
      <c r="C920" s="178" t="str">
        <f>VLOOKUP(A920,'BASE REGISTRO AGOSTO'!$A$1:$T$889,3,FALSE)</f>
        <v>65087837K</v>
      </c>
      <c r="D920" s="178" t="str">
        <f>VLOOKUP(A920,'BASE REGISTRO AGOSTO'!$A$1:$T$889,4,FALSE)</f>
        <v>Fundación de Derecho Privado.</v>
      </c>
      <c r="E920" s="178" t="str">
        <f>VLOOKUP(A920,'BASE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0" s="178" t="str">
        <f>VLOOKUP(A920,'BASE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0" s="178" t="str">
        <f>VLOOKUP(A920,'BASE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0" s="178" t="str">
        <f>VLOOKUP(A920,'BASE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0" s="178" t="str">
        <f>VLOOKUP(A920,'BASE REGISTRO AGOSTO'!$A$1:$T$889,9,FALSE)</f>
        <v xml:space="preserve">Durarán tres años en sus cargos por estatutos.  </v>
      </c>
      <c r="J920" s="178" t="str">
        <f>VLOOKUP(A920,'BASE REGISTRO AGOSTO'!$A$1:$T$889,10,FALSE)</f>
        <v xml:space="preserve">De 30.05.2019 a 30.05.2022.
</v>
      </c>
      <c r="K920" s="178" t="str">
        <f>VLOOKUP(A920,'BASE REGISTRO AGOSTO'!$A$1:$T$889,11,FALSE)</f>
        <v xml:space="preserve">Presidente: 
Ignacio Andres Celedón Bulnes,
Secretario:  
Roberto Manuel Celedón Bulnes, 
</v>
      </c>
      <c r="L920" s="178" t="str">
        <f>VLOOKUP(A920,'BASE REGISTRO AGOSTO'!$A$1:$T$889,12,FALSE)</f>
        <v xml:space="preserve">Paseo Phillips Nº 16, piso 4, oficina X, comuna de Santiago, Región Metropolitana.
</v>
      </c>
      <c r="M920" s="178" t="str">
        <f>VLOOKUP(A920,'BASE REGISTRO AGOSTO'!$A$1:$T$889,13,FALSE)</f>
        <v>XIII</v>
      </c>
      <c r="N920" s="178" t="str">
        <f>VLOOKUP(A920,'BASE REGISTRO AGOSTO'!$A$1:$T$889,14,FALSE)</f>
        <v>Santiago</v>
      </c>
      <c r="O920" s="178" t="str">
        <f>VLOOKUP(A920,'BASE REGISTRO AGOSTO'!$A$1:$T$889,15,FALSE)</f>
        <v xml:space="preserve">Teléfono: 232780640
</v>
      </c>
      <c r="P920" s="178" t="str">
        <f>VLOOKUP(A920,'BASE REGISTRO AGOSTO'!$A$1:$T$889,16,FALSE)</f>
        <v xml:space="preserve">E-Mail: roberto.celedon@creaequidad.cl
           claudio.tobar@creaequidad.cl
</v>
      </c>
      <c r="Q920" s="178">
        <f>VLOOKUP(A920,'BASE REGISTRO AGOSTO'!$A$1:$T$889,17,FALSE)</f>
        <v>0</v>
      </c>
      <c r="R920" s="178" t="str">
        <f>VLOOKUP(A920,'BASE REGISTRO AGOSTO'!$A$1:$T$889,18,FALSE)</f>
        <v>93401: Instituciones de Asistencia Social.</v>
      </c>
      <c r="S920" s="178" t="str">
        <f>VLOOKUP(A920,'BASE REGISTRO AGOSTO'!$A$1:$T$889,19,FALSE)</f>
        <v>Se acompaña certificado financiero, correspondiente al año 2020, aprobados por el Sub Departamento de Supervisión Financiera Nacional.</v>
      </c>
      <c r="T920" s="183">
        <f>VLOOKUP(A920,'BASE REGISTRO AGOSTO'!$A$1:$T$889,20,FALSE)</f>
        <v>41908</v>
      </c>
      <c r="U920" s="177">
        <v>7510</v>
      </c>
      <c r="V920" s="179">
        <v>16033200</v>
      </c>
      <c r="W920" s="179">
        <v>65120130</v>
      </c>
      <c r="X920" s="180">
        <v>44469</v>
      </c>
      <c r="Y920" s="176" t="s">
        <v>6489</v>
      </c>
      <c r="Z920" s="176" t="s">
        <v>6490</v>
      </c>
      <c r="AA920" s="181" t="s">
        <v>6558</v>
      </c>
    </row>
    <row r="921" spans="1:27" ht="15.75" customHeight="1" x14ac:dyDescent="0.2">
      <c r="A921" s="177">
        <v>7510</v>
      </c>
      <c r="B921" s="178" t="str">
        <f>VLOOKUP(A921,'BASE REGISTRO AGOSTO'!$A$1:$T$889,2,FALSE)</f>
        <v>Fundación CREA EQUIDAD</v>
      </c>
      <c r="C921" s="178" t="str">
        <f>VLOOKUP(A921,'BASE REGISTRO AGOSTO'!$A$1:$T$889,3,FALSE)</f>
        <v>65087837K</v>
      </c>
      <c r="D921" s="178" t="str">
        <f>VLOOKUP(A921,'BASE REGISTRO AGOSTO'!$A$1:$T$889,4,FALSE)</f>
        <v>Fundación de Derecho Privado.</v>
      </c>
      <c r="E921" s="178" t="str">
        <f>VLOOKUP(A921,'BASE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1" s="178" t="str">
        <f>VLOOKUP(A921,'BASE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1" s="178" t="str">
        <f>VLOOKUP(A921,'BASE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1" s="178" t="str">
        <f>VLOOKUP(A921,'BASE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1" s="178" t="str">
        <f>VLOOKUP(A921,'BASE REGISTRO AGOSTO'!$A$1:$T$889,9,FALSE)</f>
        <v xml:space="preserve">Durarán tres años en sus cargos por estatutos.  </v>
      </c>
      <c r="J921" s="178" t="str">
        <f>VLOOKUP(A921,'BASE REGISTRO AGOSTO'!$A$1:$T$889,10,FALSE)</f>
        <v xml:space="preserve">De 30.05.2019 a 30.05.2022.
</v>
      </c>
      <c r="K921" s="178" t="str">
        <f>VLOOKUP(A921,'BASE REGISTRO AGOSTO'!$A$1:$T$889,11,FALSE)</f>
        <v xml:space="preserve">Presidente: 
Ignacio Andres Celedón Bulnes,
Secretario:  
Roberto Manuel Celedón Bulnes, 
</v>
      </c>
      <c r="L921" s="178" t="str">
        <f>VLOOKUP(A921,'BASE REGISTRO AGOSTO'!$A$1:$T$889,12,FALSE)</f>
        <v xml:space="preserve">Paseo Phillips Nº 16, piso 4, oficina X, comuna de Santiago, Región Metropolitana.
</v>
      </c>
      <c r="M921" s="178" t="str">
        <f>VLOOKUP(A921,'BASE REGISTRO AGOSTO'!$A$1:$T$889,13,FALSE)</f>
        <v>XIII</v>
      </c>
      <c r="N921" s="178" t="str">
        <f>VLOOKUP(A921,'BASE REGISTRO AGOSTO'!$A$1:$T$889,14,FALSE)</f>
        <v>Santiago</v>
      </c>
      <c r="O921" s="178" t="str">
        <f>VLOOKUP(A921,'BASE REGISTRO AGOSTO'!$A$1:$T$889,15,FALSE)</f>
        <v xml:space="preserve">Teléfono: 232780640
</v>
      </c>
      <c r="P921" s="178" t="str">
        <f>VLOOKUP(A921,'BASE REGISTRO AGOSTO'!$A$1:$T$889,16,FALSE)</f>
        <v xml:space="preserve">E-Mail: roberto.celedon@creaequidad.cl
           claudio.tobar@creaequidad.cl
</v>
      </c>
      <c r="Q921" s="178">
        <f>VLOOKUP(A921,'BASE REGISTRO AGOSTO'!$A$1:$T$889,17,FALSE)</f>
        <v>0</v>
      </c>
      <c r="R921" s="178" t="str">
        <f>VLOOKUP(A921,'BASE REGISTRO AGOSTO'!$A$1:$T$889,18,FALSE)</f>
        <v>93401: Instituciones de Asistencia Social.</v>
      </c>
      <c r="S921" s="178" t="str">
        <f>VLOOKUP(A921,'BASE REGISTRO AGOSTO'!$A$1:$T$889,19,FALSE)</f>
        <v>Se acompaña certificado financiero, correspondiente al año 2020, aprobados por el Sub Departamento de Supervisión Financiera Nacional.</v>
      </c>
      <c r="T921" s="183">
        <f>VLOOKUP(A921,'BASE REGISTRO AGOSTO'!$A$1:$T$889,20,FALSE)</f>
        <v>41908</v>
      </c>
      <c r="U921" s="177">
        <v>7510</v>
      </c>
      <c r="V921" s="179">
        <v>5605206</v>
      </c>
      <c r="W921" s="179">
        <v>53101962</v>
      </c>
      <c r="X921" s="180">
        <v>44469</v>
      </c>
      <c r="Y921" s="176" t="s">
        <v>6489</v>
      </c>
      <c r="Z921" s="176" t="s">
        <v>6490</v>
      </c>
      <c r="AA921" s="181" t="s">
        <v>6626</v>
      </c>
    </row>
    <row r="922" spans="1:27" ht="15.75" customHeight="1" x14ac:dyDescent="0.2">
      <c r="A922" s="177">
        <v>7510</v>
      </c>
      <c r="B922" s="178" t="str">
        <f>VLOOKUP(A922,'BASE REGISTRO AGOSTO'!$A$1:$T$889,2,FALSE)</f>
        <v>Fundación CREA EQUIDAD</v>
      </c>
      <c r="C922" s="178" t="str">
        <f>VLOOKUP(A922,'BASE REGISTRO AGOSTO'!$A$1:$T$889,3,FALSE)</f>
        <v>65087837K</v>
      </c>
      <c r="D922" s="178" t="str">
        <f>VLOOKUP(A922,'BASE REGISTRO AGOSTO'!$A$1:$T$889,4,FALSE)</f>
        <v>Fundación de Derecho Privado.</v>
      </c>
      <c r="E922" s="178" t="str">
        <f>VLOOKUP(A922,'BASE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2" s="178" t="str">
        <f>VLOOKUP(A922,'BASE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2" s="178" t="str">
        <f>VLOOKUP(A922,'BASE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2" s="178" t="str">
        <f>VLOOKUP(A922,'BASE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2" s="178" t="str">
        <f>VLOOKUP(A922,'BASE REGISTRO AGOSTO'!$A$1:$T$889,9,FALSE)</f>
        <v xml:space="preserve">Durarán tres años en sus cargos por estatutos.  </v>
      </c>
      <c r="J922" s="178" t="str">
        <f>VLOOKUP(A922,'BASE REGISTRO AGOSTO'!$A$1:$T$889,10,FALSE)</f>
        <v xml:space="preserve">De 30.05.2019 a 30.05.2022.
</v>
      </c>
      <c r="K922" s="178" t="str">
        <f>VLOOKUP(A922,'BASE REGISTRO AGOSTO'!$A$1:$T$889,11,FALSE)</f>
        <v xml:space="preserve">Presidente: 
Ignacio Andres Celedón Bulnes,
Secretario:  
Roberto Manuel Celedón Bulnes, 
</v>
      </c>
      <c r="L922" s="178" t="str">
        <f>VLOOKUP(A922,'BASE REGISTRO AGOSTO'!$A$1:$T$889,12,FALSE)</f>
        <v xml:space="preserve">Paseo Phillips Nº 16, piso 4, oficina X, comuna de Santiago, Región Metropolitana.
</v>
      </c>
      <c r="M922" s="178" t="str">
        <f>VLOOKUP(A922,'BASE REGISTRO AGOSTO'!$A$1:$T$889,13,FALSE)</f>
        <v>XIII</v>
      </c>
      <c r="N922" s="178" t="str">
        <f>VLOOKUP(A922,'BASE REGISTRO AGOSTO'!$A$1:$T$889,14,FALSE)</f>
        <v>Santiago</v>
      </c>
      <c r="O922" s="178" t="str">
        <f>VLOOKUP(A922,'BASE REGISTRO AGOSTO'!$A$1:$T$889,15,FALSE)</f>
        <v xml:space="preserve">Teléfono: 232780640
</v>
      </c>
      <c r="P922" s="178" t="str">
        <f>VLOOKUP(A922,'BASE REGISTRO AGOSTO'!$A$1:$T$889,16,FALSE)</f>
        <v xml:space="preserve">E-Mail: roberto.celedon@creaequidad.cl
           claudio.tobar@creaequidad.cl
</v>
      </c>
      <c r="Q922" s="178">
        <f>VLOOKUP(A922,'BASE REGISTRO AGOSTO'!$A$1:$T$889,17,FALSE)</f>
        <v>0</v>
      </c>
      <c r="R922" s="178" t="str">
        <f>VLOOKUP(A922,'BASE REGISTRO AGOSTO'!$A$1:$T$889,18,FALSE)</f>
        <v>93401: Instituciones de Asistencia Social.</v>
      </c>
      <c r="S922" s="178" t="str">
        <f>VLOOKUP(A922,'BASE REGISTRO AGOSTO'!$A$1:$T$889,19,FALSE)</f>
        <v>Se acompaña certificado financiero, correspondiente al año 2020, aprobados por el Sub Departamento de Supervisión Financiera Nacional.</v>
      </c>
      <c r="T922" s="183">
        <f>VLOOKUP(A922,'BASE REGISTRO AGOSTO'!$A$1:$T$889,20,FALSE)</f>
        <v>41908</v>
      </c>
      <c r="U922" s="177">
        <v>7510</v>
      </c>
      <c r="V922" s="179">
        <v>17793335</v>
      </c>
      <c r="W922" s="179">
        <v>162083776</v>
      </c>
      <c r="X922" s="180">
        <v>44469</v>
      </c>
      <c r="Y922" s="176" t="s">
        <v>6489</v>
      </c>
      <c r="Z922" s="176" t="s">
        <v>6490</v>
      </c>
      <c r="AA922" s="181" t="s">
        <v>6564</v>
      </c>
    </row>
    <row r="923" spans="1:27" ht="15.75" customHeight="1" x14ac:dyDescent="0.2">
      <c r="A923" s="177">
        <v>7510</v>
      </c>
      <c r="B923" s="178" t="str">
        <f>VLOOKUP(A923,'BASE REGISTRO AGOSTO'!$A$1:$T$889,2,FALSE)</f>
        <v>Fundación CREA EQUIDAD</v>
      </c>
      <c r="C923" s="178" t="str">
        <f>VLOOKUP(A923,'BASE REGISTRO AGOSTO'!$A$1:$T$889,3,FALSE)</f>
        <v>65087837K</v>
      </c>
      <c r="D923" s="178" t="str">
        <f>VLOOKUP(A923,'BASE REGISTRO AGOSTO'!$A$1:$T$889,4,FALSE)</f>
        <v>Fundación de Derecho Privado.</v>
      </c>
      <c r="E923" s="178" t="str">
        <f>VLOOKUP(A923,'BASE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3" s="178" t="str">
        <f>VLOOKUP(A923,'BASE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3" s="178" t="str">
        <f>VLOOKUP(A923,'BASE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3" s="178" t="str">
        <f>VLOOKUP(A923,'BASE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3" s="178" t="str">
        <f>VLOOKUP(A923,'BASE REGISTRO AGOSTO'!$A$1:$T$889,9,FALSE)</f>
        <v xml:space="preserve">Durarán tres años en sus cargos por estatutos.  </v>
      </c>
      <c r="J923" s="178" t="str">
        <f>VLOOKUP(A923,'BASE REGISTRO AGOSTO'!$A$1:$T$889,10,FALSE)</f>
        <v xml:space="preserve">De 30.05.2019 a 30.05.2022.
</v>
      </c>
      <c r="K923" s="178" t="str">
        <f>VLOOKUP(A923,'BASE REGISTRO AGOSTO'!$A$1:$T$889,11,FALSE)</f>
        <v xml:space="preserve">Presidente: 
Ignacio Andres Celedón Bulnes,
Secretario:  
Roberto Manuel Celedón Bulnes, 
</v>
      </c>
      <c r="L923" s="178" t="str">
        <f>VLOOKUP(A923,'BASE REGISTRO AGOSTO'!$A$1:$T$889,12,FALSE)</f>
        <v xml:space="preserve">Paseo Phillips Nº 16, piso 4, oficina X, comuna de Santiago, Región Metropolitana.
</v>
      </c>
      <c r="M923" s="178" t="str">
        <f>VLOOKUP(A923,'BASE REGISTRO AGOSTO'!$A$1:$T$889,13,FALSE)</f>
        <v>XIII</v>
      </c>
      <c r="N923" s="178" t="str">
        <f>VLOOKUP(A923,'BASE REGISTRO AGOSTO'!$A$1:$T$889,14,FALSE)</f>
        <v>Santiago</v>
      </c>
      <c r="O923" s="178" t="str">
        <f>VLOOKUP(A923,'BASE REGISTRO AGOSTO'!$A$1:$T$889,15,FALSE)</f>
        <v xml:space="preserve">Teléfono: 232780640
</v>
      </c>
      <c r="P923" s="178" t="str">
        <f>VLOOKUP(A923,'BASE REGISTRO AGOSTO'!$A$1:$T$889,16,FALSE)</f>
        <v xml:space="preserve">E-Mail: roberto.celedon@creaequidad.cl
           claudio.tobar@creaequidad.cl
</v>
      </c>
      <c r="Q923" s="178">
        <f>VLOOKUP(A923,'BASE REGISTRO AGOSTO'!$A$1:$T$889,17,FALSE)</f>
        <v>0</v>
      </c>
      <c r="R923" s="178" t="str">
        <f>VLOOKUP(A923,'BASE REGISTRO AGOSTO'!$A$1:$T$889,18,FALSE)</f>
        <v>93401: Instituciones de Asistencia Social.</v>
      </c>
      <c r="S923" s="178" t="str">
        <f>VLOOKUP(A923,'BASE REGISTRO AGOSTO'!$A$1:$T$889,19,FALSE)</f>
        <v>Se acompaña certificado financiero, correspondiente al año 2020, aprobados por el Sub Departamento de Supervisión Financiera Nacional.</v>
      </c>
      <c r="T923" s="183">
        <f>VLOOKUP(A923,'BASE REGISTRO AGOSTO'!$A$1:$T$889,20,FALSE)</f>
        <v>41908</v>
      </c>
      <c r="U923" s="177">
        <v>7510</v>
      </c>
      <c r="V923" s="179">
        <v>36074700</v>
      </c>
      <c r="W923" s="179">
        <v>169631256</v>
      </c>
      <c r="X923" s="180">
        <v>44469</v>
      </c>
      <c r="Y923" s="176" t="s">
        <v>6489</v>
      </c>
      <c r="Z923" s="176" t="s">
        <v>6490</v>
      </c>
      <c r="AA923" s="181" t="s">
        <v>6622</v>
      </c>
    </row>
    <row r="924" spans="1:27" ht="15.75" customHeight="1" x14ac:dyDescent="0.2">
      <c r="A924" s="177">
        <v>7510</v>
      </c>
      <c r="B924" s="178" t="str">
        <f>VLOOKUP(A924,'BASE REGISTRO AGOSTO'!$A$1:$T$889,2,FALSE)</f>
        <v>Fundación CREA EQUIDAD</v>
      </c>
      <c r="C924" s="178" t="str">
        <f>VLOOKUP(A924,'BASE REGISTRO AGOSTO'!$A$1:$T$889,3,FALSE)</f>
        <v>65087837K</v>
      </c>
      <c r="D924" s="178" t="str">
        <f>VLOOKUP(A924,'BASE REGISTRO AGOSTO'!$A$1:$T$889,4,FALSE)</f>
        <v>Fundación de Derecho Privado.</v>
      </c>
      <c r="E924" s="178" t="str">
        <f>VLOOKUP(A924,'BASE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4" s="178" t="str">
        <f>VLOOKUP(A924,'BASE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4" s="178" t="str">
        <f>VLOOKUP(A924,'BASE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4" s="178" t="str">
        <f>VLOOKUP(A924,'BASE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4" s="178" t="str">
        <f>VLOOKUP(A924,'BASE REGISTRO AGOSTO'!$A$1:$T$889,9,FALSE)</f>
        <v xml:space="preserve">Durarán tres años en sus cargos por estatutos.  </v>
      </c>
      <c r="J924" s="178" t="str">
        <f>VLOOKUP(A924,'BASE REGISTRO AGOSTO'!$A$1:$T$889,10,FALSE)</f>
        <v xml:space="preserve">De 30.05.2019 a 30.05.2022.
</v>
      </c>
      <c r="K924" s="178" t="str">
        <f>VLOOKUP(A924,'BASE REGISTRO AGOSTO'!$A$1:$T$889,11,FALSE)</f>
        <v xml:space="preserve">Presidente: 
Ignacio Andres Celedón Bulnes,
Secretario:  
Roberto Manuel Celedón Bulnes, 
</v>
      </c>
      <c r="L924" s="178" t="str">
        <f>VLOOKUP(A924,'BASE REGISTRO AGOSTO'!$A$1:$T$889,12,FALSE)</f>
        <v xml:space="preserve">Paseo Phillips Nº 16, piso 4, oficina X, comuna de Santiago, Región Metropolitana.
</v>
      </c>
      <c r="M924" s="178" t="str">
        <f>VLOOKUP(A924,'BASE REGISTRO AGOSTO'!$A$1:$T$889,13,FALSE)</f>
        <v>XIII</v>
      </c>
      <c r="N924" s="178" t="str">
        <f>VLOOKUP(A924,'BASE REGISTRO AGOSTO'!$A$1:$T$889,14,FALSE)</f>
        <v>Santiago</v>
      </c>
      <c r="O924" s="178" t="str">
        <f>VLOOKUP(A924,'BASE REGISTRO AGOSTO'!$A$1:$T$889,15,FALSE)</f>
        <v xml:space="preserve">Teléfono: 232780640
</v>
      </c>
      <c r="P924" s="178" t="str">
        <f>VLOOKUP(A924,'BASE REGISTRO AGOSTO'!$A$1:$T$889,16,FALSE)</f>
        <v xml:space="preserve">E-Mail: roberto.celedon@creaequidad.cl
           claudio.tobar@creaequidad.cl
</v>
      </c>
      <c r="Q924" s="178">
        <f>VLOOKUP(A924,'BASE REGISTRO AGOSTO'!$A$1:$T$889,17,FALSE)</f>
        <v>0</v>
      </c>
      <c r="R924" s="178" t="str">
        <f>VLOOKUP(A924,'BASE REGISTRO AGOSTO'!$A$1:$T$889,18,FALSE)</f>
        <v>93401: Instituciones de Asistencia Social.</v>
      </c>
      <c r="S924" s="178" t="str">
        <f>VLOOKUP(A924,'BASE REGISTRO AGOSTO'!$A$1:$T$889,19,FALSE)</f>
        <v>Se acompaña certificado financiero, correspondiente al año 2020, aprobados por el Sub Departamento de Supervisión Financiera Nacional.</v>
      </c>
      <c r="T924" s="183">
        <f>VLOOKUP(A924,'BASE REGISTRO AGOSTO'!$A$1:$T$889,20,FALSE)</f>
        <v>41908</v>
      </c>
      <c r="U924" s="177">
        <v>7510</v>
      </c>
      <c r="V924" s="179">
        <v>26842680</v>
      </c>
      <c r="W924" s="179">
        <v>261774528</v>
      </c>
      <c r="X924" s="180">
        <v>44469</v>
      </c>
      <c r="Y924" s="176" t="s">
        <v>6489</v>
      </c>
      <c r="Z924" s="176" t="s">
        <v>6490</v>
      </c>
      <c r="AA924" s="181" t="s">
        <v>6538</v>
      </c>
    </row>
    <row r="925" spans="1:27" ht="15.75" customHeight="1" x14ac:dyDescent="0.2">
      <c r="A925" s="177">
        <v>7510</v>
      </c>
      <c r="B925" s="178" t="str">
        <f>VLOOKUP(A925,'BASE REGISTRO AGOSTO'!$A$1:$T$889,2,FALSE)</f>
        <v>Fundación CREA EQUIDAD</v>
      </c>
      <c r="C925" s="178" t="str">
        <f>VLOOKUP(A925,'BASE REGISTRO AGOSTO'!$A$1:$T$889,3,FALSE)</f>
        <v>65087837K</v>
      </c>
      <c r="D925" s="178" t="str">
        <f>VLOOKUP(A925,'BASE REGISTRO AGOSTO'!$A$1:$T$889,4,FALSE)</f>
        <v>Fundación de Derecho Privado.</v>
      </c>
      <c r="E925" s="178" t="str">
        <f>VLOOKUP(A925,'BASE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5" s="178" t="str">
        <f>VLOOKUP(A925,'BASE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5" s="178" t="str">
        <f>VLOOKUP(A925,'BASE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5" s="178" t="str">
        <f>VLOOKUP(A925,'BASE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5" s="178" t="str">
        <f>VLOOKUP(A925,'BASE REGISTRO AGOSTO'!$A$1:$T$889,9,FALSE)</f>
        <v xml:space="preserve">Durarán tres años en sus cargos por estatutos.  </v>
      </c>
      <c r="J925" s="178" t="str">
        <f>VLOOKUP(A925,'BASE REGISTRO AGOSTO'!$A$1:$T$889,10,FALSE)</f>
        <v xml:space="preserve">De 30.05.2019 a 30.05.2022.
</v>
      </c>
      <c r="K925" s="178" t="str">
        <f>VLOOKUP(A925,'BASE REGISTRO AGOSTO'!$A$1:$T$889,11,FALSE)</f>
        <v xml:space="preserve">Presidente: 
Ignacio Andres Celedón Bulnes,
Secretario:  
Roberto Manuel Celedón Bulnes, 
</v>
      </c>
      <c r="L925" s="178" t="str">
        <f>VLOOKUP(A925,'BASE REGISTRO AGOSTO'!$A$1:$T$889,12,FALSE)</f>
        <v xml:space="preserve">Paseo Phillips Nº 16, piso 4, oficina X, comuna de Santiago, Región Metropolitana.
</v>
      </c>
      <c r="M925" s="178" t="str">
        <f>VLOOKUP(A925,'BASE REGISTRO AGOSTO'!$A$1:$T$889,13,FALSE)</f>
        <v>XIII</v>
      </c>
      <c r="N925" s="178" t="str">
        <f>VLOOKUP(A925,'BASE REGISTRO AGOSTO'!$A$1:$T$889,14,FALSE)</f>
        <v>Santiago</v>
      </c>
      <c r="O925" s="178" t="str">
        <f>VLOOKUP(A925,'BASE REGISTRO AGOSTO'!$A$1:$T$889,15,FALSE)</f>
        <v xml:space="preserve">Teléfono: 232780640
</v>
      </c>
      <c r="P925" s="178" t="str">
        <f>VLOOKUP(A925,'BASE REGISTRO AGOSTO'!$A$1:$T$889,16,FALSE)</f>
        <v xml:space="preserve">E-Mail: roberto.celedon@creaequidad.cl
           claudio.tobar@creaequidad.cl
</v>
      </c>
      <c r="Q925" s="178">
        <f>VLOOKUP(A925,'BASE REGISTRO AGOSTO'!$A$1:$T$889,17,FALSE)</f>
        <v>0</v>
      </c>
      <c r="R925" s="178" t="str">
        <f>VLOOKUP(A925,'BASE REGISTRO AGOSTO'!$A$1:$T$889,18,FALSE)</f>
        <v>93401: Instituciones de Asistencia Social.</v>
      </c>
      <c r="S925" s="178" t="str">
        <f>VLOOKUP(A925,'BASE REGISTRO AGOSTO'!$A$1:$T$889,19,FALSE)</f>
        <v>Se acompaña certificado financiero, correspondiente al año 2020, aprobados por el Sub Departamento de Supervisión Financiera Nacional.</v>
      </c>
      <c r="T925" s="183">
        <f>VLOOKUP(A925,'BASE REGISTRO AGOSTO'!$A$1:$T$889,20,FALSE)</f>
        <v>41908</v>
      </c>
      <c r="U925" s="177">
        <v>7510</v>
      </c>
      <c r="V925" s="179">
        <v>8016600</v>
      </c>
      <c r="W925" s="179">
        <v>67018776</v>
      </c>
      <c r="X925" s="180">
        <v>44469</v>
      </c>
      <c r="Y925" s="176" t="s">
        <v>6489</v>
      </c>
      <c r="Z925" s="176" t="s">
        <v>6490</v>
      </c>
      <c r="AA925" s="181" t="s">
        <v>6575</v>
      </c>
    </row>
    <row r="926" spans="1:27" ht="15.75" customHeight="1" x14ac:dyDescent="0.2">
      <c r="A926" s="177">
        <v>7510</v>
      </c>
      <c r="B926" s="178" t="str">
        <f>VLOOKUP(A926,'BASE REGISTRO AGOSTO'!$A$1:$T$889,2,FALSE)</f>
        <v>Fundación CREA EQUIDAD</v>
      </c>
      <c r="C926" s="178" t="str">
        <f>VLOOKUP(A926,'BASE REGISTRO AGOSTO'!$A$1:$T$889,3,FALSE)</f>
        <v>65087837K</v>
      </c>
      <c r="D926" s="178" t="str">
        <f>VLOOKUP(A926,'BASE REGISTRO AGOSTO'!$A$1:$T$889,4,FALSE)</f>
        <v>Fundación de Derecho Privado.</v>
      </c>
      <c r="E926" s="178" t="str">
        <f>VLOOKUP(A926,'BASE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6" s="178" t="str">
        <f>VLOOKUP(A926,'BASE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6" s="178" t="str">
        <f>VLOOKUP(A926,'BASE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6" s="178" t="str">
        <f>VLOOKUP(A926,'BASE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6" s="178" t="str">
        <f>VLOOKUP(A926,'BASE REGISTRO AGOSTO'!$A$1:$T$889,9,FALSE)</f>
        <v xml:space="preserve">Durarán tres años en sus cargos por estatutos.  </v>
      </c>
      <c r="J926" s="178" t="str">
        <f>VLOOKUP(A926,'BASE REGISTRO AGOSTO'!$A$1:$T$889,10,FALSE)</f>
        <v xml:space="preserve">De 30.05.2019 a 30.05.2022.
</v>
      </c>
      <c r="K926" s="178" t="str">
        <f>VLOOKUP(A926,'BASE REGISTRO AGOSTO'!$A$1:$T$889,11,FALSE)</f>
        <v xml:space="preserve">Presidente: 
Ignacio Andres Celedón Bulnes,
Secretario:  
Roberto Manuel Celedón Bulnes, 
</v>
      </c>
      <c r="L926" s="178" t="str">
        <f>VLOOKUP(A926,'BASE REGISTRO AGOSTO'!$A$1:$T$889,12,FALSE)</f>
        <v xml:space="preserve">Paseo Phillips Nº 16, piso 4, oficina X, comuna de Santiago, Región Metropolitana.
</v>
      </c>
      <c r="M926" s="178" t="str">
        <f>VLOOKUP(A926,'BASE REGISTRO AGOSTO'!$A$1:$T$889,13,FALSE)</f>
        <v>XIII</v>
      </c>
      <c r="N926" s="178" t="str">
        <f>VLOOKUP(A926,'BASE REGISTRO AGOSTO'!$A$1:$T$889,14,FALSE)</f>
        <v>Santiago</v>
      </c>
      <c r="O926" s="178" t="str">
        <f>VLOOKUP(A926,'BASE REGISTRO AGOSTO'!$A$1:$T$889,15,FALSE)</f>
        <v xml:space="preserve">Teléfono: 232780640
</v>
      </c>
      <c r="P926" s="178" t="str">
        <f>VLOOKUP(A926,'BASE REGISTRO AGOSTO'!$A$1:$T$889,16,FALSE)</f>
        <v xml:space="preserve">E-Mail: roberto.celedon@creaequidad.cl
           claudio.tobar@creaequidad.cl
</v>
      </c>
      <c r="Q926" s="178">
        <f>VLOOKUP(A926,'BASE REGISTRO AGOSTO'!$A$1:$T$889,17,FALSE)</f>
        <v>0</v>
      </c>
      <c r="R926" s="178" t="str">
        <f>VLOOKUP(A926,'BASE REGISTRO AGOSTO'!$A$1:$T$889,18,FALSE)</f>
        <v>93401: Instituciones de Asistencia Social.</v>
      </c>
      <c r="S926" s="178" t="str">
        <f>VLOOKUP(A926,'BASE REGISTRO AGOSTO'!$A$1:$T$889,19,FALSE)</f>
        <v>Se acompaña certificado financiero, correspondiente al año 2020, aprobados por el Sub Departamento de Supervisión Financiera Nacional.</v>
      </c>
      <c r="T926" s="183">
        <f>VLOOKUP(A926,'BASE REGISTRO AGOSTO'!$A$1:$T$889,20,FALSE)</f>
        <v>41908</v>
      </c>
      <c r="U926" s="177">
        <v>7510</v>
      </c>
      <c r="V926" s="179">
        <v>6206400</v>
      </c>
      <c r="W926" s="179">
        <v>52030320</v>
      </c>
      <c r="X926" s="180">
        <v>44469</v>
      </c>
      <c r="Y926" s="176" t="s">
        <v>6489</v>
      </c>
      <c r="Z926" s="176" t="s">
        <v>6490</v>
      </c>
      <c r="AA926" s="181" t="s">
        <v>6555</v>
      </c>
    </row>
    <row r="927" spans="1:27" ht="15.75" customHeight="1" x14ac:dyDescent="0.2">
      <c r="A927" s="177">
        <v>7510</v>
      </c>
      <c r="B927" s="178" t="str">
        <f>VLOOKUP(A927,'BASE REGISTRO AGOSTO'!$A$1:$T$889,2,FALSE)</f>
        <v>Fundación CREA EQUIDAD</v>
      </c>
      <c r="C927" s="178" t="str">
        <f>VLOOKUP(A927,'BASE REGISTRO AGOSTO'!$A$1:$T$889,3,FALSE)</f>
        <v>65087837K</v>
      </c>
      <c r="D927" s="178" t="str">
        <f>VLOOKUP(A927,'BASE REGISTRO AGOSTO'!$A$1:$T$889,4,FALSE)</f>
        <v>Fundación de Derecho Privado.</v>
      </c>
      <c r="E927" s="178" t="str">
        <f>VLOOKUP(A927,'BASE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7" s="178" t="str">
        <f>VLOOKUP(A927,'BASE REGISTRO AGOSTO'!$A$1:$T$889,6,FALSE)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7" s="178" t="str">
        <f>VLOOKUP(A927,'BASE REGISTRO AGOSTO'!$A$1:$T$889,7,FALSE)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7" s="178" t="str">
        <f>VLOOKUP(A927,'BASE REGISTRO AGOSTO'!$A$1:$T$889,8,FALSE)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7" s="178" t="str">
        <f>VLOOKUP(A927,'BASE REGISTRO AGOSTO'!$A$1:$T$889,9,FALSE)</f>
        <v xml:space="preserve">Durarán tres años en sus cargos por estatutos.  </v>
      </c>
      <c r="J927" s="178" t="str">
        <f>VLOOKUP(A927,'BASE REGISTRO AGOSTO'!$A$1:$T$889,10,FALSE)</f>
        <v xml:space="preserve">De 30.05.2019 a 30.05.2022.
</v>
      </c>
      <c r="K927" s="178" t="str">
        <f>VLOOKUP(A927,'BASE REGISTRO AGOSTO'!$A$1:$T$889,11,FALSE)</f>
        <v xml:space="preserve">Presidente: 
Ignacio Andres Celedón Bulnes,
Secretario:  
Roberto Manuel Celedón Bulnes, 
</v>
      </c>
      <c r="L927" s="178" t="str">
        <f>VLOOKUP(A927,'BASE REGISTRO AGOSTO'!$A$1:$T$889,12,FALSE)</f>
        <v xml:space="preserve">Paseo Phillips Nº 16, piso 4, oficina X, comuna de Santiago, Región Metropolitana.
</v>
      </c>
      <c r="M927" s="178" t="str">
        <f>VLOOKUP(A927,'BASE REGISTRO AGOSTO'!$A$1:$T$889,13,FALSE)</f>
        <v>XIII</v>
      </c>
      <c r="N927" s="178" t="str">
        <f>VLOOKUP(A927,'BASE REGISTRO AGOSTO'!$A$1:$T$889,14,FALSE)</f>
        <v>Santiago</v>
      </c>
      <c r="O927" s="178" t="str">
        <f>VLOOKUP(A927,'BASE REGISTRO AGOSTO'!$A$1:$T$889,15,FALSE)</f>
        <v xml:space="preserve">Teléfono: 232780640
</v>
      </c>
      <c r="P927" s="178" t="str">
        <f>VLOOKUP(A927,'BASE REGISTRO AGOSTO'!$A$1:$T$889,16,FALSE)</f>
        <v xml:space="preserve">E-Mail: roberto.celedon@creaequidad.cl
           claudio.tobar@creaequidad.cl
</v>
      </c>
      <c r="Q927" s="178">
        <f>VLOOKUP(A927,'BASE REGISTRO AGOSTO'!$A$1:$T$889,17,FALSE)</f>
        <v>0</v>
      </c>
      <c r="R927" s="178" t="str">
        <f>VLOOKUP(A927,'BASE REGISTRO AGOSTO'!$A$1:$T$889,18,FALSE)</f>
        <v>93401: Instituciones de Asistencia Social.</v>
      </c>
      <c r="S927" s="178" t="str">
        <f>VLOOKUP(A927,'BASE REGISTRO AGOSTO'!$A$1:$T$889,19,FALSE)</f>
        <v>Se acompaña certificado financiero, correspondiente al año 2020, aprobados por el Sub Departamento de Supervisión Financiera Nacional.</v>
      </c>
      <c r="T927" s="183">
        <f>VLOOKUP(A927,'BASE REGISTRO AGOSTO'!$A$1:$T$889,20,FALSE)</f>
        <v>41908</v>
      </c>
      <c r="U927" s="177">
        <v>7510</v>
      </c>
      <c r="V927" s="179">
        <v>43939933</v>
      </c>
      <c r="W927" s="179">
        <v>218407883</v>
      </c>
      <c r="X927" s="180">
        <v>44469</v>
      </c>
      <c r="Y927" s="176" t="s">
        <v>6489</v>
      </c>
      <c r="Z927" s="176" t="s">
        <v>6490</v>
      </c>
      <c r="AA927" s="181" t="s">
        <v>7482</v>
      </c>
    </row>
    <row r="928" spans="1:27" ht="15.75" customHeight="1" x14ac:dyDescent="0.2">
      <c r="A928" s="177">
        <v>7512</v>
      </c>
      <c r="B928" s="178" t="str">
        <f>VLOOKUP(A928,'BASE REGISTRO AGOSTO'!$A$1:$T$889,2,FALSE)</f>
        <v xml:space="preserve">
I. Municipalidad de Rio Ibáñez
</v>
      </c>
      <c r="C928" s="178">
        <f>VLOOKUP(A928,'BASE REGISTRO AGOSTO'!$A$1:$T$889,3,FALSE)</f>
        <v>692531000</v>
      </c>
      <c r="D928" s="178" t="str">
        <f>VLOOKUP(A928,'BASE REGISTRO AGOSTO'!$A$1:$T$889,4,FALSE)</f>
        <v>Municipalidad</v>
      </c>
      <c r="E928" s="178" t="str">
        <f>VLOOKUP(A928,'BASE REGISTRO AGOSTO'!$A$1:$T$889,5,FALSE)</f>
        <v>Constitución Política de la República, artículo 107</v>
      </c>
      <c r="F928" s="178" t="str">
        <f>VLOOKUP(A928,'BASE REGISTRO AGOSTO'!$A$1:$T$889,6,FALSE)</f>
        <v>Indefinida</v>
      </c>
      <c r="G928" s="178" t="str">
        <f>VLOOKUP(A928,'BASE REGISTRO AGOSTO'!$A$1:$T$889,7,FALSE)</f>
        <v>Según Ley Orgánica Nº 18.695, artículos 1º al  4º</v>
      </c>
      <c r="H928" s="178" t="str">
        <f>VLOOKUP(A928,'BASE REGISTRO AGOSTO'!$A$1:$T$889,8,FALSE)</f>
        <v>no tiene</v>
      </c>
      <c r="I928" s="178">
        <f>VLOOKUP(A928,'BASE REGISTRO AGOSTO'!$A$1:$T$889,9,FALSE)</f>
        <v>0</v>
      </c>
      <c r="J928" s="178">
        <f>VLOOKUP(A928,'BASE REGISTRO AGOSTO'!$A$1:$T$889,10,FALSE)</f>
        <v>0</v>
      </c>
      <c r="K928" s="178" t="str">
        <f>VLOOKUP(A928,'BASE REGISTRO AGOSTO'!$A$1:$T$889,11,FALSE)</f>
        <v xml:space="preserve">Marcelo Orlando Santana Vargas
</v>
      </c>
      <c r="L928" s="178" t="str">
        <f>VLOOKUP(A928,'BASE REGISTRO AGOSTO'!$A$1:$T$889,12,FALSE)</f>
        <v xml:space="preserve">Carlos Soza Nº161 Puerto Ibáñez, Comuna de rio Ibáñez, Región de Aysén, </v>
      </c>
      <c r="M928" s="178" t="str">
        <f>VLOOKUP(A928,'BASE REGISTRO AGOSTO'!$A$1:$T$889,13,FALSE)</f>
        <v>XI</v>
      </c>
      <c r="N928" s="178" t="str">
        <f>VLOOKUP(A928,'BASE REGISTRO AGOSTO'!$A$1:$T$889,14,FALSE)</f>
        <v>rio Ibáñez</v>
      </c>
      <c r="O928" s="178" t="str">
        <f>VLOOKUP(A928,'BASE REGISTRO AGOSTO'!$A$1:$T$889,15,FALSE)</f>
        <v>672-423369                        56979590865</v>
      </c>
      <c r="P928" s="178" t="str">
        <f>VLOOKUP(A928,'BASE REGISTRO AGOSTO'!$A$1:$T$889,16,FALSE)</f>
        <v>alcaldía@rioibanez.cl           marcelo.santana@rioibanez.cl</v>
      </c>
      <c r="Q928" s="178">
        <f>VLOOKUP(A928,'BASE REGISTRO AGOSTO'!$A$1:$T$889,17,FALSE)</f>
        <v>0</v>
      </c>
      <c r="R928" s="178">
        <f>VLOOKUP(A928,'BASE REGISTRO AGOSTO'!$A$1:$T$889,18,FALSE)</f>
        <v>91001</v>
      </c>
      <c r="S928" s="178" t="str">
        <f>VLOOKUP(A928,'BASE REGISTRO AGOSTO'!$A$1:$T$889,19,FALSE)</f>
        <v xml:space="preserve">No se acompañan. Aplica Informe Jurídico Nº 09, de  fecha 14 de marzo de 2011 del Departamento Jurídico y Dictamen Nº 070791, de 2009, de la Contraloría General de la República.  
</v>
      </c>
      <c r="T928" s="183">
        <f>VLOOKUP(A928,'BASE REGISTRO AGOSTO'!$A$1:$T$889,20,FALSE)</f>
        <v>41925</v>
      </c>
      <c r="U928" s="177">
        <v>7512</v>
      </c>
      <c r="V928" s="179">
        <v>0</v>
      </c>
      <c r="W928" s="179">
        <v>31747435</v>
      </c>
      <c r="X928" s="180">
        <v>44469</v>
      </c>
      <c r="Y928" s="176" t="s">
        <v>6489</v>
      </c>
      <c r="Z928" s="176" t="s">
        <v>6490</v>
      </c>
      <c r="AA928" s="181" t="s">
        <v>7497</v>
      </c>
    </row>
    <row r="929" spans="1:27" ht="15.75" customHeight="1" x14ac:dyDescent="0.2">
      <c r="A929" s="177">
        <v>7513</v>
      </c>
      <c r="B929" s="178" t="str">
        <f>VLOOKUP(A929,'BASE REGISTRO AGOSTO'!$A$1:$T$889,2,FALSE)</f>
        <v xml:space="preserve">
I. Municipalidad de Huara
</v>
      </c>
      <c r="C929" s="178">
        <f>VLOOKUP(A929,'BASE REGISTRO AGOSTO'!$A$1:$T$889,3,FALSE)</f>
        <v>690102005</v>
      </c>
      <c r="D929" s="178" t="str">
        <f>VLOOKUP(A929,'BASE REGISTRO AGOSTO'!$A$1:$T$889,4,FALSE)</f>
        <v>Municipalidad</v>
      </c>
      <c r="E929" s="178" t="str">
        <f>VLOOKUP(A929,'BASE REGISTRO AGOSTO'!$A$1:$T$889,5,FALSE)</f>
        <v>Constitución Política de la República, artículo 107.</v>
      </c>
      <c r="F929" s="178" t="str">
        <f>VLOOKUP(A929,'BASE REGISTRO AGOSTO'!$A$1:$T$889,6,FALSE)</f>
        <v>Indefinida.</v>
      </c>
      <c r="G929" s="178" t="str">
        <f>VLOOKUP(A929,'BASE REGISTRO AGOSTO'!$A$1:$T$889,7,FALSE)</f>
        <v>Según Ley Orgánica Nº 18.695, artículos 1º al 4º.</v>
      </c>
      <c r="H929" s="178" t="str">
        <f>VLOOKUP(A929,'BASE REGISTRO AGOSTO'!$A$1:$T$889,8,FALSE)</f>
        <v>no tiene</v>
      </c>
      <c r="I929" s="178">
        <f>VLOOKUP(A929,'BASE REGISTRO AGOSTO'!$A$1:$T$889,9,FALSE)</f>
        <v>0</v>
      </c>
      <c r="J929" s="178">
        <f>VLOOKUP(A929,'BASE REGISTRO AGOSTO'!$A$1:$T$889,10,FALSE)</f>
        <v>0</v>
      </c>
      <c r="K929" s="178" t="str">
        <f>VLOOKUP(A929,'BASE REGISTRO AGOSTO'!$A$1:$T$889,11,FALSE)</f>
        <v xml:space="preserve">José Andrés Bartolo Vinaya, </v>
      </c>
      <c r="L929" s="178" t="str">
        <f>VLOOKUP(A929,'BASE REGISTRO AGOSTO'!$A$1:$T$889,12,FALSE)</f>
        <v xml:space="preserve">Vicuña Mackenna S/N°, Comuna de Huara, Provincia de Tamarugal, Región de Tarapacá.
</v>
      </c>
      <c r="M929" s="178" t="str">
        <f>VLOOKUP(A929,'BASE REGISTRO AGOSTO'!$A$1:$T$889,13,FALSE)</f>
        <v>I</v>
      </c>
      <c r="N929" s="178" t="str">
        <f>VLOOKUP(A929,'BASE REGISTRO AGOSTO'!$A$1:$T$889,14,FALSE)</f>
        <v>Tamarugal</v>
      </c>
      <c r="O929" s="178" t="str">
        <f>VLOOKUP(A929,'BASE REGISTRO AGOSTO'!$A$1:$T$889,15,FALSE)</f>
        <v>Fono: 2463200</v>
      </c>
      <c r="P929" s="178">
        <f>VLOOKUP(A929,'BASE REGISTRO AGOSTO'!$A$1:$T$889,16,FALSE)</f>
        <v>0</v>
      </c>
      <c r="Q929" s="178">
        <f>VLOOKUP(A929,'BASE REGISTRO AGOSTO'!$A$1:$T$889,17,FALSE)</f>
        <v>0</v>
      </c>
      <c r="R929" s="178">
        <f>VLOOKUP(A929,'BASE REGISTRO AGOSTO'!$A$1:$T$889,18,FALSE)</f>
        <v>91001</v>
      </c>
      <c r="S929" s="178" t="str">
        <f>VLOOKUP(A929,'BASE REGISTRO AGOSTO'!$A$1:$T$889,19,FALSE)</f>
        <v>No corresponde</v>
      </c>
      <c r="T929" s="183">
        <f>VLOOKUP(A929,'BASE REGISTRO AGOSTO'!$A$1:$T$889,20,FALSE)</f>
        <v>41927</v>
      </c>
      <c r="U929" s="177">
        <v>7513</v>
      </c>
      <c r="V929" s="179">
        <v>0</v>
      </c>
      <c r="W929" s="179">
        <v>16563875</v>
      </c>
      <c r="X929" s="180">
        <v>44469</v>
      </c>
      <c r="Y929" s="176" t="s">
        <v>6489</v>
      </c>
      <c r="Z929" s="176" t="s">
        <v>6490</v>
      </c>
      <c r="AA929" s="181" t="s">
        <v>6701</v>
      </c>
    </row>
    <row r="930" spans="1:27" ht="15.75" customHeight="1" x14ac:dyDescent="0.2">
      <c r="A930" s="177">
        <v>7514</v>
      </c>
      <c r="B930" s="178" t="str">
        <f>VLOOKUP(A930,'BASE REGISTRO AGOSTO'!$A$1:$T$889,2,FALSE)</f>
        <v xml:space="preserve">
I. Municipalidad de Lago Ranco
</v>
      </c>
      <c r="C930" s="178">
        <f>VLOOKUP(A930,'BASE REGISTRO AGOSTO'!$A$1:$T$889,3,FALSE)</f>
        <v>692011007</v>
      </c>
      <c r="D930" s="178" t="str">
        <f>VLOOKUP(A930,'BASE REGISTRO AGOSTO'!$A$1:$T$889,4,FALSE)</f>
        <v>Municipalidad</v>
      </c>
      <c r="E930" s="178" t="str">
        <f>VLOOKUP(A930,'BASE REGISTRO AGOSTO'!$A$1:$T$889,5,FALSE)</f>
        <v>Constitución Política de la República, artículo 107.</v>
      </c>
      <c r="F930" s="178" t="str">
        <f>VLOOKUP(A930,'BASE REGISTRO AGOSTO'!$A$1:$T$889,6,FALSE)</f>
        <v>Indefinida.</v>
      </c>
      <c r="G930" s="178" t="str">
        <f>VLOOKUP(A930,'BASE REGISTRO AGOSTO'!$A$1:$T$889,7,FALSE)</f>
        <v>Según Ley Orgánica Nº 18.695, artículos 1º al 4º.</v>
      </c>
      <c r="H930" s="178" t="str">
        <f>VLOOKUP(A930,'BASE REGISTRO AGOSTO'!$A$1:$T$889,8,FALSE)</f>
        <v>no tiene</v>
      </c>
      <c r="I930" s="178">
        <f>VLOOKUP(A930,'BASE REGISTRO AGOSTO'!$A$1:$T$889,9,FALSE)</f>
        <v>0</v>
      </c>
      <c r="J930" s="178">
        <f>VLOOKUP(A930,'BASE REGISTRO AGOSTO'!$A$1:$T$889,10,FALSE)</f>
        <v>0</v>
      </c>
      <c r="K930" s="178" t="str">
        <f>VLOOKUP(A930,'BASE REGISTRO AGOSTO'!$A$1:$T$889,11,FALSE)</f>
        <v xml:space="preserve">Miguel Meza Shwenke, </v>
      </c>
      <c r="L930" s="178" t="str">
        <f>VLOOKUP(A930,'BASE REGISTRO AGOSTO'!$A$1:$T$889,12,FALSE)</f>
        <v xml:space="preserve">Calle Viña del Mar Nº 345, Lago Ranco.
</v>
      </c>
      <c r="M930" s="178" t="str">
        <f>VLOOKUP(A930,'BASE REGISTRO AGOSTO'!$A$1:$T$889,13,FALSE)</f>
        <v>X</v>
      </c>
      <c r="N930" s="178" t="str">
        <f>VLOOKUP(A930,'BASE REGISTRO AGOSTO'!$A$1:$T$889,14,FALSE)</f>
        <v>Lago Ranco</v>
      </c>
      <c r="O930" s="178">
        <f>VLOOKUP(A930,'BASE REGISTRO AGOSTO'!$A$1:$T$889,15,FALSE)</f>
        <v>0</v>
      </c>
      <c r="P930" s="178">
        <f>VLOOKUP(A930,'BASE REGISTRO AGOSTO'!$A$1:$T$889,16,FALSE)</f>
        <v>0</v>
      </c>
      <c r="Q930" s="178">
        <f>VLOOKUP(A930,'BASE REGISTRO AGOSTO'!$A$1:$T$889,17,FALSE)</f>
        <v>0</v>
      </c>
      <c r="R930" s="178">
        <f>VLOOKUP(A930,'BASE REGISTRO AGOSTO'!$A$1:$T$889,18,FALSE)</f>
        <v>91001</v>
      </c>
      <c r="S930" s="178" t="str">
        <f>VLOOKUP(A930,'BASE REGISTRO AGOSTO'!$A$1:$T$889,19,FALSE)</f>
        <v>No se acompañan. Aplica Informe Jurídico Nº 09, de  fecha 14 de marzo de 2011 del Departamento Jurídico y Dictamen Nº 070791, de 2009, de la Contraloría General de la República</v>
      </c>
      <c r="T930" s="183">
        <f>VLOOKUP(A930,'BASE REGISTRO AGOSTO'!$A$1:$T$889,20,FALSE)</f>
        <v>41939</v>
      </c>
      <c r="U930" s="177">
        <v>7514</v>
      </c>
      <c r="V930" s="179">
        <v>3262498</v>
      </c>
      <c r="W930" s="179">
        <v>22932106</v>
      </c>
      <c r="X930" s="180">
        <v>44469</v>
      </c>
      <c r="Y930" s="176" t="s">
        <v>6489</v>
      </c>
      <c r="Z930" s="176" t="s">
        <v>6490</v>
      </c>
      <c r="AA930" s="181" t="s">
        <v>6702</v>
      </c>
    </row>
    <row r="931" spans="1:27" ht="15.75" customHeight="1" x14ac:dyDescent="0.2">
      <c r="A931" s="177">
        <v>7517</v>
      </c>
      <c r="B931" s="178" t="str">
        <f>VLOOKUP(A931,'BASE REGISTRO AGOSTO'!$A$1:$T$889,2,FALSE)</f>
        <v xml:space="preserve">
Fundación de Beneficencia Sentidos
</v>
      </c>
      <c r="C931" s="178">
        <f>VLOOKUP(A931,'BASE REGISTRO AGOSTO'!$A$1:$T$889,3,FALSE)</f>
        <v>650846699</v>
      </c>
      <c r="D931" s="178" t="str">
        <f>VLOOKUP(A931,'BASE REGISTRO AGOSTO'!$A$1:$T$889,4,FALSE)</f>
        <v>Fundación de Derecho Privado.</v>
      </c>
      <c r="E931" s="178" t="str">
        <f>VLOOKUP(A931,'BASE REGISTRO AGOSTO'!$A$1:$T$889,5,FALSE)</f>
        <v>Inscripción N° 169989, de fecha 21 de Abril de 2014, del Registro de Personas Jurídicas, del Servicio de Registro Civil e Identificación.</v>
      </c>
      <c r="F931" s="178" t="str">
        <f>VLOOKUP(A931,'BASE REGISTRO AGOSTO'!$A$1:$T$889,6,FALSE)</f>
        <v>Certificado de Vigencia folio Nº 500398003125, de fecha 11 de julio de 2021, del Servicio de Registro Civil e Identificación.</v>
      </c>
      <c r="G931" s="178" t="str">
        <f>VLOOKUP(A931,'BASE REGISTRO AGOSTO'!$A$1:$T$889,7,FALSE)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931" s="178" t="str">
        <f>VLOOKUP(A931,'BASE REGISTRO AGOSTO'!$A$1:$T$889,8,FALSE)</f>
        <v xml:space="preserve">Presidente: 
Marcela Araya Martínez                      
-Vicepresidente 
Mariann Alejandra Davila Coggiola
-Secretario:
Richard Jesús Ron Farías
-Tesorero:
Amaru Andrés Ugaz Ayala
Certificado de Directorio del SRCI, de fecha 11-07-2021, Folio N° 500398003118.F242
</v>
      </c>
      <c r="I931" s="178" t="str">
        <f>VLOOKUP(A931,'BASE REGISTRO AGOSTO'!$A$1:$T$889,9,FALSE)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931" s="178" t="str">
        <f>VLOOKUP(A931,'BASE REGISTRO AGOSTO'!$A$1:$T$889,10,FALSE)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931" s="178" t="str">
        <f>VLOOKUP(A931,'BASE REGISTRO AGOSTO'!$A$1:$T$889,11,FALSE)</f>
        <v xml:space="preserve">Ana Mireya Ayala Rivera 
</v>
      </c>
      <c r="L931" s="178" t="str">
        <f>VLOOKUP(A931,'BASE REGISTRO AGOSTO'!$A$1:$T$889,12,FALSE)</f>
        <v xml:space="preserve">Obispo Manuel Umaña N° 917, comuna de Estación Central, Región Metropolitana.  
</v>
      </c>
      <c r="M931" s="178" t="str">
        <f>VLOOKUP(A931,'BASE REGISTRO AGOSTO'!$A$1:$T$889,13,FALSE)</f>
        <v>XIII</v>
      </c>
      <c r="N931" s="178" t="str">
        <f>VLOOKUP(A931,'BASE REGISTRO AGOSTO'!$A$1:$T$889,14,FALSE)</f>
        <v>Estación Central</v>
      </c>
      <c r="O931" s="178" t="str">
        <f>VLOOKUP(A931,'BASE REGISTRO AGOSTO'!$A$1:$T$889,15,FALSE)</f>
        <v>Fono: 22 9181586</v>
      </c>
      <c r="P931" s="178" t="str">
        <f>VLOOKUP(A931,'BASE REGISTRO AGOSTO'!$A$1:$T$889,16,FALSE)</f>
        <v>Fund.sentidos@gmail.com
ppfestacioncentral@fundacionsentidos.org
http://www.fundacionsentidos.org</v>
      </c>
      <c r="Q931" s="178">
        <f>VLOOKUP(A931,'BASE REGISTRO AGOSTO'!$A$1:$T$889,17,FALSE)</f>
        <v>0</v>
      </c>
      <c r="R931" s="178" t="str">
        <f>VLOOKUP(A931,'BASE REGISTRO AGOSTO'!$A$1:$T$889,18,FALSE)</f>
        <v>93401: Institución de Asistencia Social.</v>
      </c>
      <c r="S931" s="178" t="str">
        <f>VLOOKUP(A931,'BASE REGISTRO AGOSTO'!$A$1:$T$889,19,FALSE)</f>
        <v>Acompaña Certificado Financiero del año 2020,  aprobados por el Subdepartamento de Supervisión Financiera.</v>
      </c>
      <c r="T931" s="183">
        <f>VLOOKUP(A931,'BASE REGISTRO AGOSTO'!$A$1:$T$889,20,FALSE)</f>
        <v>41950</v>
      </c>
      <c r="U931" s="177">
        <v>7517</v>
      </c>
      <c r="V931" s="179">
        <v>6206400</v>
      </c>
      <c r="W931" s="179">
        <v>68347980</v>
      </c>
      <c r="X931" s="180">
        <v>44469</v>
      </c>
      <c r="Y931" s="176" t="s">
        <v>6489</v>
      </c>
      <c r="Z931" s="176" t="s">
        <v>6490</v>
      </c>
      <c r="AA931" s="181" t="s">
        <v>6572</v>
      </c>
    </row>
    <row r="932" spans="1:27" ht="15.75" customHeight="1" x14ac:dyDescent="0.2">
      <c r="A932" s="177">
        <v>7520</v>
      </c>
      <c r="B932" s="178" t="str">
        <f>VLOOKUP(A932,'BASE REGISTRO AGOSTO'!$A$1:$T$889,2,FALSE)</f>
        <v xml:space="preserve">
I. Municipalidad de Mariquina
</v>
      </c>
      <c r="C932" s="178">
        <f>VLOOKUP(A932,'BASE REGISTRO AGOSTO'!$A$1:$T$889,3,FALSE)</f>
        <v>692004000</v>
      </c>
      <c r="D932" s="178" t="str">
        <f>VLOOKUP(A932,'BASE REGISTRO AGOSTO'!$A$1:$T$889,4,FALSE)</f>
        <v>Municipalidad</v>
      </c>
      <c r="E932" s="178" t="str">
        <f>VLOOKUP(A932,'BASE REGISTRO AGOSTO'!$A$1:$T$889,5,FALSE)</f>
        <v>Constitución Política de la República, artículo 107.</v>
      </c>
      <c r="F932" s="178" t="str">
        <f>VLOOKUP(A932,'BASE REGISTRO AGOSTO'!$A$1:$T$889,6,FALSE)</f>
        <v>Indefinida.</v>
      </c>
      <c r="G932" s="178" t="str">
        <f>VLOOKUP(A932,'BASE REGISTRO AGOSTO'!$A$1:$T$889,7,FALSE)</f>
        <v>Según Ley Orgánica Nº 18.695, artículos 1º al 4º.</v>
      </c>
      <c r="H932" s="178" t="str">
        <f>VLOOKUP(A932,'BASE REGISTRO AGOSTO'!$A$1:$T$889,8,FALSE)</f>
        <v>No tiene</v>
      </c>
      <c r="I932" s="178">
        <f>VLOOKUP(A932,'BASE REGISTRO AGOSTO'!$A$1:$T$889,9,FALSE)</f>
        <v>0</v>
      </c>
      <c r="J932" s="178">
        <f>VLOOKUP(A932,'BASE REGISTRO AGOSTO'!$A$1:$T$889,10,FALSE)</f>
        <v>0</v>
      </c>
      <c r="K932" s="178" t="str">
        <f>VLOOKUP(A932,'BASE REGISTRO AGOSTO'!$A$1:$T$889,11,FALSE)</f>
        <v xml:space="preserve">Erwin Pacheco Ayala, </v>
      </c>
      <c r="L932" s="178" t="str">
        <f>VLOOKUP(A932,'BASE REGISTRO AGOSTO'!$A$1:$T$889,12,FALSE)</f>
        <v xml:space="preserve">Mariquina N° 54. Comuna de Mariquina. XIV Región de los Ríos.
</v>
      </c>
      <c r="M932" s="178" t="str">
        <f>VLOOKUP(A932,'BASE REGISTRO AGOSTO'!$A$1:$T$889,13,FALSE)</f>
        <v>XIV</v>
      </c>
      <c r="N932" s="178" t="str">
        <f>VLOOKUP(A932,'BASE REGISTRO AGOSTO'!$A$1:$T$889,14,FALSE)</f>
        <v>Mariquina.</v>
      </c>
      <c r="O932" s="178" t="str">
        <f>VLOOKUP(A932,'BASE REGISTRO AGOSTO'!$A$1:$T$889,15,FALSE)</f>
        <v>Fono: 63-2453200, Fax 63-2453227.</v>
      </c>
      <c r="P932" s="178" t="str">
        <f>VLOOKUP(A932,'BASE REGISTRO AGOSTO'!$A$1:$T$889,16,FALSE)</f>
        <v xml:space="preserve"> alcaldia@munimariquina.cl</v>
      </c>
      <c r="Q932" s="178">
        <f>VLOOKUP(A932,'BASE REGISTRO AGOSTO'!$A$1:$T$889,17,FALSE)</f>
        <v>0</v>
      </c>
      <c r="R932" s="178">
        <f>VLOOKUP(A932,'BASE REGISTRO AGOSTO'!$A$1:$T$889,18,FALSE)</f>
        <v>91001</v>
      </c>
      <c r="S932" s="178" t="str">
        <f>VLOOKUP(A932,'BASE REGISTRO AGOSTO'!$A$1:$T$889,19,FALSE)</f>
        <v>No corresponde</v>
      </c>
      <c r="T932" s="183">
        <f>VLOOKUP(A932,'BASE REGISTRO AGOSTO'!$A$1:$T$889,20,FALSE)</f>
        <v>41996</v>
      </c>
      <c r="U932" s="177">
        <v>7520</v>
      </c>
      <c r="V932" s="179">
        <v>5494733</v>
      </c>
      <c r="W932" s="179">
        <v>38622491</v>
      </c>
      <c r="X932" s="180">
        <v>44469</v>
      </c>
      <c r="Y932" s="176" t="s">
        <v>6489</v>
      </c>
      <c r="Z932" s="176" t="s">
        <v>6490</v>
      </c>
      <c r="AA932" s="181" t="s">
        <v>6586</v>
      </c>
    </row>
    <row r="933" spans="1:27" ht="15.75" customHeight="1" x14ac:dyDescent="0.2">
      <c r="A933" s="177">
        <v>7521</v>
      </c>
      <c r="B933" s="178" t="str">
        <f>VLOOKUP(A933,'BASE REGISTRO AGOSTO'!$A$1:$T$889,2,FALSE)</f>
        <v xml:space="preserve">
I. Municipalidad de Corral
</v>
      </c>
      <c r="C933" s="178">
        <f>VLOOKUP(A933,'BASE REGISTRO AGOSTO'!$A$1:$T$889,3,FALSE)</f>
        <v>692002008</v>
      </c>
      <c r="D933" s="178" t="str">
        <f>VLOOKUP(A933,'BASE REGISTRO AGOSTO'!$A$1:$T$889,4,FALSE)</f>
        <v>Municipalidad</v>
      </c>
      <c r="E933" s="178" t="str">
        <f>VLOOKUP(A933,'BASE REGISTRO AGOSTO'!$A$1:$T$889,5,FALSE)</f>
        <v>Constitución Política de la República, artículo 107.</v>
      </c>
      <c r="F933" s="178" t="str">
        <f>VLOOKUP(A933,'BASE REGISTRO AGOSTO'!$A$1:$T$889,6,FALSE)</f>
        <v>Indefinida.</v>
      </c>
      <c r="G933" s="178" t="str">
        <f>VLOOKUP(A933,'BASE REGISTRO AGOSTO'!$A$1:$T$889,7,FALSE)</f>
        <v>Según Ley Orgánica Nº 18.695, artículos 1º al 4º.</v>
      </c>
      <c r="H933" s="178" t="str">
        <f>VLOOKUP(A933,'BASE REGISTRO AGOSTO'!$A$1:$T$889,8,FALSE)</f>
        <v>no tiene</v>
      </c>
      <c r="I933" s="178">
        <f>VLOOKUP(A933,'BASE REGISTRO AGOSTO'!$A$1:$T$889,9,FALSE)</f>
        <v>0</v>
      </c>
      <c r="J933" s="178">
        <f>VLOOKUP(A933,'BASE REGISTRO AGOSTO'!$A$1:$T$889,10,FALSE)</f>
        <v>0</v>
      </c>
      <c r="K933" s="178" t="str">
        <f>VLOOKUP(A933,'BASE REGISTRO AGOSTO'!$A$1:$T$889,11,FALSE)</f>
        <v xml:space="preserve">Gastón Pérez González, </v>
      </c>
      <c r="L933" s="178" t="str">
        <f>VLOOKUP(A933,'BASE REGISTRO AGOSTO'!$A$1:$T$889,12,FALSE)</f>
        <v xml:space="preserve">Calle  Esmeralda Nº 145, Comuna de Corral, XIV Región de los Ríos.
</v>
      </c>
      <c r="M933" s="178" t="str">
        <f>VLOOKUP(A933,'BASE REGISTRO AGOSTO'!$A$1:$T$889,13,FALSE)</f>
        <v>XIV</v>
      </c>
      <c r="N933" s="178" t="str">
        <f>VLOOKUP(A933,'BASE REGISTRO AGOSTO'!$A$1:$T$889,14,FALSE)</f>
        <v>Corral</v>
      </c>
      <c r="O933" s="178" t="str">
        <f>VLOOKUP(A933,'BASE REGISTRO AGOSTO'!$A$1:$T$889,15,FALSE)</f>
        <v>Fono: 63-471808</v>
      </c>
      <c r="P933" s="178" t="str">
        <f>VLOOKUP(A933,'BASE REGISTRO AGOSTO'!$A$1:$T$889,16,FALSE)</f>
        <v xml:space="preserve">cuyamo@municipalidadcorral.cl
alcaldia@municipalidadcorral.cl
</v>
      </c>
      <c r="Q933" s="178">
        <f>VLOOKUP(A933,'BASE REGISTRO AGOSTO'!$A$1:$T$889,17,FALSE)</f>
        <v>0</v>
      </c>
      <c r="R933" s="178">
        <f>VLOOKUP(A933,'BASE REGISTRO AGOSTO'!$A$1:$T$889,18,FALSE)</f>
        <v>91001</v>
      </c>
      <c r="S933" s="178" t="str">
        <f>VLOOKUP(A933,'BASE REGISTRO AGOSTO'!$A$1:$T$889,19,FALSE)</f>
        <v>No se acompañan. Aplica Informe Jurídico Nº 09, de  fecha 14 de marzo de 2011 del Departamento Jurídico y Dictamen Nº 070791, de 2009, de la Contraloría General de la República</v>
      </c>
      <c r="T933" s="183">
        <f>VLOOKUP(A933,'BASE REGISTRO AGOSTO'!$A$1:$T$889,20,FALSE)</f>
        <v>41996</v>
      </c>
      <c r="U933" s="177">
        <v>7521</v>
      </c>
      <c r="V933" s="179">
        <v>4078121</v>
      </c>
      <c r="W933" s="179">
        <v>28665127</v>
      </c>
      <c r="X933" s="180">
        <v>44469</v>
      </c>
      <c r="Y933" s="176" t="s">
        <v>6489</v>
      </c>
      <c r="Z933" s="176" t="s">
        <v>6490</v>
      </c>
      <c r="AA933" s="181" t="s">
        <v>6703</v>
      </c>
    </row>
    <row r="934" spans="1:27" ht="15.75" customHeight="1" x14ac:dyDescent="0.2">
      <c r="A934" s="177">
        <v>7523</v>
      </c>
      <c r="B934" s="178" t="str">
        <f>VLOOKUP(A934,'BASE REGISTRO AGOSTO'!$A$1:$T$889,2,FALSE)</f>
        <v xml:space="preserve">
I. Municipalidad de Futrono
</v>
      </c>
      <c r="C934" s="178" t="str">
        <f>VLOOKUP(A934,'BASE REGISTRO AGOSTO'!$A$1:$T$889,3,FALSE)</f>
        <v>69200700K</v>
      </c>
      <c r="D934" s="178" t="str">
        <f>VLOOKUP(A934,'BASE REGISTRO AGOSTO'!$A$1:$T$889,4,FALSE)</f>
        <v>Municipalidad</v>
      </c>
      <c r="E934" s="178" t="str">
        <f>VLOOKUP(A934,'BASE REGISTRO AGOSTO'!$A$1:$T$889,5,FALSE)</f>
        <v>Constitución Política de la República, artículo 107.</v>
      </c>
      <c r="F934" s="178" t="str">
        <f>VLOOKUP(A934,'BASE REGISTRO AGOSTO'!$A$1:$T$889,6,FALSE)</f>
        <v>Indefinida.</v>
      </c>
      <c r="G934" s="178" t="str">
        <f>VLOOKUP(A934,'BASE REGISTRO AGOSTO'!$A$1:$T$889,7,FALSE)</f>
        <v>Según Ley Orgánica Nº 18.695, artículos 1º al 4º.</v>
      </c>
      <c r="H934" s="178" t="str">
        <f>VLOOKUP(A934,'BASE REGISTRO AGOSTO'!$A$1:$T$889,8,FALSE)</f>
        <v>no tiene</v>
      </c>
      <c r="I934" s="178">
        <f>VLOOKUP(A934,'BASE REGISTRO AGOSTO'!$A$1:$T$889,9,FALSE)</f>
        <v>0</v>
      </c>
      <c r="J934" s="178">
        <f>VLOOKUP(A934,'BASE REGISTRO AGOSTO'!$A$1:$T$889,10,FALSE)</f>
        <v>0</v>
      </c>
      <c r="K934" s="178" t="str">
        <f>VLOOKUP(A934,'BASE REGISTRO AGOSTO'!$A$1:$T$889,11,FALSE)</f>
        <v xml:space="preserve">Claudio Rosamel Lavado Castro,                           
</v>
      </c>
      <c r="L934" s="178" t="str">
        <f>VLOOKUP(A934,'BASE REGISTRO AGOSTO'!$A$1:$T$889,12,FALSE)</f>
        <v xml:space="preserve">Avda. Balmaceda Esquina Alessandri S/N
</v>
      </c>
      <c r="M934" s="178" t="str">
        <f>VLOOKUP(A934,'BASE REGISTRO AGOSTO'!$A$1:$T$889,13,FALSE)</f>
        <v>XIV</v>
      </c>
      <c r="N934" s="178" t="str">
        <f>VLOOKUP(A934,'BASE REGISTRO AGOSTO'!$A$1:$T$889,14,FALSE)</f>
        <v>Futrono</v>
      </c>
      <c r="O934" s="178" t="str">
        <f>VLOOKUP(A934,'BASE REGISTRO AGOSTO'!$A$1:$T$889,15,FALSE)</f>
        <v>Fono Fax: (063) 2481213</v>
      </c>
      <c r="P934" s="178" t="str">
        <f>VLOOKUP(A934,'BASE REGISTRO AGOSTO'!$A$1:$T$889,16,FALSE)</f>
        <v>: contacto@munifutrono.cl</v>
      </c>
      <c r="Q934" s="178">
        <f>VLOOKUP(A934,'BASE REGISTRO AGOSTO'!$A$1:$T$889,17,FALSE)</f>
        <v>0</v>
      </c>
      <c r="R934" s="178">
        <f>VLOOKUP(A934,'BASE REGISTRO AGOSTO'!$A$1:$T$889,18,FALSE)</f>
        <v>91001</v>
      </c>
      <c r="S934" s="178" t="str">
        <f>VLOOKUP(A934,'BASE REGISTRO AGOSTO'!$A$1:$T$889,19,FALSE)</f>
        <v>No se acompañan. Aplica Informe Jurídico Nº 09, de fecha 14 de marzo de 2011 del Departamento Jurídico y Dictamen Nº 070791, de 2009, de la Contraloría General de la República.</v>
      </c>
      <c r="T934" s="183">
        <f>VLOOKUP(A934,'BASE REGISTRO AGOSTO'!$A$1:$T$889,20,FALSE)</f>
        <v>42032</v>
      </c>
      <c r="U934" s="177">
        <v>7523</v>
      </c>
      <c r="V934" s="179">
        <v>4893746</v>
      </c>
      <c r="W934" s="179">
        <v>39149968</v>
      </c>
      <c r="X934" s="180">
        <v>44469</v>
      </c>
      <c r="Y934" s="176" t="s">
        <v>6489</v>
      </c>
      <c r="Z934" s="176" t="s">
        <v>6490</v>
      </c>
      <c r="AA934" s="181" t="s">
        <v>6523</v>
      </c>
    </row>
    <row r="935" spans="1:27" ht="15.75" customHeight="1" x14ac:dyDescent="0.2">
      <c r="A935" s="177">
        <v>7524</v>
      </c>
      <c r="B935" s="178" t="str">
        <f>VLOOKUP(A935,'BASE REGISTRO AGOSTO'!$A$1:$T$889,2,FALSE)</f>
        <v xml:space="preserve">
I. Municipalidad de Pichidegua
</v>
      </c>
      <c r="C935" s="178">
        <f>VLOOKUP(A935,'BASE REGISTRO AGOSTO'!$A$1:$T$889,3,FALSE)</f>
        <v>690811006</v>
      </c>
      <c r="D935" s="178" t="str">
        <f>VLOOKUP(A935,'BASE REGISTRO AGOSTO'!$A$1:$T$889,4,FALSE)</f>
        <v>Municipalidad</v>
      </c>
      <c r="E935" s="178" t="str">
        <f>VLOOKUP(A935,'BASE REGISTRO AGOSTO'!$A$1:$T$889,5,FALSE)</f>
        <v>Constitución Política de la República, artículo 107.</v>
      </c>
      <c r="F935" s="178" t="str">
        <f>VLOOKUP(A935,'BASE REGISTRO AGOSTO'!$A$1:$T$889,6,FALSE)</f>
        <v>Indefinida.</v>
      </c>
      <c r="G935" s="178" t="str">
        <f>VLOOKUP(A935,'BASE REGISTRO AGOSTO'!$A$1:$T$889,7,FALSE)</f>
        <v>Según Ley Orgánica Nº 18.695, artículos 1º al 4º.</v>
      </c>
      <c r="H935" s="178" t="str">
        <f>VLOOKUP(A935,'BASE REGISTRO AGOSTO'!$A$1:$T$889,8,FALSE)</f>
        <v>no tiene</v>
      </c>
      <c r="I935" s="178">
        <f>VLOOKUP(A935,'BASE REGISTRO AGOSTO'!$A$1:$T$889,9,FALSE)</f>
        <v>0</v>
      </c>
      <c r="J935" s="178">
        <f>VLOOKUP(A935,'BASE REGISTRO AGOSTO'!$A$1:$T$889,10,FALSE)</f>
        <v>0</v>
      </c>
      <c r="K935" s="178" t="str">
        <f>VLOOKUP(A935,'BASE REGISTRO AGOSTO'!$A$1:$T$889,11,FALSE)</f>
        <v>Rubén Cerón González,</v>
      </c>
      <c r="L935" s="178" t="str">
        <f>VLOOKUP(A935,'BASE REGISTRO AGOSTO'!$A$1:$T$889,12,FALSE)</f>
        <v xml:space="preserve">Avda. Independencia Nº525
</v>
      </c>
      <c r="M935" s="178" t="str">
        <f>VLOOKUP(A935,'BASE REGISTRO AGOSTO'!$A$1:$T$889,13,FALSE)</f>
        <v>XIII</v>
      </c>
      <c r="N935" s="178" t="str">
        <f>VLOOKUP(A935,'BASE REGISTRO AGOSTO'!$A$1:$T$889,14,FALSE)</f>
        <v>Independencia</v>
      </c>
      <c r="O935" s="178" t="str">
        <f>VLOOKUP(A935,'BASE REGISTRO AGOSTO'!$A$1:$T$889,15,FALSE)</f>
        <v>Fono: (072) 2299600 / 2299601</v>
      </c>
      <c r="P935" s="178" t="str">
        <f>VLOOKUP(A935,'BASE REGISTRO AGOSTO'!$A$1:$T$889,16,FALSE)</f>
        <v xml:space="preserve"> ventanillaunica@pichidegua.cl</v>
      </c>
      <c r="Q935" s="178">
        <f>VLOOKUP(A935,'BASE REGISTRO AGOSTO'!$A$1:$T$889,17,FALSE)</f>
        <v>0</v>
      </c>
      <c r="R935" s="178">
        <f>VLOOKUP(A935,'BASE REGISTRO AGOSTO'!$A$1:$T$889,18,FALSE)</f>
        <v>91001</v>
      </c>
      <c r="S935" s="178" t="str">
        <f>VLOOKUP(A935,'BASE REGISTRO AGOSTO'!$A$1:$T$889,19,FALSE)</f>
        <v>No corresponde</v>
      </c>
      <c r="T935" s="183">
        <f>VLOOKUP(A935,'BASE REGISTRO AGOSTO'!$A$1:$T$889,20,FALSE)</f>
        <v>42032</v>
      </c>
      <c r="U935" s="177">
        <v>7524</v>
      </c>
      <c r="V935" s="179">
        <v>4149668</v>
      </c>
      <c r="W935" s="179">
        <v>32998434</v>
      </c>
      <c r="X935" s="180">
        <v>44469</v>
      </c>
      <c r="Y935" s="176" t="s">
        <v>6489</v>
      </c>
      <c r="Z935" s="176" t="s">
        <v>6490</v>
      </c>
      <c r="AA935" s="181" t="s">
        <v>6624</v>
      </c>
    </row>
    <row r="936" spans="1:27" ht="15.75" customHeight="1" x14ac:dyDescent="0.2">
      <c r="A936" s="177">
        <v>7526</v>
      </c>
      <c r="B936" s="178" t="str">
        <f>VLOOKUP(A936,'BASE REGISTRO AGOSTO'!$A$1:$T$889,2,FALSE)</f>
        <v xml:space="preserve">
I. Municipalidad de Purén
</v>
      </c>
      <c r="C936" s="178">
        <f>VLOOKUP(A936,'BASE REGISTRO AGOSTO'!$A$1:$T$889,3,FALSE)</f>
        <v>691802000</v>
      </c>
      <c r="D936" s="178" t="str">
        <f>VLOOKUP(A936,'BASE REGISTRO AGOSTO'!$A$1:$T$889,4,FALSE)</f>
        <v>Municipalidad</v>
      </c>
      <c r="E936" s="178" t="str">
        <f>VLOOKUP(A936,'BASE REGISTRO AGOSTO'!$A$1:$T$889,5,FALSE)</f>
        <v>Constitución Política de la República, artículo 107.</v>
      </c>
      <c r="F936" s="178" t="str">
        <f>VLOOKUP(A936,'BASE REGISTRO AGOSTO'!$A$1:$T$889,6,FALSE)</f>
        <v>Indefinida.</v>
      </c>
      <c r="G936" s="178" t="str">
        <f>VLOOKUP(A936,'BASE REGISTRO AGOSTO'!$A$1:$T$889,7,FALSE)</f>
        <v>Según Ley Orgánica Nº 18.695, artículos 1º al 4º.</v>
      </c>
      <c r="H936" s="178" t="str">
        <f>VLOOKUP(A936,'BASE REGISTRO AGOSTO'!$A$1:$T$889,8,FALSE)</f>
        <v>no tiene</v>
      </c>
      <c r="I936" s="178">
        <f>VLOOKUP(A936,'BASE REGISTRO AGOSTO'!$A$1:$T$889,9,FALSE)</f>
        <v>0</v>
      </c>
      <c r="J936" s="178">
        <f>VLOOKUP(A936,'BASE REGISTRO AGOSTO'!$A$1:$T$889,10,FALSE)</f>
        <v>0</v>
      </c>
      <c r="K936" s="178" t="str">
        <f>VLOOKUP(A936,'BASE REGISTRO AGOSTO'!$A$1:$T$889,11,FALSE)</f>
        <v xml:space="preserve">Jorge Doliver Rivera Leal, </v>
      </c>
      <c r="L936" s="178" t="str">
        <f>VLOOKUP(A936,'BASE REGISTRO AGOSTO'!$A$1:$T$889,12,FALSE)</f>
        <v xml:space="preserve">Calle Doctor Barriga Nº 995, comuna de Purén, Región de La Araucanía.
</v>
      </c>
      <c r="M936" s="178" t="str">
        <f>VLOOKUP(A936,'BASE REGISTRO AGOSTO'!$A$1:$T$889,13,FALSE)</f>
        <v>IX</v>
      </c>
      <c r="N936" s="178" t="str">
        <f>VLOOKUP(A936,'BASE REGISTRO AGOSTO'!$A$1:$T$889,14,FALSE)</f>
        <v>Purén</v>
      </c>
      <c r="O936" s="178" t="str">
        <f>VLOOKUP(A936,'BASE REGISTRO AGOSTO'!$A$1:$T$889,15,FALSE)</f>
        <v xml:space="preserve">Fono: 45-2793013- 2793016
</v>
      </c>
      <c r="P936" s="178" t="str">
        <f>VLOOKUP(A936,'BASE REGISTRO AGOSTO'!$A$1:$T$889,16,FALSE)</f>
        <v xml:space="preserve"> munipurenalcaldia@gmail.com</v>
      </c>
      <c r="Q936" s="178">
        <f>VLOOKUP(A936,'BASE REGISTRO AGOSTO'!$A$1:$T$889,17,FALSE)</f>
        <v>0</v>
      </c>
      <c r="R936" s="178">
        <f>VLOOKUP(A936,'BASE REGISTRO AGOSTO'!$A$1:$T$889,18,FALSE)</f>
        <v>91001</v>
      </c>
      <c r="S936" s="178" t="str">
        <f>VLOOKUP(A936,'BASE REGISTRO AGOSTO'!$A$1:$T$889,19,FALSE)</f>
        <v>No se acompañan. Aplica Informe Jurídico Nº 09, de  fecha 14 de marzo de 2011 del Departamento Jurídico y Dictamen Nº 070791, de 2009, de la Contraloría General de la República</v>
      </c>
      <c r="T936" s="183">
        <f>VLOOKUP(A936,'BASE REGISTRO AGOSTO'!$A$1:$T$889,20,FALSE)</f>
        <v>42047</v>
      </c>
      <c r="U936" s="177">
        <v>7526</v>
      </c>
      <c r="V936" s="179">
        <v>0</v>
      </c>
      <c r="W936" s="179">
        <v>28520930</v>
      </c>
      <c r="X936" s="180">
        <v>44469</v>
      </c>
      <c r="Y936" s="176" t="s">
        <v>6489</v>
      </c>
      <c r="Z936" s="176" t="s">
        <v>6490</v>
      </c>
      <c r="AA936" s="181" t="s">
        <v>6704</v>
      </c>
    </row>
    <row r="937" spans="1:27" ht="15.75" customHeight="1" x14ac:dyDescent="0.2">
      <c r="A937" s="177">
        <v>7527</v>
      </c>
      <c r="B937" s="178" t="str">
        <f>VLOOKUP(A937,'BASE REGISTRO AGOSTO'!$A$1:$T$889,2,FALSE)</f>
        <v xml:space="preserve">
I. Municipalidad de Canela
</v>
      </c>
      <c r="C937" s="178">
        <f>VLOOKUP(A937,'BASE REGISTRO AGOSTO'!$A$1:$T$889,3,FALSE)</f>
        <v>690413000</v>
      </c>
      <c r="D937" s="178" t="str">
        <f>VLOOKUP(A937,'BASE REGISTRO AGOSTO'!$A$1:$T$889,4,FALSE)</f>
        <v>Municipalidad</v>
      </c>
      <c r="E937" s="178" t="str">
        <f>VLOOKUP(A937,'BASE REGISTRO AGOSTO'!$A$1:$T$889,5,FALSE)</f>
        <v>Constitución Política de la República, artículo 107.</v>
      </c>
      <c r="F937" s="178" t="str">
        <f>VLOOKUP(A937,'BASE REGISTRO AGOSTO'!$A$1:$T$889,6,FALSE)</f>
        <v>Indefinida.</v>
      </c>
      <c r="G937" s="178" t="str">
        <f>VLOOKUP(A937,'BASE REGISTRO AGOSTO'!$A$1:$T$889,7,FALSE)</f>
        <v>Según Ley Orgánica Nº 18.695, artículos 1º al 4º.</v>
      </c>
      <c r="H937" s="178">
        <f>VLOOKUP(A937,'BASE REGISTRO AGOSTO'!$A$1:$T$889,8,FALSE)</f>
        <v>0</v>
      </c>
      <c r="I937" s="178">
        <f>VLOOKUP(A937,'BASE REGISTRO AGOSTO'!$A$1:$T$889,9,FALSE)</f>
        <v>0</v>
      </c>
      <c r="J937" s="178">
        <f>VLOOKUP(A937,'BASE REGISTRO AGOSTO'!$A$1:$T$889,10,FALSE)</f>
        <v>0</v>
      </c>
      <c r="K937" s="178" t="str">
        <f>VLOOKUP(A937,'BASE REGISTRO AGOSTO'!$A$1:$T$889,11,FALSE)</f>
        <v>Juan Bernardo Leyton Lemus,</v>
      </c>
      <c r="L937" s="178" t="str">
        <f>VLOOKUP(A937,'BASE REGISTRO AGOSTO'!$A$1:$T$889,12,FALSE)</f>
        <v xml:space="preserve">Luis Infante Nº 520, Canela baja, Comuna de Canela, IV Región de Coquimbo.
</v>
      </c>
      <c r="M937" s="178" t="str">
        <f>VLOOKUP(A937,'BASE REGISTRO AGOSTO'!$A$1:$T$889,13,FALSE)</f>
        <v>III</v>
      </c>
      <c r="N937" s="178" t="str">
        <f>VLOOKUP(A937,'BASE REGISTRO AGOSTO'!$A$1:$T$889,14,FALSE)</f>
        <v xml:space="preserve"> Canela</v>
      </c>
      <c r="O937" s="178" t="str">
        <f>VLOOKUP(A937,'BASE REGISTRO AGOSTO'!$A$1:$T$889,15,FALSE)</f>
        <v>532540088 / 532540006</v>
      </c>
      <c r="P937" s="178" t="str">
        <f>VLOOKUP(A937,'BASE REGISTRO AGOSTO'!$A$1:$T$889,16,FALSE)</f>
        <v>secretaria.canela@gmail.com
didecocanela@gmail.com
alcaldiacanela1@gmail.com</v>
      </c>
      <c r="Q937" s="178">
        <f>VLOOKUP(A937,'BASE REGISTRO AGOSTO'!$A$1:$T$889,17,FALSE)</f>
        <v>0</v>
      </c>
      <c r="R937" s="178">
        <f>VLOOKUP(A937,'BASE REGISTRO AGOSTO'!$A$1:$T$889,18,FALSE)</f>
        <v>91001</v>
      </c>
      <c r="S937" s="178" t="str">
        <f>VLOOKUP(A937,'BASE REGISTRO AGOSTO'!$A$1:$T$889,19,FALSE)</f>
        <v>No se acompañan. Aplica Informe Jurídico Nº 09, de fecha 14 de marzo de 2011 del Departamento Jurídico y Dictamen Nº 070791, de 2009, de la Contraloría General de la República.</v>
      </c>
      <c r="T937" s="183">
        <f>VLOOKUP(A937,'BASE REGISTRO AGOSTO'!$A$1:$T$889,20,FALSE)</f>
        <v>42047</v>
      </c>
      <c r="U937" s="177">
        <v>7527</v>
      </c>
      <c r="V937" s="179">
        <v>2525804</v>
      </c>
      <c r="W937" s="179">
        <v>22195412</v>
      </c>
      <c r="X937" s="180">
        <v>44469</v>
      </c>
      <c r="Y937" s="176" t="s">
        <v>6489</v>
      </c>
      <c r="Z937" s="176" t="s">
        <v>6490</v>
      </c>
      <c r="AA937" s="181" t="s">
        <v>6705</v>
      </c>
    </row>
    <row r="938" spans="1:27" ht="15.75" customHeight="1" x14ac:dyDescent="0.2">
      <c r="A938" s="177">
        <v>7528</v>
      </c>
      <c r="B938" s="178" t="str">
        <f>VLOOKUP(A938,'BASE REGISTRO AGOSTO'!$A$1:$T$889,2,FALSE)</f>
        <v xml:space="preserve">
I. Municipalidad de Punitaqui
</v>
      </c>
      <c r="C938" s="178">
        <f>VLOOKUP(A938,'BASE REGISTRO AGOSTO'!$A$1:$T$889,3,FALSE)</f>
        <v>690409003</v>
      </c>
      <c r="D938" s="178" t="str">
        <f>VLOOKUP(A938,'BASE REGISTRO AGOSTO'!$A$1:$T$889,4,FALSE)</f>
        <v>Municipalidad</v>
      </c>
      <c r="E938" s="178" t="str">
        <f>VLOOKUP(A938,'BASE REGISTRO AGOSTO'!$A$1:$T$889,5,FALSE)</f>
        <v>Constitución Política de la República, artículo 107.</v>
      </c>
      <c r="F938" s="178" t="str">
        <f>VLOOKUP(A938,'BASE REGISTRO AGOSTO'!$A$1:$T$889,6,FALSE)</f>
        <v>Indefinida.</v>
      </c>
      <c r="G938" s="178" t="str">
        <f>VLOOKUP(A938,'BASE REGISTRO AGOSTO'!$A$1:$T$889,7,FALSE)</f>
        <v>Según Ley Orgánica Nº 18.695, artículos 1º al 4º.</v>
      </c>
      <c r="H938" s="178" t="str">
        <f>VLOOKUP(A938,'BASE REGISTRO AGOSTO'!$A$1:$T$889,8,FALSE)</f>
        <v>no tiene</v>
      </c>
      <c r="I938" s="178">
        <f>VLOOKUP(A938,'BASE REGISTRO AGOSTO'!$A$1:$T$889,9,FALSE)</f>
        <v>0</v>
      </c>
      <c r="J938" s="178">
        <f>VLOOKUP(A938,'BASE REGISTRO AGOSTO'!$A$1:$T$889,10,FALSE)</f>
        <v>0</v>
      </c>
      <c r="K938" s="178" t="str">
        <f>VLOOKUP(A938,'BASE REGISTRO AGOSTO'!$A$1:$T$889,11,FALSE)</f>
        <v>Carlos Antonio Araya Bugueño</v>
      </c>
      <c r="L938" s="178" t="str">
        <f>VLOOKUP(A938,'BASE REGISTRO AGOSTO'!$A$1:$T$889,12,FALSE)</f>
        <v xml:space="preserve">Caupolicán Nº 1147, Comuna de Punitaqui, Provincia de Limarí, IV Región de Coquimbo.
</v>
      </c>
      <c r="M938" s="178" t="str">
        <f>VLOOKUP(A938,'BASE REGISTRO AGOSTO'!$A$1:$T$889,13,FALSE)</f>
        <v>IV</v>
      </c>
      <c r="N938" s="178" t="str">
        <f>VLOOKUP(A938,'BASE REGISTRO AGOSTO'!$A$1:$T$889,14,FALSE)</f>
        <v>Punitaqui</v>
      </c>
      <c r="O938" s="178" t="str">
        <f>VLOOKUP(A938,'BASE REGISTRO AGOSTO'!$A$1:$T$889,15,FALSE)</f>
        <v>Fono: (53)2731106-(53)2731006-(53)2731112</v>
      </c>
      <c r="P938" s="178" t="str">
        <f>VLOOKUP(A938,'BASE REGISTRO AGOSTO'!$A$1:$T$889,16,FALSE)</f>
        <v>secretaria@munipunitaqui.cl, oficinadeproyectos@munipunitaqui.cl</v>
      </c>
      <c r="Q938" s="178">
        <f>VLOOKUP(A938,'BASE REGISTRO AGOSTO'!$A$1:$T$889,17,FALSE)</f>
        <v>0</v>
      </c>
      <c r="R938" s="178">
        <f>VLOOKUP(A938,'BASE REGISTRO AGOSTO'!$A$1:$T$889,18,FALSE)</f>
        <v>91001</v>
      </c>
      <c r="S938" s="178" t="str">
        <f>VLOOKUP(A938,'BASE REGISTRO AGOSTO'!$A$1:$T$889,19,FALSE)</f>
        <v xml:space="preserve">No se acompañan. Aplica Informe Jurídico Nº 09, de fecha 14 de marzo de 2011 del Departamento Jurídico y Dictamen Nº 070791, de 2009, de la Contraloría General de la República.  
</v>
      </c>
      <c r="T938" s="183">
        <f>VLOOKUP(A938,'BASE REGISTRO AGOSTO'!$A$1:$T$889,20,FALSE)</f>
        <v>42052</v>
      </c>
      <c r="U938" s="177">
        <v>7528</v>
      </c>
      <c r="V938" s="179">
        <v>4730622</v>
      </c>
      <c r="W938" s="179">
        <v>33251553</v>
      </c>
      <c r="X938" s="180">
        <v>44469</v>
      </c>
      <c r="Y938" s="176" t="s">
        <v>6489</v>
      </c>
      <c r="Z938" s="176" t="s">
        <v>6490</v>
      </c>
      <c r="AA938" s="181" t="s">
        <v>6621</v>
      </c>
    </row>
    <row r="939" spans="1:27" ht="15.75" customHeight="1" x14ac:dyDescent="0.2">
      <c r="A939" s="177">
        <v>7529</v>
      </c>
      <c r="B939" s="178" t="str">
        <f>VLOOKUP(A939,'BASE REGISTRO AGOSTO'!$A$1:$T$889,2,FALSE)</f>
        <v xml:space="preserve">Delegación Presidencial Provincial de Capitán Prat (ex Gobernación Provincial Capitán Prat)
</v>
      </c>
      <c r="C939" s="178">
        <f>VLOOKUP(A939,'BASE REGISTRO AGOSTO'!$A$1:$T$889,3,FALSE)</f>
        <v>605111130</v>
      </c>
      <c r="D939" s="178" t="str">
        <f>VLOOKUP(A939,'BASE REGISTRO AGOSTO'!$A$1:$T$889,4,FALSE)</f>
        <v>Gobernación Provincial</v>
      </c>
      <c r="E939" s="178" t="str">
        <f>VLOOKUP(A939,'BASE REGISTRO AGOSTO'!$A$1:$T$889,5,FALSE)</f>
        <v>Constitución Política de la República, artículo 105.</v>
      </c>
      <c r="F939" s="178" t="str">
        <f>VLOOKUP(A939,'BASE REGISTRO AGOSTO'!$A$1:$T$889,6,FALSE)</f>
        <v>Indefinida.</v>
      </c>
      <c r="G939" s="178" t="str">
        <f>VLOOKUP(A939,'BASE REGISTRO AGOSTO'!$A$1:$T$889,7,FALSE)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9" s="178" t="str">
        <f>VLOOKUP(A939,'BASE REGISTRO AGOSTO'!$A$1:$T$889,8,FALSE)</f>
        <v>no tiene</v>
      </c>
      <c r="I939" s="178">
        <f>VLOOKUP(A939,'BASE REGISTRO AGOSTO'!$A$1:$T$889,9,FALSE)</f>
        <v>0</v>
      </c>
      <c r="J939" s="178">
        <f>VLOOKUP(A939,'BASE REGISTRO AGOSTO'!$A$1:$T$889,10,FALSE)</f>
        <v>0</v>
      </c>
      <c r="K939" s="178" t="str">
        <f>VLOOKUP(A939,'BASE REGISTRO AGOSTO'!$A$1:$T$889,11,FALSE)</f>
        <v>Gobernador Provincial Titular: don Luis Ignacio Baez Chavarría</v>
      </c>
      <c r="L939" s="178" t="str">
        <f>VLOOKUP(A939,'BASE REGISTRO AGOSTO'!$A$1:$T$889,12,FALSE)</f>
        <v xml:space="preserve">Calle Esmeralda Nº 199, comuna de Cochrane, Región de Aysén.
</v>
      </c>
      <c r="M939" s="178" t="str">
        <f>VLOOKUP(A939,'BASE REGISTRO AGOSTO'!$A$1:$T$889,13,FALSE)</f>
        <v>XI</v>
      </c>
      <c r="N939" s="178" t="str">
        <f>VLOOKUP(A939,'BASE REGISTRO AGOSTO'!$A$1:$T$889,14,FALSE)</f>
        <v>Cochrane</v>
      </c>
      <c r="O939" s="178" t="str">
        <f>VLOOKUP(A939,'BASE REGISTRO AGOSTO'!$A$1:$T$889,15,FALSE)</f>
        <v xml:space="preserve">Jefe de Gabinete: fono 672522114.
Asesor Jurídico: Fono 672522114.
Coordinadora OPD: Fono 940124006.
</v>
      </c>
      <c r="P939" s="178" t="str">
        <f>VLOOKUP(A939,'BASE REGISTRO AGOSTO'!$A$1:$T$889,16,FALSE)</f>
        <v xml:space="preserve">Jefe de Gabinete: rrivera@interior.gob.cl. Fono 672522114.
Asesor Jurídico: lprieto@interior.gob.cl
Coordinadora OPD: opdcapitanprat@interior.gob.cl
</v>
      </c>
      <c r="Q939" s="178">
        <f>VLOOKUP(A939,'BASE REGISTRO AGOSTO'!$A$1:$T$889,17,FALSE)</f>
        <v>0</v>
      </c>
      <c r="R939" s="178">
        <f>VLOOKUP(A939,'BASE REGISTRO AGOSTO'!$A$1:$T$889,18,FALSE)</f>
        <v>91001</v>
      </c>
      <c r="S939" s="178" t="str">
        <f>VLOOKUP(A939,'BASE REGISTRO AGOSTO'!$A$1:$T$889,19,FALSE)</f>
        <v>No se acompañan. Aplica Informe Jurídico Nº 09, de  fecha 14 de marzo de 2011 del Departamento Jurídico y Dictamen Nº 070791, de 2009, de la Contraloría General de la República</v>
      </c>
      <c r="T939" s="183">
        <f>VLOOKUP(A939,'BASE REGISTRO AGOSTO'!$A$1:$T$889,20,FALSE)</f>
        <v>42052</v>
      </c>
      <c r="U939" s="177">
        <v>7529</v>
      </c>
      <c r="V939" s="179">
        <v>0</v>
      </c>
      <c r="W939" s="179">
        <v>36860502</v>
      </c>
      <c r="X939" s="180">
        <v>44469</v>
      </c>
      <c r="Y939" s="176" t="s">
        <v>6489</v>
      </c>
      <c r="Z939" s="176" t="s">
        <v>6490</v>
      </c>
      <c r="AA939" s="181" t="s">
        <v>6579</v>
      </c>
    </row>
    <row r="940" spans="1:27" ht="15.75" customHeight="1" x14ac:dyDescent="0.2">
      <c r="A940" s="177">
        <v>7531</v>
      </c>
      <c r="B940" s="178" t="str">
        <f>VLOOKUP(A940,'BASE REGISTRO AGOSTO'!$A$1:$T$889,2,FALSE)</f>
        <v xml:space="preserve">
I. Municipalidad de Cabo de Hornos
</v>
      </c>
      <c r="C940" s="178">
        <f>VLOOKUP(A940,'BASE REGISTRO AGOSTO'!$A$1:$T$889,3,FALSE)</f>
        <v>692544005</v>
      </c>
      <c r="D940" s="178" t="str">
        <f>VLOOKUP(A940,'BASE REGISTRO AGOSTO'!$A$1:$T$889,4,FALSE)</f>
        <v>Municipalidad</v>
      </c>
      <c r="E940" s="178" t="str">
        <f>VLOOKUP(A940,'BASE REGISTRO AGOSTO'!$A$1:$T$889,5,FALSE)</f>
        <v>Constitución Política de la República, artículo 107.</v>
      </c>
      <c r="F940" s="178" t="str">
        <f>VLOOKUP(A940,'BASE REGISTRO AGOSTO'!$A$1:$T$889,6,FALSE)</f>
        <v>Indefinida.</v>
      </c>
      <c r="G940" s="178" t="str">
        <f>VLOOKUP(A940,'BASE REGISTRO AGOSTO'!$A$1:$T$889,7,FALSE)</f>
        <v>Según Ley Orgánica Nº 18.695, artículos 1º al 4º.</v>
      </c>
      <c r="H940" s="178" t="str">
        <f>VLOOKUP(A940,'BASE REGISTRO AGOSTO'!$A$1:$T$889,8,FALSE)</f>
        <v>no tiene</v>
      </c>
      <c r="I940" s="178">
        <f>VLOOKUP(A940,'BASE REGISTRO AGOSTO'!$A$1:$T$889,9,FALSE)</f>
        <v>0</v>
      </c>
      <c r="J940" s="178">
        <f>VLOOKUP(A940,'BASE REGISTRO AGOSTO'!$A$1:$T$889,10,FALSE)</f>
        <v>0</v>
      </c>
      <c r="K940" s="178" t="str">
        <f>VLOOKUP(A940,'BASE REGISTRO AGOSTO'!$A$1:$T$889,11,FALSE)</f>
        <v xml:space="preserve">Jaime Patricio Fernández Alarcón, </v>
      </c>
      <c r="L940" s="178" t="str">
        <f>VLOOKUP(A940,'BASE REGISTRO AGOSTO'!$A$1:$T$889,12,FALSE)</f>
        <v xml:space="preserve">Calle O`Higgins Nº 189, comuna de Cabo de Hornos, Región de Magallanes y la Antártica Chilena.
</v>
      </c>
      <c r="M940" s="178" t="str">
        <f>VLOOKUP(A940,'BASE REGISTRO AGOSTO'!$A$1:$T$889,13,FALSE)</f>
        <v>XII</v>
      </c>
      <c r="N940" s="178" t="str">
        <f>VLOOKUP(A940,'BASE REGISTRO AGOSTO'!$A$1:$T$889,14,FALSE)</f>
        <v xml:space="preserve"> Hornos</v>
      </c>
      <c r="O940" s="178" t="str">
        <f>VLOOKUP(A940,'BASE REGISTRO AGOSTO'!$A$1:$T$889,15,FALSE)</f>
        <v xml:space="preserve">Fono: 621011-621018-621449-621120 </v>
      </c>
      <c r="P940" s="178" t="str">
        <f>VLOOKUP(A940,'BASE REGISTRO AGOSTO'!$A$1:$T$889,16,FALSE)</f>
        <v>E mail: municipalidad@imcabodehornos.cl 
Página web: www.imcabodehornos.cl</v>
      </c>
      <c r="Q940" s="178">
        <f>VLOOKUP(A940,'BASE REGISTRO AGOSTO'!$A$1:$T$889,17,FALSE)</f>
        <v>0</v>
      </c>
      <c r="R940" s="178">
        <f>VLOOKUP(A940,'BASE REGISTRO AGOSTO'!$A$1:$T$889,18,FALSE)</f>
        <v>91001</v>
      </c>
      <c r="S940" s="178" t="str">
        <f>VLOOKUP(A940,'BASE REGISTRO AGOSTO'!$A$1:$T$889,19,FALSE)</f>
        <v>No se acompañan. Aplica Informe Jurídico Nº 09, de  fecha 14 de marzo de 2011 del Departamento Jurídico y Dictamen Nº 070791, de 2009, de la Contraloría General de la República</v>
      </c>
      <c r="T940" s="183">
        <f>VLOOKUP(A940,'BASE REGISTRO AGOSTO'!$A$1:$T$889,20,FALSE)</f>
        <v>42053</v>
      </c>
      <c r="U940" s="177">
        <v>7531</v>
      </c>
      <c r="V940" s="179">
        <v>5723679</v>
      </c>
      <c r="W940" s="179">
        <v>40231759</v>
      </c>
      <c r="X940" s="180">
        <v>44469</v>
      </c>
      <c r="Y940" s="176" t="s">
        <v>6489</v>
      </c>
      <c r="Z940" s="176" t="s">
        <v>6490</v>
      </c>
      <c r="AA940" s="181" t="s">
        <v>6706</v>
      </c>
    </row>
    <row r="941" spans="1:27" ht="15.75" customHeight="1" x14ac:dyDescent="0.2">
      <c r="A941" s="177">
        <v>7532</v>
      </c>
      <c r="B941" s="178" t="str">
        <f>VLOOKUP(A941,'BASE REGISTRO AGOSTO'!$A$1:$T$889,2,FALSE)</f>
        <v xml:space="preserve">
I. Municipalidad de Cunco
</v>
      </c>
      <c r="C941" s="178">
        <f>VLOOKUP(A941,'BASE REGISTRO AGOSTO'!$A$1:$T$889,3,FALSE)</f>
        <v>691910008</v>
      </c>
      <c r="D941" s="178" t="str">
        <f>VLOOKUP(A941,'BASE REGISTRO AGOSTO'!$A$1:$T$889,4,FALSE)</f>
        <v>Municipalidad</v>
      </c>
      <c r="E941" s="178" t="str">
        <f>VLOOKUP(A941,'BASE REGISTRO AGOSTO'!$A$1:$T$889,5,FALSE)</f>
        <v>Constitución Política de la República, artículo 107.</v>
      </c>
      <c r="F941" s="178" t="str">
        <f>VLOOKUP(A941,'BASE REGISTRO AGOSTO'!$A$1:$T$889,6,FALSE)</f>
        <v>Indefinida.</v>
      </c>
      <c r="G941" s="178" t="str">
        <f>VLOOKUP(A941,'BASE REGISTRO AGOSTO'!$A$1:$T$889,7,FALSE)</f>
        <v>Según Ley Orgánica Nº 18.695, artículos 1º al 4º.</v>
      </c>
      <c r="H941" s="178" t="str">
        <f>VLOOKUP(A941,'BASE REGISTRO AGOSTO'!$A$1:$T$889,8,FALSE)</f>
        <v>no tiene</v>
      </c>
      <c r="I941" s="178">
        <f>VLOOKUP(A941,'BASE REGISTRO AGOSTO'!$A$1:$T$889,9,FALSE)</f>
        <v>0</v>
      </c>
      <c r="J941" s="178">
        <f>VLOOKUP(A941,'BASE REGISTRO AGOSTO'!$A$1:$T$889,10,FALSE)</f>
        <v>0</v>
      </c>
      <c r="K941" s="178" t="str">
        <f>VLOOKUP(A941,'BASE REGISTRO AGOSTO'!$A$1:$T$889,11,FALSE)</f>
        <v xml:space="preserve">Alfonso Coke Candía, 
</v>
      </c>
      <c r="L941" s="178" t="str">
        <f>VLOOKUP(A941,'BASE REGISTRO AGOSTO'!$A$1:$T$889,12,FALSE)</f>
        <v xml:space="preserve">Calle Pedro Aguirre Cerda Nº580,  Comuna de Cunco.
</v>
      </c>
      <c r="M941" s="178" t="str">
        <f>VLOOKUP(A941,'BASE REGISTRO AGOSTO'!$A$1:$T$889,13,FALSE)</f>
        <v>IX</v>
      </c>
      <c r="N941" s="178" t="str">
        <f>VLOOKUP(A941,'BASE REGISTRO AGOSTO'!$A$1:$T$889,14,FALSE)</f>
        <v>Cunco</v>
      </c>
      <c r="O941" s="178" t="str">
        <f>VLOOKUP(A941,'BASE REGISTRO AGOSTO'!$A$1:$T$889,15,FALSE)</f>
        <v>Mesa Central: (56) (45) 200101</v>
      </c>
      <c r="P941" s="178" t="str">
        <f>VLOOKUP(A941,'BASE REGISTRO AGOSTO'!$A$1:$T$889,16,FALSE)</f>
        <v>info@municunco.cl</v>
      </c>
      <c r="Q941" s="178">
        <f>VLOOKUP(A941,'BASE REGISTRO AGOSTO'!$A$1:$T$889,17,FALSE)</f>
        <v>0</v>
      </c>
      <c r="R941" s="178">
        <f>VLOOKUP(A941,'BASE REGISTRO AGOSTO'!$A$1:$T$889,18,FALSE)</f>
        <v>91001</v>
      </c>
      <c r="S941" s="178" t="str">
        <f>VLOOKUP(A941,'BASE REGISTRO AGOSTO'!$A$1:$T$889,19,FALSE)</f>
        <v>No se acompañan. Aplica Informe Jurídico Nº 09, de fecha 14 de marzo de 2011 del Departamento Jurídico y Dictamen Nº 070791, de 2009, de la Contraloría General de la República.</v>
      </c>
      <c r="T941" s="183">
        <f>VLOOKUP(A941,'BASE REGISTRO AGOSTO'!$A$1:$T$889,20,FALSE)</f>
        <v>42053</v>
      </c>
      <c r="U941" s="177">
        <v>7532</v>
      </c>
      <c r="V941" s="179">
        <v>4730622</v>
      </c>
      <c r="W941" s="179">
        <v>33251552</v>
      </c>
      <c r="X941" s="180">
        <v>44469</v>
      </c>
      <c r="Y941" s="176" t="s">
        <v>6489</v>
      </c>
      <c r="Z941" s="176" t="s">
        <v>6490</v>
      </c>
      <c r="AA941" s="181" t="s">
        <v>6707</v>
      </c>
    </row>
    <row r="942" spans="1:27" ht="15.75" customHeight="1" x14ac:dyDescent="0.2">
      <c r="A942" s="177">
        <v>7533</v>
      </c>
      <c r="B942" s="178" t="str">
        <f>VLOOKUP(A942,'BASE REGISTRO AGOSTO'!$A$1:$T$889,2,FALSE)</f>
        <v xml:space="preserve">
I. Municipalidad de Victoria
</v>
      </c>
      <c r="C942" s="178">
        <f>VLOOKUP(A942,'BASE REGISTRO AGOSTO'!$A$1:$T$889,3,FALSE)</f>
        <v>691809005</v>
      </c>
      <c r="D942" s="178" t="str">
        <f>VLOOKUP(A942,'BASE REGISTRO AGOSTO'!$A$1:$T$889,4,FALSE)</f>
        <v>Municipalidad</v>
      </c>
      <c r="E942" s="178" t="str">
        <f>VLOOKUP(A942,'BASE REGISTRO AGOSTO'!$A$1:$T$889,5,FALSE)</f>
        <v>Constitución Política de la República, artículo 107.</v>
      </c>
      <c r="F942" s="178" t="str">
        <f>VLOOKUP(A942,'BASE REGISTRO AGOSTO'!$A$1:$T$889,6,FALSE)</f>
        <v>Indefinida.</v>
      </c>
      <c r="G942" s="178" t="str">
        <f>VLOOKUP(A942,'BASE REGISTRO AGOSTO'!$A$1:$T$889,7,FALSE)</f>
        <v>Según Ley Orgánica Nº 18.695, artículos 1º al 4º.</v>
      </c>
      <c r="H942" s="178" t="str">
        <f>VLOOKUP(A942,'BASE REGISTRO AGOSTO'!$A$1:$T$889,8,FALSE)</f>
        <v>no tiene</v>
      </c>
      <c r="I942" s="178">
        <f>VLOOKUP(A942,'BASE REGISTRO AGOSTO'!$A$1:$T$889,9,FALSE)</f>
        <v>0</v>
      </c>
      <c r="J942" s="178">
        <f>VLOOKUP(A942,'BASE REGISTRO AGOSTO'!$A$1:$T$889,10,FALSE)</f>
        <v>0</v>
      </c>
      <c r="K942" s="178" t="str">
        <f>VLOOKUP(A942,'BASE REGISTRO AGOSTO'!$A$1:$T$889,11,FALSE)</f>
        <v xml:space="preserve">Hugo Monsalves Castillo, </v>
      </c>
      <c r="L942" s="178" t="str">
        <f>VLOOKUP(A942,'BASE REGISTRO AGOSTO'!$A$1:$T$889,12,FALSE)</f>
        <v xml:space="preserve">calle Lagos Nº680, Comuna de Victoria, Región de Araucania.
</v>
      </c>
      <c r="M942" s="178" t="str">
        <f>VLOOKUP(A942,'BASE REGISTRO AGOSTO'!$A$1:$T$889,13,FALSE)</f>
        <v>IX</v>
      </c>
      <c r="N942" s="178" t="str">
        <f>VLOOKUP(A942,'BASE REGISTRO AGOSTO'!$A$1:$T$889,14,FALSE)</f>
        <v>Victoria</v>
      </c>
      <c r="O942" s="178" t="str">
        <f>VLOOKUP(A942,'BASE REGISTRO AGOSTO'!$A$1:$T$889,15,FALSE)</f>
        <v>Mesa Central (56-45) 2 296 400</v>
      </c>
      <c r="P942" s="178" t="str">
        <f>VLOOKUP(A942,'BASE REGISTRO AGOSTO'!$A$1:$T$889,16,FALSE)</f>
        <v xml:space="preserve"> municipalidad@victoriachile.cl</v>
      </c>
      <c r="Q942" s="178">
        <f>VLOOKUP(A942,'BASE REGISTRO AGOSTO'!$A$1:$T$889,17,FALSE)</f>
        <v>0</v>
      </c>
      <c r="R942" s="178">
        <f>VLOOKUP(A942,'BASE REGISTRO AGOSTO'!$A$1:$T$889,18,FALSE)</f>
        <v>91001</v>
      </c>
      <c r="S942" s="178" t="str">
        <f>VLOOKUP(A942,'BASE REGISTRO AGOSTO'!$A$1:$T$889,19,FALSE)</f>
        <v xml:space="preserve">No se acompañan. Aplica Informe Jurídico Nº 09, de fecha 14 de marzo de 2011 del Departamento Jurídico y Dictamen Nº 070791, de 2009, de la Contraloría General de la República.
</v>
      </c>
      <c r="T942" s="183">
        <f>VLOOKUP(A942,'BASE REGISTRO AGOSTO'!$A$1:$T$889,20,FALSE)</f>
        <v>42053</v>
      </c>
      <c r="U942" s="177">
        <v>7533</v>
      </c>
      <c r="V942" s="179">
        <v>5709371</v>
      </c>
      <c r="W942" s="179">
        <v>40131181</v>
      </c>
      <c r="X942" s="180">
        <v>44469</v>
      </c>
      <c r="Y942" s="176" t="s">
        <v>6489</v>
      </c>
      <c r="Z942" s="176" t="s">
        <v>6490</v>
      </c>
      <c r="AA942" s="181" t="s">
        <v>6591</v>
      </c>
    </row>
    <row r="943" spans="1:27" ht="15.75" customHeight="1" x14ac:dyDescent="0.2">
      <c r="A943" s="177">
        <v>7534</v>
      </c>
      <c r="B943" s="178" t="str">
        <f>VLOOKUP(A943,'BASE REGISTRO AGOSTO'!$A$1:$T$889,2,FALSE)</f>
        <v xml:space="preserve">
I. Municipalidad de Los Vilos
</v>
      </c>
      <c r="C943" s="178">
        <f>VLOOKUP(A943,'BASE REGISTRO AGOSTO'!$A$1:$T$889,3,FALSE)</f>
        <v>690415003</v>
      </c>
      <c r="D943" s="178" t="str">
        <f>VLOOKUP(A943,'BASE REGISTRO AGOSTO'!$A$1:$T$889,4,FALSE)</f>
        <v>Municipalidad</v>
      </c>
      <c r="E943" s="178" t="str">
        <f>VLOOKUP(A943,'BASE REGISTRO AGOSTO'!$A$1:$T$889,5,FALSE)</f>
        <v>Constitución Política de la República, artículo 107.</v>
      </c>
      <c r="F943" s="178" t="str">
        <f>VLOOKUP(A943,'BASE REGISTRO AGOSTO'!$A$1:$T$889,6,FALSE)</f>
        <v>Indefinida.</v>
      </c>
      <c r="G943" s="178" t="str">
        <f>VLOOKUP(A943,'BASE REGISTRO AGOSTO'!$A$1:$T$889,7,FALSE)</f>
        <v>Según Ley Orgánica Nº 18.695, artículos 1º al 4º.</v>
      </c>
      <c r="H943" s="178" t="str">
        <f>VLOOKUP(A943,'BASE REGISTRO AGOSTO'!$A$1:$T$889,8,FALSE)</f>
        <v>no tiene</v>
      </c>
      <c r="I943" s="178">
        <f>VLOOKUP(A943,'BASE REGISTRO AGOSTO'!$A$1:$T$889,9,FALSE)</f>
        <v>0</v>
      </c>
      <c r="J943" s="178">
        <f>VLOOKUP(A943,'BASE REGISTRO AGOSTO'!$A$1:$T$889,10,FALSE)</f>
        <v>0</v>
      </c>
      <c r="K943" s="178" t="str">
        <f>VLOOKUP(A943,'BASE REGISTRO AGOSTO'!$A$1:$T$889,11,FALSE)</f>
        <v>Christián Frank Gross Hidalgo</v>
      </c>
      <c r="L943" s="178" t="str">
        <f>VLOOKUP(A943,'BASE REGISTRO AGOSTO'!$A$1:$T$889,12,FALSE)</f>
        <v xml:space="preserve">Lincoyan Nº255, Los Vilos
</v>
      </c>
      <c r="M943" s="178" t="str">
        <f>VLOOKUP(A943,'BASE REGISTRO AGOSTO'!$A$1:$T$889,13,FALSE)</f>
        <v>IV</v>
      </c>
      <c r="N943" s="178" t="str">
        <f>VLOOKUP(A943,'BASE REGISTRO AGOSTO'!$A$1:$T$889,14,FALSE)</f>
        <v>Los Vilos</v>
      </c>
      <c r="O943" s="178" t="str">
        <f>VLOOKUP(A943,'BASE REGISTRO AGOSTO'!$A$1:$T$889,15,FALSE)</f>
        <v xml:space="preserve">Fono: (056) 53 353084
</v>
      </c>
      <c r="P943" s="178" t="str">
        <f>VLOOKUP(A943,'BASE REGISTRO AGOSTO'!$A$1:$T$889,16,FALSE)</f>
        <v>Sergio.paladines@munilosvilos.cl</v>
      </c>
      <c r="Q943" s="178">
        <f>VLOOKUP(A943,'BASE REGISTRO AGOSTO'!$A$1:$T$889,17,FALSE)</f>
        <v>0</v>
      </c>
      <c r="R943" s="178">
        <f>VLOOKUP(A943,'BASE REGISTRO AGOSTO'!$A$1:$T$889,18,FALSE)</f>
        <v>91001</v>
      </c>
      <c r="S943" s="178" t="str">
        <f>VLOOKUP(A943,'BASE REGISTRO AGOSTO'!$A$1:$T$889,19,FALSE)</f>
        <v xml:space="preserve">No se acompañan. Aplica Informe Jurídico Nº 09, de  fecha 14 de marzo de 2011 del Departamento Jurídico y Dictamen Nº 070791, de 2009, de la Contraloría General de la República.  </v>
      </c>
      <c r="T943" s="183">
        <f>VLOOKUP(A943,'BASE REGISTRO AGOSTO'!$A$1:$T$889,20,FALSE)</f>
        <v>42053</v>
      </c>
      <c r="U943" s="177">
        <v>7534</v>
      </c>
      <c r="V943" s="179">
        <v>4730622</v>
      </c>
      <c r="W943" s="179">
        <v>42575598</v>
      </c>
      <c r="X943" s="180">
        <v>44469</v>
      </c>
      <c r="Y943" s="176" t="s">
        <v>6489</v>
      </c>
      <c r="Z943" s="176" t="s">
        <v>6490</v>
      </c>
      <c r="AA943" s="181" t="s">
        <v>6645</v>
      </c>
    </row>
    <row r="944" spans="1:27" ht="15.75" customHeight="1" x14ac:dyDescent="0.2">
      <c r="A944" s="177">
        <v>7535</v>
      </c>
      <c r="B944" s="178" t="str">
        <f>VLOOKUP(A944,'BASE REGISTRO AGOSTO'!$A$1:$T$889,2,FALSE)</f>
        <v xml:space="preserve">
I. Municipalidad de Curacaví
</v>
      </c>
      <c r="C944" s="178">
        <f>VLOOKUP(A944,'BASE REGISTRO AGOSTO'!$A$1:$T$889,3,FALSE)</f>
        <v>690739003</v>
      </c>
      <c r="D944" s="178" t="str">
        <f>VLOOKUP(A944,'BASE REGISTRO AGOSTO'!$A$1:$T$889,4,FALSE)</f>
        <v>Municipalidad</v>
      </c>
      <c r="E944" s="178" t="str">
        <f>VLOOKUP(A944,'BASE REGISTRO AGOSTO'!$A$1:$T$889,5,FALSE)</f>
        <v>Constitución Política de la República, artículo 107.</v>
      </c>
      <c r="F944" s="178" t="str">
        <f>VLOOKUP(A944,'BASE REGISTRO AGOSTO'!$A$1:$T$889,6,FALSE)</f>
        <v>Indefinida.</v>
      </c>
      <c r="G944" s="178" t="str">
        <f>VLOOKUP(A944,'BASE REGISTRO AGOSTO'!$A$1:$T$889,7,FALSE)</f>
        <v>Según Ley Orgánica Nº 18.695, artículos 1º al 4º.</v>
      </c>
      <c r="H944" s="178" t="str">
        <f>VLOOKUP(A944,'BASE REGISTRO AGOSTO'!$A$1:$T$889,8,FALSE)</f>
        <v>no tiene</v>
      </c>
      <c r="I944" s="178">
        <f>VLOOKUP(A944,'BASE REGISTRO AGOSTO'!$A$1:$T$889,9,FALSE)</f>
        <v>0</v>
      </c>
      <c r="J944" s="178">
        <f>VLOOKUP(A944,'BASE REGISTRO AGOSTO'!$A$1:$T$889,10,FALSE)</f>
        <v>0</v>
      </c>
      <c r="K944" s="178" t="str">
        <f>VLOOKUP(A944,'BASE REGISTRO AGOSTO'!$A$1:$T$889,11,FALSE)</f>
        <v xml:space="preserve">Juan Pablo Barros Basso. </v>
      </c>
      <c r="L944" s="178" t="str">
        <f>VLOOKUP(A944,'BASE REGISTRO AGOSTO'!$A$1:$T$889,12,FALSE)</f>
        <v xml:space="preserve">Avda. Ambrosio O´Higgins Nº1305
</v>
      </c>
      <c r="M944" s="178" t="str">
        <f>VLOOKUP(A944,'BASE REGISTRO AGOSTO'!$A$1:$T$889,13,FALSE)</f>
        <v>XIII</v>
      </c>
      <c r="N944" s="178" t="str">
        <f>VLOOKUP(A944,'BASE REGISTRO AGOSTO'!$A$1:$T$889,14,FALSE)</f>
        <v xml:space="preserve"> Curacaví</v>
      </c>
      <c r="O944" s="178" t="str">
        <f>VLOOKUP(A944,'BASE REGISTRO AGOSTO'!$A$1:$T$889,15,FALSE)</f>
        <v>Fono: (02) 22992100 - 22992141</v>
      </c>
      <c r="P944" s="178" t="str">
        <f>VLOOKUP(A944,'BASE REGISTRO AGOSTO'!$A$1:$T$889,16,FALSE)</f>
        <v xml:space="preserve"> social@municipalidadcuracavi.cl</v>
      </c>
      <c r="Q944" s="178">
        <f>VLOOKUP(A944,'BASE REGISTRO AGOSTO'!$A$1:$T$889,17,FALSE)</f>
        <v>0</v>
      </c>
      <c r="R944" s="178">
        <f>VLOOKUP(A944,'BASE REGISTRO AGOSTO'!$A$1:$T$889,18,FALSE)</f>
        <v>91001</v>
      </c>
      <c r="S944" s="178" t="str">
        <f>VLOOKUP(A944,'BASE REGISTRO AGOSTO'!$A$1:$T$889,19,FALSE)</f>
        <v>No se acompañan. Aplica Informe Jurídico Nº 09, de  fecha 14 de marzo de 2011 del Departamento Jurídico y Dictamen Nº 070791, de 2009, de la Contraloría General de la República</v>
      </c>
      <c r="T944" s="183">
        <f>VLOOKUP(A944,'BASE REGISTRO AGOSTO'!$A$1:$T$889,20,FALSE)</f>
        <v>42053</v>
      </c>
      <c r="U944" s="177">
        <v>7535</v>
      </c>
      <c r="V944" s="179">
        <v>7154600</v>
      </c>
      <c r="W944" s="179">
        <v>28618400</v>
      </c>
      <c r="X944" s="180">
        <v>44469</v>
      </c>
      <c r="Y944" s="176" t="s">
        <v>6489</v>
      </c>
      <c r="Z944" s="176" t="s">
        <v>6490</v>
      </c>
      <c r="AA944" s="181" t="s">
        <v>6636</v>
      </c>
    </row>
    <row r="945" spans="1:27" ht="15.75" customHeight="1" x14ac:dyDescent="0.2">
      <c r="A945" s="177">
        <v>7536</v>
      </c>
      <c r="B945" s="178" t="str">
        <f>VLOOKUP(A945,'BASE REGISTRO AGOSTO'!$A$1:$T$889,2,FALSE)</f>
        <v xml:space="preserve">
I. Municipalidad de Santa Juana
</v>
      </c>
      <c r="C945" s="178">
        <f>VLOOKUP(A945,'BASE REGISTRO AGOSTO'!$A$1:$T$889,3,FALSE)</f>
        <v>691514005</v>
      </c>
      <c r="D945" s="178" t="str">
        <f>VLOOKUP(A945,'BASE REGISTRO AGOSTO'!$A$1:$T$889,4,FALSE)</f>
        <v>Municipalidad</v>
      </c>
      <c r="E945" s="178" t="str">
        <f>VLOOKUP(A945,'BASE REGISTRO AGOSTO'!$A$1:$T$889,5,FALSE)</f>
        <v>Constitución Política de la República, artículo 107.</v>
      </c>
      <c r="F945" s="178" t="str">
        <f>VLOOKUP(A945,'BASE REGISTRO AGOSTO'!$A$1:$T$889,6,FALSE)</f>
        <v>Indefinida.</v>
      </c>
      <c r="G945" s="178" t="str">
        <f>VLOOKUP(A945,'BASE REGISTRO AGOSTO'!$A$1:$T$889,7,FALSE)</f>
        <v>Según Ley Orgánica Nº 18.695, artículos 1º al 4º.</v>
      </c>
      <c r="H945" s="178" t="str">
        <f>VLOOKUP(A945,'BASE REGISTRO AGOSTO'!$A$1:$T$889,8,FALSE)</f>
        <v>no tiene</v>
      </c>
      <c r="I945" s="178">
        <f>VLOOKUP(A945,'BASE REGISTRO AGOSTO'!$A$1:$T$889,9,FALSE)</f>
        <v>0</v>
      </c>
      <c r="J945" s="178">
        <f>VLOOKUP(A945,'BASE REGISTRO AGOSTO'!$A$1:$T$889,10,FALSE)</f>
        <v>0</v>
      </c>
      <c r="K945" s="178" t="str">
        <f>VLOOKUP(A945,'BASE REGISTRO AGOSTO'!$A$1:$T$889,11,FALSE)</f>
        <v xml:space="preserve">Ana Alejandra Albornoz Cuevas
</v>
      </c>
      <c r="L945" s="178" t="str">
        <f>VLOOKUP(A945,'BASE REGISTRO AGOSTO'!$A$1:$T$889,12,FALSE)</f>
        <v xml:space="preserve">Yungay Nº 125, comuna de Santa Juana, Región del Biobío.
</v>
      </c>
      <c r="M945" s="178" t="str">
        <f>VLOOKUP(A945,'BASE REGISTRO AGOSTO'!$A$1:$T$889,13,FALSE)</f>
        <v>VIII</v>
      </c>
      <c r="N945" s="178" t="str">
        <f>VLOOKUP(A945,'BASE REGISTRO AGOSTO'!$A$1:$T$889,14,FALSE)</f>
        <v>Santa Juana</v>
      </c>
      <c r="O945" s="178" t="str">
        <f>VLOOKUP(A945,'BASE REGISTRO AGOSTO'!$A$1:$T$889,15,FALSE)</f>
        <v>Fono: (41) 2779242-(41) 2779152- (41)2779243- 41-2778113</v>
      </c>
      <c r="P945" s="178" t="str">
        <f>VLOOKUP(A945,'BASE REGISTRO AGOSTO'!$A$1:$T$889,16,FALSE)</f>
        <v>aalbornoz@santajuana.cl  santajuana@santajuana.cl</v>
      </c>
      <c r="Q945" s="178">
        <f>VLOOKUP(A945,'BASE REGISTRO AGOSTO'!$A$1:$T$889,17,FALSE)</f>
        <v>0</v>
      </c>
      <c r="R945" s="178">
        <f>VLOOKUP(A945,'BASE REGISTRO AGOSTO'!$A$1:$T$889,18,FALSE)</f>
        <v>91001</v>
      </c>
      <c r="S945" s="178" t="str">
        <f>VLOOKUP(A945,'BASE REGISTRO AGOSTO'!$A$1:$T$889,19,FALSE)</f>
        <v>No se acompañan. Aplica Informe Jurídico Nº 09, de  fecha 14 de marzo de 2011 del Departamento Jurídico y Dictamen Nº 070791, de 2009, de la Contraloría General de la República</v>
      </c>
      <c r="T945" s="183">
        <f>VLOOKUP(A945,'BASE REGISTRO AGOSTO'!$A$1:$T$889,20,FALSE)</f>
        <v>42053</v>
      </c>
      <c r="U945" s="177">
        <v>7536</v>
      </c>
      <c r="V945" s="179">
        <v>3262497</v>
      </c>
      <c r="W945" s="179">
        <v>22932105</v>
      </c>
      <c r="X945" s="180">
        <v>44469</v>
      </c>
      <c r="Y945" s="176" t="s">
        <v>6489</v>
      </c>
      <c r="Z945" s="176" t="s">
        <v>6490</v>
      </c>
      <c r="AA945" s="181" t="s">
        <v>6708</v>
      </c>
    </row>
    <row r="946" spans="1:27" ht="15.75" customHeight="1" x14ac:dyDescent="0.2">
      <c r="A946" s="177">
        <v>7537</v>
      </c>
      <c r="B946" s="178" t="str">
        <f>VLOOKUP(A946,'BASE REGISTRO AGOSTO'!$A$1:$T$889,2,FALSE)</f>
        <v xml:space="preserve">
I. Municipalidad de Mulchén
</v>
      </c>
      <c r="C946" s="178">
        <f>VLOOKUP(A946,'BASE REGISTRO AGOSTO'!$A$1:$T$889,3,FALSE)</f>
        <v>691705005</v>
      </c>
      <c r="D946" s="178" t="str">
        <f>VLOOKUP(A946,'BASE REGISTRO AGOSTO'!$A$1:$T$889,4,FALSE)</f>
        <v>Municipalidad</v>
      </c>
      <c r="E946" s="178" t="str">
        <f>VLOOKUP(A946,'BASE REGISTRO AGOSTO'!$A$1:$T$889,5,FALSE)</f>
        <v>Constitución Política de la República, artículo 107.</v>
      </c>
      <c r="F946" s="178" t="str">
        <f>VLOOKUP(A946,'BASE REGISTRO AGOSTO'!$A$1:$T$889,6,FALSE)</f>
        <v>Indefinida.</v>
      </c>
      <c r="G946" s="178" t="str">
        <f>VLOOKUP(A946,'BASE REGISTRO AGOSTO'!$A$1:$T$889,7,FALSE)</f>
        <v>Según Ley Orgánica Nº 18.695, artículos 1º al 4º.</v>
      </c>
      <c r="H946" s="178" t="str">
        <f>VLOOKUP(A946,'BASE REGISTRO AGOSTO'!$A$1:$T$889,8,FALSE)</f>
        <v>no tiene</v>
      </c>
      <c r="I946" s="178">
        <f>VLOOKUP(A946,'BASE REGISTRO AGOSTO'!$A$1:$T$889,9,FALSE)</f>
        <v>0</v>
      </c>
      <c r="J946" s="178">
        <f>VLOOKUP(A946,'BASE REGISTRO AGOSTO'!$A$1:$T$889,10,FALSE)</f>
        <v>0</v>
      </c>
      <c r="K946" s="178" t="str">
        <f>VLOOKUP(A946,'BASE REGISTRO AGOSTO'!$A$1:$T$889,11,FALSE)</f>
        <v xml:space="preserve">Jorge Alberto Rivas Figueroa.
</v>
      </c>
      <c r="L946" s="178" t="str">
        <f>VLOOKUP(A946,'BASE REGISTRO AGOSTO'!$A$1:$T$889,12,FALSE)</f>
        <v xml:space="preserve">Avenida Pedro Lagos Nº 410, comuna de Mulchén, Región del Biobío.
</v>
      </c>
      <c r="M946" s="178" t="str">
        <f>VLOOKUP(A946,'BASE REGISTRO AGOSTO'!$A$1:$T$889,13,FALSE)</f>
        <v>VIII</v>
      </c>
      <c r="N946" s="178" t="str">
        <f>VLOOKUP(A946,'BASE REGISTRO AGOSTO'!$A$1:$T$889,14,FALSE)</f>
        <v>Mulchén</v>
      </c>
      <c r="O946" s="178" t="str">
        <f>VLOOKUP(A946,'BASE REGISTRO AGOSTO'!$A$1:$T$889,15,FALSE)</f>
        <v>Fono: 43-2401400</v>
      </c>
      <c r="P946" s="178">
        <f>VLOOKUP(A946,'BASE REGISTRO AGOSTO'!$A$1:$T$889,16,FALSE)</f>
        <v>0</v>
      </c>
      <c r="Q946" s="178">
        <f>VLOOKUP(A946,'BASE REGISTRO AGOSTO'!$A$1:$T$889,17,FALSE)</f>
        <v>0</v>
      </c>
      <c r="R946" s="178">
        <f>VLOOKUP(A946,'BASE REGISTRO AGOSTO'!$A$1:$T$889,18,FALSE)</f>
        <v>91001</v>
      </c>
      <c r="S946" s="178" t="str">
        <f>VLOOKUP(A946,'BASE REGISTRO AGOSTO'!$A$1:$T$889,19,FALSE)</f>
        <v>No se acompañan. Aplica Informe Jurídico Nº 09, de  fecha 14 de marzo de 2011 del Departamento Jurídico y Dictamen Nº 070791, de 2009, de la Contraloría General de la República</v>
      </c>
      <c r="T946" s="183">
        <f>VLOOKUP(A946,'BASE REGISTRO AGOSTO'!$A$1:$T$889,20,FALSE)</f>
        <v>42053</v>
      </c>
      <c r="U946" s="177">
        <v>7537</v>
      </c>
      <c r="V946" s="179">
        <v>3509816</v>
      </c>
      <c r="W946" s="179">
        <v>36761369</v>
      </c>
      <c r="X946" s="180">
        <v>44469</v>
      </c>
      <c r="Y946" s="176" t="s">
        <v>6489</v>
      </c>
      <c r="Z946" s="176" t="s">
        <v>6490</v>
      </c>
      <c r="AA946" s="181" t="s">
        <v>6601</v>
      </c>
    </row>
    <row r="947" spans="1:27" ht="15.75" customHeight="1" x14ac:dyDescent="0.2">
      <c r="A947" s="177">
        <v>7538</v>
      </c>
      <c r="B947" s="178" t="str">
        <f>VLOOKUP(A947,'BASE REGISTRO AGOSTO'!$A$1:$T$889,2,FALSE)</f>
        <v xml:space="preserve">
I. Municipalidad de Coihueco
</v>
      </c>
      <c r="C947" s="178">
        <f>VLOOKUP(A947,'BASE REGISTRO AGOSTO'!$A$1:$T$889,3,FALSE)</f>
        <v>691411001</v>
      </c>
      <c r="D947" s="178" t="str">
        <f>VLOOKUP(A947,'BASE REGISTRO AGOSTO'!$A$1:$T$889,4,FALSE)</f>
        <v>Municipalidad</v>
      </c>
      <c r="E947" s="178" t="str">
        <f>VLOOKUP(A947,'BASE REGISTRO AGOSTO'!$A$1:$T$889,5,FALSE)</f>
        <v>Constitución Política de la República, artículo 107.</v>
      </c>
      <c r="F947" s="178" t="str">
        <f>VLOOKUP(A947,'BASE REGISTRO AGOSTO'!$A$1:$T$889,6,FALSE)</f>
        <v>Indefinida.</v>
      </c>
      <c r="G947" s="178" t="str">
        <f>VLOOKUP(A947,'BASE REGISTRO AGOSTO'!$A$1:$T$889,7,FALSE)</f>
        <v>Según Ley Orgánica Nº 18.695, artículos 1º al 4º.</v>
      </c>
      <c r="H947" s="178" t="str">
        <f>VLOOKUP(A947,'BASE REGISTRO AGOSTO'!$A$1:$T$889,8,FALSE)</f>
        <v>no tiene</v>
      </c>
      <c r="I947" s="178">
        <f>VLOOKUP(A947,'BASE REGISTRO AGOSTO'!$A$1:$T$889,9,FALSE)</f>
        <v>0</v>
      </c>
      <c r="J947" s="178">
        <f>VLOOKUP(A947,'BASE REGISTRO AGOSTO'!$A$1:$T$889,10,FALSE)</f>
        <v>0</v>
      </c>
      <c r="K947" s="178" t="str">
        <f>VLOOKUP(A947,'BASE REGISTRO AGOSTO'!$A$1:$T$889,11,FALSE)</f>
        <v xml:space="preserve">Carlos Luis Chandía Alarcón
</v>
      </c>
      <c r="L947" s="178" t="str">
        <f>VLOOKUP(A947,'BASE REGISTRO AGOSTO'!$A$1:$T$889,12,FALSE)</f>
        <v xml:space="preserve">Avenida Prat Nº 1675, comuna de Coihueco
</v>
      </c>
      <c r="M947" s="178" t="str">
        <f>VLOOKUP(A947,'BASE REGISTRO AGOSTO'!$A$1:$T$889,13,FALSE)</f>
        <v>XVI</v>
      </c>
      <c r="N947" s="178" t="str">
        <f>VLOOKUP(A947,'BASE REGISTRO AGOSTO'!$A$1:$T$889,14,FALSE)</f>
        <v>Coihueco</v>
      </c>
      <c r="O947" s="178" t="str">
        <f>VLOOKUP(A947,'BASE REGISTRO AGOSTO'!$A$1:$T$889,15,FALSE)</f>
        <v>Fono: 42-2471002- 2471007</v>
      </c>
      <c r="P947" s="178">
        <f>VLOOKUP(A947,'BASE REGISTRO AGOSTO'!$A$1:$T$889,16,FALSE)</f>
        <v>0</v>
      </c>
      <c r="Q947" s="178">
        <f>VLOOKUP(A947,'BASE REGISTRO AGOSTO'!$A$1:$T$889,17,FALSE)</f>
        <v>0</v>
      </c>
      <c r="R947" s="178">
        <f>VLOOKUP(A947,'BASE REGISTRO AGOSTO'!$A$1:$T$889,18,FALSE)</f>
        <v>91001</v>
      </c>
      <c r="S947" s="178" t="str">
        <f>VLOOKUP(A947,'BASE REGISTRO AGOSTO'!$A$1:$T$889,19,FALSE)</f>
        <v>No se acompañan. Aplica Informe Jurídico Nº 09, de  fecha 14 de marzo de 2011 del Departamento Jurídico y Dictamen Nº 070791, de 2009, de la Contraloría General de la República</v>
      </c>
      <c r="T947" s="183">
        <f>VLOOKUP(A947,'BASE REGISTRO AGOSTO'!$A$1:$T$889,20,FALSE)</f>
        <v>42053</v>
      </c>
      <c r="U947" s="177">
        <v>7538</v>
      </c>
      <c r="V947" s="179">
        <v>4078121</v>
      </c>
      <c r="W947" s="179">
        <v>28665128</v>
      </c>
      <c r="X947" s="180">
        <v>44469</v>
      </c>
      <c r="Y947" s="176" t="s">
        <v>6489</v>
      </c>
      <c r="Z947" s="176" t="s">
        <v>6490</v>
      </c>
      <c r="AA947" s="181" t="s">
        <v>6709</v>
      </c>
    </row>
    <row r="948" spans="1:27" ht="15.75" customHeight="1" x14ac:dyDescent="0.2">
      <c r="A948" s="177">
        <v>7540</v>
      </c>
      <c r="B948" s="178" t="str">
        <f>VLOOKUP(A948,'BASE REGISTRO AGOSTO'!$A$1:$T$889,2,FALSE)</f>
        <v xml:space="preserve">
I. Municipalidad de Cabrero
</v>
      </c>
      <c r="C948" s="178" t="str">
        <f>VLOOKUP(A948,'BASE REGISTRO AGOSTO'!$A$1:$T$889,3,FALSE)</f>
        <v>69151000K</v>
      </c>
      <c r="D948" s="178" t="str">
        <f>VLOOKUP(A948,'BASE REGISTRO AGOSTO'!$A$1:$T$889,4,FALSE)</f>
        <v>Municipalidad</v>
      </c>
      <c r="E948" s="178" t="str">
        <f>VLOOKUP(A948,'BASE REGISTRO AGOSTO'!$A$1:$T$889,5,FALSE)</f>
        <v>Constitución Política de la República, artículo 107.</v>
      </c>
      <c r="F948" s="178" t="str">
        <f>VLOOKUP(A948,'BASE REGISTRO AGOSTO'!$A$1:$T$889,6,FALSE)</f>
        <v>Indefinida.</v>
      </c>
      <c r="G948" s="178" t="str">
        <f>VLOOKUP(A948,'BASE REGISTRO AGOSTO'!$A$1:$T$889,7,FALSE)</f>
        <v>Según Ley Orgánica Nº 18.695, artículos 1º al 4º.</v>
      </c>
      <c r="H948" s="178" t="str">
        <f>VLOOKUP(A948,'BASE REGISTRO AGOSTO'!$A$1:$T$889,8,FALSE)</f>
        <v>no tiene</v>
      </c>
      <c r="I948" s="178">
        <f>VLOOKUP(A948,'BASE REGISTRO AGOSTO'!$A$1:$T$889,9,FALSE)</f>
        <v>0</v>
      </c>
      <c r="J948" s="178">
        <f>VLOOKUP(A948,'BASE REGISTRO AGOSTO'!$A$1:$T$889,10,FALSE)</f>
        <v>0</v>
      </c>
      <c r="K948" s="178" t="str">
        <f>VLOOKUP(A948,'BASE REGISTRO AGOSTO'!$A$1:$T$889,11,FALSE)</f>
        <v xml:space="preserve">Mario Alejandro Gierke Quevedo, </v>
      </c>
      <c r="L948" s="178" t="str">
        <f>VLOOKUP(A948,'BASE REGISTRO AGOSTO'!$A$1:$T$889,12,FALSE)</f>
        <v xml:space="preserve">Las Delicias Nº 355, Comuna de Cabrero. Región del Bio-Bio.
</v>
      </c>
      <c r="M948" s="178" t="str">
        <f>VLOOKUP(A948,'BASE REGISTRO AGOSTO'!$A$1:$T$889,13,FALSE)</f>
        <v>VIII</v>
      </c>
      <c r="N948" s="178" t="str">
        <f>VLOOKUP(A948,'BASE REGISTRO AGOSTO'!$A$1:$T$889,14,FALSE)</f>
        <v>Cabrero</v>
      </c>
      <c r="O948" s="178" t="str">
        <f>VLOOKUP(A948,'BASE REGISTRO AGOSTO'!$A$1:$T$889,15,FALSE)</f>
        <v>Fono: (43) 2401813  (43) 2401800</v>
      </c>
      <c r="P948" s="178" t="str">
        <f>VLOOKUP(A948,'BASE REGISTRO AGOSTO'!$A$1:$T$889,16,FALSE)</f>
        <v>http:// http://www.cabrero.cl/</v>
      </c>
      <c r="Q948" s="178">
        <f>VLOOKUP(A948,'BASE REGISTRO AGOSTO'!$A$1:$T$889,17,FALSE)</f>
        <v>0</v>
      </c>
      <c r="R948" s="178">
        <f>VLOOKUP(A948,'BASE REGISTRO AGOSTO'!$A$1:$T$889,18,FALSE)</f>
        <v>91001</v>
      </c>
      <c r="S948" s="178" t="str">
        <f>VLOOKUP(A948,'BASE REGISTRO AGOSTO'!$A$1:$T$889,19,FALSE)</f>
        <v>No se acompañan. Aplica Informe Jurídico Nº 09, de  fecha 14 de marzo de 2011 del Departamento Jurídico y Dictamen Nº 070791, de 2009, de la Contraloría General de la República</v>
      </c>
      <c r="T948" s="183">
        <f>VLOOKUP(A948,'BASE REGISTRO AGOSTO'!$A$1:$T$889,20,FALSE)</f>
        <v>42053</v>
      </c>
      <c r="U948" s="177">
        <v>7540</v>
      </c>
      <c r="V948" s="179">
        <v>3025703</v>
      </c>
      <c r="W948" s="179">
        <v>31690831</v>
      </c>
      <c r="X948" s="180">
        <v>44469</v>
      </c>
      <c r="Y948" s="176" t="s">
        <v>6489</v>
      </c>
      <c r="Z948" s="176" t="s">
        <v>6490</v>
      </c>
      <c r="AA948" s="181" t="s">
        <v>6710</v>
      </c>
    </row>
    <row r="949" spans="1:27" ht="15.75" customHeight="1" x14ac:dyDescent="0.2">
      <c r="A949" s="177">
        <v>7542</v>
      </c>
      <c r="B949" s="178" t="str">
        <f>VLOOKUP(A949,'BASE REGISTRO AGOSTO'!$A$1:$T$889,2,FALSE)</f>
        <v xml:space="preserve">Delegación Presidencial Provincial de Arica (ex Gobernación Provincial Arica)
</v>
      </c>
      <c r="C949" s="178">
        <f>VLOOKUP(A949,'BASE REGISTRO AGOSTO'!$A$1:$T$889,3,FALSE)</f>
        <v>605110118</v>
      </c>
      <c r="D949" s="178" t="str">
        <f>VLOOKUP(A949,'BASE REGISTRO AGOSTO'!$A$1:$T$889,4,FALSE)</f>
        <v>Gobernación Provincial</v>
      </c>
      <c r="E949" s="178" t="str">
        <f>VLOOKUP(A949,'BASE REGISTRO AGOSTO'!$A$1:$T$889,5,FALSE)</f>
        <v>Constitución Política de la República, artículo 105.</v>
      </c>
      <c r="F949" s="178" t="str">
        <f>VLOOKUP(A949,'BASE REGISTRO AGOSTO'!$A$1:$T$889,6,FALSE)</f>
        <v>Indefinida.</v>
      </c>
      <c r="G949" s="178" t="str">
        <f>VLOOKUP(A949,'BASE REGISTRO AGOSTO'!$A$1:$T$889,7,FALSE)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49" s="178" t="str">
        <f>VLOOKUP(A949,'BASE REGISTRO AGOSTO'!$A$1:$T$889,8,FALSE)</f>
        <v>no tiene</v>
      </c>
      <c r="I949" s="178">
        <f>VLOOKUP(A949,'BASE REGISTRO AGOSTO'!$A$1:$T$889,9,FALSE)</f>
        <v>0</v>
      </c>
      <c r="J949" s="178">
        <f>VLOOKUP(A949,'BASE REGISTRO AGOSTO'!$A$1:$T$889,10,FALSE)</f>
        <v>0</v>
      </c>
      <c r="K949" s="178" t="str">
        <f>VLOOKUP(A949,'BASE REGISTRO AGOSTO'!$A$1:$T$889,11,FALSE)</f>
        <v xml:space="preserve">Gobernador Provincial Titular: Ricardo Luis Sanzana Oteíza, </v>
      </c>
      <c r="L949" s="178" t="str">
        <f>VLOOKUP(A949,'BASE REGISTRO AGOSTO'!$A$1:$T$889,12,FALSE)</f>
        <v xml:space="preserve">Calle 7 de Junio N° 188. Arica.
</v>
      </c>
      <c r="M949" s="178" t="str">
        <f>VLOOKUP(A949,'BASE REGISTRO AGOSTO'!$A$1:$T$889,13,FALSE)</f>
        <v>XV</v>
      </c>
      <c r="N949" s="178" t="str">
        <f>VLOOKUP(A949,'BASE REGISTRO AGOSTO'!$A$1:$T$889,14,FALSE)</f>
        <v>Arica</v>
      </c>
      <c r="O949" s="178" t="str">
        <f>VLOOKUP(A949,'BASE REGISTRO AGOSTO'!$A$1:$T$889,15,FALSE)</f>
        <v xml:space="preserve">Fono: 58-231440.
</v>
      </c>
      <c r="P949" s="178">
        <f>VLOOKUP(A949,'BASE REGISTRO AGOSTO'!$A$1:$T$889,16,FALSE)</f>
        <v>0</v>
      </c>
      <c r="Q949" s="178">
        <f>VLOOKUP(A949,'BASE REGISTRO AGOSTO'!$A$1:$T$889,17,FALSE)</f>
        <v>0</v>
      </c>
      <c r="R949" s="178">
        <f>VLOOKUP(A949,'BASE REGISTRO AGOSTO'!$A$1:$T$889,18,FALSE)</f>
        <v>91001</v>
      </c>
      <c r="S949" s="178" t="str">
        <f>VLOOKUP(A949,'BASE REGISTRO AGOSTO'!$A$1:$T$889,19,FALSE)</f>
        <v>No se acompañan. Aplica Informe Jurídico Nº 09, de  fecha 14 de marzo de 2011 del Departamento Jurídico y Dictamen Nº 070791, de 2009, de la Contraloría General de la República</v>
      </c>
      <c r="T949" s="183">
        <f>VLOOKUP(A949,'BASE REGISTRO AGOSTO'!$A$1:$T$889,20,FALSE)</f>
        <v>42054</v>
      </c>
      <c r="U949" s="177">
        <v>7542</v>
      </c>
      <c r="V949" s="179">
        <v>0</v>
      </c>
      <c r="W949" s="179">
        <v>50756172</v>
      </c>
      <c r="X949" s="180">
        <v>44469</v>
      </c>
      <c r="Y949" s="176" t="s">
        <v>6489</v>
      </c>
      <c r="Z949" s="176" t="s">
        <v>6490</v>
      </c>
      <c r="AA949" s="181" t="s">
        <v>6509</v>
      </c>
    </row>
    <row r="950" spans="1:27" ht="15.75" customHeight="1" x14ac:dyDescent="0.2">
      <c r="A950" s="177">
        <v>7543</v>
      </c>
      <c r="B950" s="178" t="str">
        <f>VLOOKUP(A950,'BASE REGISTRO AGOSTO'!$A$1:$T$889,2,FALSE)</f>
        <v xml:space="preserve">
I. Municipalidad de Til Til
</v>
      </c>
      <c r="C950" s="178">
        <f>VLOOKUP(A950,'BASE REGISTRO AGOSTO'!$A$1:$T$889,3,FALSE)</f>
        <v>690716003</v>
      </c>
      <c r="D950" s="178" t="str">
        <f>VLOOKUP(A950,'BASE REGISTRO AGOSTO'!$A$1:$T$889,4,FALSE)</f>
        <v>Municipalidad</v>
      </c>
      <c r="E950" s="178" t="str">
        <f>VLOOKUP(A950,'BASE REGISTRO AGOSTO'!$A$1:$T$889,5,FALSE)</f>
        <v>Constitución Política de la República, artículo 107.</v>
      </c>
      <c r="F950" s="178" t="str">
        <f>VLOOKUP(A950,'BASE REGISTRO AGOSTO'!$A$1:$T$889,6,FALSE)</f>
        <v>Indefinida.</v>
      </c>
      <c r="G950" s="178" t="str">
        <f>VLOOKUP(A950,'BASE REGISTRO AGOSTO'!$A$1:$T$889,7,FALSE)</f>
        <v>Según Ley Orgánica Nº 18.695, artículos 1º al 4º.</v>
      </c>
      <c r="H950" s="178" t="str">
        <f>VLOOKUP(A950,'BASE REGISTRO AGOSTO'!$A$1:$T$889,8,FALSE)</f>
        <v>no tiene</v>
      </c>
      <c r="I950" s="178">
        <f>VLOOKUP(A950,'BASE REGISTRO AGOSTO'!$A$1:$T$889,9,FALSE)</f>
        <v>0</v>
      </c>
      <c r="J950" s="178">
        <f>VLOOKUP(A950,'BASE REGISTRO AGOSTO'!$A$1:$T$889,10,FALSE)</f>
        <v>0</v>
      </c>
      <c r="K950" s="178" t="str">
        <f>VLOOKUP(A950,'BASE REGISTRO AGOSTO'!$A$1:$T$889,11,FALSE)</f>
        <v xml:space="preserve">Luis Valenzuela Cruzat
</v>
      </c>
      <c r="L950" s="178" t="str">
        <f>VLOOKUP(A950,'BASE REGISTRO AGOSTO'!$A$1:$T$889,12,FALSE)</f>
        <v xml:space="preserve">Arturo Prat Nº 200, comuna de Til Til, Región Metropolitana.
</v>
      </c>
      <c r="M950" s="178" t="str">
        <f>VLOOKUP(A950,'BASE REGISTRO AGOSTO'!$A$1:$T$889,13,FALSE)</f>
        <v>XIII</v>
      </c>
      <c r="N950" s="178" t="str">
        <f>VLOOKUP(A950,'BASE REGISTRO AGOSTO'!$A$1:$T$889,14,FALSE)</f>
        <v>Til Til</v>
      </c>
      <c r="O950" s="178" t="str">
        <f>VLOOKUP(A950,'BASE REGISTRO AGOSTO'!$A$1:$T$889,15,FALSE)</f>
        <v xml:space="preserve">Fono: 976960915- 977903144             Fono: 228105821
</v>
      </c>
      <c r="P950" s="178" t="str">
        <f>VLOOKUP(A950,'BASE REGISTRO AGOSTO'!$A$1:$T$889,16,FALSE)</f>
        <v>opdtiltil@gmail.com
alcaldevalenzuela@tiltil.cl</v>
      </c>
      <c r="Q950" s="178">
        <f>VLOOKUP(A950,'BASE REGISTRO AGOSTO'!$A$1:$T$889,17,FALSE)</f>
        <v>0</v>
      </c>
      <c r="R950" s="178">
        <f>VLOOKUP(A950,'BASE REGISTRO AGOSTO'!$A$1:$T$889,18,FALSE)</f>
        <v>91001</v>
      </c>
      <c r="S950" s="178" t="str">
        <f>VLOOKUP(A950,'BASE REGISTRO AGOSTO'!$A$1:$T$889,19,FALSE)</f>
        <v>No se acompañan. Aplica Informe Jurídico Nº 09, de  fecha 14 de marzo de 2011 del Departamento Jurídico y Dictamen Nº 070791, de 2009, de la Contraloría General de la República</v>
      </c>
      <c r="T950" s="183">
        <f>VLOOKUP(A950,'BASE REGISTRO AGOSTO'!$A$1:$T$889,20,FALSE)</f>
        <v>42058</v>
      </c>
      <c r="U950" s="177">
        <v>7543</v>
      </c>
      <c r="V950" s="179">
        <v>0</v>
      </c>
      <c r="W950" s="179">
        <v>28514650</v>
      </c>
      <c r="X950" s="180">
        <v>44469</v>
      </c>
      <c r="Y950" s="176" t="s">
        <v>6489</v>
      </c>
      <c r="Z950" s="176" t="s">
        <v>6490</v>
      </c>
      <c r="AA950" s="181" t="s">
        <v>7472</v>
      </c>
    </row>
    <row r="951" spans="1:27" ht="15.75" customHeight="1" x14ac:dyDescent="0.2">
      <c r="A951" s="177">
        <v>7544</v>
      </c>
      <c r="B951" s="178" t="str">
        <f>VLOOKUP(A951,'BASE REGISTRO AGOSTO'!$A$1:$T$889,2,FALSE)</f>
        <v xml:space="preserve">
I. Municipalidad de Concón
</v>
      </c>
      <c r="C951" s="178">
        <f>VLOOKUP(A951,'BASE REGISTRO AGOSTO'!$A$1:$T$889,3,FALSE)</f>
        <v>735686003</v>
      </c>
      <c r="D951" s="178" t="str">
        <f>VLOOKUP(A951,'BASE REGISTRO AGOSTO'!$A$1:$T$889,4,FALSE)</f>
        <v>Municipalidad</v>
      </c>
      <c r="E951" s="178" t="str">
        <f>VLOOKUP(A951,'BASE REGISTRO AGOSTO'!$A$1:$T$889,5,FALSE)</f>
        <v>Constitución Política de la República, artículo 107.</v>
      </c>
      <c r="F951" s="178" t="str">
        <f>VLOOKUP(A951,'BASE REGISTRO AGOSTO'!$A$1:$T$889,6,FALSE)</f>
        <v>Indefinida.</v>
      </c>
      <c r="G951" s="178" t="str">
        <f>VLOOKUP(A951,'BASE REGISTRO AGOSTO'!$A$1:$T$889,7,FALSE)</f>
        <v>Según Ley Orgánica Nº 18.695, artículos 1º al 4º.</v>
      </c>
      <c r="H951" s="178" t="str">
        <f>VLOOKUP(A951,'BASE REGISTRO AGOSTO'!$A$1:$T$889,8,FALSE)</f>
        <v>no tiene</v>
      </c>
      <c r="I951" s="178">
        <f>VLOOKUP(A951,'BASE REGISTRO AGOSTO'!$A$1:$T$889,9,FALSE)</f>
        <v>0</v>
      </c>
      <c r="J951" s="178">
        <f>VLOOKUP(A951,'BASE REGISTRO AGOSTO'!$A$1:$T$889,10,FALSE)</f>
        <v>0</v>
      </c>
      <c r="K951" s="178" t="str">
        <f>VLOOKUP(A951,'BASE REGISTRO AGOSTO'!$A$1:$T$889,11,FALSE)</f>
        <v>FREDDY ANTONIO RAMIREZ VILLALOBOS, RUT: 8.526.167-3</v>
      </c>
      <c r="L951" s="178" t="str">
        <f>VLOOKUP(A951,'BASE REGISTRO AGOSTO'!$A$1:$T$889,12,FALSE)</f>
        <v xml:space="preserve">1. Avenida Santa Laura Nº 567, comuna de Concón, Región de Valparaíso.
</v>
      </c>
      <c r="M951" s="178" t="str">
        <f>VLOOKUP(A951,'BASE REGISTRO AGOSTO'!$A$1:$T$889,13,FALSE)</f>
        <v>V</v>
      </c>
      <c r="N951" s="178" t="str">
        <f>VLOOKUP(A951,'BASE REGISTRO AGOSTO'!$A$1:$T$889,14,FALSE)</f>
        <v xml:space="preserve"> Concón</v>
      </c>
      <c r="O951" s="178" t="str">
        <f>VLOOKUP(A951,'BASE REGISTRO AGOSTO'!$A$1:$T$889,15,FALSE)</f>
        <v xml:space="preserve">. Teléfono: (56 32) 381 6000 </v>
      </c>
      <c r="P951" s="178" t="str">
        <f>VLOOKUP(A951,'BASE REGISTRO AGOSTO'!$A$1:$T$889,16,FALSE)</f>
        <v>oficinadepartes@concon.cl       alcaldia@concon.cl</v>
      </c>
      <c r="Q951" s="178">
        <f>VLOOKUP(A951,'BASE REGISTRO AGOSTO'!$A$1:$T$889,17,FALSE)</f>
        <v>0</v>
      </c>
      <c r="R951" s="178">
        <f>VLOOKUP(A951,'BASE REGISTRO AGOSTO'!$A$1:$T$889,18,FALSE)</f>
        <v>91001</v>
      </c>
      <c r="S951" s="178" t="str">
        <f>VLOOKUP(A951,'BASE REGISTRO AGOSTO'!$A$1:$T$889,19,FALSE)</f>
        <v>No se acompañan. Aplica Informe Jurídico Nº 09, de  fecha 14 de marzo de 2011 del Departamento Jurídico y Dictamen Nº 070791, de 2009, de la Contraloría General de la República</v>
      </c>
      <c r="T951" s="183">
        <f>VLOOKUP(A951,'BASE REGISTRO AGOSTO'!$A$1:$T$889,20,FALSE)</f>
        <v>42059</v>
      </c>
      <c r="U951" s="177">
        <v>7544</v>
      </c>
      <c r="V951" s="179">
        <v>4149667</v>
      </c>
      <c r="W951" s="179">
        <v>29168025</v>
      </c>
      <c r="X951" s="180">
        <v>44469</v>
      </c>
      <c r="Y951" s="176" t="s">
        <v>6489</v>
      </c>
      <c r="Z951" s="176" t="s">
        <v>6490</v>
      </c>
      <c r="AA951" s="181" t="s">
        <v>6643</v>
      </c>
    </row>
    <row r="952" spans="1:27" ht="15.75" customHeight="1" x14ac:dyDescent="0.2">
      <c r="A952" s="177">
        <v>7545</v>
      </c>
      <c r="B952" s="178" t="str">
        <f>VLOOKUP(A952,'BASE REGISTRO AGOSTO'!$A$1:$T$889,2,FALSE)</f>
        <v xml:space="preserve">
I. Municipalidad de Puchuncaví
</v>
      </c>
      <c r="C952" s="178">
        <f>VLOOKUP(A952,'BASE REGISTRO AGOSTO'!$A$1:$T$889,3,FALSE)</f>
        <v>690608006</v>
      </c>
      <c r="D952" s="178" t="str">
        <f>VLOOKUP(A952,'BASE REGISTRO AGOSTO'!$A$1:$T$889,4,FALSE)</f>
        <v>Municipalidad</v>
      </c>
      <c r="E952" s="178" t="str">
        <f>VLOOKUP(A952,'BASE REGISTRO AGOSTO'!$A$1:$T$889,5,FALSE)</f>
        <v>Constitución Política de la República, artículo 107.</v>
      </c>
      <c r="F952" s="178" t="str">
        <f>VLOOKUP(A952,'BASE REGISTRO AGOSTO'!$A$1:$T$889,6,FALSE)</f>
        <v>Indefinida.</v>
      </c>
      <c r="G952" s="178" t="str">
        <f>VLOOKUP(A952,'BASE REGISTRO AGOSTO'!$A$1:$T$889,7,FALSE)</f>
        <v>Según Ley Orgánica Nº 18.695, artículos 1º al 4º.</v>
      </c>
      <c r="H952" s="178" t="str">
        <f>VLOOKUP(A952,'BASE REGISTRO AGOSTO'!$A$1:$T$889,8,FALSE)</f>
        <v>no tiene</v>
      </c>
      <c r="I952" s="178">
        <f>VLOOKUP(A952,'BASE REGISTRO AGOSTO'!$A$1:$T$889,9,FALSE)</f>
        <v>0</v>
      </c>
      <c r="J952" s="178">
        <f>VLOOKUP(A952,'BASE REGISTRO AGOSTO'!$A$1:$T$889,10,FALSE)</f>
        <v>0</v>
      </c>
      <c r="K952" s="178" t="str">
        <f>VLOOKUP(A952,'BASE REGISTRO AGOSTO'!$A$1:$T$889,11,FALSE)</f>
        <v>Marcos Morales Ureta</v>
      </c>
      <c r="L952" s="178" t="str">
        <f>VLOOKUP(A952,'BASE REGISTRO AGOSTO'!$A$1:$T$889,12,FALSE)</f>
        <v xml:space="preserve">Avenida Bernardo O´Higgins Nº 70, comuna de Puchuncaví, Región de Valparaíso. 
</v>
      </c>
      <c r="M952" s="178" t="str">
        <f>VLOOKUP(A952,'BASE REGISTRO AGOSTO'!$A$1:$T$889,13,FALSE)</f>
        <v>V</v>
      </c>
      <c r="N952" s="178" t="str">
        <f>VLOOKUP(A952,'BASE REGISTRO AGOSTO'!$A$1:$T$889,14,FALSE)</f>
        <v>Puchuncaví</v>
      </c>
      <c r="O952" s="178" t="str">
        <f>VLOOKUP(A952,'BASE REGISTRO AGOSTO'!$A$1:$T$889,15,FALSE)</f>
        <v>Fono: (32) 2139603</v>
      </c>
      <c r="P952" s="178">
        <f>VLOOKUP(A952,'BASE REGISTRO AGOSTO'!$A$1:$T$889,16,FALSE)</f>
        <v>0</v>
      </c>
      <c r="Q952" s="178">
        <f>VLOOKUP(A952,'BASE REGISTRO AGOSTO'!$A$1:$T$889,17,FALSE)</f>
        <v>0</v>
      </c>
      <c r="R952" s="178">
        <f>VLOOKUP(A952,'BASE REGISTRO AGOSTO'!$A$1:$T$889,18,FALSE)</f>
        <v>91001</v>
      </c>
      <c r="S952" s="178" t="str">
        <f>VLOOKUP(A952,'BASE REGISTRO AGOSTO'!$A$1:$T$889,19,FALSE)</f>
        <v>No se acompañan. Aplica Informe Jurídico Nº 09, de  fecha 14 de marzo de 2011 del Departamento Jurídico y Dictamen Nº 070791, de 2009, de la Contraloría General de la República</v>
      </c>
      <c r="T952" s="183">
        <f>VLOOKUP(A952,'BASE REGISTRO AGOSTO'!$A$1:$T$889,20,FALSE)</f>
        <v>42059</v>
      </c>
      <c r="U952" s="177">
        <v>7545</v>
      </c>
      <c r="V952" s="179">
        <v>7011488</v>
      </c>
      <c r="W952" s="179">
        <v>25001738</v>
      </c>
      <c r="X952" s="180">
        <v>44469</v>
      </c>
      <c r="Y952" s="176" t="s">
        <v>6489</v>
      </c>
      <c r="Z952" s="176" t="s">
        <v>6490</v>
      </c>
      <c r="AA952" s="181" t="s">
        <v>6634</v>
      </c>
    </row>
    <row r="953" spans="1:27" ht="15.75" customHeight="1" x14ac:dyDescent="0.2">
      <c r="A953" s="177">
        <v>7546</v>
      </c>
      <c r="B953" s="178" t="str">
        <f>VLOOKUP(A953,'BASE REGISTRO AGOSTO'!$A$1:$T$889,2,FALSE)</f>
        <v xml:space="preserve">
I. Municipalidad de Freirina
</v>
      </c>
      <c r="C953" s="178" t="str">
        <f>VLOOKUP(A953,'BASE REGISTRO AGOSTO'!$A$1:$T$889,3,FALSE)</f>
        <v>69030600K</v>
      </c>
      <c r="D953" s="178" t="str">
        <f>VLOOKUP(A953,'BASE REGISTRO AGOSTO'!$A$1:$T$889,4,FALSE)</f>
        <v>Municipalidad</v>
      </c>
      <c r="E953" s="178" t="str">
        <f>VLOOKUP(A953,'BASE REGISTRO AGOSTO'!$A$1:$T$889,5,FALSE)</f>
        <v>Constitución Política de la República, artículo 107.</v>
      </c>
      <c r="F953" s="178" t="str">
        <f>VLOOKUP(A953,'BASE REGISTRO AGOSTO'!$A$1:$T$889,6,FALSE)</f>
        <v>Indefinida.</v>
      </c>
      <c r="G953" s="178" t="str">
        <f>VLOOKUP(A953,'BASE REGISTRO AGOSTO'!$A$1:$T$889,7,FALSE)</f>
        <v>Según Ley Orgánica Nº 18.695, artículos 1º al 4º.</v>
      </c>
      <c r="H953" s="178" t="str">
        <f>VLOOKUP(A953,'BASE REGISTRO AGOSTO'!$A$1:$T$889,8,FALSE)</f>
        <v>no tiene</v>
      </c>
      <c r="I953" s="178">
        <f>VLOOKUP(A953,'BASE REGISTRO AGOSTO'!$A$1:$T$889,9,FALSE)</f>
        <v>0</v>
      </c>
      <c r="J953" s="178">
        <f>VLOOKUP(A953,'BASE REGISTRO AGOSTO'!$A$1:$T$889,10,FALSE)</f>
        <v>0</v>
      </c>
      <c r="K953" s="178" t="str">
        <f>VLOOKUP(A953,'BASE REGISTRO AGOSTO'!$A$1:$T$889,11,FALSE)</f>
        <v xml:space="preserve">César Antonio Orellana Orellana, </v>
      </c>
      <c r="L953" s="178" t="str">
        <f>VLOOKUP(A953,'BASE REGISTRO AGOSTO'!$A$1:$T$889,12,FALSE)</f>
        <v xml:space="preserve">Edificio Consistorial, calle O´Higgins Nº 1016, comuna de Freirina, Región de Atacama. 
</v>
      </c>
      <c r="M953" s="178" t="str">
        <f>VLOOKUP(A953,'BASE REGISTRO AGOSTO'!$A$1:$T$889,13,FALSE)</f>
        <v>III</v>
      </c>
      <c r="N953" s="178" t="str">
        <f>VLOOKUP(A953,'BASE REGISTRO AGOSTO'!$A$1:$T$889,14,FALSE)</f>
        <v>Freirina</v>
      </c>
      <c r="O953" s="178" t="str">
        <f>VLOOKUP(A953,'BASE REGISTRO AGOSTO'!$A$1:$T$889,15,FALSE)</f>
        <v>569 74959304</v>
      </c>
      <c r="P953" s="178" t="str">
        <f>VLOOKUP(A953,'BASE REGISTRO AGOSTO'!$A$1:$T$889,16,FALSE)</f>
        <v xml:space="preserve"> alcalde@munifreirina.cl</v>
      </c>
      <c r="Q953" s="178">
        <f>VLOOKUP(A953,'BASE REGISTRO AGOSTO'!$A$1:$T$889,17,FALSE)</f>
        <v>0</v>
      </c>
      <c r="R953" s="178">
        <f>VLOOKUP(A953,'BASE REGISTRO AGOSTO'!$A$1:$T$889,18,FALSE)</f>
        <v>91001</v>
      </c>
      <c r="S953" s="178" t="str">
        <f>VLOOKUP(A953,'BASE REGISTRO AGOSTO'!$A$1:$T$889,19,FALSE)</f>
        <v>No se acompañan. Aplica Informe Jurídico Nº 09, de  fecha 14 de marzo de 2011 del Departamento Jurídico y Dictamen Nº 070791, de 2009, de la Contraloría General de la República</v>
      </c>
      <c r="T953" s="183">
        <f>VLOOKUP(A953,'BASE REGISTRO AGOSTO'!$A$1:$T$889,20,FALSE)</f>
        <v>42059</v>
      </c>
      <c r="U953" s="177">
        <v>7546</v>
      </c>
      <c r="V953" s="179">
        <v>8793612</v>
      </c>
      <c r="W953" s="179">
        <v>151593088</v>
      </c>
      <c r="X953" s="180">
        <v>44469</v>
      </c>
      <c r="Y953" s="176" t="s">
        <v>6489</v>
      </c>
      <c r="Z953" s="176" t="s">
        <v>6490</v>
      </c>
      <c r="AA953" s="181" t="s">
        <v>6562</v>
      </c>
    </row>
    <row r="954" spans="1:27" ht="15.75" customHeight="1" x14ac:dyDescent="0.2">
      <c r="A954" s="177">
        <v>7547</v>
      </c>
      <c r="B954" s="178" t="str">
        <f>VLOOKUP(A954,'BASE REGISTRO AGOSTO'!$A$1:$T$889,2,FALSE)</f>
        <v xml:space="preserve">
I. Municipalidad de Alto del Carmen
</v>
      </c>
      <c r="C954" s="178">
        <f>VLOOKUP(A954,'BASE REGISTRO AGOSTO'!$A$1:$T$889,3,FALSE)</f>
        <v>692519000</v>
      </c>
      <c r="D954" s="178" t="str">
        <f>VLOOKUP(A954,'BASE REGISTRO AGOSTO'!$A$1:$T$889,4,FALSE)</f>
        <v>Municipalidad</v>
      </c>
      <c r="E954" s="178" t="str">
        <f>VLOOKUP(A954,'BASE REGISTRO AGOSTO'!$A$1:$T$889,5,FALSE)</f>
        <v>Constitución Política de la República, artículo 107.</v>
      </c>
      <c r="F954" s="178" t="str">
        <f>VLOOKUP(A954,'BASE REGISTRO AGOSTO'!$A$1:$T$889,6,FALSE)</f>
        <v>Indefinida.</v>
      </c>
      <c r="G954" s="178" t="str">
        <f>VLOOKUP(A954,'BASE REGISTRO AGOSTO'!$A$1:$T$889,7,FALSE)</f>
        <v>Según Ley Orgánica Nº 18.695, artículos 1º al 4º.</v>
      </c>
      <c r="H954" s="178" t="str">
        <f>VLOOKUP(A954,'BASE REGISTRO AGOSTO'!$A$1:$T$889,8,FALSE)</f>
        <v>no tiene</v>
      </c>
      <c r="I954" s="178">
        <f>VLOOKUP(A954,'BASE REGISTRO AGOSTO'!$A$1:$T$889,9,FALSE)</f>
        <v>0</v>
      </c>
      <c r="J954" s="178">
        <f>VLOOKUP(A954,'BASE REGISTRO AGOSTO'!$A$1:$T$889,10,FALSE)</f>
        <v>0</v>
      </c>
      <c r="K954" s="178" t="str">
        <f>VLOOKUP(A954,'BASE REGISTRO AGOSTO'!$A$1:$T$889,11,FALSE)</f>
        <v xml:space="preserve">Cristian Didy Olivares Iriarte, </v>
      </c>
      <c r="L954" s="178" t="str">
        <f>VLOOKUP(A954,'BASE REGISTRO AGOSTO'!$A$1:$T$889,12,FALSE)</f>
        <v xml:space="preserve">Padre Alonso García S/N, comuna de Alto del Carmen, Región de Atacama. 
</v>
      </c>
      <c r="M954" s="178" t="str">
        <f>VLOOKUP(A954,'BASE REGISTRO AGOSTO'!$A$1:$T$889,13,FALSE)</f>
        <v>III</v>
      </c>
      <c r="N954" s="178" t="str">
        <f>VLOOKUP(A954,'BASE REGISTRO AGOSTO'!$A$1:$T$889,14,FALSE)</f>
        <v>Alto del Carmen</v>
      </c>
      <c r="O954" s="178" t="str">
        <f>VLOOKUP(A954,'BASE REGISTRO AGOSTO'!$A$1:$T$889,15,FALSE)</f>
        <v>51 2 610328
51 2 610334
51 2 400 500</v>
      </c>
      <c r="P954" s="178" t="str">
        <f>VLOOKUP(A954,'BASE REGISTRO AGOSTO'!$A$1:$T$889,16,FALSE)</f>
        <v xml:space="preserve">alcaldia@munialtodelcarmen.cl 
alcalde.olivares@munialtodelcarmen.cl </v>
      </c>
      <c r="Q954" s="178">
        <f>VLOOKUP(A954,'BASE REGISTRO AGOSTO'!$A$1:$T$889,17,FALSE)</f>
        <v>0</v>
      </c>
      <c r="R954" s="178">
        <f>VLOOKUP(A954,'BASE REGISTRO AGOSTO'!$A$1:$T$889,18,FALSE)</f>
        <v>91001</v>
      </c>
      <c r="S954" s="178" t="str">
        <f>VLOOKUP(A954,'BASE REGISTRO AGOSTO'!$A$1:$T$889,19,FALSE)</f>
        <v>No se acompañan. Aplica Informe Jurídico Nº 09, de  fecha 14 de marzo de 2011 del Departamento Jurídico y Dictamen Nº 070791, de 2009, de la Contraloría General de la República</v>
      </c>
      <c r="T954" s="183">
        <f>VLOOKUP(A954,'BASE REGISTRO AGOSTO'!$A$1:$T$889,20,FALSE)</f>
        <v>42059</v>
      </c>
      <c r="U954" s="177">
        <v>7547</v>
      </c>
      <c r="V954" s="179">
        <v>4730621</v>
      </c>
      <c r="W954" s="179">
        <v>33251552</v>
      </c>
      <c r="X954" s="180">
        <v>44469</v>
      </c>
      <c r="Y954" s="176" t="s">
        <v>6489</v>
      </c>
      <c r="Z954" s="176" t="s">
        <v>6490</v>
      </c>
      <c r="AA954" s="181" t="s">
        <v>6711</v>
      </c>
    </row>
    <row r="955" spans="1:27" ht="15.75" customHeight="1" x14ac:dyDescent="0.2">
      <c r="A955" s="177">
        <v>7548</v>
      </c>
      <c r="B955" s="178" t="str">
        <f>VLOOKUP(A955,'BASE REGISTRO AGOSTO'!$A$1:$T$889,2,FALSE)</f>
        <v xml:space="preserve">
I. Municipalidad de Tierra Amarilla
</v>
      </c>
      <c r="C955" s="178">
        <f>VLOOKUP(A955,'BASE REGISTRO AGOSTO'!$A$1:$T$889,3,FALSE)</f>
        <v>690304007</v>
      </c>
      <c r="D955" s="178" t="str">
        <f>VLOOKUP(A955,'BASE REGISTRO AGOSTO'!$A$1:$T$889,4,FALSE)</f>
        <v>Municipalidad</v>
      </c>
      <c r="E955" s="178" t="str">
        <f>VLOOKUP(A955,'BASE REGISTRO AGOSTO'!$A$1:$T$889,5,FALSE)</f>
        <v>Constitución Política de la República, artículo 107.</v>
      </c>
      <c r="F955" s="178" t="str">
        <f>VLOOKUP(A955,'BASE REGISTRO AGOSTO'!$A$1:$T$889,6,FALSE)</f>
        <v>Constitución Política de la República, artículo 107.</v>
      </c>
      <c r="G955" s="178" t="str">
        <f>VLOOKUP(A955,'BASE REGISTRO AGOSTO'!$A$1:$T$889,7,FALSE)</f>
        <v>Según Ley Orgánica Nº 18.695, artículos 1º al 4º.</v>
      </c>
      <c r="H955" s="178" t="str">
        <f>VLOOKUP(A955,'BASE REGISTRO AGOSTO'!$A$1:$T$889,8,FALSE)</f>
        <v>no tiene</v>
      </c>
      <c r="I955" s="178">
        <f>VLOOKUP(A955,'BASE REGISTRO AGOSTO'!$A$1:$T$889,9,FALSE)</f>
        <v>0</v>
      </c>
      <c r="J955" s="178">
        <f>VLOOKUP(A955,'BASE REGISTRO AGOSTO'!$A$1:$T$889,10,FALSE)</f>
        <v>0</v>
      </c>
      <c r="K955" s="178" t="str">
        <f>VLOOKUP(A955,'BASE REGISTRO AGOSTO'!$A$1:$T$889,11,FALSE)</f>
        <v>Mario Arturo Morales Carrasco</v>
      </c>
      <c r="L955" s="178" t="str">
        <f>VLOOKUP(A955,'BASE REGISTRO AGOSTO'!$A$1:$T$889,12,FALSE)</f>
        <v xml:space="preserve">Avenida Miguel Lemeur Nº 544, comuna de Tierra Amarilla, Región de Atacama. 
</v>
      </c>
      <c r="M955" s="178" t="str">
        <f>VLOOKUP(A955,'BASE REGISTRO AGOSTO'!$A$1:$T$889,13,FALSE)</f>
        <v>III</v>
      </c>
      <c r="N955" s="178" t="str">
        <f>VLOOKUP(A955,'BASE REGISTRO AGOSTO'!$A$1:$T$889,14,FALSE)</f>
        <v>Tierra Amarilla</v>
      </c>
      <c r="O955" s="178" t="str">
        <f>VLOOKUP(A955,'BASE REGISTRO AGOSTO'!$A$1:$T$889,15,FALSE)</f>
        <v xml:space="preserve">Fono: (52) 320017- 320054- 320277- 320936
</v>
      </c>
      <c r="P955" s="178" t="str">
        <f>VLOOKUP(A955,'BASE REGISTRO AGOSTO'!$A$1:$T$889,16,FALSE)</f>
        <v xml:space="preserve">: info@MuniTierraAmarilla.cl </v>
      </c>
      <c r="Q955" s="178">
        <f>VLOOKUP(A955,'BASE REGISTRO AGOSTO'!$A$1:$T$889,17,FALSE)</f>
        <v>0</v>
      </c>
      <c r="R955" s="178">
        <f>VLOOKUP(A955,'BASE REGISTRO AGOSTO'!$A$1:$T$889,18,FALSE)</f>
        <v>91001</v>
      </c>
      <c r="S955" s="178" t="str">
        <f>VLOOKUP(A955,'BASE REGISTRO AGOSTO'!$A$1:$T$889,19,FALSE)</f>
        <v>No se acompañan. Aplica Informe Jurídico Nº 09, de  fecha 14 de marzo de 2011 del Departamento Jurídico y Dictamen Nº 070791, de 2009, de la Contraloría General de la República</v>
      </c>
      <c r="T955" s="183">
        <f>VLOOKUP(A955,'BASE REGISTRO AGOSTO'!$A$1:$T$889,20,FALSE)</f>
        <v>42059</v>
      </c>
      <c r="U955" s="177">
        <v>7548</v>
      </c>
      <c r="V955" s="179">
        <v>3751871</v>
      </c>
      <c r="W955" s="179">
        <v>26138582</v>
      </c>
      <c r="X955" s="180">
        <v>44469</v>
      </c>
      <c r="Y955" s="176" t="s">
        <v>6489</v>
      </c>
      <c r="Z955" s="176" t="s">
        <v>6490</v>
      </c>
      <c r="AA955" s="181" t="s">
        <v>6712</v>
      </c>
    </row>
    <row r="956" spans="1:27" ht="15.75" customHeight="1" x14ac:dyDescent="0.2">
      <c r="A956" s="177">
        <v>7549</v>
      </c>
      <c r="B956" s="178" t="str">
        <f>VLOOKUP(A956,'BASE REGISTRO AGOSTO'!$A$1:$T$889,2,FALSE)</f>
        <v xml:space="preserve">
I. Municipalidad de Chañaral
</v>
      </c>
      <c r="C956" s="178">
        <f>VLOOKUP(A956,'BASE REGISTRO AGOSTO'!$A$1:$T$889,3,FALSE)</f>
        <v>690301008</v>
      </c>
      <c r="D956" s="178" t="str">
        <f>VLOOKUP(A956,'BASE REGISTRO AGOSTO'!$A$1:$T$889,4,FALSE)</f>
        <v>Municipalidad</v>
      </c>
      <c r="E956" s="178" t="str">
        <f>VLOOKUP(A956,'BASE REGISTRO AGOSTO'!$A$1:$T$889,5,FALSE)</f>
        <v>Constitución Política de la República, artículo 107.</v>
      </c>
      <c r="F956" s="178" t="str">
        <f>VLOOKUP(A956,'BASE REGISTRO AGOSTO'!$A$1:$T$889,6,FALSE)</f>
        <v>Indefinida.</v>
      </c>
      <c r="G956" s="178" t="str">
        <f>VLOOKUP(A956,'BASE REGISTRO AGOSTO'!$A$1:$T$889,7,FALSE)</f>
        <v>Según Ley Orgánica Nº 18.695, artículos 1º al 4º.</v>
      </c>
      <c r="H956" s="178" t="str">
        <f>VLOOKUP(A956,'BASE REGISTRO AGOSTO'!$A$1:$T$889,8,FALSE)</f>
        <v>no tiene</v>
      </c>
      <c r="I956" s="178">
        <f>VLOOKUP(A956,'BASE REGISTRO AGOSTO'!$A$1:$T$889,9,FALSE)</f>
        <v>0</v>
      </c>
      <c r="J956" s="178">
        <f>VLOOKUP(A956,'BASE REGISTRO AGOSTO'!$A$1:$T$889,10,FALSE)</f>
        <v>0</v>
      </c>
      <c r="K956" s="178" t="str">
        <f>VLOOKUP(A956,'BASE REGISTRO AGOSTO'!$A$1:$T$889,11,FALSE)</f>
        <v xml:space="preserve">Margarita Alicia Flores Salazar </v>
      </c>
      <c r="L956" s="178" t="str">
        <f>VLOOKUP(A956,'BASE REGISTRO AGOSTO'!$A$1:$T$889,12,FALSE)</f>
        <v xml:space="preserve">Almirante Latorre N°700, comuna de Chañaral, Región de Atacama. 
</v>
      </c>
      <c r="M956" s="178" t="str">
        <f>VLOOKUP(A956,'BASE REGISTRO AGOSTO'!$A$1:$T$889,13,FALSE)</f>
        <v>III</v>
      </c>
      <c r="N956" s="178" t="str">
        <f>VLOOKUP(A956,'BASE REGISTRO AGOSTO'!$A$1:$T$889,14,FALSE)</f>
        <v>Chañaral</v>
      </c>
      <c r="O956" s="178" t="str">
        <f>VLOOKUP(A956,'BASE REGISTRO AGOSTO'!$A$1:$T$889,15,FALSE)</f>
        <v>Fono: (52) 543301</v>
      </c>
      <c r="P956" s="178" t="str">
        <f>VLOOKUP(A956,'BASE REGISTRO AGOSTO'!$A$1:$T$889,16,FALSE)</f>
        <v xml:space="preserve">www.municipalidadchanaral.munichanaral.cl </v>
      </c>
      <c r="Q956" s="178">
        <f>VLOOKUP(A956,'BASE REGISTRO AGOSTO'!$A$1:$T$889,17,FALSE)</f>
        <v>0</v>
      </c>
      <c r="R956" s="178">
        <f>VLOOKUP(A956,'BASE REGISTRO AGOSTO'!$A$1:$T$889,18,FALSE)</f>
        <v>91001</v>
      </c>
      <c r="S956" s="178" t="str">
        <f>VLOOKUP(A956,'BASE REGISTRO AGOSTO'!$A$1:$T$889,19,FALSE)</f>
        <v>No se acompañan. Aplica Informe Jurídico Nº 09, de  fecha 14 de marzo de 2011 del Departamento Jurídico y Dictamen Nº 070791, de 2009, de la Contraloría General de la República</v>
      </c>
      <c r="T956" s="183">
        <f>VLOOKUP(A956,'BASE REGISTRO AGOSTO'!$A$1:$T$889,20,FALSE)</f>
        <v>42059</v>
      </c>
      <c r="U956" s="177">
        <v>7549</v>
      </c>
      <c r="V956" s="179">
        <v>4897589</v>
      </c>
      <c r="W956" s="179">
        <v>142758007</v>
      </c>
      <c r="X956" s="180">
        <v>44469</v>
      </c>
      <c r="Y956" s="176" t="s">
        <v>6489</v>
      </c>
      <c r="Z956" s="176" t="s">
        <v>6490</v>
      </c>
      <c r="AA956" s="181" t="s">
        <v>7487</v>
      </c>
    </row>
    <row r="957" spans="1:27" ht="15.75" customHeight="1" x14ac:dyDescent="0.2">
      <c r="A957" s="177">
        <v>7550</v>
      </c>
      <c r="B957" s="178" t="str">
        <f>VLOOKUP(A957,'BASE REGISTRO AGOSTO'!$A$1:$T$889,2,FALSE)</f>
        <v xml:space="preserve">
I. Municipalidad de Porvenir
</v>
      </c>
      <c r="C957" s="178">
        <f>VLOOKUP(A957,'BASE REGISTRO AGOSTO'!$A$1:$T$889,3,FALSE)</f>
        <v>692503007</v>
      </c>
      <c r="D957" s="178" t="str">
        <f>VLOOKUP(A957,'BASE REGISTRO AGOSTO'!$A$1:$T$889,4,FALSE)</f>
        <v>Municipalidad</v>
      </c>
      <c r="E957" s="178" t="str">
        <f>VLOOKUP(A957,'BASE REGISTRO AGOSTO'!$A$1:$T$889,5,FALSE)</f>
        <v>Constitución Política de la República, artículo 107.</v>
      </c>
      <c r="F957" s="178" t="str">
        <f>VLOOKUP(A957,'BASE REGISTRO AGOSTO'!$A$1:$T$889,6,FALSE)</f>
        <v>Indefinida.</v>
      </c>
      <c r="G957" s="178" t="str">
        <f>VLOOKUP(A957,'BASE REGISTRO AGOSTO'!$A$1:$T$889,7,FALSE)</f>
        <v>Según Ley Orgánica Nº 18.695, artículos 1º al 4º.</v>
      </c>
      <c r="H957" s="178" t="str">
        <f>VLOOKUP(A957,'BASE REGISTRO AGOSTO'!$A$1:$T$889,8,FALSE)</f>
        <v>no tiene</v>
      </c>
      <c r="I957" s="178">
        <f>VLOOKUP(A957,'BASE REGISTRO AGOSTO'!$A$1:$T$889,9,FALSE)</f>
        <v>0</v>
      </c>
      <c r="J957" s="178">
        <f>VLOOKUP(A957,'BASE REGISTRO AGOSTO'!$A$1:$T$889,10,FALSE)</f>
        <v>0</v>
      </c>
      <c r="K957" s="178" t="str">
        <f>VLOOKUP(A957,'BASE REGISTRO AGOSTO'!$A$1:$T$889,11,FALSE)</f>
        <v xml:space="preserve">Marisol Andrade Cárdenas, </v>
      </c>
      <c r="L957" s="178" t="str">
        <f>VLOOKUP(A957,'BASE REGISTRO AGOSTO'!$A$1:$T$889,12,FALSE)</f>
        <v xml:space="preserve">Zavattaro Nº 434, Comuna de Porvenir, Provincia de Tierra del Fuego, XII Región de Magallanes y la Antártica Chilena.
</v>
      </c>
      <c r="M957" s="178" t="str">
        <f>VLOOKUP(A957,'BASE REGISTRO AGOSTO'!$A$1:$T$889,13,FALSE)</f>
        <v>XII</v>
      </c>
      <c r="N957" s="178" t="str">
        <f>VLOOKUP(A957,'BASE REGISTRO AGOSTO'!$A$1:$T$889,14,FALSE)</f>
        <v>Porvenir</v>
      </c>
      <c r="O957" s="178" t="str">
        <f>VLOOKUP(A957,'BASE REGISTRO AGOSTO'!$A$1:$T$889,15,FALSE)</f>
        <v>Fono: (61)2581404-(61)2581189.</v>
      </c>
      <c r="P957" s="178" t="str">
        <f>VLOOKUP(A957,'BASE REGISTRO AGOSTO'!$A$1:$T$889,16,FALSE)</f>
        <v>rrozas@muniporvenir.cl</v>
      </c>
      <c r="Q957" s="178">
        <f>VLOOKUP(A957,'BASE REGISTRO AGOSTO'!$A$1:$T$889,17,FALSE)</f>
        <v>0</v>
      </c>
      <c r="R957" s="178">
        <f>VLOOKUP(A957,'BASE REGISTRO AGOSTO'!$A$1:$T$889,18,FALSE)</f>
        <v>91001</v>
      </c>
      <c r="S957" s="178" t="str">
        <f>VLOOKUP(A957,'BASE REGISTRO AGOSTO'!$A$1:$T$889,19,FALSE)</f>
        <v>No corresponde</v>
      </c>
      <c r="T957" s="183">
        <f>VLOOKUP(A957,'BASE REGISTRO AGOSTO'!$A$1:$T$889,20,FALSE)</f>
        <v>42059</v>
      </c>
      <c r="U957" s="177">
        <v>7550</v>
      </c>
      <c r="V957" s="179">
        <v>0</v>
      </c>
      <c r="W957" s="179">
        <v>37013221</v>
      </c>
      <c r="X957" s="180">
        <v>44469</v>
      </c>
      <c r="Y957" s="176" t="s">
        <v>6489</v>
      </c>
      <c r="Z957" s="176" t="s">
        <v>6490</v>
      </c>
      <c r="AA957" s="181" t="s">
        <v>6626</v>
      </c>
    </row>
    <row r="958" spans="1:27" ht="15.75" customHeight="1" x14ac:dyDescent="0.2">
      <c r="A958" s="177">
        <v>7553</v>
      </c>
      <c r="B958" s="178" t="str">
        <f>VLOOKUP(A958,'BASE REGISTRO AGOSTO'!$A$1:$T$889,2,FALSE)</f>
        <v xml:space="preserve">
I. Municipalidad de San Juan de La Costa
</v>
      </c>
      <c r="C958" s="178">
        <f>VLOOKUP(A958,'BASE REGISTRO AGOSTO'!$A$1:$T$889,3,FALSE)</f>
        <v>692518004</v>
      </c>
      <c r="D958" s="178" t="str">
        <f>VLOOKUP(A958,'BASE REGISTRO AGOSTO'!$A$1:$T$889,4,FALSE)</f>
        <v>Municipalidad</v>
      </c>
      <c r="E958" s="178" t="str">
        <f>VLOOKUP(A958,'BASE REGISTRO AGOSTO'!$A$1:$T$889,5,FALSE)</f>
        <v>Constitución Política de la República, artículo 107.</v>
      </c>
      <c r="F958" s="178" t="str">
        <f>VLOOKUP(A958,'BASE REGISTRO AGOSTO'!$A$1:$T$889,6,FALSE)</f>
        <v>Indefinida.</v>
      </c>
      <c r="G958" s="178" t="str">
        <f>VLOOKUP(A958,'BASE REGISTRO AGOSTO'!$A$1:$T$889,7,FALSE)</f>
        <v>Según Ley Orgánica Nº 18.695, artículos 1º al 4º.</v>
      </c>
      <c r="H958" s="178" t="str">
        <f>VLOOKUP(A958,'BASE REGISTRO AGOSTO'!$A$1:$T$889,8,FALSE)</f>
        <v>no tiene</v>
      </c>
      <c r="I958" s="178">
        <f>VLOOKUP(A958,'BASE REGISTRO AGOSTO'!$A$1:$T$889,9,FALSE)</f>
        <v>0</v>
      </c>
      <c r="J958" s="178">
        <f>VLOOKUP(A958,'BASE REGISTRO AGOSTO'!$A$1:$T$889,10,FALSE)</f>
        <v>0</v>
      </c>
      <c r="K958" s="178" t="str">
        <f>VLOOKUP(A958,'BASE REGISTRO AGOSTO'!$A$1:$T$889,11,FALSE)</f>
        <v>Bernardo Candía Henríquez, Alcalde.
Luis Alberto Barría Obando, subrogará al Alcalde entre el 16 de abril y el 17 de mayo de 2021.</v>
      </c>
      <c r="L958" s="178" t="str">
        <f>VLOOKUP(A958,'BASE REGISTRO AGOSTO'!$A$1:$T$889,12,FALSE)</f>
        <v xml:space="preserve">Avenida Nueva Sur s/n, Puaucho, comuna de San Juan de La Costa, Región de Los Lagos
</v>
      </c>
      <c r="M958" s="178" t="str">
        <f>VLOOKUP(A958,'BASE REGISTRO AGOSTO'!$A$1:$T$889,13,FALSE)</f>
        <v>X</v>
      </c>
      <c r="N958" s="178" t="str">
        <f>VLOOKUP(A958,'BASE REGISTRO AGOSTO'!$A$1:$T$889,14,FALSE)</f>
        <v>San Juan de La Costa</v>
      </c>
      <c r="O958" s="178" t="str">
        <f>VLOOKUP(A958,'BASE REGISTRO AGOSTO'!$A$1:$T$889,15,FALSE)</f>
        <v xml:space="preserve">Fono: 064-2261911
</v>
      </c>
      <c r="P958" s="178" t="str">
        <f>VLOOKUP(A958,'BASE REGISTRO AGOSTO'!$A$1:$T$889,16,FALSE)</f>
        <v xml:space="preserve"> alcaldía@sanjuandelacosta.cl</v>
      </c>
      <c r="Q958" s="178">
        <f>VLOOKUP(A958,'BASE REGISTRO AGOSTO'!$A$1:$T$889,17,FALSE)</f>
        <v>0</v>
      </c>
      <c r="R958" s="178">
        <f>VLOOKUP(A958,'BASE REGISTRO AGOSTO'!$A$1:$T$889,18,FALSE)</f>
        <v>91001</v>
      </c>
      <c r="S958" s="178" t="str">
        <f>VLOOKUP(A958,'BASE REGISTRO AGOSTO'!$A$1:$T$889,19,FALSE)</f>
        <v>No se acompañan. Aplica Informe Jurídico Nº 09, de fecha 14 de marzo de 2011 del Departamento Jurídico y Dictamen Nº 070791, de 2009, de la Contraloría General de la República.</v>
      </c>
      <c r="T958" s="183">
        <f>VLOOKUP(A958,'BASE REGISTRO AGOSTO'!$A$1:$T$889,20,FALSE)</f>
        <v>42061</v>
      </c>
      <c r="U958" s="177">
        <v>7553</v>
      </c>
      <c r="V958" s="179">
        <v>3262498</v>
      </c>
      <c r="W958" s="179">
        <v>22932106</v>
      </c>
      <c r="X958" s="180">
        <v>44469</v>
      </c>
      <c r="Y958" s="176" t="s">
        <v>6489</v>
      </c>
      <c r="Z958" s="176" t="s">
        <v>6490</v>
      </c>
      <c r="AA958" s="181" t="s">
        <v>6713</v>
      </c>
    </row>
    <row r="959" spans="1:27" ht="15.75" customHeight="1" x14ac:dyDescent="0.2">
      <c r="A959" s="177">
        <v>7554</v>
      </c>
      <c r="B959" s="178" t="str">
        <f>VLOOKUP(A959,'BASE REGISTRO AGOSTO'!$A$1:$T$889,2,FALSE)</f>
        <v xml:space="preserve">
I. Municipalidad de Providencia
</v>
      </c>
      <c r="C959" s="178">
        <f>VLOOKUP(A959,'BASE REGISTRO AGOSTO'!$A$1:$T$889,3,FALSE)</f>
        <v>690703009</v>
      </c>
      <c r="D959" s="178" t="str">
        <f>VLOOKUP(A959,'BASE REGISTRO AGOSTO'!$A$1:$T$889,4,FALSE)</f>
        <v>Municipalidad</v>
      </c>
      <c r="E959" s="178" t="str">
        <f>VLOOKUP(A959,'BASE REGISTRO AGOSTO'!$A$1:$T$889,5,FALSE)</f>
        <v>Constitución Política de la República, artículo 107.</v>
      </c>
      <c r="F959" s="178" t="str">
        <f>VLOOKUP(A959,'BASE REGISTRO AGOSTO'!$A$1:$T$889,6,FALSE)</f>
        <v>Indefinida.</v>
      </c>
      <c r="G959" s="178" t="str">
        <f>VLOOKUP(A959,'BASE REGISTRO AGOSTO'!$A$1:$T$889,7,FALSE)</f>
        <v>Según Ley Orgánica Nº 18.695, artículos 1º al 4º.</v>
      </c>
      <c r="H959" s="178" t="str">
        <f>VLOOKUP(A959,'BASE REGISTRO AGOSTO'!$A$1:$T$889,8,FALSE)</f>
        <v>no tiene</v>
      </c>
      <c r="I959" s="178">
        <f>VLOOKUP(A959,'BASE REGISTRO AGOSTO'!$A$1:$T$889,9,FALSE)</f>
        <v>0</v>
      </c>
      <c r="J959" s="178">
        <f>VLOOKUP(A959,'BASE REGISTRO AGOSTO'!$A$1:$T$889,10,FALSE)</f>
        <v>0</v>
      </c>
      <c r="K959" s="178" t="str">
        <f>VLOOKUP(A959,'BASE REGISTRO AGOSTO'!$A$1:$T$889,11,FALSE)</f>
        <v xml:space="preserve">Evelyn Rose Matthei Fornet, </v>
      </c>
      <c r="L959" s="178" t="str">
        <f>VLOOKUP(A959,'BASE REGISTRO AGOSTO'!$A$1:$T$889,12,FALSE)</f>
        <v xml:space="preserve">Avenida de Valdivia Nº 963, comuna de Providencia, Región Metropolitana
</v>
      </c>
      <c r="M959" s="178" t="str">
        <f>VLOOKUP(A959,'BASE REGISTRO AGOSTO'!$A$1:$T$889,13,FALSE)</f>
        <v>XIII</v>
      </c>
      <c r="N959" s="178" t="str">
        <f>VLOOKUP(A959,'BASE REGISTRO AGOSTO'!$A$1:$T$889,14,FALSE)</f>
        <v>Providencia</v>
      </c>
      <c r="O959" s="178" t="str">
        <f>VLOOKUP(A959,'BASE REGISTRO AGOSTO'!$A$1:$T$889,15,FALSE)</f>
        <v>Fono: 226543435</v>
      </c>
      <c r="P959" s="178" t="str">
        <f>VLOOKUP(A959,'BASE REGISTRO AGOSTO'!$A$1:$T$889,16,FALSE)</f>
        <v>evelyn.matthei@providencia.cl
opd@providencia.cl</v>
      </c>
      <c r="Q959" s="178">
        <f>VLOOKUP(A959,'BASE REGISTRO AGOSTO'!$A$1:$T$889,17,FALSE)</f>
        <v>0</v>
      </c>
      <c r="R959" s="178">
        <f>VLOOKUP(A959,'BASE REGISTRO AGOSTO'!$A$1:$T$889,18,FALSE)</f>
        <v>91001</v>
      </c>
      <c r="S959" s="178" t="str">
        <f>VLOOKUP(A959,'BASE REGISTRO AGOSTO'!$A$1:$T$889,19,FALSE)</f>
        <v>No corresponde</v>
      </c>
      <c r="T959" s="183">
        <f>VLOOKUP(A959,'BASE REGISTRO AGOSTO'!$A$1:$T$889,20,FALSE)</f>
        <v>42061</v>
      </c>
      <c r="U959" s="177">
        <v>7554</v>
      </c>
      <c r="V959" s="179">
        <v>4006576</v>
      </c>
      <c r="W959" s="179">
        <v>28046032</v>
      </c>
      <c r="X959" s="180">
        <v>44469</v>
      </c>
      <c r="Y959" s="176" t="s">
        <v>6489</v>
      </c>
      <c r="Z959" s="176" t="s">
        <v>6490</v>
      </c>
      <c r="AA959" s="181" t="s">
        <v>70</v>
      </c>
    </row>
    <row r="960" spans="1:27" ht="15.75" customHeight="1" x14ac:dyDescent="0.2">
      <c r="A960" s="177">
        <v>7555</v>
      </c>
      <c r="B960" s="178" t="str">
        <f>VLOOKUP(A960,'BASE REGISTRO AGOSTO'!$A$1:$T$889,2,FALSE)</f>
        <v xml:space="preserve">
I. Municipalidad de Llanquihue
</v>
      </c>
      <c r="C960" s="178">
        <f>VLOOKUP(A960,'BASE REGISTRO AGOSTO'!$A$1:$T$889,3,FALSE)</f>
        <v>692203003</v>
      </c>
      <c r="D960" s="178" t="str">
        <f>VLOOKUP(A960,'BASE REGISTRO AGOSTO'!$A$1:$T$889,4,FALSE)</f>
        <v>Municipalidad</v>
      </c>
      <c r="E960" s="178" t="str">
        <f>VLOOKUP(A960,'BASE REGISTRO AGOSTO'!$A$1:$T$889,5,FALSE)</f>
        <v>Constitución Política de la República, artículo 107.</v>
      </c>
      <c r="F960" s="178" t="str">
        <f>VLOOKUP(A960,'BASE REGISTRO AGOSTO'!$A$1:$T$889,6,FALSE)</f>
        <v>Indefinida.</v>
      </c>
      <c r="G960" s="178" t="str">
        <f>VLOOKUP(A960,'BASE REGISTRO AGOSTO'!$A$1:$T$889,7,FALSE)</f>
        <v>Según Ley Orgánica Nº 18.695, artículos 1º al 4º.</v>
      </c>
      <c r="H960" s="178" t="str">
        <f>VLOOKUP(A960,'BASE REGISTRO AGOSTO'!$A$1:$T$889,8,FALSE)</f>
        <v>no tiene</v>
      </c>
      <c r="I960" s="178">
        <f>VLOOKUP(A960,'BASE REGISTRO AGOSTO'!$A$1:$T$889,9,FALSE)</f>
        <v>0</v>
      </c>
      <c r="J960" s="178">
        <f>VLOOKUP(A960,'BASE REGISTRO AGOSTO'!$A$1:$T$889,10,FALSE)</f>
        <v>0</v>
      </c>
      <c r="K960" s="178" t="str">
        <f>VLOOKUP(A960,'BASE REGISTRO AGOSTO'!$A$1:$T$889,11,FALSE)</f>
        <v xml:space="preserve">Pablo Andrés Flores Merino
</v>
      </c>
      <c r="L960" s="178" t="str">
        <f>VLOOKUP(A960,'BASE REGISTRO AGOSTO'!$A$1:$T$889,12,FALSE)</f>
        <v xml:space="preserve">Erardo Werner Nº 450, comuna de Llanquihue, Región de Los Lagos. 
</v>
      </c>
      <c r="M960" s="178" t="str">
        <f>VLOOKUP(A960,'BASE REGISTRO AGOSTO'!$A$1:$T$889,13,FALSE)</f>
        <v>X</v>
      </c>
      <c r="N960" s="178" t="str">
        <f>VLOOKUP(A960,'BASE REGISTRO AGOSTO'!$A$1:$T$889,14,FALSE)</f>
        <v>Llanquihue,</v>
      </c>
      <c r="O960" s="178" t="str">
        <f>VLOOKUP(A960,'BASE REGISTRO AGOSTO'!$A$1:$T$889,15,FALSE)</f>
        <v>Fono: 2244540- 2244500</v>
      </c>
      <c r="P960" s="178" t="str">
        <f>VLOOKUP(A960,'BASE REGISTRO AGOSTO'!$A$1:$T$889,16,FALSE)</f>
        <v>victorangulo_concejal@hotmail.com/secretariaalcalde@llanquihue.cl</v>
      </c>
      <c r="Q960" s="178">
        <f>VLOOKUP(A960,'BASE REGISTRO AGOSTO'!$A$1:$T$889,17,FALSE)</f>
        <v>0</v>
      </c>
      <c r="R960" s="178">
        <f>VLOOKUP(A960,'BASE REGISTRO AGOSTO'!$A$1:$T$889,18,FALSE)</f>
        <v>91001</v>
      </c>
      <c r="S960" s="178" t="str">
        <f>VLOOKUP(A960,'BASE REGISTRO AGOSTO'!$A$1:$T$889,19,FALSE)</f>
        <v>No corresponde</v>
      </c>
      <c r="T960" s="183">
        <f>VLOOKUP(A960,'BASE REGISTRO AGOSTO'!$A$1:$T$889,20,FALSE)</f>
        <v>42061</v>
      </c>
      <c r="U960" s="177">
        <v>7555</v>
      </c>
      <c r="V960" s="179">
        <v>4893746</v>
      </c>
      <c r="W960" s="179">
        <v>34398152</v>
      </c>
      <c r="X960" s="180">
        <v>44469</v>
      </c>
      <c r="Y960" s="176" t="s">
        <v>6489</v>
      </c>
      <c r="Z960" s="176" t="s">
        <v>6490</v>
      </c>
      <c r="AA960" s="181" t="s">
        <v>6657</v>
      </c>
    </row>
    <row r="961" spans="1:27" ht="15.75" customHeight="1" x14ac:dyDescent="0.2">
      <c r="A961" s="177">
        <v>7557</v>
      </c>
      <c r="B961" s="178" t="str">
        <f>VLOOKUP(A961,'BASE REGISTRO AGOSTO'!$A$1:$T$889,2,FALSE)</f>
        <v xml:space="preserve">
I. Municipalidad de Curepto
</v>
      </c>
      <c r="C961" s="178">
        <f>VLOOKUP(A961,'BASE REGISTRO AGOSTO'!$A$1:$T$889,3,FALSE)</f>
        <v>691103005</v>
      </c>
      <c r="D961" s="178" t="str">
        <f>VLOOKUP(A961,'BASE REGISTRO AGOSTO'!$A$1:$T$889,4,FALSE)</f>
        <v>Municipalidad</v>
      </c>
      <c r="E961" s="178" t="str">
        <f>VLOOKUP(A961,'BASE REGISTRO AGOSTO'!$A$1:$T$889,5,FALSE)</f>
        <v>Constitución Política de la República, artículo 107.</v>
      </c>
      <c r="F961" s="178" t="str">
        <f>VLOOKUP(A961,'BASE REGISTRO AGOSTO'!$A$1:$T$889,6,FALSE)</f>
        <v>Indefinida.</v>
      </c>
      <c r="G961" s="178" t="str">
        <f>VLOOKUP(A961,'BASE REGISTRO AGOSTO'!$A$1:$T$889,7,FALSE)</f>
        <v>Según Ley Orgánica Nº 18.695, artículos 1º al 4º.</v>
      </c>
      <c r="H961" s="178" t="str">
        <f>VLOOKUP(A961,'BASE REGISTRO AGOSTO'!$A$1:$T$889,8,FALSE)</f>
        <v>no tiene</v>
      </c>
      <c r="I961" s="178">
        <f>VLOOKUP(A961,'BASE REGISTRO AGOSTO'!$A$1:$T$889,9,FALSE)</f>
        <v>0</v>
      </c>
      <c r="J961" s="178">
        <f>VLOOKUP(A961,'BASE REGISTRO AGOSTO'!$A$1:$T$889,10,FALSE)</f>
        <v>0</v>
      </c>
      <c r="K961" s="178" t="str">
        <f>VLOOKUP(A961,'BASE REGISTRO AGOSTO'!$A$1:$T$889,11,FALSE)</f>
        <v xml:space="preserve">René Alejandro Concha González, </v>
      </c>
      <c r="L961" s="178" t="str">
        <f>VLOOKUP(A961,'BASE REGISTRO AGOSTO'!$A$1:$T$889,12,FALSE)</f>
        <v xml:space="preserve">Plaza de Armas S/N, comuna de Curepto, Región del Maule. 
</v>
      </c>
      <c r="M961" s="178" t="str">
        <f>VLOOKUP(A961,'BASE REGISTRO AGOSTO'!$A$1:$T$889,13,FALSE)</f>
        <v>VII</v>
      </c>
      <c r="N961" s="178" t="str">
        <f>VLOOKUP(A961,'BASE REGISTRO AGOSTO'!$A$1:$T$889,14,FALSE)</f>
        <v>Maule</v>
      </c>
      <c r="O961" s="178" t="str">
        <f>VLOOKUP(A961,'BASE REGISTRO AGOSTO'!$A$1:$T$889,15,FALSE)</f>
        <v>Fono: (075) 2552300</v>
      </c>
      <c r="P961" s="178">
        <f>VLOOKUP(A961,'BASE REGISTRO AGOSTO'!$A$1:$T$889,16,FALSE)</f>
        <v>0</v>
      </c>
      <c r="Q961" s="178">
        <f>VLOOKUP(A961,'BASE REGISTRO AGOSTO'!$A$1:$T$889,17,FALSE)</f>
        <v>0</v>
      </c>
      <c r="R961" s="178">
        <f>VLOOKUP(A961,'BASE REGISTRO AGOSTO'!$A$1:$T$889,18,FALSE)</f>
        <v>91001</v>
      </c>
      <c r="S961" s="178" t="str">
        <f>VLOOKUP(A961,'BASE REGISTRO AGOSTO'!$A$1:$T$889,19,FALSE)</f>
        <v>No se acompañan. Aplica Informe Jurídico Nº 09, de  fecha 14 de marzo de 2011 del Departamento Jurídico y Dictamen Nº 070791, de 2009, de la Contraloría General de la República</v>
      </c>
      <c r="T961" s="183">
        <f>VLOOKUP(A961,'BASE REGISTRO AGOSTO'!$A$1:$T$889,20,FALSE)</f>
        <v>42068</v>
      </c>
      <c r="U961" s="177">
        <v>7557</v>
      </c>
      <c r="V961" s="179">
        <v>3626809</v>
      </c>
      <c r="W961" s="179">
        <v>22620044</v>
      </c>
      <c r="X961" s="180">
        <v>44469</v>
      </c>
      <c r="Y961" s="176" t="s">
        <v>6489</v>
      </c>
      <c r="Z961" s="176" t="s">
        <v>6490</v>
      </c>
      <c r="AA961" s="181" t="s">
        <v>6596</v>
      </c>
    </row>
    <row r="962" spans="1:27" ht="15.75" customHeight="1" x14ac:dyDescent="0.2">
      <c r="A962" s="177">
        <v>7558</v>
      </c>
      <c r="B962" s="178" t="str">
        <f>VLOOKUP(A962,'BASE REGISTRO AGOSTO'!$A$1:$T$889,2,FALSE)</f>
        <v xml:space="preserve">
I. Municipalidad de Chanco 
</v>
      </c>
      <c r="C962" s="178" t="str">
        <f>VLOOKUP(A962,'BASE REGISTRO AGOSTO'!$A$1:$T$889,3,FALSE)</f>
        <v>69120300K</v>
      </c>
      <c r="D962" s="178" t="str">
        <f>VLOOKUP(A962,'BASE REGISTRO AGOSTO'!$A$1:$T$889,4,FALSE)</f>
        <v>Municipalidad</v>
      </c>
      <c r="E962" s="178" t="str">
        <f>VLOOKUP(A962,'BASE REGISTRO AGOSTO'!$A$1:$T$889,5,FALSE)</f>
        <v>Constitución Política de la República, artículo 107.</v>
      </c>
      <c r="F962" s="178" t="str">
        <f>VLOOKUP(A962,'BASE REGISTRO AGOSTO'!$A$1:$T$889,6,FALSE)</f>
        <v>Indefinida.</v>
      </c>
      <c r="G962" s="178" t="str">
        <f>VLOOKUP(A962,'BASE REGISTRO AGOSTO'!$A$1:$T$889,7,FALSE)</f>
        <v>Según Ley Orgánica Nº 18.695, artículos 1º al 4º.</v>
      </c>
      <c r="H962" s="178" t="str">
        <f>VLOOKUP(A962,'BASE REGISTRO AGOSTO'!$A$1:$T$889,8,FALSE)</f>
        <v>no tiene</v>
      </c>
      <c r="I962" s="178">
        <f>VLOOKUP(A962,'BASE REGISTRO AGOSTO'!$A$1:$T$889,9,FALSE)</f>
        <v>0</v>
      </c>
      <c r="J962" s="178">
        <f>VLOOKUP(A962,'BASE REGISTRO AGOSTO'!$A$1:$T$889,10,FALSE)</f>
        <v>0</v>
      </c>
      <c r="K962" s="178" t="str">
        <f>VLOOKUP(A962,'BASE REGISTRO AGOSTO'!$A$1:$T$889,11,FALSE)</f>
        <v xml:space="preserve">Marcelo Osvaldo Waddington Guajardo, </v>
      </c>
      <c r="L962" s="178" t="str">
        <f>VLOOKUP(A962,'BASE REGISTRO AGOSTO'!$A$1:$T$889,12,FALSE)</f>
        <v xml:space="preserve">Abdón Fuentealba Nº 334, comuna de Chanco, Región del Maule. 
</v>
      </c>
      <c r="M962" s="178" t="str">
        <f>VLOOKUP(A962,'BASE REGISTRO AGOSTO'!$A$1:$T$889,13,FALSE)</f>
        <v>VII</v>
      </c>
      <c r="N962" s="178" t="str">
        <f>VLOOKUP(A962,'BASE REGISTRO AGOSTO'!$A$1:$T$889,14,FALSE)</f>
        <v>Maule</v>
      </c>
      <c r="O962" s="178" t="str">
        <f>VLOOKUP(A962,'BASE REGISTRO AGOSTO'!$A$1:$T$889,15,FALSE)</f>
        <v>Fono: (73) 551083</v>
      </c>
      <c r="P962" s="178">
        <f>VLOOKUP(A962,'BASE REGISTRO AGOSTO'!$A$1:$T$889,16,FALSE)</f>
        <v>0</v>
      </c>
      <c r="Q962" s="178">
        <f>VLOOKUP(A962,'BASE REGISTRO AGOSTO'!$A$1:$T$889,17,FALSE)</f>
        <v>0</v>
      </c>
      <c r="R962" s="178">
        <f>VLOOKUP(A962,'BASE REGISTRO AGOSTO'!$A$1:$T$889,18,FALSE)</f>
        <v>91001</v>
      </c>
      <c r="S962" s="178" t="str">
        <f>VLOOKUP(A962,'BASE REGISTRO AGOSTO'!$A$1:$T$889,19,FALSE)</f>
        <v>No se acompañan. Aplica Informe Jurídico Nº 09, de  fecha 14 de marzo de 2011 del Departamento Jurídico y Dictamen Nº 070791, de 2009, de la Contraloría General de la República</v>
      </c>
      <c r="T962" s="183">
        <f>VLOOKUP(A962,'BASE REGISTRO AGOSTO'!$A$1:$T$889,20,FALSE)</f>
        <v>42068</v>
      </c>
      <c r="U962" s="177">
        <v>7558</v>
      </c>
      <c r="V962" s="179">
        <v>5861620</v>
      </c>
      <c r="W962" s="179">
        <v>25225310</v>
      </c>
      <c r="X962" s="180">
        <v>44469</v>
      </c>
      <c r="Y962" s="176" t="s">
        <v>6489</v>
      </c>
      <c r="Z962" s="176" t="s">
        <v>6490</v>
      </c>
      <c r="AA962" s="181" t="s">
        <v>6714</v>
      </c>
    </row>
    <row r="963" spans="1:27" ht="15.75" customHeight="1" x14ac:dyDescent="0.2">
      <c r="A963" s="177">
        <v>7559</v>
      </c>
      <c r="B963" s="178" t="str">
        <f>VLOOKUP(A963,'BASE REGISTRO AGOSTO'!$A$1:$T$889,2,FALSE)</f>
        <v xml:space="preserve">
I. Municipalidad de Palmilla
</v>
      </c>
      <c r="C963" s="178">
        <f>VLOOKUP(A963,'BASE REGISTRO AGOSTO'!$A$1:$T$889,3,FALSE)</f>
        <v>690910004</v>
      </c>
      <c r="D963" s="178" t="str">
        <f>VLOOKUP(A963,'BASE REGISTRO AGOSTO'!$A$1:$T$889,4,FALSE)</f>
        <v>Municipalidad</v>
      </c>
      <c r="E963" s="178" t="str">
        <f>VLOOKUP(A963,'BASE REGISTRO AGOSTO'!$A$1:$T$889,5,FALSE)</f>
        <v>Constitución Política de la República, artículo 107.</v>
      </c>
      <c r="F963" s="178" t="str">
        <f>VLOOKUP(A963,'BASE REGISTRO AGOSTO'!$A$1:$T$889,6,FALSE)</f>
        <v>Indefinida.</v>
      </c>
      <c r="G963" s="178" t="str">
        <f>VLOOKUP(A963,'BASE REGISTRO AGOSTO'!$A$1:$T$889,7,FALSE)</f>
        <v>Según Ley Orgánica Nº 18.695, artículos 1º al 4º.</v>
      </c>
      <c r="H963" s="178" t="str">
        <f>VLOOKUP(A963,'BASE REGISTRO AGOSTO'!$A$1:$T$889,8,FALSE)</f>
        <v>no tiene</v>
      </c>
      <c r="I963" s="178">
        <f>VLOOKUP(A963,'BASE REGISTRO AGOSTO'!$A$1:$T$889,9,FALSE)</f>
        <v>0</v>
      </c>
      <c r="J963" s="178">
        <f>VLOOKUP(A963,'BASE REGISTRO AGOSTO'!$A$1:$T$889,10,FALSE)</f>
        <v>0</v>
      </c>
      <c r="K963" s="178" t="str">
        <f>VLOOKUP(A963,'BASE REGISTRO AGOSTO'!$A$1:$T$889,11,FALSE)</f>
        <v xml:space="preserve">Gloria de las Mercedes Paredes Valdés, </v>
      </c>
      <c r="L963" s="178" t="str">
        <f>VLOOKUP(A963,'BASE REGISTRO AGOSTO'!$A$1:$T$889,12,FALSE)</f>
        <v xml:space="preserve">Juan Guillermo Day Nº 80, Palmilla. VI Región de O’Higgins.
</v>
      </c>
      <c r="M963" s="178" t="str">
        <f>VLOOKUP(A963,'BASE REGISTRO AGOSTO'!$A$1:$T$889,13,FALSE)</f>
        <v>VI</v>
      </c>
      <c r="N963" s="178" t="str">
        <f>VLOOKUP(A963,'BASE REGISTRO AGOSTO'!$A$1:$T$889,14,FALSE)</f>
        <v xml:space="preserve"> Palmilla</v>
      </c>
      <c r="O963" s="178" t="str">
        <f>VLOOKUP(A963,'BASE REGISTRO AGOSTO'!$A$1:$T$889,15,FALSE)</f>
        <v>442928010 / 442928011</v>
      </c>
      <c r="P963" s="178" t="str">
        <f>VLOOKUP(A963,'BASE REGISTRO AGOSTO'!$A$1:$T$889,16,FALSE)</f>
        <v>gloria.paredes@munipalmilla.cl
 paola.toro@munipalmilla.cl</v>
      </c>
      <c r="Q963" s="178">
        <f>VLOOKUP(A963,'BASE REGISTRO AGOSTO'!$A$1:$T$889,17,FALSE)</f>
        <v>0</v>
      </c>
      <c r="R963" s="178">
        <f>VLOOKUP(A963,'BASE REGISTRO AGOSTO'!$A$1:$T$889,18,FALSE)</f>
        <v>91001</v>
      </c>
      <c r="S963" s="178" t="str">
        <f>VLOOKUP(A963,'BASE REGISTRO AGOSTO'!$A$1:$T$889,19,FALSE)</f>
        <v>No se acompañan. Aplica Informe Jurídico Nº 09, de  fecha 14 de marzo de 2011 del Departamento Jurídico y Dictamen Nº 070791, de 2009, de la Contraloría General de la República</v>
      </c>
      <c r="T963" s="183">
        <f>VLOOKUP(A963,'BASE REGISTRO AGOSTO'!$A$1:$T$889,20,FALSE)</f>
        <v>42080</v>
      </c>
      <c r="U963" s="177">
        <v>7559</v>
      </c>
      <c r="V963" s="179">
        <v>3291116</v>
      </c>
      <c r="W963" s="179">
        <v>23133262</v>
      </c>
      <c r="X963" s="180">
        <v>44469</v>
      </c>
      <c r="Y963" s="176" t="s">
        <v>6489</v>
      </c>
      <c r="Z963" s="176" t="s">
        <v>6490</v>
      </c>
      <c r="AA963" s="181" t="s">
        <v>6715</v>
      </c>
    </row>
    <row r="964" spans="1:27" ht="15.75" customHeight="1" x14ac:dyDescent="0.2">
      <c r="A964" s="177">
        <v>7560</v>
      </c>
      <c r="B964" s="178" t="str">
        <f>VLOOKUP(A964,'BASE REGISTRO AGOSTO'!$A$1:$T$889,2,FALSE)</f>
        <v xml:space="preserve">
Ilustre Municipalidad de Tocopilla
</v>
      </c>
      <c r="C964" s="178">
        <f>VLOOKUP(A964,'BASE REGISTRO AGOSTO'!$A$1:$T$889,3,FALSE)</f>
        <v>690201003</v>
      </c>
      <c r="D964" s="178" t="str">
        <f>VLOOKUP(A964,'BASE REGISTRO AGOSTO'!$A$1:$T$889,4,FALSE)</f>
        <v>Municipalidad</v>
      </c>
      <c r="E964" s="178" t="str">
        <f>VLOOKUP(A964,'BASE REGISTRO AGOSTO'!$A$1:$T$889,5,FALSE)</f>
        <v>Constitución Política de la República, artículo 107.</v>
      </c>
      <c r="F964" s="178" t="str">
        <f>VLOOKUP(A964,'BASE REGISTRO AGOSTO'!$A$1:$T$889,6,FALSE)</f>
        <v>Indefinida.</v>
      </c>
      <c r="G964" s="178" t="str">
        <f>VLOOKUP(A964,'BASE REGISTRO AGOSTO'!$A$1:$T$889,7,FALSE)</f>
        <v>Según Ley Orgánica Nº 18.695, artículos 1º al 4º.</v>
      </c>
      <c r="H964" s="178" t="str">
        <f>VLOOKUP(A964,'BASE REGISTRO AGOSTO'!$A$1:$T$889,8,FALSE)</f>
        <v>no tiene</v>
      </c>
      <c r="I964" s="178">
        <f>VLOOKUP(A964,'BASE REGISTRO AGOSTO'!$A$1:$T$889,9,FALSE)</f>
        <v>0</v>
      </c>
      <c r="J964" s="178">
        <f>VLOOKUP(A964,'BASE REGISTRO AGOSTO'!$A$1:$T$889,10,FALSE)</f>
        <v>0</v>
      </c>
      <c r="K964" s="178" t="str">
        <f>VLOOKUP(A964,'BASE REGISTRO AGOSTO'!$A$1:$T$889,11,FALSE)</f>
        <v xml:space="preserve">Ljubica Elena Kurtovic Cortés
</v>
      </c>
      <c r="L964" s="178" t="str">
        <f>VLOOKUP(A964,'BASE REGISTRO AGOSTO'!$A$1:$T$889,12,FALSE)</f>
        <v xml:space="preserve">Anibal Pinto Nº 1305, de la comuna de Tocopilla, Región de Antofagasta.  
</v>
      </c>
      <c r="M964" s="178" t="str">
        <f>VLOOKUP(A964,'BASE REGISTRO AGOSTO'!$A$1:$T$889,13,FALSE)</f>
        <v>III</v>
      </c>
      <c r="N964" s="178" t="str">
        <f>VLOOKUP(A964,'BASE REGISTRO AGOSTO'!$A$1:$T$889,14,FALSE)</f>
        <v xml:space="preserve"> Tocopilla</v>
      </c>
      <c r="O964" s="178" t="str">
        <f>VLOOKUP(A964,'BASE REGISTRO AGOSTO'!$A$1:$T$889,15,FALSE)</f>
        <v>Fono: (55) 2421347 – 2421355</v>
      </c>
      <c r="P964" s="178" t="str">
        <f>VLOOKUP(A964,'BASE REGISTRO AGOSTO'!$A$1:$T$889,16,FALSE)</f>
        <v xml:space="preserve"> lkurtovic@imtocopilla.cl; 
jramos@imtocopilla.cl</v>
      </c>
      <c r="Q964" s="178">
        <f>VLOOKUP(A964,'BASE REGISTRO AGOSTO'!$A$1:$T$889,17,FALSE)</f>
        <v>0</v>
      </c>
      <c r="R964" s="178">
        <f>VLOOKUP(A964,'BASE REGISTRO AGOSTO'!$A$1:$T$889,18,FALSE)</f>
        <v>91001</v>
      </c>
      <c r="S964" s="178" t="str">
        <f>VLOOKUP(A964,'BASE REGISTRO AGOSTO'!$A$1:$T$889,19,FALSE)</f>
        <v>No se acompañan. Aplica Informe Jurídico Nº 09, de  fecha 14 de marzo de 2011 del Departamento Jurídico y Dictamen Nº 070791, de 2009, de la Contraloría General de la República</v>
      </c>
      <c r="T964" s="183">
        <f>VLOOKUP(A964,'BASE REGISTRO AGOSTO'!$A$1:$T$889,20,FALSE)</f>
        <v>42087</v>
      </c>
      <c r="U964" s="177">
        <v>7560</v>
      </c>
      <c r="V964" s="179">
        <v>3125498</v>
      </c>
      <c r="W964" s="179">
        <v>28523442</v>
      </c>
      <c r="X964" s="180">
        <v>44469</v>
      </c>
      <c r="Y964" s="176" t="s">
        <v>6489</v>
      </c>
      <c r="Z964" s="176" t="s">
        <v>6490</v>
      </c>
      <c r="AA964" s="181" t="s">
        <v>6649</v>
      </c>
    </row>
    <row r="965" spans="1:27" ht="15.75" customHeight="1" x14ac:dyDescent="0.2">
      <c r="A965" s="177">
        <v>7562</v>
      </c>
      <c r="B965" s="178" t="str">
        <f>VLOOKUP(A965,'BASE REGISTRO AGOSTO'!$A$1:$T$889,2,FALSE)</f>
        <v xml:space="preserve">
I. Municipalidad de Quinchao
</v>
      </c>
      <c r="C965" s="178">
        <f>VLOOKUP(A965,'BASE REGISTRO AGOSTO'!$A$1:$T$889,3,FALSE)</f>
        <v>692309006</v>
      </c>
      <c r="D965" s="178" t="str">
        <f>VLOOKUP(A965,'BASE REGISTRO AGOSTO'!$A$1:$T$889,4,FALSE)</f>
        <v>Municipalidad</v>
      </c>
      <c r="E965" s="178" t="str">
        <f>VLOOKUP(A965,'BASE REGISTRO AGOSTO'!$A$1:$T$889,5,FALSE)</f>
        <v>Constitución Política de la República, artículo 107.</v>
      </c>
      <c r="F965" s="178" t="str">
        <f>VLOOKUP(A965,'BASE REGISTRO AGOSTO'!$A$1:$T$889,6,FALSE)</f>
        <v>Indefinida.</v>
      </c>
      <c r="G965" s="178" t="str">
        <f>VLOOKUP(A965,'BASE REGISTRO AGOSTO'!$A$1:$T$889,7,FALSE)</f>
        <v>Según Ley Orgánica Nº 18.695, artículos 1º al 4º.</v>
      </c>
      <c r="H965" s="178" t="str">
        <f>VLOOKUP(A965,'BASE REGISTRO AGOSTO'!$A$1:$T$889,8,FALSE)</f>
        <v>no tiene</v>
      </c>
      <c r="I965" s="178">
        <f>VLOOKUP(A965,'BASE REGISTRO AGOSTO'!$A$1:$T$889,9,FALSE)</f>
        <v>0</v>
      </c>
      <c r="J965" s="178">
        <f>VLOOKUP(A965,'BASE REGISTRO AGOSTO'!$A$1:$T$889,10,FALSE)</f>
        <v>0</v>
      </c>
      <c r="K965" s="178" t="str">
        <f>VLOOKUP(A965,'BASE REGISTRO AGOSTO'!$A$1:$T$889,11,FALSE)</f>
        <v xml:space="preserve">Rene Alfonso Garcés Álvarez.
</v>
      </c>
      <c r="L965" s="178" t="str">
        <f>VLOOKUP(A965,'BASE REGISTRO AGOSTO'!$A$1:$T$889,12,FALSE)</f>
        <v xml:space="preserve">Amunategui 018, comuna de Quinchao, Región de Los Lagos
</v>
      </c>
      <c r="M965" s="178" t="str">
        <f>VLOOKUP(A965,'BASE REGISTRO AGOSTO'!$A$1:$T$889,13,FALSE)</f>
        <v>X</v>
      </c>
      <c r="N965" s="178" t="str">
        <f>VLOOKUP(A965,'BASE REGISTRO AGOSTO'!$A$1:$T$889,14,FALSE)</f>
        <v>Quinchao</v>
      </c>
      <c r="O965" s="178" t="str">
        <f>VLOOKUP(A965,'BASE REGISTRO AGOSTO'!$A$1:$T$889,15,FALSE)</f>
        <v>Teléfono: (65)2661150 - (65)2661211</v>
      </c>
      <c r="P965" s="178" t="str">
        <f>VLOOKUP(A965,'BASE REGISTRO AGOSTO'!$A$1:$T$889,16,FALSE)</f>
        <v>Alcaldia@municipalidadquinchao.cl
gabinete@municipalidadquinchao.cl</v>
      </c>
      <c r="Q965" s="178">
        <f>VLOOKUP(A965,'BASE REGISTRO AGOSTO'!$A$1:$T$889,17,FALSE)</f>
        <v>0</v>
      </c>
      <c r="R965" s="178">
        <f>VLOOKUP(A965,'BASE REGISTRO AGOSTO'!$A$1:$T$889,18,FALSE)</f>
        <v>91001</v>
      </c>
      <c r="S965" s="178" t="str">
        <f>VLOOKUP(A965,'BASE REGISTRO AGOSTO'!$A$1:$T$889,19,FALSE)</f>
        <v>No se acompañan. Aplica Informe Jurídico Nº 09, de  fecha 14 de marzo de 2011 del Departamento Jurídico y Dictamen Nº 070791, de 2009, de la Contraloría General de la República</v>
      </c>
      <c r="T965" s="183">
        <f>VLOOKUP(A965,'BASE REGISTRO AGOSTO'!$A$1:$T$889,20,FALSE)</f>
        <v>42110</v>
      </c>
      <c r="U965" s="177">
        <v>7562</v>
      </c>
      <c r="V965" s="179">
        <v>5494733</v>
      </c>
      <c r="W965" s="179">
        <v>38622491</v>
      </c>
      <c r="X965" s="180">
        <v>44469</v>
      </c>
      <c r="Y965" s="176" t="s">
        <v>6489</v>
      </c>
      <c r="Z965" s="176" t="s">
        <v>6490</v>
      </c>
      <c r="AA965" s="181" t="s">
        <v>6716</v>
      </c>
    </row>
    <row r="966" spans="1:27" ht="15.75" customHeight="1" x14ac:dyDescent="0.2">
      <c r="A966" s="177">
        <v>7565</v>
      </c>
      <c r="B966" s="178" t="str">
        <f>VLOOKUP(A966,'BASE REGISTRO AGOSTO'!$A$1:$T$889,2,FALSE)</f>
        <v xml:space="preserve">Organización No Gubernamental de Desarrollo Corporación Para el Desarrollo de las Comunidades y sus Territorios INCITA -  O.N.G. INCITA
</v>
      </c>
      <c r="C966" s="178">
        <f>VLOOKUP(A966,'BASE REGISTRO AGOSTO'!$A$1:$T$889,3,FALSE)</f>
        <v>650980085</v>
      </c>
      <c r="D966" s="178" t="str">
        <f>VLOOKUP(A966,'BASE REGISTRO AGOSTO'!$A$1:$T$889,4,FALSE)</f>
        <v xml:space="preserve">Corporación de Derecho Privado.
</v>
      </c>
      <c r="E966" s="178" t="str">
        <f>VLOOKUP(A966,'BASE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66" s="178" t="str">
        <f>VLOOKUP(A966,'BASE REGISTRO AGOSTO'!$A$1:$T$889,6,FALSE)</f>
        <v>Certificado de Vigencia Folio 500401601054, de fecha 3 de agosto de 2021, del Servicio de Registro Civil e Identificación.</v>
      </c>
      <c r="G966" s="178" t="str">
        <f>VLOOKUP(A966,'BASE REGISTRO AGOSTO'!$A$1:$T$889,7,FALSE)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66" s="178" t="str">
        <f>VLOOKUP(A966,'BASE REGISTRO AGOSTO'!$A$1:$T$889,8,FALSE)</f>
        <v>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v>
      </c>
      <c r="I966" s="178" t="str">
        <f>VLOOKUP(A966,'BASE REGISTRO AGOSTO'!$A$1:$T$889,9,FALSE)</f>
        <v>3 años</v>
      </c>
      <c r="J966" s="178" t="str">
        <f>VLOOKUP(A966,'BASE REGISTRO AGOSTO'!$A$1:$T$889,10,FALSE)</f>
        <v>AL 04.09.2021</v>
      </c>
      <c r="K966" s="178" t="str">
        <f>VLOOKUP(A966,'BASE REGISTRO AGOSTO'!$A$1:$T$889,11,FALSE)</f>
        <v xml:space="preserve"> Vice presidente:
Cristián Alejandro Burgos Contreras, 
</v>
      </c>
      <c r="L966" s="178" t="str">
        <f>VLOOKUP(A966,'BASE REGISTRO AGOSTO'!$A$1:$T$889,12,FALSE)</f>
        <v xml:space="preserve">Carlos Lyon Nº543, Cerro Cárcel, comuna de Valparaíso.comuna de Valparaíso.
</v>
      </c>
      <c r="M966" s="178" t="str">
        <f>VLOOKUP(A966,'BASE REGISTRO AGOSTO'!$A$1:$T$889,13,FALSE)</f>
        <v>V</v>
      </c>
      <c r="N966" s="178" t="str">
        <f>VLOOKUP(A966,'BASE REGISTRO AGOSTO'!$A$1:$T$889,14,FALSE)</f>
        <v>Valparaíso</v>
      </c>
      <c r="O966" s="178" t="str">
        <f>VLOOKUP(A966,'BASE REGISTRO AGOSTO'!$A$1:$T$889,15,FALSE)</f>
        <v xml:space="preserve">
Fonos: 32-22250839/+56979508116 
</v>
      </c>
      <c r="P966" s="178" t="str">
        <f>VLOOKUP(A966,'BASE REGISTRO AGOSTO'!$A$1:$T$889,16,FALSE)</f>
        <v xml:space="preserve"> corporación.incita.2014@gmail.com </v>
      </c>
      <c r="Q966" s="178">
        <f>VLOOKUP(A966,'BASE REGISTRO AGOSTO'!$A$1:$T$889,17,FALSE)</f>
        <v>0</v>
      </c>
      <c r="R966" s="178" t="str">
        <f>VLOOKUP(A966,'BASE REGISTRO AGOSTO'!$A$1:$T$889,18,FALSE)</f>
        <v>93401: Institución de Asistencia Social</v>
      </c>
      <c r="S966" s="178" t="str">
        <f>VLOOKUP(A966,'BASE REGISTRO AGOSTO'!$A$1:$T$889,19,FALSE)</f>
        <v>Antecedentes financieros correspondientes al año 2019, aprobados por el Subdepartamento de Supervisión Financiera Nacional</v>
      </c>
      <c r="T966" s="183">
        <f>VLOOKUP(A966,'BASE REGISTRO AGOSTO'!$A$1:$T$889,20,FALSE)</f>
        <v>42131</v>
      </c>
      <c r="U966" s="177">
        <v>7565</v>
      </c>
      <c r="V966" s="179">
        <v>0</v>
      </c>
      <c r="W966" s="179">
        <v>45313429</v>
      </c>
      <c r="X966" s="180">
        <v>44469</v>
      </c>
      <c r="Y966" s="176" t="s">
        <v>6489</v>
      </c>
      <c r="Z966" s="176" t="s">
        <v>6490</v>
      </c>
      <c r="AA966" s="181" t="s">
        <v>6498</v>
      </c>
    </row>
    <row r="967" spans="1:27" ht="15.75" customHeight="1" x14ac:dyDescent="0.2">
      <c r="A967" s="177">
        <v>7566</v>
      </c>
      <c r="B967" s="178" t="str">
        <f>VLOOKUP(A967,'BASE REGISTRO AGOSTO'!$A$1:$T$889,2,FALSE)</f>
        <v xml:space="preserve">Delegación Presidencial Provincial de Parinacota (Ex Gobernación Provincial de Parinacota) 
</v>
      </c>
      <c r="C967" s="178">
        <f>VLOOKUP(A967,'BASE REGISTRO AGOSTO'!$A$1:$T$889,3,FALSE)</f>
        <v>605111394</v>
      </c>
      <c r="D967" s="178" t="str">
        <f>VLOOKUP(A967,'BASE REGISTRO AGOSTO'!$A$1:$T$889,4,FALSE)</f>
        <v>Gobernación Provincial</v>
      </c>
      <c r="E967" s="178" t="str">
        <f>VLOOKUP(A967,'BASE REGISTRO AGOSTO'!$A$1:$T$889,5,FALSE)</f>
        <v>Constitución Política de la República, artículo 116.</v>
      </c>
      <c r="F967" s="178" t="str">
        <f>VLOOKUP(A967,'BASE REGISTRO AGOSTO'!$A$1:$T$889,6,FALSE)</f>
        <v>Indefinida.</v>
      </c>
      <c r="G967" s="178" t="str">
        <f>VLOOKUP(A967,'BASE REGISTRO AGOSTO'!$A$1:$T$889,7,FALSE)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67" s="178" t="str">
        <f>VLOOKUP(A967,'BASE REGISTRO AGOSTO'!$A$1:$T$889,8,FALSE)</f>
        <v>no tiene</v>
      </c>
      <c r="I967" s="178">
        <f>VLOOKUP(A967,'BASE REGISTRO AGOSTO'!$A$1:$T$889,9,FALSE)</f>
        <v>0</v>
      </c>
      <c r="J967" s="178">
        <f>VLOOKUP(A967,'BASE REGISTRO AGOSTO'!$A$1:$T$889,10,FALSE)</f>
        <v>0</v>
      </c>
      <c r="K967" s="178" t="str">
        <f>VLOOKUP(A967,'BASE REGISTRO AGOSTO'!$A$1:$T$889,11,FALSE)</f>
        <v xml:space="preserve">Delegado Presidencial Provincial de Parinacota; Mario Andres Salgado Ibarra </v>
      </c>
      <c r="L967" s="178" t="str">
        <f>VLOOKUP(A967,'BASE REGISTRO AGOSTO'!$A$1:$T$889,12,FALSE)</f>
        <v xml:space="preserve">José Miguel Carrera Nº 350, Comuna de Putre. Región de Arica y Parinacota. 
</v>
      </c>
      <c r="M967" s="178" t="str">
        <f>VLOOKUP(A967,'BASE REGISTRO AGOSTO'!$A$1:$T$889,13,FALSE)</f>
        <v>XV</v>
      </c>
      <c r="N967" s="178" t="str">
        <f>VLOOKUP(A967,'BASE REGISTRO AGOSTO'!$A$1:$T$889,14,FALSE)</f>
        <v>Putre</v>
      </c>
      <c r="O967" s="178" t="str">
        <f>VLOOKUP(A967,'BASE REGISTRO AGOSTO'!$A$1:$T$889,15,FALSE)</f>
        <v xml:space="preserve">2 24877155 – 2 24877157
</v>
      </c>
      <c r="P967" s="178" t="str">
        <f>VLOOKUP(A967,'BASE REGISTRO AGOSTO'!$A$1:$T$889,16,FALSE)</f>
        <v xml:space="preserve"> partesdppparinacota@interior.gob.cl
msalgado@interior.gob.cl</v>
      </c>
      <c r="Q967" s="178">
        <f>VLOOKUP(A967,'BASE REGISTRO AGOSTO'!$A$1:$T$889,17,FALSE)</f>
        <v>0</v>
      </c>
      <c r="R967" s="178">
        <f>VLOOKUP(A967,'BASE REGISTRO AGOSTO'!$A$1:$T$889,18,FALSE)</f>
        <v>91001</v>
      </c>
      <c r="S967" s="178" t="str">
        <f>VLOOKUP(A967,'BASE REGISTRO AGOSTO'!$A$1:$T$889,19,FALSE)</f>
        <v>No se acompañan. Aplica Informe Jurídico Nº 09, de  fecha 14 de marzo de 2011 del Departamento Jurídico y Dictamen Nº 070791, de 2009, de la Contraloría General de la República</v>
      </c>
      <c r="T967" s="183">
        <f>VLOOKUP(A967,'BASE REGISTRO AGOSTO'!$A$1:$T$889,20,FALSE)</f>
        <v>42136</v>
      </c>
      <c r="U967" s="177">
        <v>7566</v>
      </c>
      <c r="V967" s="179">
        <v>5580588</v>
      </c>
      <c r="W967" s="179">
        <v>39225966</v>
      </c>
      <c r="X967" s="180">
        <v>44469</v>
      </c>
      <c r="Y967" s="176" t="s">
        <v>6489</v>
      </c>
      <c r="Z967" s="176" t="s">
        <v>6490</v>
      </c>
      <c r="AA967" s="181" t="s">
        <v>6717</v>
      </c>
    </row>
    <row r="968" spans="1:27" ht="15.75" customHeight="1" x14ac:dyDescent="0.2">
      <c r="A968" s="177">
        <v>7572</v>
      </c>
      <c r="B968" s="178" t="str">
        <f>VLOOKUP(A968,'BASE REGISTRO AGOSTO'!$A$1:$T$889,2,FALSE)</f>
        <v xml:space="preserve">
I. Municipalidad de Santa María
</v>
      </c>
      <c r="C968" s="178">
        <f>VLOOKUP(A968,'BASE REGISTRO AGOSTO'!$A$1:$T$889,3,FALSE)</f>
        <v>690510006</v>
      </c>
      <c r="D968" s="178" t="str">
        <f>VLOOKUP(A968,'BASE REGISTRO AGOSTO'!$A$1:$T$889,4,FALSE)</f>
        <v>Municipalidad</v>
      </c>
      <c r="E968" s="178" t="str">
        <f>VLOOKUP(A968,'BASE REGISTRO AGOSTO'!$A$1:$T$889,5,FALSE)</f>
        <v>Constitución Política de la República, artículo 118.</v>
      </c>
      <c r="F968" s="178" t="str">
        <f>VLOOKUP(A968,'BASE REGISTRO AGOSTO'!$A$1:$T$889,6,FALSE)</f>
        <v>Indefinida.</v>
      </c>
      <c r="G968" s="178" t="str">
        <f>VLOOKUP(A968,'BASE REGISTRO AGOSTO'!$A$1:$T$889,7,FALSE)</f>
        <v>Según Ley Orgánica Nº 18.695, artículos 1º al 4º.</v>
      </c>
      <c r="H968" s="178" t="str">
        <f>VLOOKUP(A968,'BASE REGISTRO AGOSTO'!$A$1:$T$889,8,FALSE)</f>
        <v>no tiene</v>
      </c>
      <c r="I968" s="178">
        <f>VLOOKUP(A968,'BASE REGISTRO AGOSTO'!$A$1:$T$889,9,FALSE)</f>
        <v>0</v>
      </c>
      <c r="J968" s="178">
        <f>VLOOKUP(A968,'BASE REGISTRO AGOSTO'!$A$1:$T$889,10,FALSE)</f>
        <v>0</v>
      </c>
      <c r="K968" s="178" t="str">
        <f>VLOOKUP(A968,'BASE REGISTRO AGOSTO'!$A$1:$T$889,11,FALSE)</f>
        <v xml:space="preserve">Manuel León Saa. 
</v>
      </c>
      <c r="L968" s="178" t="str">
        <f>VLOOKUP(A968,'BASE REGISTRO AGOSTO'!$A$1:$T$889,12,FALSE)</f>
        <v xml:space="preserve">Calle Bernardo O’Higgins Nº 843, comuna de Santa María, Región de Valparaíso
</v>
      </c>
      <c r="M968" s="178" t="str">
        <f>VLOOKUP(A968,'BASE REGISTRO AGOSTO'!$A$1:$T$889,13,FALSE)</f>
        <v>V</v>
      </c>
      <c r="N968" s="178" t="str">
        <f>VLOOKUP(A968,'BASE REGISTRO AGOSTO'!$A$1:$T$889,14,FALSE)</f>
        <v>Santa María</v>
      </c>
      <c r="O968" s="178" t="str">
        <f>VLOOKUP(A968,'BASE REGISTRO AGOSTO'!$A$1:$T$889,15,FALSE)</f>
        <v>34) 2595300 (Central Telefónica I. Municipalidad de Santa María)
COORDINADORA OPD SANTA MARIA: (34) 2595367
ASISTENTE SOCIAL OPD SANTA MARIA: (34) 2595368
SECRETARIA OPD SANTA MARIA: (34) 2595319</v>
      </c>
      <c r="P968" s="178" t="str">
        <f>VLOOKUP(A968,'BASE REGISTRO AGOSTO'!$A$1:$T$889,16,FALSE)</f>
        <v>of.partes@imsantamaria.cl 
CORREO ELECTRONICO OPD SANTA MARIA: opdsantamaria@gmail.com
http://www.imsantamaria.cl</v>
      </c>
      <c r="Q968" s="178">
        <f>VLOOKUP(A968,'BASE REGISTRO AGOSTO'!$A$1:$T$889,17,FALSE)</f>
        <v>0</v>
      </c>
      <c r="R968" s="178">
        <f>VLOOKUP(A968,'BASE REGISTRO AGOSTO'!$A$1:$T$889,18,FALSE)</f>
        <v>91001</v>
      </c>
      <c r="S968" s="178" t="str">
        <f>VLOOKUP(A968,'BASE REGISTRO AGOSTO'!$A$1:$T$889,19,FALSE)</f>
        <v>No se acompañan. Aplica Informe Jurídico Nº 09, de  fecha 14 de marzo de 2011 del Departamento Jurídico y Dictamen Nº 070791, de 2009, de la Contraloría General de la República</v>
      </c>
      <c r="T968" s="183">
        <f>VLOOKUP(A968,'BASE REGISTRO AGOSTO'!$A$1:$T$889,20,FALSE)</f>
        <v>42195</v>
      </c>
      <c r="U968" s="177">
        <v>7572</v>
      </c>
      <c r="V968" s="179">
        <v>15476017</v>
      </c>
      <c r="W968" s="179">
        <v>89962593</v>
      </c>
      <c r="X968" s="180">
        <v>44469</v>
      </c>
      <c r="Y968" s="176" t="s">
        <v>6489</v>
      </c>
      <c r="Z968" s="176" t="s">
        <v>6490</v>
      </c>
      <c r="AA968" s="181" t="s">
        <v>6718</v>
      </c>
    </row>
    <row r="969" spans="1:27" ht="15.75" customHeight="1" x14ac:dyDescent="0.2">
      <c r="A969" s="177">
        <v>7574</v>
      </c>
      <c r="B969" s="178" t="str">
        <f>VLOOKUP(A969,'BASE REGISTRO AGOSTO'!$A$1:$T$889,2,FALSE)</f>
        <v>Fundación Nuestra Señora de la Esperanza</v>
      </c>
      <c r="C969" s="178">
        <f>VLOOKUP(A969,'BASE REGISTRO AGOSTO'!$A$1:$T$889,3,FALSE)</f>
        <v>650856899</v>
      </c>
      <c r="D969" s="178" t="str">
        <f>VLOOKUP(A969,'BASE REGISTRO AGOSTO'!$A$1:$T$889,4,FALSE)</f>
        <v>Fundación de Derecho Privado.</v>
      </c>
      <c r="E969" s="178" t="str">
        <f>VLOOKUP(A969,'BASE REGISTRO AGOSTO'!$A$1:$T$889,5,FALSE)</f>
        <v>Inscripción N° 170002, de fecha 22 de abril de 2014, del Registro de Personas Jurídicas, del Servicio de Registro Civil e Identificación.</v>
      </c>
      <c r="F969" s="178" t="str">
        <f>VLOOKUP(A969,'BASE REGISTRO AGOSTO'!$A$1:$T$889,6,FALSE)</f>
        <v xml:space="preserve">Certificado de Vigencia de Directorio, Folio Nº85710000, emitido con fecha 23 de julio de 2021,por el Servicio de Registro Civil e Identificación.
</v>
      </c>
      <c r="G969" s="178" t="str">
        <f>VLOOKUP(A969,'BASE REGISTRO AGOSTO'!$A$1:$T$889,7,FALSE)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69" s="178" t="str">
        <f>VLOOKUP(A969,'BASE REGISTRO AGOSTO'!$A$1:$T$889,8,FALSE)</f>
        <v>Presidente
Juan Luis Del Pino Riesco, 
Secretario
Loreto Elisa Olate Gallardo, 
Tesorero
Ramona Edecia Vilches Lagos,</v>
      </c>
      <c r="I969" s="178" t="str">
        <f>VLOOKUP(A969,'BASE REGISTRO AGOSTO'!$A$1:$T$889,9,FALSE)</f>
        <v>4 años</v>
      </c>
      <c r="J969" s="178" t="str">
        <f>VLOOKUP(A969,'BASE REGISTRO AGOSTO'!$A$1:$T$889,10,FALSE)</f>
        <v xml:space="preserve">De 13 de mayo de 2017 al 13 de mayo de 2021. </v>
      </c>
      <c r="K969" s="178" t="str">
        <f>VLOOKUP(A969,'BASE REGISTRO AGOSTO'!$A$1:$T$889,11,FALSE)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69" s="178" t="str">
        <f>VLOOKUP(A969,'BASE REGISTRO AGOSTO'!$A$1:$T$889,12,FALSE)</f>
        <v xml:space="preserve">Avenida O`Higgins Nº 1541, Chillan, Región del Ñuble
</v>
      </c>
      <c r="M969" s="178" t="str">
        <f>VLOOKUP(A969,'BASE REGISTRO AGOSTO'!$A$1:$T$889,13,FALSE)</f>
        <v>XVI</v>
      </c>
      <c r="N969" s="178" t="str">
        <f>VLOOKUP(A969,'BASE REGISTRO AGOSTO'!$A$1:$T$889,14,FALSE)</f>
        <v>Chillan</v>
      </c>
      <c r="O969" s="178" t="str">
        <f>VLOOKUP(A969,'BASE REGISTRO AGOSTO'!$A$1:$T$889,15,FALSE)</f>
        <v xml:space="preserve">042-2223675.
979928331.
985603549.
</v>
      </c>
      <c r="P969" s="178" t="str">
        <f>VLOOKUP(A969,'BASE REGISTRO AGOSTO'!$A$1:$T$889,16,FALSE)</f>
        <v xml:space="preserve">residenciaesperanzachillan@gmail.com / jldelpino@gmail.com </v>
      </c>
      <c r="Q969" s="178">
        <f>VLOOKUP(A969,'BASE REGISTRO AGOSTO'!$A$1:$T$889,17,FALSE)</f>
        <v>0</v>
      </c>
      <c r="R969" s="178">
        <f>VLOOKUP(A969,'BASE REGISTRO AGOSTO'!$A$1:$T$889,18,FALSE)</f>
        <v>93401</v>
      </c>
      <c r="S969" s="178" t="str">
        <f>VLOOKUP(A969,'BASE REGISTRO AGOSTO'!$A$1:$T$889,19,FALSE)</f>
        <v>Se acompaña Certificado Financiero año 2020, aprobados por el Subdepartamento de Supervisión Financiera Nacional.</v>
      </c>
      <c r="T969" s="183">
        <f>VLOOKUP(A969,'BASE REGISTRO AGOSTO'!$A$1:$T$889,20,FALSE)</f>
        <v>42202</v>
      </c>
      <c r="U969" s="177">
        <v>7574</v>
      </c>
      <c r="V969" s="179">
        <v>62216589</v>
      </c>
      <c r="W969" s="179">
        <v>374355312</v>
      </c>
      <c r="X969" s="180">
        <v>44469</v>
      </c>
      <c r="Y969" s="176" t="s">
        <v>6489</v>
      </c>
      <c r="Z969" s="176" t="s">
        <v>6490</v>
      </c>
      <c r="AA969" s="181" t="s">
        <v>6519</v>
      </c>
    </row>
    <row r="970" spans="1:27" ht="15.75" customHeight="1" x14ac:dyDescent="0.2">
      <c r="A970" s="177">
        <v>7575</v>
      </c>
      <c r="B970" s="178" t="str">
        <f>VLOOKUP(A970,'BASE REGISTRO AGOSTO'!$A$1:$T$889,2,FALSE)</f>
        <v xml:space="preserve">Delegación Presidencial Provincial de El Loa (ex Gobernación Provincial de El Loa)
</v>
      </c>
      <c r="C970" s="178">
        <f>VLOOKUP(A970,'BASE REGISTRO AGOSTO'!$A$1:$T$889,3,FALSE)</f>
        <v>605110231</v>
      </c>
      <c r="D970" s="178" t="str">
        <f>VLOOKUP(A970,'BASE REGISTRO AGOSTO'!$A$1:$T$889,4,FALSE)</f>
        <v>Gobernación Provincial</v>
      </c>
      <c r="E970" s="178" t="str">
        <f>VLOOKUP(A970,'BASE REGISTRO AGOSTO'!$A$1:$T$889,5,FALSE)</f>
        <v>Constitución Política de la República, artículo 116.</v>
      </c>
      <c r="F970" s="178" t="str">
        <f>VLOOKUP(A970,'BASE REGISTRO AGOSTO'!$A$1:$T$889,6,FALSE)</f>
        <v>Indefinida.</v>
      </c>
      <c r="G970" s="178" t="str">
        <f>VLOOKUP(A970,'BASE REGISTRO AGOSTO'!$A$1:$T$889,7,FALSE)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70" s="178" t="str">
        <f>VLOOKUP(A970,'BASE REGISTRO AGOSTO'!$A$1:$T$889,8,FALSE)</f>
        <v>no tiene</v>
      </c>
      <c r="I970" s="178">
        <f>VLOOKUP(A970,'BASE REGISTRO AGOSTO'!$A$1:$T$889,9,FALSE)</f>
        <v>0</v>
      </c>
      <c r="J970" s="178">
        <f>VLOOKUP(A970,'BASE REGISTRO AGOSTO'!$A$1:$T$889,10,FALSE)</f>
        <v>0</v>
      </c>
      <c r="K970" s="178">
        <f>VLOOKUP(A970,'BASE REGISTRO AGOSTO'!$A$1:$T$889,11,FALSE)</f>
        <v>0</v>
      </c>
      <c r="L970" s="178" t="str">
        <f>VLOOKUP(A970,'BASE REGISTRO AGOSTO'!$A$1:$T$889,12,FALSE)</f>
        <v xml:space="preserve">Granaderos Nº 2296, Calama, Región de Antofagasta. 
</v>
      </c>
      <c r="M970" s="178" t="str">
        <f>VLOOKUP(A970,'BASE REGISTRO AGOSTO'!$A$1:$T$889,13,FALSE)</f>
        <v>III</v>
      </c>
      <c r="N970" s="178" t="str">
        <f>VLOOKUP(A970,'BASE REGISTRO AGOSTO'!$A$1:$T$889,14,FALSE)</f>
        <v>Calama</v>
      </c>
      <c r="O970" s="178" t="str">
        <f>VLOOKUP(A970,'BASE REGISTRO AGOSTO'!$A$1:$T$889,15,FALSE)</f>
        <v>Fono: (55) 566501 / (55) 566502</v>
      </c>
      <c r="P970" s="178">
        <f>VLOOKUP(A970,'BASE REGISTRO AGOSTO'!$A$1:$T$889,16,FALSE)</f>
        <v>0</v>
      </c>
      <c r="Q970" s="178">
        <f>VLOOKUP(A970,'BASE REGISTRO AGOSTO'!$A$1:$T$889,17,FALSE)</f>
        <v>0</v>
      </c>
      <c r="R970" s="178">
        <f>VLOOKUP(A970,'BASE REGISTRO AGOSTO'!$A$1:$T$889,18,FALSE)</f>
        <v>91001</v>
      </c>
      <c r="S970" s="178" t="str">
        <f>VLOOKUP(A970,'BASE REGISTRO AGOSTO'!$A$1:$T$889,19,FALSE)</f>
        <v>No se acompañan. Aplica Informe Jurídico Nº 09, de  fecha 14 de marzo de 2011 del Departamento Jurídico y Dictamen Nº 070791, de 2009, de la Contraloría General de la República</v>
      </c>
      <c r="T970" s="183">
        <f>VLOOKUP(A970,'BASE REGISTRO AGOSTO'!$A$1:$T$889,20,FALSE)</f>
        <v>42206</v>
      </c>
      <c r="U970" s="177">
        <v>7575</v>
      </c>
      <c r="V970" s="179">
        <v>0</v>
      </c>
      <c r="W970" s="179">
        <v>66751677</v>
      </c>
      <c r="X970" s="180">
        <v>44469</v>
      </c>
      <c r="Y970" s="176" t="s">
        <v>6489</v>
      </c>
      <c r="Z970" s="176" t="s">
        <v>6490</v>
      </c>
      <c r="AA970" s="181" t="s">
        <v>6493</v>
      </c>
    </row>
    <row r="971" spans="1:27" ht="15.75" customHeight="1" x14ac:dyDescent="0.2">
      <c r="A971" s="177">
        <v>7577</v>
      </c>
      <c r="B971" s="178" t="str">
        <f>VLOOKUP(A971,'BASE REGISTRO AGOSTO'!$A$1:$T$889,2,FALSE)</f>
        <v xml:space="preserve">
I. Municipalidad de El Quisco
</v>
      </c>
      <c r="C971" s="178">
        <f>VLOOKUP(A971,'BASE REGISTRO AGOSTO'!$A$1:$T$889,3,FALSE)</f>
        <v>690617005</v>
      </c>
      <c r="D971" s="178" t="str">
        <f>VLOOKUP(A971,'BASE REGISTRO AGOSTO'!$A$1:$T$889,4,FALSE)</f>
        <v>Municipalidad</v>
      </c>
      <c r="E971" s="178" t="str">
        <f>VLOOKUP(A971,'BASE REGISTRO AGOSTO'!$A$1:$T$889,5,FALSE)</f>
        <v>Constitución Política de la República, artículo 118.</v>
      </c>
      <c r="F971" s="178" t="str">
        <f>VLOOKUP(A971,'BASE REGISTRO AGOSTO'!$A$1:$T$889,6,FALSE)</f>
        <v>Indefinida.</v>
      </c>
      <c r="G971" s="178" t="str">
        <f>VLOOKUP(A971,'BASE REGISTRO AGOSTO'!$A$1:$T$889,7,FALSE)</f>
        <v>Según Ley Orgánica Nº 18.695, artículos 1º al 4º.</v>
      </c>
      <c r="H971" s="178" t="str">
        <f>VLOOKUP(A971,'BASE REGISTRO AGOSTO'!$A$1:$T$889,8,FALSE)</f>
        <v>no tiene</v>
      </c>
      <c r="I971" s="178">
        <f>VLOOKUP(A971,'BASE REGISTRO AGOSTO'!$A$1:$T$889,9,FALSE)</f>
        <v>0</v>
      </c>
      <c r="J971" s="178">
        <f>VLOOKUP(A971,'BASE REGISTRO AGOSTO'!$A$1:$T$889,10,FALSE)</f>
        <v>0</v>
      </c>
      <c r="K971" s="178" t="str">
        <f>VLOOKUP(A971,'BASE REGISTRO AGOSTO'!$A$1:$T$889,11,FALSE)</f>
        <v xml:space="preserve">Natalia Andrea Carrasco Pizarro, </v>
      </c>
      <c r="L971" s="178" t="str">
        <f>VLOOKUP(A971,'BASE REGISTRO AGOSTO'!$A$1:$T$889,12,FALSE)</f>
        <v xml:space="preserve">Avenida Francia 011, El Quisco. Región de Valparaíso.
</v>
      </c>
      <c r="M971" s="178" t="str">
        <f>VLOOKUP(A971,'BASE REGISTRO AGOSTO'!$A$1:$T$889,13,FALSE)</f>
        <v>V</v>
      </c>
      <c r="N971" s="178" t="str">
        <f>VLOOKUP(A971,'BASE REGISTRO AGOSTO'!$A$1:$T$889,14,FALSE)</f>
        <v xml:space="preserve"> El Quisco</v>
      </c>
      <c r="O971" s="178" t="str">
        <f>VLOOKUP(A971,'BASE REGISTRO AGOSTO'!$A$1:$T$889,15,FALSE)</f>
        <v xml:space="preserve"> Teléfono: (35) 245 6100
</v>
      </c>
      <c r="P971" s="178" t="str">
        <f>VLOOKUP(A971,'BASE REGISTRO AGOSTO'!$A$1:$T$889,16,FALSE)</f>
        <v>http://www.elquisco.cl/</v>
      </c>
      <c r="Q971" s="178">
        <f>VLOOKUP(A971,'BASE REGISTRO AGOSTO'!$A$1:$T$889,17,FALSE)</f>
        <v>0</v>
      </c>
      <c r="R971" s="178">
        <f>VLOOKUP(A971,'BASE REGISTRO AGOSTO'!$A$1:$T$889,18,FALSE)</f>
        <v>91001</v>
      </c>
      <c r="S971" s="178" t="str">
        <f>VLOOKUP(A971,'BASE REGISTRO AGOSTO'!$A$1:$T$889,19,FALSE)</f>
        <v>No se acompañan. Aplica Informe Jurídico Nº 09, de  fecha 14 de marzo de 2011 del Departamento Jurídico y Dictamen Nº 070791, de 2009, de la Contraloría General de la República</v>
      </c>
      <c r="T971" s="183">
        <f>VLOOKUP(A971,'BASE REGISTRO AGOSTO'!$A$1:$T$889,20,FALSE)</f>
        <v>42215</v>
      </c>
      <c r="U971" s="177">
        <v>7577</v>
      </c>
      <c r="V971" s="179">
        <v>0</v>
      </c>
      <c r="W971" s="179">
        <v>21588300</v>
      </c>
      <c r="X971" s="180">
        <v>44469</v>
      </c>
      <c r="Y971" s="176" t="s">
        <v>6489</v>
      </c>
      <c r="Z971" s="176" t="s">
        <v>6490</v>
      </c>
      <c r="AA971" s="181" t="s">
        <v>6570</v>
      </c>
    </row>
    <row r="972" spans="1:27" ht="15.75" customHeight="1" x14ac:dyDescent="0.2">
      <c r="A972" s="177">
        <v>7580</v>
      </c>
      <c r="B972" s="178" t="str">
        <f>VLOOKUP(A972,'BASE REGISTRO AGOSTO'!$A$1:$T$889,2,FALSE)</f>
        <v xml:space="preserve">Delegación Presidencial Provincial de Antofagasta (ex Gobernación Provincial de Antofagasta)
</v>
      </c>
      <c r="C972" s="178">
        <f>VLOOKUP(A972,'BASE REGISTRO AGOSTO'!$A$1:$T$889,3,FALSE)</f>
        <v>605110223</v>
      </c>
      <c r="D972" s="178" t="str">
        <f>VLOOKUP(A972,'BASE REGISTRO AGOSTO'!$A$1:$T$889,4,FALSE)</f>
        <v>Gobernación Provincial</v>
      </c>
      <c r="E972" s="178" t="str">
        <f>VLOOKUP(A972,'BASE REGISTRO AGOSTO'!$A$1:$T$889,5,FALSE)</f>
        <v>Constitución Política de la República, artículo 116.</v>
      </c>
      <c r="F972" s="178" t="str">
        <f>VLOOKUP(A972,'BASE REGISTRO AGOSTO'!$A$1:$T$889,6,FALSE)</f>
        <v>Indefinida.</v>
      </c>
      <c r="G972" s="178" t="str">
        <f>VLOOKUP(A972,'BASE REGISTRO AGOSTO'!$A$1:$T$889,7,FALSE)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72" s="178" t="str">
        <f>VLOOKUP(A972,'BASE REGISTRO AGOSTO'!$A$1:$T$889,8,FALSE)</f>
        <v>no tiene</v>
      </c>
      <c r="I972" s="178">
        <f>VLOOKUP(A972,'BASE REGISTRO AGOSTO'!$A$1:$T$889,9,FALSE)</f>
        <v>0</v>
      </c>
      <c r="J972" s="178">
        <f>VLOOKUP(A972,'BASE REGISTRO AGOSTO'!$A$1:$T$889,10,FALSE)</f>
        <v>0</v>
      </c>
      <c r="K972" s="178" t="str">
        <f>VLOOKUP(A972,'BASE REGISTRO AGOSTO'!$A$1:$T$889,11,FALSE)</f>
        <v xml:space="preserve">Gobernador Provincial Titular: 
Fabiola Andrea Rivero Rojas, 
</v>
      </c>
      <c r="L972" s="178" t="str">
        <f>VLOOKUP(A972,'BASE REGISTRO AGOSTO'!$A$1:$T$889,12,FALSE)</f>
        <v>Calle Arturo Prat 384, Antofagasta, Región de Antofagasta</v>
      </c>
      <c r="M972" s="178" t="str">
        <f>VLOOKUP(A972,'BASE REGISTRO AGOSTO'!$A$1:$T$889,13,FALSE)</f>
        <v>III</v>
      </c>
      <c r="N972" s="178" t="str">
        <f>VLOOKUP(A972,'BASE REGISTRO AGOSTO'!$A$1:$T$889,14,FALSE)</f>
        <v>Antofagasta</v>
      </c>
      <c r="O972" s="178">
        <f>VLOOKUP(A972,'BASE REGISTRO AGOSTO'!$A$1:$T$889,15,FALSE)</f>
        <v>0</v>
      </c>
      <c r="P972" s="178">
        <f>VLOOKUP(A972,'BASE REGISTRO AGOSTO'!$A$1:$T$889,16,FALSE)</f>
        <v>0</v>
      </c>
      <c r="Q972" s="178">
        <f>VLOOKUP(A972,'BASE REGISTRO AGOSTO'!$A$1:$T$889,17,FALSE)</f>
        <v>0</v>
      </c>
      <c r="R972" s="178">
        <f>VLOOKUP(A972,'BASE REGISTRO AGOSTO'!$A$1:$T$889,18,FALSE)</f>
        <v>91001</v>
      </c>
      <c r="S972" s="178" t="str">
        <f>VLOOKUP(A972,'BASE REGISTRO AGOSTO'!$A$1:$T$889,19,FALSE)</f>
        <v>No se acompañan. Aplica Informe Jurídico Nº 09, de  fecha 14 de marzo de 2011 del Departamento Jurídico y Dictamen Nº 070791, de 2009, de la Contraloría General de la República</v>
      </c>
      <c r="T972" s="183">
        <f>VLOOKUP(A972,'BASE REGISTRO AGOSTO'!$A$1:$T$889,20,FALSE)</f>
        <v>42226</v>
      </c>
      <c r="U972" s="177">
        <v>7580</v>
      </c>
      <c r="V972" s="179">
        <v>0</v>
      </c>
      <c r="W972" s="179">
        <v>40586868</v>
      </c>
      <c r="X972" s="180">
        <v>44469</v>
      </c>
      <c r="Y972" s="176" t="s">
        <v>6489</v>
      </c>
      <c r="Z972" s="176" t="s">
        <v>6490</v>
      </c>
      <c r="AA972" s="181" t="s">
        <v>6492</v>
      </c>
    </row>
    <row r="973" spans="1:27" ht="15.75" customHeight="1" x14ac:dyDescent="0.2">
      <c r="A973" s="177">
        <v>7583</v>
      </c>
      <c r="B973" s="178" t="str">
        <f>VLOOKUP(A973,'BASE REGISTRO AGOSTO'!$A$1:$T$889,2,FALSE)</f>
        <v xml:space="preserve">
I. Municipalidad de Renaico. 
</v>
      </c>
      <c r="C973" s="178">
        <f>VLOOKUP(A973,'BASE REGISTRO AGOSTO'!$A$1:$T$889,3,FALSE)</f>
        <v>691804003</v>
      </c>
      <c r="D973" s="178" t="str">
        <f>VLOOKUP(A973,'BASE REGISTRO AGOSTO'!$A$1:$T$889,4,FALSE)</f>
        <v>Municipalidad</v>
      </c>
      <c r="E973" s="178" t="str">
        <f>VLOOKUP(A973,'BASE REGISTRO AGOSTO'!$A$1:$T$889,5,FALSE)</f>
        <v>Constitución Política de la República, artículo 118.</v>
      </c>
      <c r="F973" s="178" t="str">
        <f>VLOOKUP(A973,'BASE REGISTRO AGOSTO'!$A$1:$T$889,6,FALSE)</f>
        <v>Indefinida.</v>
      </c>
      <c r="G973" s="178" t="str">
        <f>VLOOKUP(A973,'BASE REGISTRO AGOSTO'!$A$1:$T$889,7,FALSE)</f>
        <v>Según Ley Orgánica Nº 18.695, artículos 1º al 4º.</v>
      </c>
      <c r="H973" s="178" t="str">
        <f>VLOOKUP(A973,'BASE REGISTRO AGOSTO'!$A$1:$T$889,8,FALSE)</f>
        <v>no tiene</v>
      </c>
      <c r="I973" s="178">
        <f>VLOOKUP(A973,'BASE REGISTRO AGOSTO'!$A$1:$T$889,9,FALSE)</f>
        <v>0</v>
      </c>
      <c r="J973" s="178">
        <f>VLOOKUP(A973,'BASE REGISTRO AGOSTO'!$A$1:$T$889,10,FALSE)</f>
        <v>0</v>
      </c>
      <c r="K973" s="178" t="str">
        <f>VLOOKUP(A973,'BASE REGISTRO AGOSTO'!$A$1:$T$889,11,FALSE)</f>
        <v xml:space="preserve">Juan Carlos Reinao Marilao. </v>
      </c>
      <c r="L973" s="178" t="str">
        <f>VLOOKUP(A973,'BASE REGISTRO AGOSTO'!$A$1:$T$889,12,FALSE)</f>
        <v xml:space="preserve">Calle Comercio Nº 206, comuna de Renaico. Región de La Araucanía.
</v>
      </c>
      <c r="M973" s="178" t="str">
        <f>VLOOKUP(A973,'BASE REGISTRO AGOSTO'!$A$1:$T$889,13,FALSE)</f>
        <v>IX</v>
      </c>
      <c r="N973" s="178" t="str">
        <f>VLOOKUP(A973,'BASE REGISTRO AGOSTO'!$A$1:$T$889,14,FALSE)</f>
        <v xml:space="preserve"> Renaico</v>
      </c>
      <c r="O973" s="178" t="str">
        <f>VLOOKUP(A973,'BASE REGISTRO AGOSTO'!$A$1:$T$889,15,FALSE)</f>
        <v>Fono: (65) 202800</v>
      </c>
      <c r="P973" s="178" t="str">
        <f>VLOOKUP(A973,'BASE REGISTRO AGOSTO'!$A$1:$T$889,16,FALSE)</f>
        <v xml:space="preserve"> didecorenaico@yahoo.cl</v>
      </c>
      <c r="Q973" s="178">
        <f>VLOOKUP(A973,'BASE REGISTRO AGOSTO'!$A$1:$T$889,17,FALSE)</f>
        <v>0</v>
      </c>
      <c r="R973" s="178">
        <f>VLOOKUP(A973,'BASE REGISTRO AGOSTO'!$A$1:$T$889,18,FALSE)</f>
        <v>91001</v>
      </c>
      <c r="S973" s="178" t="str">
        <f>VLOOKUP(A973,'BASE REGISTRO AGOSTO'!$A$1:$T$889,19,FALSE)</f>
        <v>No se acompañan. Aplica Informe Jurídico Nº 09, de  fecha 14 de marzo de 2011 del Departamento Jurídico y Dictamen Nº 070791, de 2009, de la Contraloría General de la República</v>
      </c>
      <c r="T973" s="183">
        <f>VLOOKUP(A973,'BASE REGISTRO AGOSTO'!$A$1:$T$889,20,FALSE)</f>
        <v>42262</v>
      </c>
      <c r="U973" s="177">
        <v>7583</v>
      </c>
      <c r="V973" s="179">
        <v>4078121</v>
      </c>
      <c r="W973" s="179">
        <v>28665128</v>
      </c>
      <c r="X973" s="180">
        <v>44469</v>
      </c>
      <c r="Y973" s="176" t="s">
        <v>6489</v>
      </c>
      <c r="Z973" s="176" t="s">
        <v>6490</v>
      </c>
      <c r="AA973" s="181" t="s">
        <v>7193</v>
      </c>
    </row>
    <row r="974" spans="1:27" ht="15.75" customHeight="1" x14ac:dyDescent="0.2">
      <c r="A974" s="177">
        <v>7584</v>
      </c>
      <c r="B974" s="178" t="str">
        <f>VLOOKUP(A974,'BASE REGISTRO AGOSTO'!$A$1:$T$889,2,FALSE)</f>
        <v xml:space="preserve">
I. Municipalidad de Putaendo
</v>
      </c>
      <c r="C974" s="178">
        <f>VLOOKUP(A974,'BASE REGISTRO AGOSTO'!$A$1:$T$889,3,FALSE)</f>
        <v>690507005</v>
      </c>
      <c r="D974" s="178" t="str">
        <f>VLOOKUP(A974,'BASE REGISTRO AGOSTO'!$A$1:$T$889,4,FALSE)</f>
        <v>Municipalidad</v>
      </c>
      <c r="E974" s="178" t="str">
        <f>VLOOKUP(A974,'BASE REGISTRO AGOSTO'!$A$1:$T$889,5,FALSE)</f>
        <v>Constitución Política de la República, artículo 118.</v>
      </c>
      <c r="F974" s="178" t="str">
        <f>VLOOKUP(A974,'BASE REGISTRO AGOSTO'!$A$1:$T$889,6,FALSE)</f>
        <v>Indefinida.</v>
      </c>
      <c r="G974" s="178" t="str">
        <f>VLOOKUP(A974,'BASE REGISTRO AGOSTO'!$A$1:$T$889,7,FALSE)</f>
        <v>Según Ley Orgánica Nº 18.695, artículos 1º al 4º.</v>
      </c>
      <c r="H974" s="178" t="str">
        <f>VLOOKUP(A974,'BASE REGISTRO AGOSTO'!$A$1:$T$889,8,FALSE)</f>
        <v>no tiene</v>
      </c>
      <c r="I974" s="178">
        <f>VLOOKUP(A974,'BASE REGISTRO AGOSTO'!$A$1:$T$889,9,FALSE)</f>
        <v>0</v>
      </c>
      <c r="J974" s="178">
        <f>VLOOKUP(A974,'BASE REGISTRO AGOSTO'!$A$1:$T$889,10,FALSE)</f>
        <v>0</v>
      </c>
      <c r="K974" s="178" t="str">
        <f>VLOOKUP(A974,'BASE REGISTRO AGOSTO'!$A$1:$T$889,11,FALSE)</f>
        <v>MAURICIO ANTONIO QUIROZ CHAMORRO</v>
      </c>
      <c r="L974" s="178" t="str">
        <f>VLOOKUP(A974,'BASE REGISTRO AGOSTO'!$A$1:$T$889,12,FALSE)</f>
        <v xml:space="preserve">Calle Prat Nº 1, Comuna de Putaendo, Región de Valparaíso.
</v>
      </c>
      <c r="M974" s="178" t="str">
        <f>VLOOKUP(A974,'BASE REGISTRO AGOSTO'!$A$1:$T$889,13,FALSE)</f>
        <v>V</v>
      </c>
      <c r="N974" s="178" t="str">
        <f>VLOOKUP(A974,'BASE REGISTRO AGOSTO'!$A$1:$T$889,14,FALSE)</f>
        <v>Putaendo</v>
      </c>
      <c r="O974" s="178" t="str">
        <f>VLOOKUP(A974,'BASE REGISTRO AGOSTO'!$A$1:$T$889,15,FALSE)</f>
        <v>34-2-431510</v>
      </c>
      <c r="P974" s="178" t="str">
        <f>VLOOKUP(A974,'BASE REGISTRO AGOSTO'!$A$1:$T$889,16,FALSE)</f>
        <v>http://www.putaendo.cl/muni/</v>
      </c>
      <c r="Q974" s="178">
        <f>VLOOKUP(A974,'BASE REGISTRO AGOSTO'!$A$1:$T$889,17,FALSE)</f>
        <v>0</v>
      </c>
      <c r="R974" s="178">
        <f>VLOOKUP(A974,'BASE REGISTRO AGOSTO'!$A$1:$T$889,18,FALSE)</f>
        <v>91001</v>
      </c>
      <c r="S974" s="178" t="str">
        <f>VLOOKUP(A974,'BASE REGISTRO AGOSTO'!$A$1:$T$889,19,FALSE)</f>
        <v>No se acompañan. Aplica Informe Jurídico Nº 09, de  fecha 14 de marzo de 2011 del Departamento Jurídico y Dictamen Nº 070791, de 2009, de la Contraloría General de la República</v>
      </c>
      <c r="T974" s="183">
        <f>VLOOKUP(A974,'BASE REGISTRO AGOSTO'!$A$1:$T$889,20,FALSE)</f>
        <v>38641</v>
      </c>
      <c r="U974" s="177">
        <v>7584</v>
      </c>
      <c r="V974" s="179">
        <v>10731900</v>
      </c>
      <c r="W974" s="179">
        <v>32195700</v>
      </c>
      <c r="X974" s="180">
        <v>44469</v>
      </c>
      <c r="Y974" s="176" t="s">
        <v>6489</v>
      </c>
      <c r="Z974" s="176" t="s">
        <v>6490</v>
      </c>
      <c r="AA974" s="181" t="s">
        <v>6635</v>
      </c>
    </row>
    <row r="975" spans="1:27" ht="15.75" customHeight="1" x14ac:dyDescent="0.2">
      <c r="A975" s="177">
        <v>7586</v>
      </c>
      <c r="B975" s="178" t="str">
        <f>VLOOKUP(A975,'BASE REGISTRO AGOSTO'!$A$1:$T$889,2,FALSE)</f>
        <v xml:space="preserve">
I. Municipalidad de Huasco
</v>
      </c>
      <c r="C975" s="178">
        <f>VLOOKUP(A975,'BASE REGISTRO AGOSTO'!$A$1:$T$889,3,FALSE)</f>
        <v>690307006</v>
      </c>
      <c r="D975" s="178" t="str">
        <f>VLOOKUP(A975,'BASE REGISTRO AGOSTO'!$A$1:$T$889,4,FALSE)</f>
        <v>Municipalidad</v>
      </c>
      <c r="E975" s="178" t="str">
        <f>VLOOKUP(A975,'BASE REGISTRO AGOSTO'!$A$1:$T$889,5,FALSE)</f>
        <v>Constitución Política de la República, artículo 118.</v>
      </c>
      <c r="F975" s="178" t="str">
        <f>VLOOKUP(A975,'BASE REGISTRO AGOSTO'!$A$1:$T$889,6,FALSE)</f>
        <v>Indefinida.</v>
      </c>
      <c r="G975" s="178" t="str">
        <f>VLOOKUP(A975,'BASE REGISTRO AGOSTO'!$A$1:$T$889,7,FALSE)</f>
        <v>Según Ley Orgánica Nº 18.695, artículos 1º al 4º.</v>
      </c>
      <c r="H975" s="178" t="str">
        <f>VLOOKUP(A975,'BASE REGISTRO AGOSTO'!$A$1:$T$889,8,FALSE)</f>
        <v>no tiene</v>
      </c>
      <c r="I975" s="178">
        <f>VLOOKUP(A975,'BASE REGISTRO AGOSTO'!$A$1:$T$889,9,FALSE)</f>
        <v>0</v>
      </c>
      <c r="J975" s="178">
        <f>VLOOKUP(A975,'BASE REGISTRO AGOSTO'!$A$1:$T$889,10,FALSE)</f>
        <v>0</v>
      </c>
      <c r="K975" s="178" t="str">
        <f>VLOOKUP(A975,'BASE REGISTRO AGOSTO'!$A$1:$T$889,11,FALSE)</f>
        <v xml:space="preserve">Rigoberto Genaro Briceño Tapia
</v>
      </c>
      <c r="L975" s="178" t="str">
        <f>VLOOKUP(A975,'BASE REGISTRO AGOSTO'!$A$1:$T$889,12,FALSE)</f>
        <v xml:space="preserve">Calle Graig Nª 530, comuna de Huasco, Región de Atacama
</v>
      </c>
      <c r="M975" s="178" t="str">
        <f>VLOOKUP(A975,'BASE REGISTRO AGOSTO'!$A$1:$T$889,13,FALSE)</f>
        <v>III</v>
      </c>
      <c r="N975" s="178" t="str">
        <f>VLOOKUP(A975,'BASE REGISTRO AGOSTO'!$A$1:$T$889,14,FALSE)</f>
        <v xml:space="preserve"> Huasco</v>
      </c>
      <c r="O975" s="178" t="str">
        <f>VLOOKUP(A975,'BASE REGISTRO AGOSTO'!$A$1:$T$889,15,FALSE)</f>
        <v xml:space="preserve"> Teléfono: 051-531039-531042-531010</v>
      </c>
      <c r="P975" s="178" t="str">
        <f>VLOOKUP(A975,'BASE REGISTRO AGOSTO'!$A$1:$T$889,16,FALSE)</f>
        <v>http://www.imhuasco.cl</v>
      </c>
      <c r="Q975" s="178">
        <f>VLOOKUP(A975,'BASE REGISTRO AGOSTO'!$A$1:$T$889,17,FALSE)</f>
        <v>0</v>
      </c>
      <c r="R975" s="178">
        <f>VLOOKUP(A975,'BASE REGISTRO AGOSTO'!$A$1:$T$889,18,FALSE)</f>
        <v>91001</v>
      </c>
      <c r="S975" s="178" t="str">
        <f>VLOOKUP(A975,'BASE REGISTRO AGOSTO'!$A$1:$T$889,19,FALSE)</f>
        <v>No se acompañan. Aplica Informe Jurídico Nº 09, de  fecha 14 de marzo de 2011 del Departamento Jurídico y Dictamen Nº 070791, de 2009, de la Contraloría General de la República</v>
      </c>
      <c r="T975" s="183">
        <f>VLOOKUP(A975,'BASE REGISTRO AGOSTO'!$A$1:$T$889,20,FALSE)</f>
        <v>42347</v>
      </c>
      <c r="U975" s="177">
        <v>7586</v>
      </c>
      <c r="V975" s="179">
        <v>3262498</v>
      </c>
      <c r="W975" s="179">
        <v>22932106</v>
      </c>
      <c r="X975" s="180">
        <v>44469</v>
      </c>
      <c r="Y975" s="176" t="s">
        <v>6489</v>
      </c>
      <c r="Z975" s="176" t="s">
        <v>6490</v>
      </c>
      <c r="AA975" s="181" t="s">
        <v>6582</v>
      </c>
    </row>
    <row r="976" spans="1:27" ht="15.75" customHeight="1" x14ac:dyDescent="0.2">
      <c r="A976" s="177">
        <v>7587</v>
      </c>
      <c r="B976" s="178" t="str">
        <f>VLOOKUP(A976,'BASE REGISTRO AGOSTO'!$A$1:$T$889,2,FALSE)</f>
        <v xml:space="preserve">Delegación Presidencial Provincial de isla de pascua (ex Gobernación Provincial de Isla de Pascua)
</v>
      </c>
      <c r="C976" s="178">
        <f>VLOOKUP(A976,'BASE REGISTRO AGOSTO'!$A$1:$T$889,3,FALSE)</f>
        <v>605110533</v>
      </c>
      <c r="D976" s="178" t="str">
        <f>VLOOKUP(A976,'BASE REGISTRO AGOSTO'!$A$1:$T$889,4,FALSE)</f>
        <v>Gobernación Provincial</v>
      </c>
      <c r="E976" s="178" t="str">
        <f>VLOOKUP(A976,'BASE REGISTRO AGOSTO'!$A$1:$T$889,5,FALSE)</f>
        <v>Constitución Política de la República, artículo 116.</v>
      </c>
      <c r="F976" s="178" t="str">
        <f>VLOOKUP(A976,'BASE REGISTRO AGOSTO'!$A$1:$T$889,6,FALSE)</f>
        <v>Indefinida.</v>
      </c>
      <c r="G976" s="178" t="str">
        <f>VLOOKUP(A976,'BASE REGISTRO AGOSTO'!$A$1:$T$889,7,FALSE)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76" s="178" t="str">
        <f>VLOOKUP(A976,'BASE REGISTRO AGOSTO'!$A$1:$T$889,8,FALSE)</f>
        <v>no tiene</v>
      </c>
      <c r="I976" s="178">
        <f>VLOOKUP(A976,'BASE REGISTRO AGOSTO'!$A$1:$T$889,9,FALSE)</f>
        <v>0</v>
      </c>
      <c r="J976" s="178">
        <f>VLOOKUP(A976,'BASE REGISTRO AGOSTO'!$A$1:$T$889,10,FALSE)</f>
        <v>0</v>
      </c>
      <c r="K976" s="178">
        <f>VLOOKUP(A976,'BASE REGISTRO AGOSTO'!$A$1:$T$889,11,FALSE)</f>
        <v>0</v>
      </c>
      <c r="L976" s="178" t="str">
        <f>VLOOKUP(A976,'BASE REGISTRO AGOSTO'!$A$1:$T$889,12,FALSE)</f>
        <v xml:space="preserve">Kiri Reva S/N, Isla de Pascua. Región de Valparaíso. </v>
      </c>
      <c r="M976" s="178" t="str">
        <f>VLOOKUP(A976,'BASE REGISTRO AGOSTO'!$A$1:$T$889,13,FALSE)</f>
        <v>V</v>
      </c>
      <c r="N976" s="178" t="str">
        <f>VLOOKUP(A976,'BASE REGISTRO AGOSTO'!$A$1:$T$889,14,FALSE)</f>
        <v xml:space="preserve"> Isla de Pascua</v>
      </c>
      <c r="O976" s="178" t="str">
        <f>VLOOKUP(A976,'BASE REGISTRO AGOSTO'!$A$1:$T$889,15,FALSE)</f>
        <v>rdelapuente@interior.gob.cl
rgodoy@interior.gob.cl
trapu@interior.gob.cl</v>
      </c>
      <c r="P976" s="178">
        <f>VLOOKUP(A976,'BASE REGISTRO AGOSTO'!$A$1:$T$889,16,FALSE)</f>
        <v>0</v>
      </c>
      <c r="Q976" s="178">
        <f>VLOOKUP(A976,'BASE REGISTRO AGOSTO'!$A$1:$T$889,17,FALSE)</f>
        <v>0</v>
      </c>
      <c r="R976" s="178">
        <f>VLOOKUP(A976,'BASE REGISTRO AGOSTO'!$A$1:$T$889,18,FALSE)</f>
        <v>91001</v>
      </c>
      <c r="S976" s="178" t="str">
        <f>VLOOKUP(A976,'BASE REGISTRO AGOSTO'!$A$1:$T$889,19,FALSE)</f>
        <v>No se acompañan. Aplica Informe Jurídico Nº 09, de  fecha 14 de marzo de 2011 del Departamento Jurídico y Dictamen Nº 070791, de 2009, de la Contraloría General de la República</v>
      </c>
      <c r="T976" s="183">
        <f>VLOOKUP(A976,'BASE REGISTRO AGOSTO'!$A$1:$T$889,20,FALSE)</f>
        <v>42348</v>
      </c>
      <c r="U976" s="177">
        <v>7587</v>
      </c>
      <c r="V976" s="179">
        <v>7154600</v>
      </c>
      <c r="W976" s="179">
        <v>63079014</v>
      </c>
      <c r="X976" s="180">
        <v>44469</v>
      </c>
      <c r="Y976" s="176" t="s">
        <v>6489</v>
      </c>
      <c r="Z976" s="176" t="s">
        <v>6490</v>
      </c>
      <c r="AA976" s="181" t="s">
        <v>6593</v>
      </c>
    </row>
    <row r="977" spans="1:27" ht="15.75" customHeight="1" x14ac:dyDescent="0.2">
      <c r="A977" s="177">
        <v>7591</v>
      </c>
      <c r="B977" s="178" t="str">
        <f>VLOOKUP(A977,'BASE REGISTRO AGOSTO'!$A$1:$T$889,2,FALSE)</f>
        <v xml:space="preserve">
Ilustre Municipalidad de Vichuquén
</v>
      </c>
      <c r="C977" s="178">
        <f>VLOOKUP(A977,'BASE REGISTRO AGOSTO'!$A$1:$T$889,3,FALSE)</f>
        <v>691007006</v>
      </c>
      <c r="D977" s="178" t="str">
        <f>VLOOKUP(A977,'BASE REGISTRO AGOSTO'!$A$1:$T$889,4,FALSE)</f>
        <v>Municipalidad</v>
      </c>
      <c r="E977" s="178" t="str">
        <f>VLOOKUP(A977,'BASE REGISTRO AGOSTO'!$A$1:$T$889,5,FALSE)</f>
        <v>Constitución Política de la República, artículo 107.</v>
      </c>
      <c r="F977" s="178" t="str">
        <f>VLOOKUP(A977,'BASE REGISTRO AGOSTO'!$A$1:$T$889,6,FALSE)</f>
        <v>Indefinida.</v>
      </c>
      <c r="G977" s="178" t="str">
        <f>VLOOKUP(A977,'BASE REGISTRO AGOSTO'!$A$1:$T$889,7,FALSE)</f>
        <v>Según Ley Orgánica Nº 18.695, artículos 1º al 4º.</v>
      </c>
      <c r="H977" s="178" t="str">
        <f>VLOOKUP(A977,'BASE REGISTRO AGOSTO'!$A$1:$T$889,8,FALSE)</f>
        <v>no tiene</v>
      </c>
      <c r="I977" s="178">
        <f>VLOOKUP(A977,'BASE REGISTRO AGOSTO'!$A$1:$T$889,9,FALSE)</f>
        <v>0</v>
      </c>
      <c r="J977" s="178">
        <f>VLOOKUP(A977,'BASE REGISTRO AGOSTO'!$A$1:$T$889,10,FALSE)</f>
        <v>0</v>
      </c>
      <c r="K977" s="178" t="str">
        <f>VLOOKUP(A977,'BASE REGISTRO AGOSTO'!$A$1:$T$889,11,FALSE)</f>
        <v xml:space="preserve">Roberto Hernán Rivera Pino
</v>
      </c>
      <c r="L977" s="178" t="str">
        <f>VLOOKUP(A977,'BASE REGISTRO AGOSTO'!$A$1:$T$889,12,FALSE)</f>
        <v xml:space="preserve">Manuel Rodríguez Nº 315, de la comuna de Vichuquén, Región del Maule.  
</v>
      </c>
      <c r="M977" s="178" t="str">
        <f>VLOOKUP(A977,'BASE REGISTRO AGOSTO'!$A$1:$T$889,13,FALSE)</f>
        <v>VII</v>
      </c>
      <c r="N977" s="178" t="str">
        <f>VLOOKUP(A977,'BASE REGISTRO AGOSTO'!$A$1:$T$889,14,FALSE)</f>
        <v>Vichuquén</v>
      </c>
      <c r="O977" s="178" t="str">
        <f>VLOOKUP(A977,'BASE REGISTRO AGOSTO'!$A$1:$T$889,15,FALSE)</f>
        <v>Fono: (75) 2555516 – 2555501</v>
      </c>
      <c r="P977" s="178" t="str">
        <f>VLOOKUP(A977,'BASE REGISTRO AGOSTO'!$A$1:$T$889,16,FALSE)</f>
        <v>munivichuquen@gmail.com</v>
      </c>
      <c r="Q977" s="178">
        <f>VLOOKUP(A977,'BASE REGISTRO AGOSTO'!$A$1:$T$889,17,FALSE)</f>
        <v>0</v>
      </c>
      <c r="R977" s="178">
        <f>VLOOKUP(A977,'BASE REGISTRO AGOSTO'!$A$1:$T$889,18,FALSE)</f>
        <v>91001</v>
      </c>
      <c r="S977" s="178" t="str">
        <f>VLOOKUP(A977,'BASE REGISTRO AGOSTO'!$A$1:$T$889,19,FALSE)</f>
        <v>No se acompañan. Aplica Informe Jurídico Nº 09, de  fecha 14 de marzo de 2011 del Departamento Jurídico y Dictamen Nº 070791, de 2009, de la Contraloría General de la República</v>
      </c>
      <c r="T977" s="183">
        <f>VLOOKUP(A977,'BASE REGISTRO AGOSTO'!$A$1:$T$889,20,FALSE)</f>
        <v>42383</v>
      </c>
      <c r="U977" s="177">
        <v>7591</v>
      </c>
      <c r="V977" s="179">
        <v>2861840</v>
      </c>
      <c r="W977" s="179">
        <v>20115880</v>
      </c>
      <c r="X977" s="180">
        <v>44469</v>
      </c>
      <c r="Y977" s="176" t="s">
        <v>6489</v>
      </c>
      <c r="Z977" s="176" t="s">
        <v>6490</v>
      </c>
      <c r="AA977" s="181" t="s">
        <v>6719</v>
      </c>
    </row>
    <row r="978" spans="1:27" ht="15.75" customHeight="1" x14ac:dyDescent="0.2">
      <c r="A978" s="177">
        <v>7592</v>
      </c>
      <c r="B978" s="178" t="str">
        <f>VLOOKUP(A978,'BASE REGISTRO AGOSTO'!$A$1:$T$889,2,FALSE)</f>
        <v xml:space="preserve">
I. Municipalidad de San Rafael.
</v>
      </c>
      <c r="C978" s="178">
        <f>VLOOKUP(A978,'BASE REGISTRO AGOSTO'!$A$1:$T$889,3,FALSE)</f>
        <v>692645006</v>
      </c>
      <c r="D978" s="178" t="str">
        <f>VLOOKUP(A978,'BASE REGISTRO AGOSTO'!$A$1:$T$889,4,FALSE)</f>
        <v>Municipalidad</v>
      </c>
      <c r="E978" s="178" t="str">
        <f>VLOOKUP(A978,'BASE REGISTRO AGOSTO'!$A$1:$T$889,5,FALSE)</f>
        <v>Constitución Política de la República, artículo 107.</v>
      </c>
      <c r="F978" s="178" t="str">
        <f>VLOOKUP(A978,'BASE REGISTRO AGOSTO'!$A$1:$T$889,6,FALSE)</f>
        <v>Indefinida.</v>
      </c>
      <c r="G978" s="178" t="str">
        <f>VLOOKUP(A978,'BASE REGISTRO AGOSTO'!$A$1:$T$889,7,FALSE)</f>
        <v>Según Ley Orgánica Nº 18.695, artículos 1º al 4º.</v>
      </c>
      <c r="H978" s="178" t="str">
        <f>VLOOKUP(A978,'BASE REGISTRO AGOSTO'!$A$1:$T$889,8,FALSE)</f>
        <v>no tiene</v>
      </c>
      <c r="I978" s="178">
        <f>VLOOKUP(A978,'BASE REGISTRO AGOSTO'!$A$1:$T$889,9,FALSE)</f>
        <v>0</v>
      </c>
      <c r="J978" s="178">
        <f>VLOOKUP(A978,'BASE REGISTRO AGOSTO'!$A$1:$T$889,10,FALSE)</f>
        <v>0</v>
      </c>
      <c r="K978" s="178" t="str">
        <f>VLOOKUP(A978,'BASE REGISTRO AGOSTO'!$A$1:$T$889,11,FALSE)</f>
        <v xml:space="preserve">Claudia Alejandra Díaz Bravo, </v>
      </c>
      <c r="L978" s="178" t="str">
        <f>VLOOKUP(A978,'BASE REGISTRO AGOSTO'!$A$1:$T$889,12,FALSE)</f>
        <v xml:space="preserve">Avenida Oriente Nº 2625, Comuna de San Rafael. Provincia de Talca. VII Región del Maule. 
</v>
      </c>
      <c r="M978" s="178" t="str">
        <f>VLOOKUP(A978,'BASE REGISTRO AGOSTO'!$A$1:$T$889,13,FALSE)</f>
        <v>VII</v>
      </c>
      <c r="N978" s="178" t="str">
        <f>VLOOKUP(A978,'BASE REGISTRO AGOSTO'!$A$1:$T$889,14,FALSE)</f>
        <v>San Rafael</v>
      </c>
      <c r="O978" s="178" t="str">
        <f>VLOOKUP(A978,'BASE REGISTRO AGOSTO'!$A$1:$T$889,15,FALSE)</f>
        <v>(71) 2651012</v>
      </c>
      <c r="P978" s="178" t="str">
        <f>VLOOKUP(A978,'BASE REGISTRO AGOSTO'!$A$1:$T$889,16,FALSE)</f>
        <v>Secre_alcaldia@hotmail.es rrpp@munisanrafael.cl</v>
      </c>
      <c r="Q978" s="178">
        <f>VLOOKUP(A978,'BASE REGISTRO AGOSTO'!$A$1:$T$889,17,FALSE)</f>
        <v>0</v>
      </c>
      <c r="R978" s="178">
        <f>VLOOKUP(A978,'BASE REGISTRO AGOSTO'!$A$1:$T$889,18,FALSE)</f>
        <v>91001</v>
      </c>
      <c r="S978" s="178" t="str">
        <f>VLOOKUP(A978,'BASE REGISTRO AGOSTO'!$A$1:$T$889,19,FALSE)</f>
        <v>No se acompañan. Aplica Informe Jurídico Nº 09, de  fecha 14 de marzo de 2011 del Departamento Jurídico y Dictamen Nº 070791, de 2009, de la Contraloría General de la República</v>
      </c>
      <c r="T978" s="183">
        <f>VLOOKUP(A978,'BASE REGISTRO AGOSTO'!$A$1:$T$889,20,FALSE)</f>
        <v>42397</v>
      </c>
      <c r="U978" s="177">
        <v>7592</v>
      </c>
      <c r="V978" s="179">
        <v>4722036</v>
      </c>
      <c r="W978" s="179">
        <v>33191201</v>
      </c>
      <c r="X978" s="180">
        <v>44469</v>
      </c>
      <c r="Y978" s="176" t="s">
        <v>6489</v>
      </c>
      <c r="Z978" s="176" t="s">
        <v>6490</v>
      </c>
      <c r="AA978" s="181" t="s">
        <v>6720</v>
      </c>
    </row>
    <row r="979" spans="1:27" ht="15.75" customHeight="1" x14ac:dyDescent="0.2">
      <c r="A979" s="177">
        <v>7593</v>
      </c>
      <c r="B979" s="178" t="str">
        <f>VLOOKUP(A979,'BASE REGISTRO AGOSTO'!$A$1:$T$889,2,FALSE)</f>
        <v xml:space="preserve">
I. Municipalidad de Rinconada
</v>
      </c>
      <c r="C979" s="178">
        <f>VLOOKUP(A979,'BASE REGISTRO AGOSTO'!$A$1:$T$889,3,FALSE)</f>
        <v>690513005</v>
      </c>
      <c r="D979" s="178" t="str">
        <f>VLOOKUP(A979,'BASE REGISTRO AGOSTO'!$A$1:$T$889,4,FALSE)</f>
        <v>Municipalidad</v>
      </c>
      <c r="E979" s="178" t="str">
        <f>VLOOKUP(A979,'BASE REGISTRO AGOSTO'!$A$1:$T$889,5,FALSE)</f>
        <v>Constitución Política de la República, artículo 107.</v>
      </c>
      <c r="F979" s="178" t="str">
        <f>VLOOKUP(A979,'BASE REGISTRO AGOSTO'!$A$1:$T$889,6,FALSE)</f>
        <v>Indefinida.</v>
      </c>
      <c r="G979" s="178" t="str">
        <f>VLOOKUP(A979,'BASE REGISTRO AGOSTO'!$A$1:$T$889,7,FALSE)</f>
        <v>Según Ley Orgánica Nº 18.695, artículos 1º al 4º.</v>
      </c>
      <c r="H979" s="178" t="str">
        <f>VLOOKUP(A979,'BASE REGISTRO AGOSTO'!$A$1:$T$889,8,FALSE)</f>
        <v>no tiene</v>
      </c>
      <c r="I979" s="178">
        <f>VLOOKUP(A979,'BASE REGISTRO AGOSTO'!$A$1:$T$889,9,FALSE)</f>
        <v>0</v>
      </c>
      <c r="J979" s="178">
        <f>VLOOKUP(A979,'BASE REGISTRO AGOSTO'!$A$1:$T$889,10,FALSE)</f>
        <v>0</v>
      </c>
      <c r="K979" s="178" t="str">
        <f>VLOOKUP(A979,'BASE REGISTRO AGOSTO'!$A$1:$T$889,11,FALSE)</f>
        <v>Juan Galdames Carmona
RUT 6.261.177-4</v>
      </c>
      <c r="L979" s="178" t="str">
        <f>VLOOKUP(A979,'BASE REGISTRO AGOSTO'!$A$1:$T$889,12,FALSE)</f>
        <v xml:space="preserve">Carretera San Martín Nº 607, comuna de Rinconada, Región de Valparaíso. 
</v>
      </c>
      <c r="M979" s="178" t="str">
        <f>VLOOKUP(A979,'BASE REGISTRO AGOSTO'!$A$1:$T$889,13,FALSE)</f>
        <v>V</v>
      </c>
      <c r="N979" s="178" t="str">
        <f>VLOOKUP(A979,'BASE REGISTRO AGOSTO'!$A$1:$T$889,14,FALSE)</f>
        <v xml:space="preserve"> Rinconada</v>
      </c>
      <c r="O979" s="178" t="str">
        <f>VLOOKUP(A979,'BASE REGISTRO AGOSTO'!$A$1:$T$889,15,FALSE)</f>
        <v>(34) 2509500 / 993286006</v>
      </c>
      <c r="P979" s="178" t="str">
        <f>VLOOKUP(A979,'BASE REGISTRO AGOSTO'!$A$1:$T$889,16,FALSE)</f>
        <v>jgaldames@munirinconada.cl</v>
      </c>
      <c r="Q979" s="178">
        <f>VLOOKUP(A979,'BASE REGISTRO AGOSTO'!$A$1:$T$889,17,FALSE)</f>
        <v>0</v>
      </c>
      <c r="R979" s="178">
        <f>VLOOKUP(A979,'BASE REGISTRO AGOSTO'!$A$1:$T$889,18,FALSE)</f>
        <v>91001</v>
      </c>
      <c r="S979" s="178" t="str">
        <f>VLOOKUP(A979,'BASE REGISTRO AGOSTO'!$A$1:$T$889,19,FALSE)</f>
        <v>No se acompañan. Aplica Informe Jurídico Nº 09, de  fecha 14 de marzo de 2011 del Departamento Jurídico y Dictamen Nº 070791, de 2009, de la Contraloría General de la República</v>
      </c>
      <c r="T979" s="183">
        <f>VLOOKUP(A979,'BASE REGISTRO AGOSTO'!$A$1:$T$889,20,FALSE)</f>
        <v>42402</v>
      </c>
      <c r="U979" s="177">
        <v>7593</v>
      </c>
      <c r="V979" s="179">
        <v>3577300</v>
      </c>
      <c r="W979" s="179">
        <v>25144850</v>
      </c>
      <c r="X979" s="180">
        <v>44469</v>
      </c>
      <c r="Y979" s="176" t="s">
        <v>6489</v>
      </c>
      <c r="Z979" s="176" t="s">
        <v>6490</v>
      </c>
      <c r="AA979" s="181" t="s">
        <v>6721</v>
      </c>
    </row>
    <row r="980" spans="1:27" ht="15.75" customHeight="1" x14ac:dyDescent="0.2">
      <c r="A980" s="177">
        <v>7594</v>
      </c>
      <c r="B980" s="178" t="str">
        <f>VLOOKUP(A980,'BASE REGISTRO AGOSTO'!$A$1:$T$889,2,FALSE)</f>
        <v xml:space="preserve">
I. Municipalidad de Romeral
</v>
      </c>
      <c r="C980" s="178">
        <f>VLOOKUP(A980,'BASE REGISTRO AGOSTO'!$A$1:$T$889,3,FALSE)</f>
        <v>691002004</v>
      </c>
      <c r="D980" s="178" t="str">
        <f>VLOOKUP(A980,'BASE REGISTRO AGOSTO'!$A$1:$T$889,4,FALSE)</f>
        <v>Municipalidad</v>
      </c>
      <c r="E980" s="178" t="str">
        <f>VLOOKUP(A980,'BASE REGISTRO AGOSTO'!$A$1:$T$889,5,FALSE)</f>
        <v>Constitución Política de la República, artículo 107.</v>
      </c>
      <c r="F980" s="178" t="str">
        <f>VLOOKUP(A980,'BASE REGISTRO AGOSTO'!$A$1:$T$889,6,FALSE)</f>
        <v>Indefinida.</v>
      </c>
      <c r="G980" s="178" t="str">
        <f>VLOOKUP(A980,'BASE REGISTRO AGOSTO'!$A$1:$T$889,7,FALSE)</f>
        <v>Según Ley Orgánica Nº 18.695, artículos 1º al 4º.</v>
      </c>
      <c r="H980" s="178" t="str">
        <f>VLOOKUP(A980,'BASE REGISTRO AGOSTO'!$A$1:$T$889,8,FALSE)</f>
        <v>no tiene</v>
      </c>
      <c r="I980" s="178">
        <f>VLOOKUP(A980,'BASE REGISTRO AGOSTO'!$A$1:$T$889,9,FALSE)</f>
        <v>0</v>
      </c>
      <c r="J980" s="178">
        <f>VLOOKUP(A980,'BASE REGISTRO AGOSTO'!$A$1:$T$889,10,FALSE)</f>
        <v>0</v>
      </c>
      <c r="K980" s="178" t="str">
        <f>VLOOKUP(A980,'BASE REGISTRO AGOSTO'!$A$1:$T$889,11,FALSE)</f>
        <v xml:space="preserve">Carlos Vergara Zerega, </v>
      </c>
      <c r="L980" s="178" t="str">
        <f>VLOOKUP(A980,'BASE REGISTRO AGOSTO'!$A$1:$T$889,12,FALSE)</f>
        <v xml:space="preserve">Calle Ignacio Carrera Pinto Nº 1213, comuna de Romeral. Región del Maule.- 
</v>
      </c>
      <c r="M980" s="178" t="str">
        <f>VLOOKUP(A980,'BASE REGISTRO AGOSTO'!$A$1:$T$889,13,FALSE)</f>
        <v>VII</v>
      </c>
      <c r="N980" s="178" t="str">
        <f>VLOOKUP(A980,'BASE REGISTRO AGOSTO'!$A$1:$T$889,14,FALSE)</f>
        <v>Romeral</v>
      </c>
      <c r="O980" s="178" t="str">
        <f>VLOOKUP(A980,'BASE REGISTRO AGOSTO'!$A$1:$T$889,15,FALSE)</f>
        <v>Teléfono: 75-2576330</v>
      </c>
      <c r="P980" s="178" t="str">
        <f>VLOOKUP(A980,'BASE REGISTRO AGOSTO'!$A$1:$T$889,16,FALSE)</f>
        <v xml:space="preserve">alcaldia@muniromeral.cl </v>
      </c>
      <c r="Q980" s="178">
        <f>VLOOKUP(A980,'BASE REGISTRO AGOSTO'!$A$1:$T$889,17,FALSE)</f>
        <v>0</v>
      </c>
      <c r="R980" s="178">
        <f>VLOOKUP(A980,'BASE REGISTRO AGOSTO'!$A$1:$T$889,18,FALSE)</f>
        <v>91001</v>
      </c>
      <c r="S980" s="178" t="str">
        <f>VLOOKUP(A980,'BASE REGISTRO AGOSTO'!$A$1:$T$889,19,FALSE)</f>
        <v>No se acompañan. Aplica Informe Jurídico Nº 09, de  fecha 14 de marzo de 2011 del Departamento Jurídico y Dictamen Nº 070791, de 2009, de la Contraloría General de la República</v>
      </c>
      <c r="T980" s="183">
        <f>VLOOKUP(A980,'BASE REGISTRO AGOSTO'!$A$1:$T$889,20,FALSE)</f>
        <v>42402</v>
      </c>
      <c r="U980" s="177">
        <v>7594</v>
      </c>
      <c r="V980" s="179">
        <v>6296048</v>
      </c>
      <c r="W980" s="179">
        <v>22127468</v>
      </c>
      <c r="X980" s="180">
        <v>44469</v>
      </c>
      <c r="Y980" s="176" t="s">
        <v>6489</v>
      </c>
      <c r="Z980" s="176" t="s">
        <v>6490</v>
      </c>
      <c r="AA980" s="181" t="s">
        <v>6722</v>
      </c>
    </row>
    <row r="981" spans="1:27" ht="15.75" customHeight="1" x14ac:dyDescent="0.2">
      <c r="A981" s="177">
        <v>7595</v>
      </c>
      <c r="B981" s="178" t="str">
        <f>VLOOKUP(A981,'BASE REGISTRO AGOSTO'!$A$1:$T$889,2,FALSE)</f>
        <v xml:space="preserve">Delegación Presidencial Provincial de Magallanes (ex Gobernación Provincial de Magallanes)
</v>
      </c>
      <c r="C981" s="178">
        <f>VLOOKUP(A981,'BASE REGISTRO AGOSTO'!$A$1:$T$889,3,FALSE)</f>
        <v>605111211</v>
      </c>
      <c r="D981" s="178" t="str">
        <f>VLOOKUP(A981,'BASE REGISTRO AGOSTO'!$A$1:$T$889,4,FALSE)</f>
        <v>Gobernación Provincial</v>
      </c>
      <c r="E981" s="178" t="str">
        <f>VLOOKUP(A981,'BASE REGISTRO AGOSTO'!$A$1:$T$889,5,FALSE)</f>
        <v>Constitución Política de la República, artículo 116.</v>
      </c>
      <c r="F981" s="178" t="str">
        <f>VLOOKUP(A981,'BASE REGISTRO AGOSTO'!$A$1:$T$889,6,FALSE)</f>
        <v>Indefinida.</v>
      </c>
      <c r="G981" s="178" t="str">
        <f>VLOOKUP(A981,'BASE REGISTRO AGOSTO'!$A$1:$T$889,7,FALSE)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81" s="178" t="str">
        <f>VLOOKUP(A981,'BASE REGISTRO AGOSTO'!$A$1:$T$889,8,FALSE)</f>
        <v>no tiene</v>
      </c>
      <c r="I981" s="178">
        <f>VLOOKUP(A981,'BASE REGISTRO AGOSTO'!$A$1:$T$889,9,FALSE)</f>
        <v>0</v>
      </c>
      <c r="J981" s="178">
        <f>VLOOKUP(A981,'BASE REGISTRO AGOSTO'!$A$1:$T$889,10,FALSE)</f>
        <v>0</v>
      </c>
      <c r="K981" s="178">
        <f>VLOOKUP(A981,'BASE REGISTRO AGOSTO'!$A$1:$T$889,11,FALSE)</f>
        <v>0</v>
      </c>
      <c r="L981" s="178" t="str">
        <f>VLOOKUP(A981,'BASE REGISTRO AGOSTO'!$A$1:$T$889,12,FALSE)</f>
        <v xml:space="preserve">Presidente Julio Roca Nº 925, Punta Arenas. Región de Magallanes y la Antártica Chilena.
</v>
      </c>
      <c r="M981" s="178" t="str">
        <f>VLOOKUP(A981,'BASE REGISTRO AGOSTO'!$A$1:$T$889,13,FALSE)</f>
        <v>XII</v>
      </c>
      <c r="N981" s="178" t="str">
        <f>VLOOKUP(A981,'BASE REGISTRO AGOSTO'!$A$1:$T$889,14,FALSE)</f>
        <v>Punta Arenas</v>
      </c>
      <c r="O981" s="178" t="str">
        <f>VLOOKUP(A981,'BASE REGISTRO AGOSTO'!$A$1:$T$889,15,FALSE)</f>
        <v>Teléfonos 61-222600, 225097, 242027</v>
      </c>
      <c r="P981" s="178">
        <f>VLOOKUP(A981,'BASE REGISTRO AGOSTO'!$A$1:$T$889,16,FALSE)</f>
        <v>0</v>
      </c>
      <c r="Q981" s="178">
        <f>VLOOKUP(A981,'BASE REGISTRO AGOSTO'!$A$1:$T$889,17,FALSE)</f>
        <v>0</v>
      </c>
      <c r="R981" s="178">
        <f>VLOOKUP(A981,'BASE REGISTRO AGOSTO'!$A$1:$T$889,18,FALSE)</f>
        <v>91001</v>
      </c>
      <c r="S981" s="178" t="str">
        <f>VLOOKUP(A981,'BASE REGISTRO AGOSTO'!$A$1:$T$889,19,FALSE)</f>
        <v>No se acompañan. Aplica Informe Jurídico Nº 09, de  fecha 14 de marzo de 2011 del Departamento Jurídico y Dictamen Nº 070791, de 2009, de la Contraloría General de la República</v>
      </c>
      <c r="T981" s="183">
        <f>VLOOKUP(A981,'BASE REGISTRO AGOSTO'!$A$1:$T$889,20,FALSE)</f>
        <v>42405</v>
      </c>
      <c r="U981" s="177">
        <v>7595</v>
      </c>
      <c r="V981" s="179">
        <v>0</v>
      </c>
      <c r="W981" s="179">
        <v>68478089</v>
      </c>
      <c r="X981" s="180">
        <v>44469</v>
      </c>
      <c r="Y981" s="176" t="s">
        <v>6489</v>
      </c>
      <c r="Z981" s="176" t="s">
        <v>6490</v>
      </c>
      <c r="AA981" s="181" t="s">
        <v>6564</v>
      </c>
    </row>
    <row r="982" spans="1:27" ht="15.75" customHeight="1" x14ac:dyDescent="0.2">
      <c r="A982" s="177">
        <v>7596</v>
      </c>
      <c r="B982" s="178" t="str">
        <f>VLOOKUP(A982,'BASE REGISTRO AGOSTO'!$A$1:$T$889,2,FALSE)</f>
        <v xml:space="preserve">
I. Municipalidad de El Tabo
</v>
      </c>
      <c r="C982" s="178">
        <f>VLOOKUP(A982,'BASE REGISTRO AGOSTO'!$A$1:$T$889,3,FALSE)</f>
        <v>690737000</v>
      </c>
      <c r="D982" s="178" t="str">
        <f>VLOOKUP(A982,'BASE REGISTRO AGOSTO'!$A$1:$T$889,4,FALSE)</f>
        <v>Municipalidad</v>
      </c>
      <c r="E982" s="178" t="str">
        <f>VLOOKUP(A982,'BASE REGISTRO AGOSTO'!$A$1:$T$889,5,FALSE)</f>
        <v>Constitución Política de la República, artículo 107.</v>
      </c>
      <c r="F982" s="178" t="str">
        <f>VLOOKUP(A982,'BASE REGISTRO AGOSTO'!$A$1:$T$889,6,FALSE)</f>
        <v>Indefinida.</v>
      </c>
      <c r="G982" s="178" t="str">
        <f>VLOOKUP(A982,'BASE REGISTRO AGOSTO'!$A$1:$T$889,7,FALSE)</f>
        <v>Según Ley Orgánica Nº 18.695, artículos 1º al 4º.</v>
      </c>
      <c r="H982" s="178" t="str">
        <f>VLOOKUP(A982,'BASE REGISTRO AGOSTO'!$A$1:$T$889,8,FALSE)</f>
        <v>no tiene</v>
      </c>
      <c r="I982" s="178">
        <f>VLOOKUP(A982,'BASE REGISTRO AGOSTO'!$A$1:$T$889,9,FALSE)</f>
        <v>0</v>
      </c>
      <c r="J982" s="178">
        <f>VLOOKUP(A982,'BASE REGISTRO AGOSTO'!$A$1:$T$889,10,FALSE)</f>
        <v>0</v>
      </c>
      <c r="K982" s="178" t="str">
        <f>VLOOKUP(A982,'BASE REGISTRO AGOSTO'!$A$1:$T$889,11,FALSE)</f>
        <v xml:space="preserve">Alfonso Adrián Muñoz Aravena, </v>
      </c>
      <c r="L982" s="178" t="str">
        <f>VLOOKUP(A982,'BASE REGISTRO AGOSTO'!$A$1:$T$889,12,FALSE)</f>
        <v xml:space="preserve">Las Cruces Norte Nº 401, comuna de El Tabo, Región de Valparaíso. 
</v>
      </c>
      <c r="M982" s="178" t="str">
        <f>VLOOKUP(A982,'BASE REGISTRO AGOSTO'!$A$1:$T$889,13,FALSE)</f>
        <v>V</v>
      </c>
      <c r="N982" s="178" t="str">
        <f>VLOOKUP(A982,'BASE REGISTRO AGOSTO'!$A$1:$T$889,14,FALSE)</f>
        <v>El Tabo</v>
      </c>
      <c r="O982" s="178" t="str">
        <f>VLOOKUP(A982,'BASE REGISTRO AGOSTO'!$A$1:$T$889,15,FALSE)</f>
        <v xml:space="preserve">Teléfono: 35-2203500 </v>
      </c>
      <c r="P982" s="178">
        <f>VLOOKUP(A982,'BASE REGISTRO AGOSTO'!$A$1:$T$889,16,FALSE)</f>
        <v>0</v>
      </c>
      <c r="Q982" s="178">
        <f>VLOOKUP(A982,'BASE REGISTRO AGOSTO'!$A$1:$T$889,17,FALSE)</f>
        <v>0</v>
      </c>
      <c r="R982" s="178">
        <f>VLOOKUP(A982,'BASE REGISTRO AGOSTO'!$A$1:$T$889,18,FALSE)</f>
        <v>91001</v>
      </c>
      <c r="S982" s="178" t="str">
        <f>VLOOKUP(A982,'BASE REGISTRO AGOSTO'!$A$1:$T$889,19,FALSE)</f>
        <v>No se acompañan. Aplica Informe Jurídico Nº 09, de  fecha 14 de marzo de 2011 del Departamento Jurídico y Dictamen Nº 070791, de 2009, de la Contraloría General de la República</v>
      </c>
      <c r="T982" s="183">
        <f>VLOOKUP(A982,'BASE REGISTRO AGOSTO'!$A$1:$T$889,20,FALSE)</f>
        <v>42410</v>
      </c>
      <c r="U982" s="177">
        <v>7596</v>
      </c>
      <c r="V982" s="179">
        <v>3577300</v>
      </c>
      <c r="W982" s="179">
        <v>25144850</v>
      </c>
      <c r="X982" s="180">
        <v>44469</v>
      </c>
      <c r="Y982" s="176" t="s">
        <v>6489</v>
      </c>
      <c r="Z982" s="176" t="s">
        <v>6490</v>
      </c>
      <c r="AA982" s="181" t="s">
        <v>6723</v>
      </c>
    </row>
    <row r="983" spans="1:27" ht="15.75" customHeight="1" x14ac:dyDescent="0.2">
      <c r="A983" s="177">
        <v>7598</v>
      </c>
      <c r="B983" s="178" t="str">
        <f>VLOOKUP(A983,'BASE REGISTRO AGOSTO'!$A$1:$T$889,2,FALSE)</f>
        <v xml:space="preserve">
I. Municipalidad de Paihuano
</v>
      </c>
      <c r="C983" s="178">
        <f>VLOOKUP(A983,'BASE REGISTRO AGOSTO'!$A$1:$T$889,3,FALSE)</f>
        <v>690406004</v>
      </c>
      <c r="D983" s="178" t="str">
        <f>VLOOKUP(A983,'BASE REGISTRO AGOSTO'!$A$1:$T$889,4,FALSE)</f>
        <v>Municipalidad</v>
      </c>
      <c r="E983" s="178" t="str">
        <f>VLOOKUP(A983,'BASE REGISTRO AGOSTO'!$A$1:$T$889,5,FALSE)</f>
        <v>Constitución Política de la República, artículo 118 y Siguientes.</v>
      </c>
      <c r="F983" s="178" t="str">
        <f>VLOOKUP(A983,'BASE REGISTRO AGOSTO'!$A$1:$T$889,6,FALSE)</f>
        <v>Indefinida.</v>
      </c>
      <c r="G983" s="178" t="str">
        <f>VLOOKUP(A983,'BASE REGISTRO AGOSTO'!$A$1:$T$889,7,FALSE)</f>
        <v>Según Ley Orgánica Nº 18.695, artículos 1º al 4º.</v>
      </c>
      <c r="H983" s="178" t="str">
        <f>VLOOKUP(A983,'BASE REGISTRO AGOSTO'!$A$1:$T$889,8,FALSE)</f>
        <v>no tiene</v>
      </c>
      <c r="I983" s="178">
        <f>VLOOKUP(A983,'BASE REGISTRO AGOSTO'!$A$1:$T$889,9,FALSE)</f>
        <v>0</v>
      </c>
      <c r="J983" s="178">
        <f>VLOOKUP(A983,'BASE REGISTRO AGOSTO'!$A$1:$T$889,10,FALSE)</f>
        <v>0</v>
      </c>
      <c r="K983" s="178" t="str">
        <f>VLOOKUP(A983,'BASE REGISTRO AGOSTO'!$A$1:$T$889,11,FALSE)</f>
        <v xml:space="preserve">Hernán Andres Ahumada Ahumada
</v>
      </c>
      <c r="L983" s="178" t="str">
        <f>VLOOKUP(A983,'BASE REGISTRO AGOSTO'!$A$1:$T$889,12,FALSE)</f>
        <v xml:space="preserve">Balmaceda S/N, comuna de Paihuano, Región de Coquimbo.
</v>
      </c>
      <c r="M983" s="178" t="str">
        <f>VLOOKUP(A983,'BASE REGISTRO AGOSTO'!$A$1:$T$889,13,FALSE)</f>
        <v>IV</v>
      </c>
      <c r="N983" s="178" t="str">
        <f>VLOOKUP(A983,'BASE REGISTRO AGOSTO'!$A$1:$T$889,14,FALSE)</f>
        <v>Paihuano</v>
      </c>
      <c r="O983" s="178" t="str">
        <f>VLOOKUP(A983,'BASE REGISTRO AGOSTO'!$A$1:$T$889,15,FALSE)</f>
        <v xml:space="preserve">Teléfono: (56)(51)451015 </v>
      </c>
      <c r="P983" s="178" t="str">
        <f>VLOOKUP(A983,'BASE REGISTRO AGOSTO'!$A$1:$T$889,16,FALSE)</f>
        <v xml:space="preserve">alcalde@munipaihuani.cl 
jefe.gabinete@munipaihuano.cl
</v>
      </c>
      <c r="Q983" s="178">
        <f>VLOOKUP(A983,'BASE REGISTRO AGOSTO'!$A$1:$T$889,17,FALSE)</f>
        <v>0</v>
      </c>
      <c r="R983" s="178">
        <f>VLOOKUP(A983,'BASE REGISTRO AGOSTO'!$A$1:$T$889,18,FALSE)</f>
        <v>91001</v>
      </c>
      <c r="S983" s="178" t="str">
        <f>VLOOKUP(A983,'BASE REGISTRO AGOSTO'!$A$1:$T$889,19,FALSE)</f>
        <v>No se acompañan. Aplica Informe Jurídico Nº 09, de  fecha 14 de marzo de 2011 del Departamento Jurídico y Dictamen Nº 070791, de 2009, de la Contraloría General de la República</v>
      </c>
      <c r="T983" s="183">
        <f>VLOOKUP(A983,'BASE REGISTRO AGOSTO'!$A$1:$T$889,20,FALSE)</f>
        <v>42416</v>
      </c>
      <c r="U983" s="177">
        <v>7598</v>
      </c>
      <c r="V983" s="179">
        <v>0</v>
      </c>
      <c r="W983" s="179">
        <v>22837486</v>
      </c>
      <c r="X983" s="180">
        <v>44469</v>
      </c>
      <c r="Y983" s="176" t="s">
        <v>6489</v>
      </c>
      <c r="Z983" s="176" t="s">
        <v>6490</v>
      </c>
      <c r="AA983" s="181" t="s">
        <v>7473</v>
      </c>
    </row>
    <row r="984" spans="1:27" ht="15.75" customHeight="1" x14ac:dyDescent="0.2">
      <c r="A984" s="177">
        <v>7598</v>
      </c>
      <c r="B984" s="178" t="str">
        <f>VLOOKUP(A984,'BASE REGISTRO AGOSTO'!$A$1:$T$889,2,FALSE)</f>
        <v xml:space="preserve">
I. Municipalidad de Paihuano
</v>
      </c>
      <c r="C984" s="178">
        <f>VLOOKUP(A984,'BASE REGISTRO AGOSTO'!$A$1:$T$889,3,FALSE)</f>
        <v>690406004</v>
      </c>
      <c r="D984" s="178" t="str">
        <f>VLOOKUP(A984,'BASE REGISTRO AGOSTO'!$A$1:$T$889,4,FALSE)</f>
        <v>Municipalidad</v>
      </c>
      <c r="E984" s="178" t="str">
        <f>VLOOKUP(A984,'BASE REGISTRO AGOSTO'!$A$1:$T$889,5,FALSE)</f>
        <v>Constitución Política de la República, artículo 118 y Siguientes.</v>
      </c>
      <c r="F984" s="178" t="str">
        <f>VLOOKUP(A984,'BASE REGISTRO AGOSTO'!$A$1:$T$889,6,FALSE)</f>
        <v>Indefinida.</v>
      </c>
      <c r="G984" s="178" t="str">
        <f>VLOOKUP(A984,'BASE REGISTRO AGOSTO'!$A$1:$T$889,7,FALSE)</f>
        <v>Según Ley Orgánica Nº 18.695, artículos 1º al 4º.</v>
      </c>
      <c r="H984" s="178" t="str">
        <f>VLOOKUP(A984,'BASE REGISTRO AGOSTO'!$A$1:$T$889,8,FALSE)</f>
        <v>no tiene</v>
      </c>
      <c r="I984" s="178">
        <f>VLOOKUP(A984,'BASE REGISTRO AGOSTO'!$A$1:$T$889,9,FALSE)</f>
        <v>0</v>
      </c>
      <c r="J984" s="178">
        <f>VLOOKUP(A984,'BASE REGISTRO AGOSTO'!$A$1:$T$889,10,FALSE)</f>
        <v>0</v>
      </c>
      <c r="K984" s="178" t="str">
        <f>VLOOKUP(A984,'BASE REGISTRO AGOSTO'!$A$1:$T$889,11,FALSE)</f>
        <v xml:space="preserve">Hernán Andres Ahumada Ahumada
</v>
      </c>
      <c r="L984" s="178" t="str">
        <f>VLOOKUP(A984,'BASE REGISTRO AGOSTO'!$A$1:$T$889,12,FALSE)</f>
        <v xml:space="preserve">Balmaceda S/N, comuna de Paihuano, Región de Coquimbo.
</v>
      </c>
      <c r="M984" s="178" t="str">
        <f>VLOOKUP(A984,'BASE REGISTRO AGOSTO'!$A$1:$T$889,13,FALSE)</f>
        <v>IV</v>
      </c>
      <c r="N984" s="178" t="str">
        <f>VLOOKUP(A984,'BASE REGISTRO AGOSTO'!$A$1:$T$889,14,FALSE)</f>
        <v>Paihuano</v>
      </c>
      <c r="O984" s="178" t="str">
        <f>VLOOKUP(A984,'BASE REGISTRO AGOSTO'!$A$1:$T$889,15,FALSE)</f>
        <v xml:space="preserve">Teléfono: (56)(51)451015 </v>
      </c>
      <c r="P984" s="178" t="str">
        <f>VLOOKUP(A984,'BASE REGISTRO AGOSTO'!$A$1:$T$889,16,FALSE)</f>
        <v xml:space="preserve">alcalde@munipaihuani.cl 
jefe.gabinete@munipaihuano.cl
</v>
      </c>
      <c r="Q984" s="178">
        <f>VLOOKUP(A984,'BASE REGISTRO AGOSTO'!$A$1:$T$889,17,FALSE)</f>
        <v>0</v>
      </c>
      <c r="R984" s="178">
        <f>VLOOKUP(A984,'BASE REGISTRO AGOSTO'!$A$1:$T$889,18,FALSE)</f>
        <v>91001</v>
      </c>
      <c r="S984" s="178" t="str">
        <f>VLOOKUP(A984,'BASE REGISTRO AGOSTO'!$A$1:$T$889,19,FALSE)</f>
        <v>No se acompañan. Aplica Informe Jurídico Nº 09, de  fecha 14 de marzo de 2011 del Departamento Jurídico y Dictamen Nº 070791, de 2009, de la Contraloría General de la República</v>
      </c>
      <c r="T984" s="183">
        <f>VLOOKUP(A984,'BASE REGISTRO AGOSTO'!$A$1:$T$889,20,FALSE)</f>
        <v>42416</v>
      </c>
      <c r="U984" s="177">
        <v>7598</v>
      </c>
      <c r="V984" s="179">
        <v>3262498</v>
      </c>
      <c r="W984" s="179">
        <v>3262498</v>
      </c>
      <c r="X984" s="180">
        <v>44469</v>
      </c>
      <c r="Y984" s="176" t="s">
        <v>6489</v>
      </c>
      <c r="Z984" s="176" t="s">
        <v>6490</v>
      </c>
      <c r="AA984" s="181" t="s">
        <v>7515</v>
      </c>
    </row>
    <row r="985" spans="1:27" ht="15.75" customHeight="1" x14ac:dyDescent="0.2">
      <c r="A985" s="177">
        <v>7601</v>
      </c>
      <c r="B985" s="178" t="str">
        <f>VLOOKUP(A985,'BASE REGISTRO AGOSTO'!$A$1:$T$889,2,FALSE)</f>
        <v xml:space="preserve">
I. Municipalidad de La Higuera 
</v>
      </c>
      <c r="C985" s="178">
        <f>VLOOKUP(A985,'BASE REGISTRO AGOSTO'!$A$1:$T$889,3,FALSE)</f>
        <v>690402009</v>
      </c>
      <c r="D985" s="178" t="str">
        <f>VLOOKUP(A985,'BASE REGISTRO AGOSTO'!$A$1:$T$889,4,FALSE)</f>
        <v>Municipalidad</v>
      </c>
      <c r="E985" s="178" t="str">
        <f>VLOOKUP(A985,'BASE REGISTRO AGOSTO'!$A$1:$T$889,5,FALSE)</f>
        <v>Constitución Política de la República, artículo 118 y siguientes.</v>
      </c>
      <c r="F985" s="178" t="str">
        <f>VLOOKUP(A985,'BASE REGISTRO AGOSTO'!$A$1:$T$889,6,FALSE)</f>
        <v>Indefinida.</v>
      </c>
      <c r="G985" s="178" t="str">
        <f>VLOOKUP(A985,'BASE REGISTRO AGOSTO'!$A$1:$T$889,7,FALSE)</f>
        <v>Según Ley Orgánica Nº 18.695, artículos 1º al 4º.</v>
      </c>
      <c r="H985" s="178" t="str">
        <f>VLOOKUP(A985,'BASE REGISTRO AGOSTO'!$A$1:$T$889,8,FALSE)</f>
        <v>no tiene</v>
      </c>
      <c r="I985" s="178">
        <f>VLOOKUP(A985,'BASE REGISTRO AGOSTO'!$A$1:$T$889,9,FALSE)</f>
        <v>0</v>
      </c>
      <c r="J985" s="178">
        <f>VLOOKUP(A985,'BASE REGISTRO AGOSTO'!$A$1:$T$889,10,FALSE)</f>
        <v>0</v>
      </c>
      <c r="K985" s="178" t="str">
        <f>VLOOKUP(A985,'BASE REGISTRO AGOSTO'!$A$1:$T$889,11,FALSE)</f>
        <v xml:space="preserve">Yerko Hernaldo Galleguillos Ossandón, 
</v>
      </c>
      <c r="L985" s="178" t="str">
        <f>VLOOKUP(A985,'BASE REGISTRO AGOSTO'!$A$1:$T$889,12,FALSE)</f>
        <v xml:space="preserve">Avenida La Paz Nº 2, Comuna de La Higuera. Región de Coquimbo.
</v>
      </c>
      <c r="M985" s="178" t="str">
        <f>VLOOKUP(A985,'BASE REGISTRO AGOSTO'!$A$1:$T$889,13,FALSE)</f>
        <v>IV</v>
      </c>
      <c r="N985" s="178" t="str">
        <f>VLOOKUP(A985,'BASE REGISTRO AGOSTO'!$A$1:$T$889,14,FALSE)</f>
        <v>La Higuera.</v>
      </c>
      <c r="O985" s="178" t="str">
        <f>VLOOKUP(A985,'BASE REGISTRO AGOSTO'!$A$1:$T$889,15,FALSE)</f>
        <v xml:space="preserve">Teléfono: 51-2-429902 </v>
      </c>
      <c r="P985" s="178">
        <f>VLOOKUP(A985,'BASE REGISTRO AGOSTO'!$A$1:$T$889,16,FALSE)</f>
        <v>0</v>
      </c>
      <c r="Q985" s="178">
        <f>VLOOKUP(A985,'BASE REGISTRO AGOSTO'!$A$1:$T$889,17,FALSE)</f>
        <v>0</v>
      </c>
      <c r="R985" s="178">
        <f>VLOOKUP(A985,'BASE REGISTRO AGOSTO'!$A$1:$T$889,18,FALSE)</f>
        <v>91001</v>
      </c>
      <c r="S985" s="178" t="str">
        <f>VLOOKUP(A985,'BASE REGISTRO AGOSTO'!$A$1:$T$889,19,FALSE)</f>
        <v>No se acompañan. Aplica Informe Jurídico Nº 09, de  fecha 14 de marzo de 2011 del Departamento Jurídico y Dictamen Nº 070791, de 2009, de la Contraloría General de la República</v>
      </c>
      <c r="T985" s="183">
        <f>VLOOKUP(A985,'BASE REGISTRO AGOSTO'!$A$1:$T$889,20,FALSE)</f>
        <v>42422</v>
      </c>
      <c r="U985" s="177">
        <v>7601</v>
      </c>
      <c r="V985" s="179">
        <v>3823647</v>
      </c>
      <c r="W985" s="179">
        <v>26876423</v>
      </c>
      <c r="X985" s="180">
        <v>44469</v>
      </c>
      <c r="Y985" s="176" t="s">
        <v>6489</v>
      </c>
      <c r="Z985" s="176" t="s">
        <v>6490</v>
      </c>
      <c r="AA985" s="181" t="s">
        <v>6724</v>
      </c>
    </row>
    <row r="986" spans="1:27" ht="15.75" customHeight="1" x14ac:dyDescent="0.2">
      <c r="A986" s="177">
        <v>7603</v>
      </c>
      <c r="B986" s="178" t="str">
        <f>VLOOKUP(A986,'BASE REGISTRO AGOSTO'!$A$1:$T$889,2,FALSE)</f>
        <v>Ilustre Municipalidad de Pitrufquén</v>
      </c>
      <c r="C986" s="178">
        <f>VLOOKUP(A986,'BASE REGISTRO AGOSTO'!$A$1:$T$889,3,FALSE)</f>
        <v>691913007</v>
      </c>
      <c r="D986" s="178" t="str">
        <f>VLOOKUP(A986,'BASE REGISTRO AGOSTO'!$A$1:$T$889,4,FALSE)</f>
        <v>Municipalidad</v>
      </c>
      <c r="E986" s="178" t="str">
        <f>VLOOKUP(A986,'BASE REGISTRO AGOSTO'!$A$1:$T$889,5,FALSE)</f>
        <v>Constitución Política de la República, art. 107.</v>
      </c>
      <c r="F986" s="178" t="str">
        <f>VLOOKUP(A986,'BASE REGISTRO AGOSTO'!$A$1:$T$889,6,FALSE)</f>
        <v>Indefinida.</v>
      </c>
      <c r="G986" s="178" t="str">
        <f>VLOOKUP(A986,'BASE REGISTRO AGOSTO'!$A$1:$T$889,7,FALSE)</f>
        <v>Según Ley Orgánica Nº 18.695, arts. 1º al 4º.</v>
      </c>
      <c r="H986" s="178" t="str">
        <f>VLOOKUP(A986,'BASE REGISTRO AGOSTO'!$A$1:$T$889,8,FALSE)</f>
        <v>no tiene</v>
      </c>
      <c r="I986" s="178">
        <f>VLOOKUP(A986,'BASE REGISTRO AGOSTO'!$A$1:$T$889,9,FALSE)</f>
        <v>0</v>
      </c>
      <c r="J986" s="178">
        <f>VLOOKUP(A986,'BASE REGISTRO AGOSTO'!$A$1:$T$889,10,FALSE)</f>
        <v>0</v>
      </c>
      <c r="K986" s="178" t="str">
        <f>VLOOKUP(A986,'BASE REGISTRO AGOSTO'!$A$1:$T$889,11,FALSE)</f>
        <v xml:space="preserve">Jaqueline Romero Inzunza
</v>
      </c>
      <c r="L986" s="178" t="str">
        <f>VLOOKUP(A986,'BASE REGISTRO AGOSTO'!$A$1:$T$889,12,FALSE)</f>
        <v xml:space="preserve">Francisco Bilbao N°593, comuna de Pitrufquen, región de La Araucanía. </v>
      </c>
      <c r="M986" s="178" t="str">
        <f>VLOOKUP(A986,'BASE REGISTRO AGOSTO'!$A$1:$T$889,13,FALSE)</f>
        <v>IX</v>
      </c>
      <c r="N986" s="178" t="str">
        <f>VLOOKUP(A986,'BASE REGISTRO AGOSTO'!$A$1:$T$889,14,FALSE)</f>
        <v>Pitrufquen</v>
      </c>
      <c r="O986" s="178" t="str">
        <f>VLOOKUP(A986,'BASE REGISTRO AGOSTO'!$A$1:$T$889,15,FALSE)</f>
        <v>45275700-452757002</v>
      </c>
      <c r="P986" s="178" t="str">
        <f>VLOOKUP(A986,'BASE REGISTRO AGOSTO'!$A$1:$T$889,16,FALSE)</f>
        <v xml:space="preserve">jjaramillo@mpitrufquen.cl
                            ichesta@mpitrusfquen.cl
</v>
      </c>
      <c r="Q986" s="178">
        <f>VLOOKUP(A986,'BASE REGISTRO AGOSTO'!$A$1:$T$889,17,FALSE)</f>
        <v>0</v>
      </c>
      <c r="R986" s="178">
        <f>VLOOKUP(A986,'BASE REGISTRO AGOSTO'!$A$1:$T$889,18,FALSE)</f>
        <v>91001</v>
      </c>
      <c r="S986" s="178" t="str">
        <f>VLOOKUP(A986,'BASE REGISTRO AGOSTO'!$A$1:$T$889,19,FALSE)</f>
        <v xml:space="preserve">No se acompañan. Aplica Informe Jurídico Nº 09, de  fecha 14 de marzo de 2011 del Departamento Jurídico y Dictamen Nº 070791, de 2009, de la Contraloría General de la República.  
</v>
      </c>
      <c r="T986" s="183">
        <f>VLOOKUP(A986,'BASE REGISTRO AGOSTO'!$A$1:$T$889,20,FALSE)</f>
        <v>42446</v>
      </c>
      <c r="U986" s="177">
        <v>7603</v>
      </c>
      <c r="V986" s="179">
        <v>4893746</v>
      </c>
      <c r="W986" s="179">
        <v>34398152</v>
      </c>
      <c r="X986" s="180">
        <v>44469</v>
      </c>
      <c r="Y986" s="176" t="s">
        <v>6489</v>
      </c>
      <c r="Z986" s="176" t="s">
        <v>6490</v>
      </c>
      <c r="AA986" s="181" t="s">
        <v>6654</v>
      </c>
    </row>
    <row r="987" spans="1:27" ht="15.75" customHeight="1" x14ac:dyDescent="0.2">
      <c r="A987" s="177">
        <v>7605</v>
      </c>
      <c r="B987" s="178" t="str">
        <f>VLOOKUP(A987,'BASE REGISTRO AGOSTO'!$A$1:$T$889,2,FALSE)</f>
        <v>Corporación Cultural Social y de Desarrollo SHALOM</v>
      </c>
      <c r="C987" s="178">
        <f>VLOOKUP(A987,'BASE REGISTRO AGOSTO'!$A$1:$T$889,3,FALSE)</f>
        <v>651131154</v>
      </c>
      <c r="D987" s="178" t="str">
        <f>VLOOKUP(A987,'BASE REGISTRO AGOSTO'!$A$1:$T$889,4,FALSE)</f>
        <v>Corporación de Derecho Privado.</v>
      </c>
      <c r="E987" s="178" t="str">
        <f>VLOOKUP(A987,'BASE REGISTRO AGOSTO'!$A$1:$T$889,5,FALSE)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87" s="178" t="str">
        <f>VLOOKUP(A987,'BASE REGISTRO AGOSTO'!$A$1:$T$889,6,FALSE)</f>
        <v xml:space="preserve">Certificado de vigencia, folio Nº500397509619, de 08 de julio de 2021, del Servicio de Registro Civil e Identificación. 
</v>
      </c>
      <c r="G987" s="178" t="str">
        <f>VLOOKUP(A987,'BASE REGISTRO AGOSTO'!$A$1:$T$889,7,FALSE)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87" s="178" t="str">
        <f>VLOOKUP(A987,'BASE REGISTRO AGOSTO'!$A$1:$T$889,8,FALSE)</f>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
      <c r="I987" s="178" t="str">
        <f>VLOOKUP(A987,'BASE REGISTRO AGOSTO'!$A$1:$T$889,9,FALSE)</f>
        <v>5 años.</v>
      </c>
      <c r="J987" s="178" t="str">
        <f>VLOOKUP(A987,'BASE REGISTRO AGOSTO'!$A$1:$T$889,10,FALSE)</f>
        <v>03 de septiembre de 2020 al 03 de septiembre de 2025</v>
      </c>
      <c r="K987" s="178" t="str">
        <f>VLOOKUP(A987,'BASE REGISTRO AGOSTO'!$A$1:$T$889,11,FALSE)</f>
        <v xml:space="preserve">José Miguel Araya Garrido, </v>
      </c>
      <c r="L987" s="178" t="str">
        <f>VLOOKUP(A987,'BASE REGISTRO AGOSTO'!$A$1:$T$889,12,FALSE)</f>
        <v xml:space="preserve">Calle 13 Sur 4 Poniente Nº 519, comuna de Talca, Región del Maule.
7 Oriente N° 3196, Pasaje 21 Norte A, comuna de Talca, Región del Maule
</v>
      </c>
      <c r="M987" s="178" t="str">
        <f>VLOOKUP(A987,'BASE REGISTRO AGOSTO'!$A$1:$T$889,13,FALSE)</f>
        <v>VII</v>
      </c>
      <c r="N987" s="178" t="str">
        <f>VLOOKUP(A987,'BASE REGISTRO AGOSTO'!$A$1:$T$889,14,FALSE)</f>
        <v>talca</v>
      </c>
      <c r="O987" s="178" t="str">
        <f>VLOOKUP(A987,'BASE REGISTRO AGOSTO'!$A$1:$T$889,15,FALSE)</f>
        <v>Fono: 71 2 339161
Celular: 98694714</v>
      </c>
      <c r="P987" s="178" t="str">
        <f>VLOOKUP(A987,'BASE REGISTRO AGOSTO'!$A$1:$T$889,16,FALSE)</f>
        <v xml:space="preserve">fundacionshalomchile@gmail.com
hogarshalomtalca@gmail.com </v>
      </c>
      <c r="Q987" s="178">
        <f>VLOOKUP(A987,'BASE REGISTRO AGOSTO'!$A$1:$T$889,17,FALSE)</f>
        <v>0</v>
      </c>
      <c r="R987" s="178" t="str">
        <f>VLOOKUP(A987,'BASE REGISTRO AGOSTO'!$A$1:$T$889,18,FALSE)</f>
        <v>93401: Institución de Asistencia Social</v>
      </c>
      <c r="S987" s="178" t="str">
        <f>VLOOKUP(A987,'BASE REGISTRO AGOSTO'!$A$1:$T$889,19,FALSE)</f>
        <v xml:space="preserve">Certificado Financiero correspondiente al año 2020, aprobado por el Subdepartamento de Supervisión Financiera Nacional. </v>
      </c>
      <c r="T987" s="183">
        <f>VLOOKUP(A987,'BASE REGISTRO AGOSTO'!$A$1:$T$889,20,FALSE)</f>
        <v>42472</v>
      </c>
      <c r="U987" s="177">
        <v>7605</v>
      </c>
      <c r="V987" s="179">
        <v>30808269</v>
      </c>
      <c r="W987" s="179">
        <v>238453790</v>
      </c>
      <c r="X987" s="180">
        <v>44469</v>
      </c>
      <c r="Y987" s="176" t="s">
        <v>6489</v>
      </c>
      <c r="Z987" s="176" t="s">
        <v>6490</v>
      </c>
      <c r="AA987" s="181" t="s">
        <v>6508</v>
      </c>
    </row>
    <row r="988" spans="1:27" ht="15.75" customHeight="1" x14ac:dyDescent="0.2">
      <c r="A988" s="177">
        <v>7609</v>
      </c>
      <c r="B988" s="178" t="str">
        <f>VLOOKUP(A988,'BASE REGISTRO AGOSTO'!$A$1:$T$889,2,FALSE)</f>
        <v>Corporación para el Desarrollo Integral de la Provincia de Choapa “Luis Gálvez Olivares” de Illapel - CORPROCH</v>
      </c>
      <c r="C988" s="178" t="str">
        <f>VLOOKUP(A988,'BASE REGISTRO AGOSTO'!$A$1:$T$889,3,FALSE)</f>
        <v>65114762K</v>
      </c>
      <c r="D988" s="178" t="str">
        <f>VLOOKUP(A988,'BASE REGISTRO AGOSTO'!$A$1:$T$889,4,FALSE)</f>
        <v>Corporación de Derecho Privado</v>
      </c>
      <c r="E988" s="178" t="str">
        <f>VLOOKUP(A988,'BASE REGISTRO AGOSTO'!$A$1:$T$889,5,FALSE)</f>
        <v>Inscripción N°216982 de fecha 13 de febrero de 2016, del Registro de Personas Jurídicas, del Servicio de Registro Civil e Identificación.</v>
      </c>
      <c r="F988" s="178" t="str">
        <f>VLOOKUP(A988,'BASE REGISTRO AGOSTO'!$A$1:$T$889,6,FALSE)</f>
        <v>Certificado de Vigencia Folio Nº 500398504671, del Servicio de Registro Civil e Identificación, de fecha 14 de julio de 2021.</v>
      </c>
      <c r="G988" s="178" t="str">
        <f>VLOOKUP(A988,'BASE REGISTRO AGOSTO'!$A$1:$T$889,7,FALSE)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88" s="178" t="str">
        <f>VLOOKUP(A988,'BASE REGISTRO AGOSTO'!$A$1:$T$889,8,FALSE)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
      <c r="I988" s="178" t="str">
        <f>VLOOKUP(A988,'BASE REGISTRO AGOSTO'!$A$1:$T$889,9,FALSE)</f>
        <v xml:space="preserve">2 años. </v>
      </c>
      <c r="J988" s="178" t="str">
        <f>VLOOKUP(A988,'BASE REGISTRO AGOSTO'!$A$1:$T$889,10,FALSE)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988" s="178" t="str">
        <f>VLOOKUP(A988,'BASE REGISTRO AGOSTO'!$A$1:$T$889,11,FALSE)</f>
        <v xml:space="preserve">Representante legal: Amara Sonia Galvez Pujado,
</v>
      </c>
      <c r="L988" s="178" t="str">
        <f>VLOOKUP(A988,'BASE REGISTRO AGOSTO'!$A$1:$T$889,12,FALSE)</f>
        <v xml:space="preserve">Julio Echeverria Nº 260, Salamanca. Región de Coquimbo. 
</v>
      </c>
      <c r="M988" s="178" t="str">
        <f>VLOOKUP(A988,'BASE REGISTRO AGOSTO'!$A$1:$T$889,13,FALSE)</f>
        <v>IV</v>
      </c>
      <c r="N988" s="178" t="str">
        <f>VLOOKUP(A988,'BASE REGISTRO AGOSTO'!$A$1:$T$889,14,FALSE)</f>
        <v xml:space="preserve"> Salamanca</v>
      </c>
      <c r="O988" s="178" t="str">
        <f>VLOOKUP(A988,'BASE REGISTRO AGOSTO'!$A$1:$T$889,15,FALSE)</f>
        <v>Celular: 941659628</v>
      </c>
      <c r="P988" s="178" t="str">
        <f>VLOOKUP(A988,'BASE REGISTRO AGOSTO'!$A$1:$T$889,16,FALSE)</f>
        <v xml:space="preserve"> amara.galvez@hotmail.com</v>
      </c>
      <c r="Q988" s="178">
        <f>VLOOKUP(A988,'BASE REGISTRO AGOSTO'!$A$1:$T$889,17,FALSE)</f>
        <v>0</v>
      </c>
      <c r="R988" s="178" t="str">
        <f>VLOOKUP(A988,'BASE REGISTRO AGOSTO'!$A$1:$T$889,18,FALSE)</f>
        <v>93401: Instituciones de Asistencia Social</v>
      </c>
      <c r="S988" s="178" t="str">
        <f>VLOOKUP(A988,'BASE REGISTRO AGOSTO'!$A$1:$T$889,19,FALSE)</f>
        <v>Se acompaña Certificado de la Institución correspondiente a antecedentes financieros del año 2020, aprobados por el Sub Departamento de Supervisión Financiera.</v>
      </c>
      <c r="T988" s="183">
        <f>VLOOKUP(A988,'BASE REGISTRO AGOSTO'!$A$1:$T$889,20,FALSE)</f>
        <v>42538</v>
      </c>
      <c r="U988" s="177">
        <v>7609</v>
      </c>
      <c r="V988" s="179">
        <v>0</v>
      </c>
      <c r="W988" s="179">
        <v>224720270</v>
      </c>
      <c r="X988" s="180">
        <v>44469</v>
      </c>
      <c r="Y988" s="176" t="s">
        <v>6489</v>
      </c>
      <c r="Z988" s="176" t="s">
        <v>6490</v>
      </c>
      <c r="AA988" s="181" t="s">
        <v>6524</v>
      </c>
    </row>
    <row r="989" spans="1:27" ht="15.75" customHeight="1" x14ac:dyDescent="0.2">
      <c r="A989" s="177">
        <v>7614</v>
      </c>
      <c r="B989" s="178" t="str">
        <f>VLOOKUP(A989,'BASE REGISTRO AGOSTO'!$A$1:$T$889,2,FALSE)</f>
        <v>Organización No gubernamental  de Desarrollo COINCIDE</v>
      </c>
      <c r="C989" s="178">
        <f>VLOOKUP(A989,'BASE REGISTRO AGOSTO'!$A$1:$T$889,3,FALSE)</f>
        <v>651185149</v>
      </c>
      <c r="D989" s="178" t="str">
        <f>VLOOKUP(A989,'BASE REGISTRO AGOSTO'!$A$1:$T$889,4,FALSE)</f>
        <v>Corporación de Derecho Privado.</v>
      </c>
      <c r="E989" s="178" t="str">
        <f>VLOOKUP(A989,'BASE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89" s="178" t="str">
        <f>VLOOKUP(A989,'BASE REGISTRO AGOSTO'!$A$1:$T$889,6,FALSE)</f>
        <v>Certificado de Vigencia Folio Nº500397976182, de fecha 11 de julio de 2021, del Servicio de Registro Civil e Identificación.</v>
      </c>
      <c r="G989" s="178" t="str">
        <f>VLOOKUP(A989,'BASE REGISTRO AGOSTO'!$A$1:$T$889,7,FALSE)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89" s="178" t="str">
        <f>VLOOKUP(A989,'BASE REGISTRO AGOSTO'!$A$1:$T$889,8,FALSE)</f>
        <v xml:space="preserve">Presidente: 
Andrea Soledad Hidalgo Winkler
Secretario: 
Ingrid Lorena Sandoval Fuentes
Tesorero:
Marcelo Eduardo mansilla Gomez,
</v>
      </c>
      <c r="I989" s="178" t="str">
        <f>VLOOKUP(A989,'BASE REGISTRO AGOSTO'!$A$1:$T$889,9,FALSE)</f>
        <v>01 año a 05 años</v>
      </c>
      <c r="J989" s="178" t="str">
        <f>VLOOKUP(A989,'BASE REGISTRO AGOSTO'!$A$1:$T$889,10,FALSE)</f>
        <v>Del 13 de junio de 2016 al 13 de junio de 2021</v>
      </c>
      <c r="K989" s="178" t="str">
        <f>VLOOKUP(A989,'BASE REGISTRO AGOSTO'!$A$1:$T$889,11,FALSE)</f>
        <v xml:space="preserve">Yonatan Alexis Bustamante Cárcamo
</v>
      </c>
      <c r="L989" s="178" t="str">
        <f>VLOOKUP(A989,'BASE REGISTRO AGOSTO'!$A$1:$T$889,12,FALSE)</f>
        <v>Calle Vial N° 839, Comuna de Puerto Montt, Región de los Lagos</v>
      </c>
      <c r="M989" s="178" t="str">
        <f>VLOOKUP(A989,'BASE REGISTRO AGOSTO'!$A$1:$T$889,13,FALSE)</f>
        <v>X</v>
      </c>
      <c r="N989" s="178" t="str">
        <f>VLOOKUP(A989,'BASE REGISTRO AGOSTO'!$A$1:$T$889,14,FALSE)</f>
        <v>Puerto Montt</v>
      </c>
      <c r="O989" s="178" t="str">
        <f>VLOOKUP(A989,'BASE REGISTRO AGOSTO'!$A$1:$T$889,15,FALSE)</f>
        <v>(41) 3184949</v>
      </c>
      <c r="P989" s="178" t="str">
        <f>VLOOKUP(A989,'BASE REGISTRO AGOSTO'!$A$1:$T$889,16,FALSE)</f>
        <v>Yonatan.bustamante@ongcoincide.cl; contacto@ongcoincide.cl;
miguel.salazar@ongcoincide.cl</v>
      </c>
      <c r="Q989" s="178">
        <f>VLOOKUP(A989,'BASE REGISTRO AGOSTO'!$A$1:$T$889,17,FALSE)</f>
        <v>0</v>
      </c>
      <c r="R989" s="178" t="str">
        <f>VLOOKUP(A989,'BASE REGISTRO AGOSTO'!$A$1:$T$889,18,FALSE)</f>
        <v xml:space="preserve">93401: Institución de Asistencia Social </v>
      </c>
      <c r="S989" s="178" t="str">
        <f>VLOOKUP(A989,'BASE REGISTRO AGOSTO'!$A$1:$T$889,19,FALSE)</f>
        <v>Antecedentes financieros correspondientes al año 2020, aprobados por el Sub Departamento de Supervisión Financiera Nacional</v>
      </c>
      <c r="T989" s="183">
        <f>VLOOKUP(A989,'BASE REGISTRO AGOSTO'!$A$1:$T$889,20,FALSE)</f>
        <v>42599</v>
      </c>
      <c r="U989" s="177">
        <v>7614</v>
      </c>
      <c r="V989" s="179">
        <v>23682588</v>
      </c>
      <c r="W989" s="179">
        <v>183303234</v>
      </c>
      <c r="X989" s="180">
        <v>44469</v>
      </c>
      <c r="Y989" s="176" t="s">
        <v>6489</v>
      </c>
      <c r="Z989" s="176" t="s">
        <v>6490</v>
      </c>
      <c r="AA989" s="181" t="s">
        <v>6516</v>
      </c>
    </row>
    <row r="990" spans="1:27" ht="15.75" customHeight="1" x14ac:dyDescent="0.2">
      <c r="A990" s="177">
        <v>7614</v>
      </c>
      <c r="B990" s="178" t="str">
        <f>VLOOKUP(A990,'BASE REGISTRO AGOSTO'!$A$1:$T$889,2,FALSE)</f>
        <v>Organización No gubernamental  de Desarrollo COINCIDE</v>
      </c>
      <c r="C990" s="178">
        <f>VLOOKUP(A990,'BASE REGISTRO AGOSTO'!$A$1:$T$889,3,FALSE)</f>
        <v>651185149</v>
      </c>
      <c r="D990" s="178" t="str">
        <f>VLOOKUP(A990,'BASE REGISTRO AGOSTO'!$A$1:$T$889,4,FALSE)</f>
        <v>Corporación de Derecho Privado.</v>
      </c>
      <c r="E990" s="178" t="str">
        <f>VLOOKUP(A990,'BASE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90" s="178" t="str">
        <f>VLOOKUP(A990,'BASE REGISTRO AGOSTO'!$A$1:$T$889,6,FALSE)</f>
        <v>Certificado de Vigencia Folio Nº500397976182, de fecha 11 de julio de 2021, del Servicio de Registro Civil e Identificación.</v>
      </c>
      <c r="G990" s="178" t="str">
        <f>VLOOKUP(A990,'BASE REGISTRO AGOSTO'!$A$1:$T$889,7,FALSE)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90" s="178" t="str">
        <f>VLOOKUP(A990,'BASE REGISTRO AGOSTO'!$A$1:$T$889,8,FALSE)</f>
        <v xml:space="preserve">Presidente: 
Andrea Soledad Hidalgo Winkler
Secretario: 
Ingrid Lorena Sandoval Fuentes
Tesorero:
Marcelo Eduardo mansilla Gomez,
</v>
      </c>
      <c r="I990" s="178" t="str">
        <f>VLOOKUP(A990,'BASE REGISTRO AGOSTO'!$A$1:$T$889,9,FALSE)</f>
        <v>01 año a 05 años</v>
      </c>
      <c r="J990" s="178" t="str">
        <f>VLOOKUP(A990,'BASE REGISTRO AGOSTO'!$A$1:$T$889,10,FALSE)</f>
        <v>Del 13 de junio de 2016 al 13 de junio de 2021</v>
      </c>
      <c r="K990" s="178" t="str">
        <f>VLOOKUP(A990,'BASE REGISTRO AGOSTO'!$A$1:$T$889,11,FALSE)</f>
        <v xml:space="preserve">Yonatan Alexis Bustamante Cárcamo
</v>
      </c>
      <c r="L990" s="178" t="str">
        <f>VLOOKUP(A990,'BASE REGISTRO AGOSTO'!$A$1:$T$889,12,FALSE)</f>
        <v>Calle Vial N° 839, Comuna de Puerto Montt, Región de los Lagos</v>
      </c>
      <c r="M990" s="178" t="str">
        <f>VLOOKUP(A990,'BASE REGISTRO AGOSTO'!$A$1:$T$889,13,FALSE)</f>
        <v>X</v>
      </c>
      <c r="N990" s="178" t="str">
        <f>VLOOKUP(A990,'BASE REGISTRO AGOSTO'!$A$1:$T$889,14,FALSE)</f>
        <v>Puerto Montt</v>
      </c>
      <c r="O990" s="178" t="str">
        <f>VLOOKUP(A990,'BASE REGISTRO AGOSTO'!$A$1:$T$889,15,FALSE)</f>
        <v>(41) 3184949</v>
      </c>
      <c r="P990" s="178" t="str">
        <f>VLOOKUP(A990,'BASE REGISTRO AGOSTO'!$A$1:$T$889,16,FALSE)</f>
        <v>Yonatan.bustamante@ongcoincide.cl; contacto@ongcoincide.cl;
miguel.salazar@ongcoincide.cl</v>
      </c>
      <c r="Q990" s="178">
        <f>VLOOKUP(A990,'BASE REGISTRO AGOSTO'!$A$1:$T$889,17,FALSE)</f>
        <v>0</v>
      </c>
      <c r="R990" s="178" t="str">
        <f>VLOOKUP(A990,'BASE REGISTRO AGOSTO'!$A$1:$T$889,18,FALSE)</f>
        <v xml:space="preserve">93401: Institución de Asistencia Social </v>
      </c>
      <c r="S990" s="178" t="str">
        <f>VLOOKUP(A990,'BASE REGISTRO AGOSTO'!$A$1:$T$889,19,FALSE)</f>
        <v>Antecedentes financieros correspondientes al año 2020, aprobados por el Sub Departamento de Supervisión Financiera Nacional</v>
      </c>
      <c r="T990" s="183">
        <f>VLOOKUP(A990,'BASE REGISTRO AGOSTO'!$A$1:$T$889,20,FALSE)</f>
        <v>42599</v>
      </c>
      <c r="U990" s="177">
        <v>7614</v>
      </c>
      <c r="V990" s="179">
        <v>7340620</v>
      </c>
      <c r="W990" s="179">
        <v>16184740</v>
      </c>
      <c r="X990" s="180">
        <v>44469</v>
      </c>
      <c r="Y990" s="176" t="s">
        <v>6489</v>
      </c>
      <c r="Z990" s="176" t="s">
        <v>6490</v>
      </c>
      <c r="AA990" s="181" t="s">
        <v>6523</v>
      </c>
    </row>
    <row r="991" spans="1:27" ht="15.75" customHeight="1" x14ac:dyDescent="0.2">
      <c r="A991" s="177">
        <v>7614</v>
      </c>
      <c r="B991" s="178" t="str">
        <f>VLOOKUP(A991,'BASE REGISTRO AGOSTO'!$A$1:$T$889,2,FALSE)</f>
        <v>Organización No gubernamental  de Desarrollo COINCIDE</v>
      </c>
      <c r="C991" s="178">
        <f>VLOOKUP(A991,'BASE REGISTRO AGOSTO'!$A$1:$T$889,3,FALSE)</f>
        <v>651185149</v>
      </c>
      <c r="D991" s="178" t="str">
        <f>VLOOKUP(A991,'BASE REGISTRO AGOSTO'!$A$1:$T$889,4,FALSE)</f>
        <v>Corporación de Derecho Privado.</v>
      </c>
      <c r="E991" s="178" t="str">
        <f>VLOOKUP(A991,'BASE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91" s="178" t="str">
        <f>VLOOKUP(A991,'BASE REGISTRO AGOSTO'!$A$1:$T$889,6,FALSE)</f>
        <v>Certificado de Vigencia Folio Nº500397976182, de fecha 11 de julio de 2021, del Servicio de Registro Civil e Identificación.</v>
      </c>
      <c r="G991" s="178" t="str">
        <f>VLOOKUP(A991,'BASE REGISTRO AGOSTO'!$A$1:$T$889,7,FALSE)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91" s="178" t="str">
        <f>VLOOKUP(A991,'BASE REGISTRO AGOSTO'!$A$1:$T$889,8,FALSE)</f>
        <v xml:space="preserve">Presidente: 
Andrea Soledad Hidalgo Winkler
Secretario: 
Ingrid Lorena Sandoval Fuentes
Tesorero:
Marcelo Eduardo mansilla Gomez,
</v>
      </c>
      <c r="I991" s="178" t="str">
        <f>VLOOKUP(A991,'BASE REGISTRO AGOSTO'!$A$1:$T$889,9,FALSE)</f>
        <v>01 año a 05 años</v>
      </c>
      <c r="J991" s="178" t="str">
        <f>VLOOKUP(A991,'BASE REGISTRO AGOSTO'!$A$1:$T$889,10,FALSE)</f>
        <v>Del 13 de junio de 2016 al 13 de junio de 2021</v>
      </c>
      <c r="K991" s="178" t="str">
        <f>VLOOKUP(A991,'BASE REGISTRO AGOSTO'!$A$1:$T$889,11,FALSE)</f>
        <v xml:space="preserve">Yonatan Alexis Bustamante Cárcamo
</v>
      </c>
      <c r="L991" s="178" t="str">
        <f>VLOOKUP(A991,'BASE REGISTRO AGOSTO'!$A$1:$T$889,12,FALSE)</f>
        <v>Calle Vial N° 839, Comuna de Puerto Montt, Región de los Lagos</v>
      </c>
      <c r="M991" s="178" t="str">
        <f>VLOOKUP(A991,'BASE REGISTRO AGOSTO'!$A$1:$T$889,13,FALSE)</f>
        <v>X</v>
      </c>
      <c r="N991" s="178" t="str">
        <f>VLOOKUP(A991,'BASE REGISTRO AGOSTO'!$A$1:$T$889,14,FALSE)</f>
        <v>Puerto Montt</v>
      </c>
      <c r="O991" s="178" t="str">
        <f>VLOOKUP(A991,'BASE REGISTRO AGOSTO'!$A$1:$T$889,15,FALSE)</f>
        <v>(41) 3184949</v>
      </c>
      <c r="P991" s="178" t="str">
        <f>VLOOKUP(A991,'BASE REGISTRO AGOSTO'!$A$1:$T$889,16,FALSE)</f>
        <v>Yonatan.bustamante@ongcoincide.cl; contacto@ongcoincide.cl;
miguel.salazar@ongcoincide.cl</v>
      </c>
      <c r="Q991" s="178">
        <f>VLOOKUP(A991,'BASE REGISTRO AGOSTO'!$A$1:$T$889,17,FALSE)</f>
        <v>0</v>
      </c>
      <c r="R991" s="178" t="str">
        <f>VLOOKUP(A991,'BASE REGISTRO AGOSTO'!$A$1:$T$889,18,FALSE)</f>
        <v xml:space="preserve">93401: Institución de Asistencia Social </v>
      </c>
      <c r="S991" s="178" t="str">
        <f>VLOOKUP(A991,'BASE REGISTRO AGOSTO'!$A$1:$T$889,19,FALSE)</f>
        <v>Antecedentes financieros correspondientes al año 2020, aprobados por el Sub Departamento de Supervisión Financiera Nacional</v>
      </c>
      <c r="T991" s="183">
        <f>VLOOKUP(A991,'BASE REGISTRO AGOSTO'!$A$1:$T$889,20,FALSE)</f>
        <v>42599</v>
      </c>
      <c r="U991" s="177">
        <v>7614</v>
      </c>
      <c r="V991" s="179">
        <v>24480535</v>
      </c>
      <c r="W991" s="179">
        <v>172816754</v>
      </c>
      <c r="X991" s="180">
        <v>44469</v>
      </c>
      <c r="Y991" s="176" t="s">
        <v>6489</v>
      </c>
      <c r="Z991" s="176" t="s">
        <v>6490</v>
      </c>
      <c r="AA991" s="181" t="s">
        <v>6532</v>
      </c>
    </row>
    <row r="992" spans="1:27" ht="15.75" customHeight="1" x14ac:dyDescent="0.2">
      <c r="A992" s="177">
        <v>7614</v>
      </c>
      <c r="B992" s="178" t="str">
        <f>VLOOKUP(A992,'BASE REGISTRO AGOSTO'!$A$1:$T$889,2,FALSE)</f>
        <v>Organización No gubernamental  de Desarrollo COINCIDE</v>
      </c>
      <c r="C992" s="178">
        <f>VLOOKUP(A992,'BASE REGISTRO AGOSTO'!$A$1:$T$889,3,FALSE)</f>
        <v>651185149</v>
      </c>
      <c r="D992" s="178" t="str">
        <f>VLOOKUP(A992,'BASE REGISTRO AGOSTO'!$A$1:$T$889,4,FALSE)</f>
        <v>Corporación de Derecho Privado.</v>
      </c>
      <c r="E992" s="178" t="str">
        <f>VLOOKUP(A992,'BASE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92" s="178" t="str">
        <f>VLOOKUP(A992,'BASE REGISTRO AGOSTO'!$A$1:$T$889,6,FALSE)</f>
        <v>Certificado de Vigencia Folio Nº500397976182, de fecha 11 de julio de 2021, del Servicio de Registro Civil e Identificación.</v>
      </c>
      <c r="G992" s="178" t="str">
        <f>VLOOKUP(A992,'BASE REGISTRO AGOSTO'!$A$1:$T$889,7,FALSE)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92" s="178" t="str">
        <f>VLOOKUP(A992,'BASE REGISTRO AGOSTO'!$A$1:$T$889,8,FALSE)</f>
        <v xml:space="preserve">Presidente: 
Andrea Soledad Hidalgo Winkler
Secretario: 
Ingrid Lorena Sandoval Fuentes
Tesorero:
Marcelo Eduardo mansilla Gomez,
</v>
      </c>
      <c r="I992" s="178" t="str">
        <f>VLOOKUP(A992,'BASE REGISTRO AGOSTO'!$A$1:$T$889,9,FALSE)</f>
        <v>01 año a 05 años</v>
      </c>
      <c r="J992" s="178" t="str">
        <f>VLOOKUP(A992,'BASE REGISTRO AGOSTO'!$A$1:$T$889,10,FALSE)</f>
        <v>Del 13 de junio de 2016 al 13 de junio de 2021</v>
      </c>
      <c r="K992" s="178" t="str">
        <f>VLOOKUP(A992,'BASE REGISTRO AGOSTO'!$A$1:$T$889,11,FALSE)</f>
        <v xml:space="preserve">Yonatan Alexis Bustamante Cárcamo
</v>
      </c>
      <c r="L992" s="178" t="str">
        <f>VLOOKUP(A992,'BASE REGISTRO AGOSTO'!$A$1:$T$889,12,FALSE)</f>
        <v>Calle Vial N° 839, Comuna de Puerto Montt, Región de los Lagos</v>
      </c>
      <c r="M992" s="178" t="str">
        <f>VLOOKUP(A992,'BASE REGISTRO AGOSTO'!$A$1:$T$889,13,FALSE)</f>
        <v>X</v>
      </c>
      <c r="N992" s="178" t="str">
        <f>VLOOKUP(A992,'BASE REGISTRO AGOSTO'!$A$1:$T$889,14,FALSE)</f>
        <v>Puerto Montt</v>
      </c>
      <c r="O992" s="178" t="str">
        <f>VLOOKUP(A992,'BASE REGISTRO AGOSTO'!$A$1:$T$889,15,FALSE)</f>
        <v>(41) 3184949</v>
      </c>
      <c r="P992" s="178" t="str">
        <f>VLOOKUP(A992,'BASE REGISTRO AGOSTO'!$A$1:$T$889,16,FALSE)</f>
        <v>Yonatan.bustamante@ongcoincide.cl; contacto@ongcoincide.cl;
miguel.salazar@ongcoincide.cl</v>
      </c>
      <c r="Q992" s="178">
        <f>VLOOKUP(A992,'BASE REGISTRO AGOSTO'!$A$1:$T$889,17,FALSE)</f>
        <v>0</v>
      </c>
      <c r="R992" s="178" t="str">
        <f>VLOOKUP(A992,'BASE REGISTRO AGOSTO'!$A$1:$T$889,18,FALSE)</f>
        <v xml:space="preserve">93401: Institución de Asistencia Social </v>
      </c>
      <c r="S992" s="178" t="str">
        <f>VLOOKUP(A992,'BASE REGISTRO AGOSTO'!$A$1:$T$889,19,FALSE)</f>
        <v>Antecedentes financieros correspondientes al año 2020, aprobados por el Sub Departamento de Supervisión Financiera Nacional</v>
      </c>
      <c r="T992" s="183">
        <f>VLOOKUP(A992,'BASE REGISTRO AGOSTO'!$A$1:$T$889,20,FALSE)</f>
        <v>42599</v>
      </c>
      <c r="U992" s="177">
        <v>7614</v>
      </c>
      <c r="V992" s="179">
        <v>87039487</v>
      </c>
      <c r="W992" s="179">
        <v>536478555</v>
      </c>
      <c r="X992" s="180">
        <v>44469</v>
      </c>
      <c r="Y992" s="176" t="s">
        <v>6489</v>
      </c>
      <c r="Z992" s="176" t="s">
        <v>6490</v>
      </c>
      <c r="AA992" s="181" t="s">
        <v>6535</v>
      </c>
    </row>
    <row r="993" spans="1:27" ht="15.75" customHeight="1" x14ac:dyDescent="0.2">
      <c r="A993" s="177">
        <v>7614</v>
      </c>
      <c r="B993" s="178" t="str">
        <f>VLOOKUP(A993,'BASE REGISTRO AGOSTO'!$A$1:$T$889,2,FALSE)</f>
        <v>Organización No gubernamental  de Desarrollo COINCIDE</v>
      </c>
      <c r="C993" s="178">
        <f>VLOOKUP(A993,'BASE REGISTRO AGOSTO'!$A$1:$T$889,3,FALSE)</f>
        <v>651185149</v>
      </c>
      <c r="D993" s="178" t="str">
        <f>VLOOKUP(A993,'BASE REGISTRO AGOSTO'!$A$1:$T$889,4,FALSE)</f>
        <v>Corporación de Derecho Privado.</v>
      </c>
      <c r="E993" s="178" t="str">
        <f>VLOOKUP(A993,'BASE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93" s="178" t="str">
        <f>VLOOKUP(A993,'BASE REGISTRO AGOSTO'!$A$1:$T$889,6,FALSE)</f>
        <v>Certificado de Vigencia Folio Nº500397976182, de fecha 11 de julio de 2021, del Servicio de Registro Civil e Identificación.</v>
      </c>
      <c r="G993" s="178" t="str">
        <f>VLOOKUP(A993,'BASE REGISTRO AGOSTO'!$A$1:$T$889,7,FALSE)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93" s="178" t="str">
        <f>VLOOKUP(A993,'BASE REGISTRO AGOSTO'!$A$1:$T$889,8,FALSE)</f>
        <v xml:space="preserve">Presidente: 
Andrea Soledad Hidalgo Winkler
Secretario: 
Ingrid Lorena Sandoval Fuentes
Tesorero:
Marcelo Eduardo mansilla Gomez,
</v>
      </c>
      <c r="I993" s="178" t="str">
        <f>VLOOKUP(A993,'BASE REGISTRO AGOSTO'!$A$1:$T$889,9,FALSE)</f>
        <v>01 año a 05 años</v>
      </c>
      <c r="J993" s="178" t="str">
        <f>VLOOKUP(A993,'BASE REGISTRO AGOSTO'!$A$1:$T$889,10,FALSE)</f>
        <v>Del 13 de junio de 2016 al 13 de junio de 2021</v>
      </c>
      <c r="K993" s="178" t="str">
        <f>VLOOKUP(A993,'BASE REGISTRO AGOSTO'!$A$1:$T$889,11,FALSE)</f>
        <v xml:space="preserve">Yonatan Alexis Bustamante Cárcamo
</v>
      </c>
      <c r="L993" s="178" t="str">
        <f>VLOOKUP(A993,'BASE REGISTRO AGOSTO'!$A$1:$T$889,12,FALSE)</f>
        <v>Calle Vial N° 839, Comuna de Puerto Montt, Región de los Lagos</v>
      </c>
      <c r="M993" s="178" t="str">
        <f>VLOOKUP(A993,'BASE REGISTRO AGOSTO'!$A$1:$T$889,13,FALSE)</f>
        <v>X</v>
      </c>
      <c r="N993" s="178" t="str">
        <f>VLOOKUP(A993,'BASE REGISTRO AGOSTO'!$A$1:$T$889,14,FALSE)</f>
        <v>Puerto Montt</v>
      </c>
      <c r="O993" s="178" t="str">
        <f>VLOOKUP(A993,'BASE REGISTRO AGOSTO'!$A$1:$T$889,15,FALSE)</f>
        <v>(41) 3184949</v>
      </c>
      <c r="P993" s="178" t="str">
        <f>VLOOKUP(A993,'BASE REGISTRO AGOSTO'!$A$1:$T$889,16,FALSE)</f>
        <v>Yonatan.bustamante@ongcoincide.cl; contacto@ongcoincide.cl;
miguel.salazar@ongcoincide.cl</v>
      </c>
      <c r="Q993" s="178">
        <f>VLOOKUP(A993,'BASE REGISTRO AGOSTO'!$A$1:$T$889,17,FALSE)</f>
        <v>0</v>
      </c>
      <c r="R993" s="178" t="str">
        <f>VLOOKUP(A993,'BASE REGISTRO AGOSTO'!$A$1:$T$889,18,FALSE)</f>
        <v xml:space="preserve">93401: Institución de Asistencia Social </v>
      </c>
      <c r="S993" s="178" t="str">
        <f>VLOOKUP(A993,'BASE REGISTRO AGOSTO'!$A$1:$T$889,19,FALSE)</f>
        <v>Antecedentes financieros correspondientes al año 2020, aprobados por el Sub Departamento de Supervisión Financiera Nacional</v>
      </c>
      <c r="T993" s="183">
        <f>VLOOKUP(A993,'BASE REGISTRO AGOSTO'!$A$1:$T$889,20,FALSE)</f>
        <v>42599</v>
      </c>
      <c r="U993" s="177">
        <v>7614</v>
      </c>
      <c r="V993" s="179">
        <v>42546733</v>
      </c>
      <c r="W993" s="179">
        <v>181671227</v>
      </c>
      <c r="X993" s="180">
        <v>44469</v>
      </c>
      <c r="Y993" s="176" t="s">
        <v>6489</v>
      </c>
      <c r="Z993" s="176" t="s">
        <v>6490</v>
      </c>
      <c r="AA993" s="181" t="s">
        <v>6625</v>
      </c>
    </row>
    <row r="994" spans="1:27" ht="15.75" customHeight="1" x14ac:dyDescent="0.2">
      <c r="A994" s="177">
        <v>7614</v>
      </c>
      <c r="B994" s="178" t="str">
        <f>VLOOKUP(A994,'BASE REGISTRO AGOSTO'!$A$1:$T$889,2,FALSE)</f>
        <v>Organización No gubernamental  de Desarrollo COINCIDE</v>
      </c>
      <c r="C994" s="178">
        <f>VLOOKUP(A994,'BASE REGISTRO AGOSTO'!$A$1:$T$889,3,FALSE)</f>
        <v>651185149</v>
      </c>
      <c r="D994" s="178" t="str">
        <f>VLOOKUP(A994,'BASE REGISTRO AGOSTO'!$A$1:$T$889,4,FALSE)</f>
        <v>Corporación de Derecho Privado.</v>
      </c>
      <c r="E994" s="178" t="str">
        <f>VLOOKUP(A994,'BASE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94" s="178" t="str">
        <f>VLOOKUP(A994,'BASE REGISTRO AGOSTO'!$A$1:$T$889,6,FALSE)</f>
        <v>Certificado de Vigencia Folio Nº500397976182, de fecha 11 de julio de 2021, del Servicio de Registro Civil e Identificación.</v>
      </c>
      <c r="G994" s="178" t="str">
        <f>VLOOKUP(A994,'BASE REGISTRO AGOSTO'!$A$1:$T$889,7,FALSE)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94" s="178" t="str">
        <f>VLOOKUP(A994,'BASE REGISTRO AGOSTO'!$A$1:$T$889,8,FALSE)</f>
        <v xml:space="preserve">Presidente: 
Andrea Soledad Hidalgo Winkler
Secretario: 
Ingrid Lorena Sandoval Fuentes
Tesorero:
Marcelo Eduardo mansilla Gomez,
</v>
      </c>
      <c r="I994" s="178" t="str">
        <f>VLOOKUP(A994,'BASE REGISTRO AGOSTO'!$A$1:$T$889,9,FALSE)</f>
        <v>01 año a 05 años</v>
      </c>
      <c r="J994" s="178" t="str">
        <f>VLOOKUP(A994,'BASE REGISTRO AGOSTO'!$A$1:$T$889,10,FALSE)</f>
        <v>Del 13 de junio de 2016 al 13 de junio de 2021</v>
      </c>
      <c r="K994" s="178" t="str">
        <f>VLOOKUP(A994,'BASE REGISTRO AGOSTO'!$A$1:$T$889,11,FALSE)</f>
        <v xml:space="preserve">Yonatan Alexis Bustamante Cárcamo
</v>
      </c>
      <c r="L994" s="178" t="str">
        <f>VLOOKUP(A994,'BASE REGISTRO AGOSTO'!$A$1:$T$889,12,FALSE)</f>
        <v>Calle Vial N° 839, Comuna de Puerto Montt, Región de los Lagos</v>
      </c>
      <c r="M994" s="178" t="str">
        <f>VLOOKUP(A994,'BASE REGISTRO AGOSTO'!$A$1:$T$889,13,FALSE)</f>
        <v>X</v>
      </c>
      <c r="N994" s="178" t="str">
        <f>VLOOKUP(A994,'BASE REGISTRO AGOSTO'!$A$1:$T$889,14,FALSE)</f>
        <v>Puerto Montt</v>
      </c>
      <c r="O994" s="178" t="str">
        <f>VLOOKUP(A994,'BASE REGISTRO AGOSTO'!$A$1:$T$889,15,FALSE)</f>
        <v>(41) 3184949</v>
      </c>
      <c r="P994" s="178" t="str">
        <f>VLOOKUP(A994,'BASE REGISTRO AGOSTO'!$A$1:$T$889,16,FALSE)</f>
        <v>Yonatan.bustamante@ongcoincide.cl; contacto@ongcoincide.cl;
miguel.salazar@ongcoincide.cl</v>
      </c>
      <c r="Q994" s="178">
        <f>VLOOKUP(A994,'BASE REGISTRO AGOSTO'!$A$1:$T$889,17,FALSE)</f>
        <v>0</v>
      </c>
      <c r="R994" s="178" t="str">
        <f>VLOOKUP(A994,'BASE REGISTRO AGOSTO'!$A$1:$T$889,18,FALSE)</f>
        <v xml:space="preserve">93401: Institución de Asistencia Social </v>
      </c>
      <c r="S994" s="178" t="str">
        <f>VLOOKUP(A994,'BASE REGISTRO AGOSTO'!$A$1:$T$889,19,FALSE)</f>
        <v>Antecedentes financieros correspondientes al año 2020, aprobados por el Sub Departamento de Supervisión Financiera Nacional</v>
      </c>
      <c r="T994" s="183">
        <f>VLOOKUP(A994,'BASE REGISTRO AGOSTO'!$A$1:$T$889,20,FALSE)</f>
        <v>42599</v>
      </c>
      <c r="U994" s="177">
        <v>7614</v>
      </c>
      <c r="V994" s="179">
        <v>88441</v>
      </c>
      <c r="W994" s="179">
        <v>11143591</v>
      </c>
      <c r="X994" s="180">
        <v>44469</v>
      </c>
      <c r="Y994" s="176" t="s">
        <v>6489</v>
      </c>
      <c r="Z994" s="176" t="s">
        <v>6490</v>
      </c>
      <c r="AA994" s="181" t="s">
        <v>6666</v>
      </c>
    </row>
    <row r="995" spans="1:27" ht="15.75" customHeight="1" x14ac:dyDescent="0.2">
      <c r="A995" s="177">
        <v>7615</v>
      </c>
      <c r="B995" s="178" t="str">
        <f>VLOOKUP(A995,'BASE REGISTRO AGOSTO'!$A$1:$T$889,2,FALSE)</f>
        <v>Ilustre Municipalidad de Chol Chol</v>
      </c>
      <c r="C995" s="178" t="str">
        <f>VLOOKUP(A995,'BASE REGISTRO AGOSTO'!$A$1:$T$889,3,FALSE)</f>
        <v>69265000K</v>
      </c>
      <c r="D995" s="178" t="str">
        <f>VLOOKUP(A995,'BASE REGISTRO AGOSTO'!$A$1:$T$889,4,FALSE)</f>
        <v>Municipalidad</v>
      </c>
      <c r="E995" s="178" t="str">
        <f>VLOOKUP(A995,'BASE REGISTRO AGOSTO'!$A$1:$T$889,5,FALSE)</f>
        <v>Constitución Política de la República, art. 107.</v>
      </c>
      <c r="F995" s="178" t="str">
        <f>VLOOKUP(A995,'BASE REGISTRO AGOSTO'!$A$1:$T$889,6,FALSE)</f>
        <v>Indefinida.</v>
      </c>
      <c r="G995" s="178" t="str">
        <f>VLOOKUP(A995,'BASE REGISTRO AGOSTO'!$A$1:$T$889,7,FALSE)</f>
        <v>Según Ley Orgánica Nº 18.695, arts. 1º al 4º.</v>
      </c>
      <c r="H995" s="178" t="str">
        <f>VLOOKUP(A995,'BASE REGISTRO AGOSTO'!$A$1:$T$889,8,FALSE)</f>
        <v>no tiene</v>
      </c>
      <c r="I995" s="178">
        <f>VLOOKUP(A995,'BASE REGISTRO AGOSTO'!$A$1:$T$889,9,FALSE)</f>
        <v>0</v>
      </c>
      <c r="J995" s="178">
        <f>VLOOKUP(A995,'BASE REGISTRO AGOSTO'!$A$1:$T$889,10,FALSE)</f>
        <v>0</v>
      </c>
      <c r="K995" s="178" t="str">
        <f>VLOOKUP(A995,'BASE REGISTRO AGOSTO'!$A$1:$T$889,11,FALSE)</f>
        <v xml:space="preserve">Luis Huirilef Barra, 
</v>
      </c>
      <c r="L995" s="178" t="str">
        <f>VLOOKUP(A995,'BASE REGISTRO AGOSTO'!$A$1:$T$889,12,FALSE)</f>
        <v xml:space="preserve">Calle Perez N° 449, comuna de Chol Chol. </v>
      </c>
      <c r="M995" s="178" t="str">
        <f>VLOOKUP(A995,'BASE REGISTRO AGOSTO'!$A$1:$T$889,13,FALSE)</f>
        <v>IX</v>
      </c>
      <c r="N995" s="178" t="str">
        <f>VLOOKUP(A995,'BASE REGISTRO AGOSTO'!$A$1:$T$889,14,FALSE)</f>
        <v>Chol Chol</v>
      </c>
      <c r="O995" s="178">
        <f>VLOOKUP(A995,'BASE REGISTRO AGOSTO'!$A$1:$T$889,15,FALSE)</f>
        <v>0</v>
      </c>
      <c r="P995" s="178" t="str">
        <f>VLOOKUP(A995,'BASE REGISTRO AGOSTO'!$A$1:$T$889,16,FALSE)</f>
        <v>opdcholchol@gmail.com</v>
      </c>
      <c r="Q995" s="178">
        <f>VLOOKUP(A995,'BASE REGISTRO AGOSTO'!$A$1:$T$889,17,FALSE)</f>
        <v>0</v>
      </c>
      <c r="R995" s="178">
        <f>VLOOKUP(A995,'BASE REGISTRO AGOSTO'!$A$1:$T$889,18,FALSE)</f>
        <v>91001</v>
      </c>
      <c r="S995" s="178" t="str">
        <f>VLOOKUP(A995,'BASE REGISTRO AGOSTO'!$A$1:$T$889,19,FALSE)</f>
        <v xml:space="preserve">No se acompañan. Aplica Informe Jurídico Nº 09, de  fecha 14 de marzo de 2011 del Departamento Jurídico y Dictamen Nº 070791, de 2009, de la Contraloría General de la República.  
</v>
      </c>
      <c r="T995" s="183">
        <f>VLOOKUP(A995,'BASE REGISTRO AGOSTO'!$A$1:$T$889,20,FALSE)</f>
        <v>42615</v>
      </c>
      <c r="U995" s="177">
        <v>7615</v>
      </c>
      <c r="V995" s="179">
        <v>4893746</v>
      </c>
      <c r="W995" s="179">
        <v>39149968</v>
      </c>
      <c r="X995" s="180">
        <v>44469</v>
      </c>
      <c r="Y995" s="176" t="s">
        <v>6489</v>
      </c>
      <c r="Z995" s="176" t="s">
        <v>6490</v>
      </c>
      <c r="AA995" s="181" t="s">
        <v>6697</v>
      </c>
    </row>
    <row r="996" spans="1:27" ht="15.75" customHeight="1" x14ac:dyDescent="0.2">
      <c r="A996" s="177">
        <v>7620</v>
      </c>
      <c r="B996" s="178" t="str">
        <f>VLOOKUP(A996,'BASE REGISTRO AGOSTO'!$A$1:$T$889,2,FALSE)</f>
        <v>Fundación Koinomadelfia</v>
      </c>
      <c r="C996" s="178">
        <f>VLOOKUP(A996,'BASE REGISTRO AGOSTO'!$A$1:$T$889,3,FALSE)</f>
        <v>732384006</v>
      </c>
      <c r="D996" s="178" t="str">
        <f>VLOOKUP(A996,'BASE REGISTRO AGOSTO'!$A$1:$T$889,4,FALSE)</f>
        <v>Fundación de Derecho Privado.</v>
      </c>
      <c r="E996" s="178" t="str">
        <f>VLOOKUP(A996,'BASE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96" s="178" t="str">
        <f>VLOOKUP(A996,'BASE REGISTRO AGOSTO'!$A$1:$T$889,6,FALSE)</f>
        <v xml:space="preserve">Se acompañó Certificado de vigencia de Persona Jurídica sin fines de lucro folio N° 80456019, de fecha 11 de noviembre del año 2020, del Servicio de Registro Civil e Identificación.
</v>
      </c>
      <c r="G996" s="178" t="str">
        <f>VLOOKUP(A996,'BASE REGISTRO AGOSTO'!$A$1:$T$889,7,FALSE)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96" s="178" t="str">
        <f>VLOOKUP(A996,'BASE REGISTRO AGOSTO'!$A$1:$T$889,8,FALSE)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996" s="178" t="str">
        <f>VLOOKUP(A996,'BASE REGISTRO AGOSTO'!$A$1:$T$889,9,FALSE)</f>
        <v xml:space="preserve">Indefinida, debiendo ser confirmados o reemplazados una vez al año. . </v>
      </c>
      <c r="J996" s="178" t="str">
        <f>VLOOKUP(A996,'BASE REGISTRO AGOSTO'!$A$1:$T$889,10,FALSE)</f>
        <v>Del 04 de marzo de 2013.   Se solicitan antecedentes actualizados mediante correo electrónico y carta.(11.11.2020 CPM)</v>
      </c>
      <c r="K996" s="178" t="str">
        <f>VLOOKUP(A996,'BASE REGISTRO AGOSTO'!$A$1:$T$889,11,FALSE)</f>
        <v xml:space="preserve">Maximiliano Sanchez Pérez 
</v>
      </c>
      <c r="L996" s="178" t="str">
        <f>VLOOKUP(A996,'BASE REGISTRO AGOSTO'!$A$1:$T$889,12,FALSE)</f>
        <v xml:space="preserve">Avenida Pajaritos S/N, parcela 10-B. Malloco. Peñaflor </v>
      </c>
      <c r="M996" s="178" t="str">
        <f>VLOOKUP(A996,'BASE REGISTRO AGOSTO'!$A$1:$T$889,13,FALSE)</f>
        <v>XIII</v>
      </c>
      <c r="N996" s="178" t="str">
        <f>VLOOKUP(A996,'BASE REGISTRO AGOSTO'!$A$1:$T$889,14,FALSE)</f>
        <v>Peñaflor</v>
      </c>
      <c r="O996" s="178" t="str">
        <f>VLOOKUP(A996,'BASE REGISTRO AGOSTO'!$A$1:$T$889,15,FALSE)</f>
        <v>228140697-228143164</v>
      </c>
      <c r="P996" s="178" t="str">
        <f>VLOOKUP(A996,'BASE REGISTRO AGOSTO'!$A$1:$T$889,16,FALSE)</f>
        <v xml:space="preserve">hnkoinomadelfia@hotmail.com
monica@koinomadelfia.cl
</v>
      </c>
      <c r="Q996" s="178">
        <f>VLOOKUP(A996,'BASE REGISTRO AGOSTO'!$A$1:$T$889,17,FALSE)</f>
        <v>0</v>
      </c>
      <c r="R996" s="178" t="str">
        <f>VLOOKUP(A996,'BASE REGISTRO AGOSTO'!$A$1:$T$889,18,FALSE)</f>
        <v xml:space="preserve">93401: Institución de Asistencia Social </v>
      </c>
      <c r="S996" s="178" t="str">
        <f>VLOOKUP(A996,'BASE REGISTRO AGOSTO'!$A$1:$T$889,19,FALSE)</f>
        <v xml:space="preserve">Antecedentes financieros correspondientes al año 2020, aprobados por el Subdepartamento de Supervisión Financiera  </v>
      </c>
      <c r="T996" s="183">
        <f>VLOOKUP(A996,'BASE REGISTRO AGOSTO'!$A$1:$T$889,20,FALSE)</f>
        <v>42688</v>
      </c>
      <c r="U996" s="177">
        <v>7620</v>
      </c>
      <c r="V996" s="179">
        <v>56363733</v>
      </c>
      <c r="W996" s="179">
        <v>498746845</v>
      </c>
      <c r="X996" s="180">
        <v>44469</v>
      </c>
      <c r="Y996" s="176" t="s">
        <v>6489</v>
      </c>
      <c r="Z996" s="176" t="s">
        <v>6490</v>
      </c>
      <c r="AA996" s="181" t="s">
        <v>7479</v>
      </c>
    </row>
    <row r="997" spans="1:27" ht="15.75" customHeight="1" x14ac:dyDescent="0.2">
      <c r="A997" s="177">
        <v>7626</v>
      </c>
      <c r="B997" s="178" t="str">
        <f>VLOOKUP(A997,'BASE REGISTRO AGOSTO'!$A$1:$T$889,2,FALSE)</f>
        <v xml:space="preserve">Organización No gubernamental  de Desarrollo Padre Luis Amigó.
</v>
      </c>
      <c r="C997" s="178" t="str">
        <f>VLOOKUP(A997,'BASE REGISTRO AGOSTO'!$A$1:$T$889,3,FALSE)</f>
        <v>65076983K</v>
      </c>
      <c r="D997" s="178" t="str">
        <f>VLOOKUP(A997,'BASE REGISTRO AGOSTO'!$A$1:$T$889,4,FALSE)</f>
        <v>Corporación de Derecho Privado.</v>
      </c>
      <c r="E997" s="178" t="str">
        <f>VLOOKUP(A997,'BASE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97" s="178" t="str">
        <f>VLOOKUP(A997,'BASE REGISTRO AGOSTO'!$A$1:$T$889,6,FALSE)</f>
        <v>Certificado de Vigencia Folio Nº 500328480916, de fecha 10 de julio del 2020, del Servicio de Registro Civil e Identificación.</v>
      </c>
      <c r="G997" s="178" t="str">
        <f>VLOOKUP(A997,'BASE REGISTRO AGOSTO'!$A$1:$T$889,7,FALSE)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97" s="178" t="str">
        <f>VLOOKUP(A997,'BASE REGISTRO AGOSTO'!$A$1:$T$889,8,FALSE)</f>
        <v xml:space="preserve">Presidente: 
Rubén Eduardo Gutierrez Quiñones
Vice -Presidente: 
Jean Pierre Faundes Campos,
Secretario: 
Jessica María Gutierrez Quiñones
Tesorera:
Claudia Andrea Llancapan Fabundes
</v>
      </c>
      <c r="I997" s="178" t="str">
        <f>VLOOKUP(A997,'BASE REGISTRO AGOSTO'!$A$1:$T$889,9,FALSE)</f>
        <v>03 años</v>
      </c>
      <c r="J997" s="178" t="str">
        <f>VLOOKUP(A997,'BASE REGISTRO AGOSTO'!$A$1:$T$889,10,FALSE)</f>
        <v>15-02-2019 a 15.02.22</v>
      </c>
      <c r="K997" s="178" t="str">
        <f>VLOOKUP(A997,'BASE REGISTRO AGOSTO'!$A$1:$T$889,11,FALSE)</f>
        <v xml:space="preserve">Presidente: Rubén Eduardo Gutierrez Quiñones
</v>
      </c>
      <c r="L997" s="178" t="str">
        <f>VLOOKUP(A997,'BASE REGISTRO AGOSTO'!$A$1:$T$889,12,FALSE)</f>
        <v xml:space="preserve">Barros Arana N° 162, oficina 91, Concepción </v>
      </c>
      <c r="M997" s="178" t="str">
        <f>VLOOKUP(A997,'BASE REGISTRO AGOSTO'!$A$1:$T$889,13,FALSE)</f>
        <v>VIII</v>
      </c>
      <c r="N997" s="178" t="str">
        <f>VLOOKUP(A997,'BASE REGISTRO AGOSTO'!$A$1:$T$889,14,FALSE)</f>
        <v xml:space="preserve">Concepción </v>
      </c>
      <c r="O997" s="178" t="str">
        <f>VLOOKUP(A997,'BASE REGISTRO AGOSTO'!$A$1:$T$889,15,FALSE)</f>
        <v>41-2767056/+56974305923 (cel. Representante Legal)</v>
      </c>
      <c r="P997" s="178" t="str">
        <f>VLOOKUP(A997,'BASE REGISTRO AGOSTO'!$A$1:$T$889,16,FALSE)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97" s="178">
        <f>VLOOKUP(A997,'BASE REGISTRO AGOSTO'!$A$1:$T$889,17,FALSE)</f>
        <v>0</v>
      </c>
      <c r="R997" s="178" t="str">
        <f>VLOOKUP(A997,'BASE REGISTRO AGOSTO'!$A$1:$T$889,18,FALSE)</f>
        <v xml:space="preserve">93401: Institución de Asistencia Social </v>
      </c>
      <c r="S997" s="178" t="str">
        <f>VLOOKUP(A997,'BASE REGISTRO AGOSTO'!$A$1:$T$889,19,FALSE)</f>
        <v>Antecedentes financieros correspondientes al año 2020 aprobados por el Sub Departamento de Supervisión Financiera.</v>
      </c>
      <c r="T997" s="183">
        <f>VLOOKUP(A997,'BASE REGISTRO AGOSTO'!$A$1:$T$889,20,FALSE)</f>
        <v>42762</v>
      </c>
      <c r="U997" s="177">
        <v>7626</v>
      </c>
      <c r="V997" s="179">
        <v>4661974</v>
      </c>
      <c r="W997" s="179">
        <v>4661974</v>
      </c>
      <c r="X997" s="180">
        <v>44469</v>
      </c>
      <c r="Y997" s="176" t="s">
        <v>6489</v>
      </c>
      <c r="Z997" s="176" t="s">
        <v>6490</v>
      </c>
      <c r="AA997" s="181" t="s">
        <v>6509</v>
      </c>
    </row>
    <row r="998" spans="1:27" ht="15.75" customHeight="1" x14ac:dyDescent="0.2">
      <c r="A998" s="177">
        <v>7626</v>
      </c>
      <c r="B998" s="178" t="str">
        <f>VLOOKUP(A998,'BASE REGISTRO AGOSTO'!$A$1:$T$889,2,FALSE)</f>
        <v xml:space="preserve">Organización No gubernamental  de Desarrollo Padre Luis Amigó.
</v>
      </c>
      <c r="C998" s="178" t="str">
        <f>VLOOKUP(A998,'BASE REGISTRO AGOSTO'!$A$1:$T$889,3,FALSE)</f>
        <v>65076983K</v>
      </c>
      <c r="D998" s="178" t="str">
        <f>VLOOKUP(A998,'BASE REGISTRO AGOSTO'!$A$1:$T$889,4,FALSE)</f>
        <v>Corporación de Derecho Privado.</v>
      </c>
      <c r="E998" s="178" t="str">
        <f>VLOOKUP(A998,'BASE REGISTRO AGOSTO'!$A$1:$T$889,5,FALSE)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98" s="178" t="str">
        <f>VLOOKUP(A998,'BASE REGISTRO AGOSTO'!$A$1:$T$889,6,FALSE)</f>
        <v>Certificado de Vigencia Folio Nº 500328480916, de fecha 10 de julio del 2020, del Servicio de Registro Civil e Identificación.</v>
      </c>
      <c r="G998" s="178" t="str">
        <f>VLOOKUP(A998,'BASE REGISTRO AGOSTO'!$A$1:$T$889,7,FALSE)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98" s="178" t="str">
        <f>VLOOKUP(A998,'BASE REGISTRO AGOSTO'!$A$1:$T$889,8,FALSE)</f>
        <v xml:space="preserve">Presidente: 
Rubén Eduardo Gutierrez Quiñones
Vice -Presidente: 
Jean Pierre Faundes Campos,
Secretario: 
Jessica María Gutierrez Quiñones
Tesorera:
Claudia Andrea Llancapan Fabundes
</v>
      </c>
      <c r="I998" s="178" t="str">
        <f>VLOOKUP(A998,'BASE REGISTRO AGOSTO'!$A$1:$T$889,9,FALSE)</f>
        <v>03 años</v>
      </c>
      <c r="J998" s="178" t="str">
        <f>VLOOKUP(A998,'BASE REGISTRO AGOSTO'!$A$1:$T$889,10,FALSE)</f>
        <v>15-02-2019 a 15.02.22</v>
      </c>
      <c r="K998" s="178" t="str">
        <f>VLOOKUP(A998,'BASE REGISTRO AGOSTO'!$A$1:$T$889,11,FALSE)</f>
        <v xml:space="preserve">Presidente: Rubén Eduardo Gutierrez Quiñones
</v>
      </c>
      <c r="L998" s="178" t="str">
        <f>VLOOKUP(A998,'BASE REGISTRO AGOSTO'!$A$1:$T$889,12,FALSE)</f>
        <v xml:space="preserve">Barros Arana N° 162, oficina 91, Concepción </v>
      </c>
      <c r="M998" s="178" t="str">
        <f>VLOOKUP(A998,'BASE REGISTRO AGOSTO'!$A$1:$T$889,13,FALSE)</f>
        <v>VIII</v>
      </c>
      <c r="N998" s="178" t="str">
        <f>VLOOKUP(A998,'BASE REGISTRO AGOSTO'!$A$1:$T$889,14,FALSE)</f>
        <v xml:space="preserve">Concepción </v>
      </c>
      <c r="O998" s="178" t="str">
        <f>VLOOKUP(A998,'BASE REGISTRO AGOSTO'!$A$1:$T$889,15,FALSE)</f>
        <v>41-2767056/+56974305923 (cel. Representante Legal)</v>
      </c>
      <c r="P998" s="178" t="str">
        <f>VLOOKUP(A998,'BASE REGISTRO AGOSTO'!$A$1:$T$889,16,FALSE)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98" s="178">
        <f>VLOOKUP(A998,'BASE REGISTRO AGOSTO'!$A$1:$T$889,17,FALSE)</f>
        <v>0</v>
      </c>
      <c r="R998" s="178" t="str">
        <f>VLOOKUP(A998,'BASE REGISTRO AGOSTO'!$A$1:$T$889,18,FALSE)</f>
        <v xml:space="preserve">93401: Institución de Asistencia Social </v>
      </c>
      <c r="S998" s="178" t="str">
        <f>VLOOKUP(A998,'BASE REGISTRO AGOSTO'!$A$1:$T$889,19,FALSE)</f>
        <v>Antecedentes financieros correspondientes al año 2020 aprobados por el Sub Departamento de Supervisión Financiera.</v>
      </c>
      <c r="T998" s="183">
        <f>VLOOKUP(A998,'BASE REGISTRO AGOSTO'!$A$1:$T$889,20,FALSE)</f>
        <v>42762</v>
      </c>
      <c r="U998" s="177">
        <v>7626</v>
      </c>
      <c r="V998" s="179">
        <v>40099964</v>
      </c>
      <c r="W998" s="179">
        <v>317018567</v>
      </c>
      <c r="X998" s="180">
        <v>44469</v>
      </c>
      <c r="Y998" s="176" t="s">
        <v>6489</v>
      </c>
      <c r="Z998" s="176" t="s">
        <v>6490</v>
      </c>
      <c r="AA998" s="181" t="s">
        <v>171</v>
      </c>
    </row>
    <row r="999" spans="1:27" ht="15.75" customHeight="1" x14ac:dyDescent="0.2">
      <c r="A999" s="177">
        <v>7638</v>
      </c>
      <c r="B999" s="178" t="str">
        <f>VLOOKUP(A999,'BASE REGISTRO AGOSTO'!$A$1:$T$889,2,FALSE)</f>
        <v>Corporación en Busca de un Cambio</v>
      </c>
      <c r="C999" s="178" t="str">
        <f>VLOOKUP(A999,'BASE REGISTRO AGOSTO'!$A$1:$T$889,3,FALSE)</f>
        <v>65095565K</v>
      </c>
      <c r="D999" s="178" t="str">
        <f>VLOOKUP(A999,'BASE REGISTRO AGOSTO'!$A$1:$T$889,4,FALSE)</f>
        <v>Corporación de Derecho Privado, regida por sus propios estatutos y, en silencio de ellos, por el Título XXXIII, del Libro Primero del Código Civil y por el reglamento de Concesión de Personalidad Jurídica del Ministerio de Justicia.</v>
      </c>
      <c r="E999" s="178" t="str">
        <f>VLOOKUP(A999,'BASE REGISTRO AGOSTO'!$A$1:$T$889,5,FALSE)</f>
        <v>Inscripción N° 245442, de fecha 23 de enero de 2017, del Registro de Personas Jurídicas, del Servicio de Registro Civil e Identificación.</v>
      </c>
      <c r="F999" s="178" t="str">
        <f>VLOOKUP(A999,'BASE REGISTRO AGOSTO'!$A$1:$T$889,6,FALSE)</f>
        <v>Certificado de Vigencia, Folio Nº 500403017845, emitido con fecha 11 de agosto de 2021, por el Servicio de Registro Civil e Identificación.</v>
      </c>
      <c r="G999" s="178" t="str">
        <f>VLOOKUP(A999,'BASE REGISTRO AGOSTO'!$A$1:$T$889,7,FALSE)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99" s="178" t="str">
        <f>VLOOKUP(A999,'BASE REGISTRO AGOSTO'!$A$1:$T$889,8,FALSE)</f>
        <v>Presidente: Amanda Belén Aceituno Quezada,
Tesorera: Tatiana del pilar Quezada Torres                                          Secretaria: María Constanza Sepúlveda Yáñez</v>
      </c>
      <c r="I999" s="178" t="str">
        <f>VLOOKUP(A999,'BASE REGISTRO AGOSTO'!$A$1:$T$889,9,FALSE)</f>
        <v>02 años</v>
      </c>
      <c r="J999" s="178" t="str">
        <f>VLOOKUP(A999,'BASE REGISTRO AGOSTO'!$A$1:$T$889,10,FALSE)</f>
        <v>Directorio provisorio de fecha 25 de julio de 2020, durará hasta nueva Asamblea General de socios</v>
      </c>
      <c r="K999" s="178" t="str">
        <f>VLOOKUP(A999,'BASE REGISTRO AGOSTO'!$A$1:$T$889,11,FALSE)</f>
        <v xml:space="preserve">Presidente: Amanda Belén Aceituno Quezada, </v>
      </c>
      <c r="L999" s="178" t="str">
        <f>VLOOKUP(A999,'BASE REGISTRO AGOSTO'!$A$1:$T$889,12,FALSE)</f>
        <v xml:space="preserve">Pasaje Agustín Barros N° 1834, Villa María del Valle, ciudad de Linares, Región del Maule
</v>
      </c>
      <c r="M999" s="178" t="str">
        <f>VLOOKUP(A999,'BASE REGISTRO AGOSTO'!$A$1:$T$889,13,FALSE)</f>
        <v>VII</v>
      </c>
      <c r="N999" s="178" t="str">
        <f>VLOOKUP(A999,'BASE REGISTRO AGOSTO'!$A$1:$T$889,14,FALSE)</f>
        <v>linares</v>
      </c>
      <c r="O999" s="178" t="str">
        <f>VLOOKUP(A999,'BASE REGISTRO AGOSTO'!$A$1:$T$889,15,FALSE)</f>
        <v>Fono: +569 85973741; +569 78270672</v>
      </c>
      <c r="P999" s="178" t="str">
        <f>VLOOKUP(A999,'BASE REGISTRO AGOSTO'!$A$1:$T$889,16,FALSE)</f>
        <v>corp.enbuscadeuncambio@hotmail.com</v>
      </c>
      <c r="Q999" s="178">
        <f>VLOOKUP(A999,'BASE REGISTRO AGOSTO'!$A$1:$T$889,17,FALSE)</f>
        <v>0</v>
      </c>
      <c r="R999" s="178">
        <f>VLOOKUP(A999,'BASE REGISTRO AGOSTO'!$A$1:$T$889,18,FALSE)</f>
        <v>93401</v>
      </c>
      <c r="S999" s="178" t="str">
        <f>VLOOKUP(A999,'BASE REGISTRO AGOSTO'!$A$1:$T$889,19,FALSE)</f>
        <v xml:space="preserve">Se acompaña Certificado Financiero año 2020, aprobados por el Subdepartamento de Supervisión Financiera Nacional.
</v>
      </c>
      <c r="T999" s="183">
        <f>VLOOKUP(A999,'BASE REGISTRO AGOSTO'!$A$1:$T$889,20,FALSE)</f>
        <v>43014</v>
      </c>
      <c r="U999" s="177">
        <v>7638</v>
      </c>
      <c r="V999" s="179">
        <v>17883274</v>
      </c>
      <c r="W999" s="179">
        <v>128433594</v>
      </c>
      <c r="X999" s="180">
        <v>44469</v>
      </c>
      <c r="Y999" s="176" t="s">
        <v>6489</v>
      </c>
      <c r="Z999" s="176" t="s">
        <v>6490</v>
      </c>
      <c r="AA999" s="181" t="s">
        <v>6599</v>
      </c>
    </row>
    <row r="1000" spans="1:27" ht="15.75" customHeight="1" x14ac:dyDescent="0.2">
      <c r="A1000" s="177">
        <v>7644</v>
      </c>
      <c r="B1000" s="178" t="str">
        <f>VLOOKUP(A1000,'BASE REGISTRO AGOSTO'!$A$1:$T$889,2,FALSE)</f>
        <v>O.N.G. JUNTOS CREANDO FUTURO (O.N.G.  J.C.F.S.B)</v>
      </c>
      <c r="C1000" s="178">
        <f>VLOOKUP(A1000,'BASE REGISTRO AGOSTO'!$A$1:$T$889,3,FALSE)</f>
        <v>651519810</v>
      </c>
      <c r="D1000" s="178" t="str">
        <f>VLOOKUP(A1000,'BASE REGISTRO AGOSTO'!$A$1:$T$889,4,FALSE)</f>
        <v>Asociación de Derecho Privado.</v>
      </c>
      <c r="E1000" s="178" t="str">
        <f>VLOOKUP(A1000,'BASE REGISTRO AGOSTO'!$A$1:$T$889,5,FALSE)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1000" s="178" t="str">
        <f>VLOOKUP(A1000,'BASE REGISTRO AGOSTO'!$A$1:$T$889,6,FALSE)</f>
        <v xml:space="preserve">Certificado de Vigencia Folio Nº500396489869, otorgado el 02 de julio de 2021, del Servicio de Registro Civil e Identificación.
</v>
      </c>
      <c r="G1000" s="178" t="str">
        <f>VLOOKUP(A1000,'BASE REGISTRO AGOSTO'!$A$1:$T$889,7,FALSE)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1000" s="178" t="str">
        <f>VLOOKUP(A1000,'BASE REGISTRO AGOSTO'!$A$1:$T$889,8,FALSE)</f>
        <v xml:space="preserve">Presidente: LUIS RODRIGUEZ CABRERA, RUT Nº 14.054.289-9 
Secretaria: TERESA FLORES MAZA, RUT N°16.675.414-3 
Tesorero: MAURICIO REYES MELO, RUT Nº 17.127.286-6
</v>
      </c>
      <c r="I1000" s="178" t="str">
        <f>VLOOKUP(A1000,'BASE REGISTRO AGOSTO'!$A$1:$T$889,9,FALSE)</f>
        <v>04 años</v>
      </c>
      <c r="J1000" s="178" t="str">
        <f>VLOOKUP(A1000,'BASE REGISTRO AGOSTO'!$A$1:$T$889,10,FALSE)</f>
        <v>Del 21 de diciembre de 2017 al 21 de diciembre de 2021.</v>
      </c>
      <c r="K1000" s="178" t="str">
        <f>VLOOKUP(A1000,'BASE REGISTRO AGOSTO'!$A$1:$T$889,11,FALSE)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1000" s="178" t="str">
        <f>VLOOKUP(A1000,'BASE REGISTRO AGOSTO'!$A$1:$T$889,12,FALSE)</f>
        <v xml:space="preserve"> Santa Teresa N°814, villa valles de Chile, comuna de Santa Barbara, Región del Bio Bio.
</v>
      </c>
      <c r="M1000" s="178" t="str">
        <f>VLOOKUP(A1000,'BASE REGISTRO AGOSTO'!$A$1:$T$889,13,FALSE)</f>
        <v>VIII</v>
      </c>
      <c r="N1000" s="178" t="str">
        <f>VLOOKUP(A1000,'BASE REGISTRO AGOSTO'!$A$1:$T$889,14,FALSE)</f>
        <v>Santa Barbara</v>
      </c>
      <c r="O1000" s="178">
        <f>VLOOKUP(A1000,'BASE REGISTRO AGOSTO'!$A$1:$T$889,15,FALSE)</f>
        <v>0</v>
      </c>
      <c r="P1000" s="178">
        <f>VLOOKUP(A1000,'BASE REGISTRO AGOSTO'!$A$1:$T$889,16,FALSE)</f>
        <v>0</v>
      </c>
      <c r="Q1000" s="178">
        <f>VLOOKUP(A1000,'BASE REGISTRO AGOSTO'!$A$1:$T$889,17,FALSE)</f>
        <v>0</v>
      </c>
      <c r="R1000" s="178" t="str">
        <f>VLOOKUP(A1000,'BASE REGISTRO AGOSTO'!$A$1:$T$889,18,FALSE)</f>
        <v xml:space="preserve">93401: Institución de Asistencia Social 
</v>
      </c>
      <c r="S1000" s="178" t="str">
        <f>VLOOKUP(A1000,'BASE REGISTRO AGOSTO'!$A$1:$T$889,19,FALSE)</f>
        <v xml:space="preserve">Antecedentes financieros correspondientes al año 2020, aprobados por el Subdepartamento de Supervisión Nacional. </v>
      </c>
      <c r="T1000" s="183">
        <f>VLOOKUP(A1000,'BASE REGISTRO AGOSTO'!$A$1:$T$889,20,FALSE)</f>
        <v>43165</v>
      </c>
      <c r="U1000" s="177">
        <v>7644</v>
      </c>
      <c r="V1000" s="179">
        <v>4267672</v>
      </c>
      <c r="W1000" s="179">
        <v>91633784</v>
      </c>
      <c r="X1000" s="180">
        <v>44469</v>
      </c>
      <c r="Y1000" s="176" t="s">
        <v>6489</v>
      </c>
      <c r="Z1000" s="176" t="s">
        <v>6490</v>
      </c>
      <c r="AA1000" s="181" t="s">
        <v>6516</v>
      </c>
    </row>
    <row r="1001" spans="1:27" ht="15.75" customHeight="1" x14ac:dyDescent="0.2">
      <c r="A1001" s="177">
        <v>7644</v>
      </c>
      <c r="B1001" s="178" t="str">
        <f>VLOOKUP(A1001,'BASE REGISTRO AGOSTO'!$A$1:$T$889,2,FALSE)</f>
        <v>O.N.G. JUNTOS CREANDO FUTURO (O.N.G.  J.C.F.S.B)</v>
      </c>
      <c r="C1001" s="178">
        <f>VLOOKUP(A1001,'BASE REGISTRO AGOSTO'!$A$1:$T$889,3,FALSE)</f>
        <v>651519810</v>
      </c>
      <c r="D1001" s="178" t="str">
        <f>VLOOKUP(A1001,'BASE REGISTRO AGOSTO'!$A$1:$T$889,4,FALSE)</f>
        <v>Asociación de Derecho Privado.</v>
      </c>
      <c r="E1001" s="178" t="str">
        <f>VLOOKUP(A1001,'BASE REGISTRO AGOSTO'!$A$1:$T$889,5,FALSE)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1001" s="178" t="str">
        <f>VLOOKUP(A1001,'BASE REGISTRO AGOSTO'!$A$1:$T$889,6,FALSE)</f>
        <v xml:space="preserve">Certificado de Vigencia Folio Nº500396489869, otorgado el 02 de julio de 2021, del Servicio de Registro Civil e Identificación.
</v>
      </c>
      <c r="G1001" s="178" t="str">
        <f>VLOOKUP(A1001,'BASE REGISTRO AGOSTO'!$A$1:$T$889,7,FALSE)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1001" s="178" t="str">
        <f>VLOOKUP(A1001,'BASE REGISTRO AGOSTO'!$A$1:$T$889,8,FALSE)</f>
        <v xml:space="preserve">Presidente: LUIS RODRIGUEZ CABRERA, RUT Nº 14.054.289-9 
Secretaria: TERESA FLORES MAZA, RUT N°16.675.414-3 
Tesorero: MAURICIO REYES MELO, RUT Nº 17.127.286-6
</v>
      </c>
      <c r="I1001" s="178" t="str">
        <f>VLOOKUP(A1001,'BASE REGISTRO AGOSTO'!$A$1:$T$889,9,FALSE)</f>
        <v>04 años</v>
      </c>
      <c r="J1001" s="178" t="str">
        <f>VLOOKUP(A1001,'BASE REGISTRO AGOSTO'!$A$1:$T$889,10,FALSE)</f>
        <v>Del 21 de diciembre de 2017 al 21 de diciembre de 2021.</v>
      </c>
      <c r="K1001" s="178" t="str">
        <f>VLOOKUP(A1001,'BASE REGISTRO AGOSTO'!$A$1:$T$889,11,FALSE)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1001" s="178" t="str">
        <f>VLOOKUP(A1001,'BASE REGISTRO AGOSTO'!$A$1:$T$889,12,FALSE)</f>
        <v xml:space="preserve"> Santa Teresa N°814, villa valles de Chile, comuna de Santa Barbara, Región del Bio Bio.
</v>
      </c>
      <c r="M1001" s="178" t="str">
        <f>VLOOKUP(A1001,'BASE REGISTRO AGOSTO'!$A$1:$T$889,13,FALSE)</f>
        <v>VIII</v>
      </c>
      <c r="N1001" s="178" t="str">
        <f>VLOOKUP(A1001,'BASE REGISTRO AGOSTO'!$A$1:$T$889,14,FALSE)</f>
        <v>Santa Barbara</v>
      </c>
      <c r="O1001" s="178">
        <f>VLOOKUP(A1001,'BASE REGISTRO AGOSTO'!$A$1:$T$889,15,FALSE)</f>
        <v>0</v>
      </c>
      <c r="P1001" s="178">
        <f>VLOOKUP(A1001,'BASE REGISTRO AGOSTO'!$A$1:$T$889,16,FALSE)</f>
        <v>0</v>
      </c>
      <c r="Q1001" s="178">
        <f>VLOOKUP(A1001,'BASE REGISTRO AGOSTO'!$A$1:$T$889,17,FALSE)</f>
        <v>0</v>
      </c>
      <c r="R1001" s="178" t="str">
        <f>VLOOKUP(A1001,'BASE REGISTRO AGOSTO'!$A$1:$T$889,18,FALSE)</f>
        <v xml:space="preserve">93401: Institución de Asistencia Social 
</v>
      </c>
      <c r="S1001" s="178" t="str">
        <f>VLOOKUP(A1001,'BASE REGISTRO AGOSTO'!$A$1:$T$889,19,FALSE)</f>
        <v xml:space="preserve">Antecedentes financieros correspondientes al año 2020, aprobados por el Subdepartamento de Supervisión Nacional. </v>
      </c>
      <c r="T1001" s="183">
        <f>VLOOKUP(A1001,'BASE REGISTRO AGOSTO'!$A$1:$T$889,20,FALSE)</f>
        <v>43165</v>
      </c>
      <c r="U1001" s="177">
        <v>7644</v>
      </c>
      <c r="V1001" s="179">
        <v>25493970</v>
      </c>
      <c r="W1001" s="179">
        <v>126497475</v>
      </c>
      <c r="X1001" s="180">
        <v>44469</v>
      </c>
      <c r="Y1001" s="176" t="s">
        <v>6489</v>
      </c>
      <c r="Z1001" s="176" t="s">
        <v>6490</v>
      </c>
      <c r="AA1001" s="181" t="s">
        <v>148</v>
      </c>
    </row>
    <row r="1002" spans="1:27" ht="15.75" customHeight="1" x14ac:dyDescent="0.2">
      <c r="A1002" s="177">
        <v>7644</v>
      </c>
      <c r="B1002" s="178" t="str">
        <f>VLOOKUP(A1002,'BASE REGISTRO AGOSTO'!$A$1:$T$889,2,FALSE)</f>
        <v>O.N.G. JUNTOS CREANDO FUTURO (O.N.G.  J.C.F.S.B)</v>
      </c>
      <c r="C1002" s="178">
        <f>VLOOKUP(A1002,'BASE REGISTRO AGOSTO'!$A$1:$T$889,3,FALSE)</f>
        <v>651519810</v>
      </c>
      <c r="D1002" s="178" t="str">
        <f>VLOOKUP(A1002,'BASE REGISTRO AGOSTO'!$A$1:$T$889,4,FALSE)</f>
        <v>Asociación de Derecho Privado.</v>
      </c>
      <c r="E1002" s="178" t="str">
        <f>VLOOKUP(A1002,'BASE REGISTRO AGOSTO'!$A$1:$T$889,5,FALSE)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1002" s="178" t="str">
        <f>VLOOKUP(A1002,'BASE REGISTRO AGOSTO'!$A$1:$T$889,6,FALSE)</f>
        <v xml:space="preserve">Certificado de Vigencia Folio Nº500396489869, otorgado el 02 de julio de 2021, del Servicio de Registro Civil e Identificación.
</v>
      </c>
      <c r="G1002" s="178" t="str">
        <f>VLOOKUP(A1002,'BASE REGISTRO AGOSTO'!$A$1:$T$889,7,FALSE)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1002" s="178" t="str">
        <f>VLOOKUP(A1002,'BASE REGISTRO AGOSTO'!$A$1:$T$889,8,FALSE)</f>
        <v xml:space="preserve">Presidente: LUIS RODRIGUEZ CABRERA, RUT Nº 14.054.289-9 
Secretaria: TERESA FLORES MAZA, RUT N°16.675.414-3 
Tesorero: MAURICIO REYES MELO, RUT Nº 17.127.286-6
</v>
      </c>
      <c r="I1002" s="178" t="str">
        <f>VLOOKUP(A1002,'BASE REGISTRO AGOSTO'!$A$1:$T$889,9,FALSE)</f>
        <v>04 años</v>
      </c>
      <c r="J1002" s="178" t="str">
        <f>VLOOKUP(A1002,'BASE REGISTRO AGOSTO'!$A$1:$T$889,10,FALSE)</f>
        <v>Del 21 de diciembre de 2017 al 21 de diciembre de 2021.</v>
      </c>
      <c r="K1002" s="178" t="str">
        <f>VLOOKUP(A1002,'BASE REGISTRO AGOSTO'!$A$1:$T$889,11,FALSE)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1002" s="178" t="str">
        <f>VLOOKUP(A1002,'BASE REGISTRO AGOSTO'!$A$1:$T$889,12,FALSE)</f>
        <v xml:space="preserve"> Santa Teresa N°814, villa valles de Chile, comuna de Santa Barbara, Región del Bio Bio.
</v>
      </c>
      <c r="M1002" s="178" t="str">
        <f>VLOOKUP(A1002,'BASE REGISTRO AGOSTO'!$A$1:$T$889,13,FALSE)</f>
        <v>VIII</v>
      </c>
      <c r="N1002" s="178" t="str">
        <f>VLOOKUP(A1002,'BASE REGISTRO AGOSTO'!$A$1:$T$889,14,FALSE)</f>
        <v>Santa Barbara</v>
      </c>
      <c r="O1002" s="178">
        <f>VLOOKUP(A1002,'BASE REGISTRO AGOSTO'!$A$1:$T$889,15,FALSE)</f>
        <v>0</v>
      </c>
      <c r="P1002" s="178">
        <f>VLOOKUP(A1002,'BASE REGISTRO AGOSTO'!$A$1:$T$889,16,FALSE)</f>
        <v>0</v>
      </c>
      <c r="Q1002" s="178">
        <f>VLOOKUP(A1002,'BASE REGISTRO AGOSTO'!$A$1:$T$889,17,FALSE)</f>
        <v>0</v>
      </c>
      <c r="R1002" s="178" t="str">
        <f>VLOOKUP(A1002,'BASE REGISTRO AGOSTO'!$A$1:$T$889,18,FALSE)</f>
        <v xml:space="preserve">93401: Institución de Asistencia Social 
</v>
      </c>
      <c r="S1002" s="178" t="str">
        <f>VLOOKUP(A1002,'BASE REGISTRO AGOSTO'!$A$1:$T$889,19,FALSE)</f>
        <v xml:space="preserve">Antecedentes financieros correspondientes al año 2020, aprobados por el Subdepartamento de Supervisión Nacional. </v>
      </c>
      <c r="T1002" s="183">
        <f>VLOOKUP(A1002,'BASE REGISTRO AGOSTO'!$A$1:$T$889,20,FALSE)</f>
        <v>43165</v>
      </c>
      <c r="U1002" s="177">
        <v>7644</v>
      </c>
      <c r="V1002" s="179">
        <v>40636095</v>
      </c>
      <c r="W1002" s="179">
        <v>249333548</v>
      </c>
      <c r="X1002" s="180">
        <v>44469</v>
      </c>
      <c r="Y1002" s="176" t="s">
        <v>6489</v>
      </c>
      <c r="Z1002" s="176" t="s">
        <v>6490</v>
      </c>
      <c r="AA1002" s="181" t="s">
        <v>6681</v>
      </c>
    </row>
    <row r="1003" spans="1:27" ht="15.75" customHeight="1" x14ac:dyDescent="0.2">
      <c r="A1003" s="177">
        <v>7644</v>
      </c>
      <c r="B1003" s="178" t="str">
        <f>VLOOKUP(A1003,'BASE REGISTRO AGOSTO'!$A$1:$T$889,2,FALSE)</f>
        <v>O.N.G. JUNTOS CREANDO FUTURO (O.N.G.  J.C.F.S.B)</v>
      </c>
      <c r="C1003" s="178">
        <f>VLOOKUP(A1003,'BASE REGISTRO AGOSTO'!$A$1:$T$889,3,FALSE)</f>
        <v>651519810</v>
      </c>
      <c r="D1003" s="178" t="str">
        <f>VLOOKUP(A1003,'BASE REGISTRO AGOSTO'!$A$1:$T$889,4,FALSE)</f>
        <v>Asociación de Derecho Privado.</v>
      </c>
      <c r="E1003" s="178" t="str">
        <f>VLOOKUP(A1003,'BASE REGISTRO AGOSTO'!$A$1:$T$889,5,FALSE)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1003" s="178" t="str">
        <f>VLOOKUP(A1003,'BASE REGISTRO AGOSTO'!$A$1:$T$889,6,FALSE)</f>
        <v xml:space="preserve">Certificado de Vigencia Folio Nº500396489869, otorgado el 02 de julio de 2021, del Servicio de Registro Civil e Identificación.
</v>
      </c>
      <c r="G1003" s="178" t="str">
        <f>VLOOKUP(A1003,'BASE REGISTRO AGOSTO'!$A$1:$T$889,7,FALSE)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1003" s="178" t="str">
        <f>VLOOKUP(A1003,'BASE REGISTRO AGOSTO'!$A$1:$T$889,8,FALSE)</f>
        <v xml:space="preserve">Presidente: LUIS RODRIGUEZ CABRERA, RUT Nº 14.054.289-9 
Secretaria: TERESA FLORES MAZA, RUT N°16.675.414-3 
Tesorero: MAURICIO REYES MELO, RUT Nº 17.127.286-6
</v>
      </c>
      <c r="I1003" s="178" t="str">
        <f>VLOOKUP(A1003,'BASE REGISTRO AGOSTO'!$A$1:$T$889,9,FALSE)</f>
        <v>04 años</v>
      </c>
      <c r="J1003" s="178" t="str">
        <f>VLOOKUP(A1003,'BASE REGISTRO AGOSTO'!$A$1:$T$889,10,FALSE)</f>
        <v>Del 21 de diciembre de 2017 al 21 de diciembre de 2021.</v>
      </c>
      <c r="K1003" s="178" t="str">
        <f>VLOOKUP(A1003,'BASE REGISTRO AGOSTO'!$A$1:$T$889,11,FALSE)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1003" s="178" t="str">
        <f>VLOOKUP(A1003,'BASE REGISTRO AGOSTO'!$A$1:$T$889,12,FALSE)</f>
        <v xml:space="preserve"> Santa Teresa N°814, villa valles de Chile, comuna de Santa Barbara, Región del Bio Bio.
</v>
      </c>
      <c r="M1003" s="178" t="str">
        <f>VLOOKUP(A1003,'BASE REGISTRO AGOSTO'!$A$1:$T$889,13,FALSE)</f>
        <v>VIII</v>
      </c>
      <c r="N1003" s="178" t="str">
        <f>VLOOKUP(A1003,'BASE REGISTRO AGOSTO'!$A$1:$T$889,14,FALSE)</f>
        <v>Santa Barbara</v>
      </c>
      <c r="O1003" s="178">
        <f>VLOOKUP(A1003,'BASE REGISTRO AGOSTO'!$A$1:$T$889,15,FALSE)</f>
        <v>0</v>
      </c>
      <c r="P1003" s="178">
        <f>VLOOKUP(A1003,'BASE REGISTRO AGOSTO'!$A$1:$T$889,16,FALSE)</f>
        <v>0</v>
      </c>
      <c r="Q1003" s="178">
        <f>VLOOKUP(A1003,'BASE REGISTRO AGOSTO'!$A$1:$T$889,17,FALSE)</f>
        <v>0</v>
      </c>
      <c r="R1003" s="178" t="str">
        <f>VLOOKUP(A1003,'BASE REGISTRO AGOSTO'!$A$1:$T$889,18,FALSE)</f>
        <v xml:space="preserve">93401: Institución de Asistencia Social 
</v>
      </c>
      <c r="S1003" s="178" t="str">
        <f>VLOOKUP(A1003,'BASE REGISTRO AGOSTO'!$A$1:$T$889,19,FALSE)</f>
        <v xml:space="preserve">Antecedentes financieros correspondientes al año 2020, aprobados por el Subdepartamento de Supervisión Nacional. </v>
      </c>
      <c r="T1003" s="183">
        <f>VLOOKUP(A1003,'BASE REGISTRO AGOSTO'!$A$1:$T$889,20,FALSE)</f>
        <v>43165</v>
      </c>
      <c r="U1003" s="177">
        <v>7644</v>
      </c>
      <c r="V1003" s="179">
        <v>19815454</v>
      </c>
      <c r="W1003" s="179">
        <v>121654949</v>
      </c>
      <c r="X1003" s="180">
        <v>44469</v>
      </c>
      <c r="Y1003" s="176" t="s">
        <v>6489</v>
      </c>
      <c r="Z1003" s="176" t="s">
        <v>6490</v>
      </c>
      <c r="AA1003" s="181" t="s">
        <v>6545</v>
      </c>
    </row>
    <row r="1004" spans="1:27" ht="15.75" customHeight="1" x14ac:dyDescent="0.2">
      <c r="A1004" s="177">
        <v>7645</v>
      </c>
      <c r="B1004" s="178" t="str">
        <f>VLOOKUP(A1004,'BASE REGISTRO AGOSTO'!$A$1:$T$889,2,FALSE)</f>
        <v xml:space="preserve">
Fundación Talita Kum.
</v>
      </c>
      <c r="C1004" s="178">
        <f>VLOOKUP(A1004,'BASE REGISTRO AGOSTO'!$A$1:$T$889,3,FALSE)</f>
        <v>651539161</v>
      </c>
      <c r="D1004" s="178" t="str">
        <f>VLOOKUP(A1004,'BASE REGISTRO AGOSTO'!$A$1:$T$889,4,FALSE)</f>
        <v>Fundación de Derecho Privado</v>
      </c>
      <c r="E1004" s="178" t="str">
        <f>VLOOKUP(A1004,'BASE REGISTRO AGOSTO'!$A$1:$T$889,5,FALSE)</f>
        <v xml:space="preserve">Inscripción N° 266596, de fecha 10 de noviembre de 2017. 
</v>
      </c>
      <c r="F1004" s="178" t="str">
        <f>VLOOKUP(A1004,'BASE REGISTRO AGOSTO'!$A$1:$T$889,6,FALSE)</f>
        <v>Certificado de Vigencia, folio 500395836985, de fecha 29 de junio de 2021, emitido por el Servicio de Registro Civil e Identificación.</v>
      </c>
      <c r="G1004" s="178" t="str">
        <f>VLOOKUP(A1004,'BASE REGISTRO AGOSTO'!$A$1:$T$889,7,FALSE)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04" s="178" t="str">
        <f>VLOOKUP(A1004,'BASE REGISTRO AGOSTO'!$A$1:$T$889,8,FALSE)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04" s="178" t="str">
        <f>VLOOKUP(A1004,'BASE REGISTRO AGOSTO'!$A$1:$T$889,9,FALSE)</f>
        <v xml:space="preserve">Durarán tres años en sus cargos. 
</v>
      </c>
      <c r="J1004" s="178" t="str">
        <f>VLOOKUP(A1004,'BASE REGISTRO AGOSTO'!$A$1:$T$889,10,FALSE)</f>
        <v>20 de enero de 2021 hasta el 20 de enero de 2024.</v>
      </c>
      <c r="K1004" s="178" t="str">
        <f>VLOOKUP(A1004,'BASE REGISTRO AGOSTO'!$A$1:$T$889,11,FALSE)</f>
        <v xml:space="preserve">Presidente: 
Guillermo Alfonso Montecinos Rojas    
Poder especial: 
Evelyn Paola Garrote Jirón
</v>
      </c>
      <c r="L1004" s="178" t="str">
        <f>VLOOKUP(A1004,'BASE REGISTRO AGOSTO'!$A$1:$T$889,12,FALSE)</f>
        <v xml:space="preserve">Av. Jorge Montt  N° 1630, departamento 211, comuna de Viña del Mar, Región de Valparaíso.
</v>
      </c>
      <c r="M1004" s="178" t="str">
        <f>VLOOKUP(A1004,'BASE REGISTRO AGOSTO'!$A$1:$T$889,13,FALSE)</f>
        <v>V</v>
      </c>
      <c r="N1004" s="178" t="str">
        <f>VLOOKUP(A1004,'BASE REGISTRO AGOSTO'!$A$1:$T$889,14,FALSE)</f>
        <v>Viña del Mar</v>
      </c>
      <c r="O1004" s="178" t="str">
        <f>VLOOKUP(A1004,'BASE REGISTRO AGOSTO'!$A$1:$T$889,15,FALSE)</f>
        <v>32-211-0125</v>
      </c>
      <c r="P1004" s="178" t="str">
        <f>VLOOKUP(A1004,'BASE REGISTRO AGOSTO'!$A$1:$T$889,16,FALSE)</f>
        <v xml:space="preserve"> 
fund.talitakum@gmail.com</v>
      </c>
      <c r="Q1004" s="178">
        <f>VLOOKUP(A1004,'BASE REGISTRO AGOSTO'!$A$1:$T$889,17,FALSE)</f>
        <v>0</v>
      </c>
      <c r="R1004" s="178" t="str">
        <f>VLOOKUP(A1004,'BASE REGISTRO AGOSTO'!$A$1:$T$889,18,FALSE)</f>
        <v>93401: Instituciones de asistencia social.</v>
      </c>
      <c r="S1004" s="178" t="str">
        <f>VLOOKUP(A1004,'BASE REGISTRO AGOSTO'!$A$1:$T$889,19,FALSE)</f>
        <v xml:space="preserve">Certificado de antecedentes financieros correspondientes al año 2020, remitidos para aprobación del Subdepartamento de Supervisión Financiera Nacional.
</v>
      </c>
      <c r="T1004" s="183">
        <f>VLOOKUP(A1004,'BASE REGISTRO AGOSTO'!$A$1:$T$889,20,FALSE)</f>
        <v>43180</v>
      </c>
      <c r="U1004" s="177">
        <v>7645</v>
      </c>
      <c r="V1004" s="179">
        <v>114296779</v>
      </c>
      <c r="W1004" s="179">
        <v>872249680</v>
      </c>
      <c r="X1004" s="180">
        <v>44469</v>
      </c>
      <c r="Y1004" s="176" t="s">
        <v>6489</v>
      </c>
      <c r="Z1004" s="176" t="s">
        <v>6490</v>
      </c>
      <c r="AA1004" s="181" t="s">
        <v>6509</v>
      </c>
    </row>
    <row r="1005" spans="1:27" ht="15.75" customHeight="1" x14ac:dyDescent="0.2">
      <c r="A1005" s="177">
        <v>7645</v>
      </c>
      <c r="B1005" s="178" t="str">
        <f>VLOOKUP(A1005,'BASE REGISTRO AGOSTO'!$A$1:$T$889,2,FALSE)</f>
        <v xml:space="preserve">
Fundación Talita Kum.
</v>
      </c>
      <c r="C1005" s="178">
        <f>VLOOKUP(A1005,'BASE REGISTRO AGOSTO'!$A$1:$T$889,3,FALSE)</f>
        <v>651539161</v>
      </c>
      <c r="D1005" s="178" t="str">
        <f>VLOOKUP(A1005,'BASE REGISTRO AGOSTO'!$A$1:$T$889,4,FALSE)</f>
        <v>Fundación de Derecho Privado</v>
      </c>
      <c r="E1005" s="178" t="str">
        <f>VLOOKUP(A1005,'BASE REGISTRO AGOSTO'!$A$1:$T$889,5,FALSE)</f>
        <v xml:space="preserve">Inscripción N° 266596, de fecha 10 de noviembre de 2017. 
</v>
      </c>
      <c r="F1005" s="178" t="str">
        <f>VLOOKUP(A1005,'BASE REGISTRO AGOSTO'!$A$1:$T$889,6,FALSE)</f>
        <v>Certificado de Vigencia, folio 500395836985, de fecha 29 de junio de 2021, emitido por el Servicio de Registro Civil e Identificación.</v>
      </c>
      <c r="G1005" s="178" t="str">
        <f>VLOOKUP(A1005,'BASE REGISTRO AGOSTO'!$A$1:$T$889,7,FALSE)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05" s="178" t="str">
        <f>VLOOKUP(A1005,'BASE REGISTRO AGOSTO'!$A$1:$T$889,8,FALSE)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05" s="178" t="str">
        <f>VLOOKUP(A1005,'BASE REGISTRO AGOSTO'!$A$1:$T$889,9,FALSE)</f>
        <v xml:space="preserve">Durarán tres años en sus cargos. 
</v>
      </c>
      <c r="J1005" s="178" t="str">
        <f>VLOOKUP(A1005,'BASE REGISTRO AGOSTO'!$A$1:$T$889,10,FALSE)</f>
        <v>20 de enero de 2021 hasta el 20 de enero de 2024.</v>
      </c>
      <c r="K1005" s="178" t="str">
        <f>VLOOKUP(A1005,'BASE REGISTRO AGOSTO'!$A$1:$T$889,11,FALSE)</f>
        <v xml:space="preserve">Presidente: 
Guillermo Alfonso Montecinos Rojas    
Poder especial: 
Evelyn Paola Garrote Jirón
</v>
      </c>
      <c r="L1005" s="178" t="str">
        <f>VLOOKUP(A1005,'BASE REGISTRO AGOSTO'!$A$1:$T$889,12,FALSE)</f>
        <v xml:space="preserve">Av. Jorge Montt  N° 1630, departamento 211, comuna de Viña del Mar, Región de Valparaíso.
</v>
      </c>
      <c r="M1005" s="178" t="str">
        <f>VLOOKUP(A1005,'BASE REGISTRO AGOSTO'!$A$1:$T$889,13,FALSE)</f>
        <v>V</v>
      </c>
      <c r="N1005" s="178" t="str">
        <f>VLOOKUP(A1005,'BASE REGISTRO AGOSTO'!$A$1:$T$889,14,FALSE)</f>
        <v>Viña del Mar</v>
      </c>
      <c r="O1005" s="178" t="str">
        <f>VLOOKUP(A1005,'BASE REGISTRO AGOSTO'!$A$1:$T$889,15,FALSE)</f>
        <v>32-211-0125</v>
      </c>
      <c r="P1005" s="178" t="str">
        <f>VLOOKUP(A1005,'BASE REGISTRO AGOSTO'!$A$1:$T$889,16,FALSE)</f>
        <v xml:space="preserve"> 
fund.talitakum@gmail.com</v>
      </c>
      <c r="Q1005" s="178">
        <f>VLOOKUP(A1005,'BASE REGISTRO AGOSTO'!$A$1:$T$889,17,FALSE)</f>
        <v>0</v>
      </c>
      <c r="R1005" s="178" t="str">
        <f>VLOOKUP(A1005,'BASE REGISTRO AGOSTO'!$A$1:$T$889,18,FALSE)</f>
        <v>93401: Instituciones de asistencia social.</v>
      </c>
      <c r="S1005" s="178" t="str">
        <f>VLOOKUP(A1005,'BASE REGISTRO AGOSTO'!$A$1:$T$889,19,FALSE)</f>
        <v xml:space="preserve">Certificado de antecedentes financieros correspondientes al año 2020, remitidos para aprobación del Subdepartamento de Supervisión Financiera Nacional.
</v>
      </c>
      <c r="T1005" s="183">
        <f>VLOOKUP(A1005,'BASE REGISTRO AGOSTO'!$A$1:$T$889,20,FALSE)</f>
        <v>43180</v>
      </c>
      <c r="U1005" s="177">
        <v>7645</v>
      </c>
      <c r="V1005" s="179">
        <v>11149487</v>
      </c>
      <c r="W1005" s="179">
        <v>29427335</v>
      </c>
      <c r="X1005" s="180">
        <v>44469</v>
      </c>
      <c r="Y1005" s="176" t="s">
        <v>6489</v>
      </c>
      <c r="Z1005" s="176" t="s">
        <v>6490</v>
      </c>
      <c r="AA1005" s="181" t="s">
        <v>6560</v>
      </c>
    </row>
    <row r="1006" spans="1:27" ht="15.75" customHeight="1" x14ac:dyDescent="0.2">
      <c r="A1006" s="177">
        <v>7645</v>
      </c>
      <c r="B1006" s="178" t="str">
        <f>VLOOKUP(A1006,'BASE REGISTRO AGOSTO'!$A$1:$T$889,2,FALSE)</f>
        <v xml:space="preserve">
Fundación Talita Kum.
</v>
      </c>
      <c r="C1006" s="178">
        <f>VLOOKUP(A1006,'BASE REGISTRO AGOSTO'!$A$1:$T$889,3,FALSE)</f>
        <v>651539161</v>
      </c>
      <c r="D1006" s="178" t="str">
        <f>VLOOKUP(A1006,'BASE REGISTRO AGOSTO'!$A$1:$T$889,4,FALSE)</f>
        <v>Fundación de Derecho Privado</v>
      </c>
      <c r="E1006" s="178" t="str">
        <f>VLOOKUP(A1006,'BASE REGISTRO AGOSTO'!$A$1:$T$889,5,FALSE)</f>
        <v xml:space="preserve">Inscripción N° 266596, de fecha 10 de noviembre de 2017. 
</v>
      </c>
      <c r="F1006" s="178" t="str">
        <f>VLOOKUP(A1006,'BASE REGISTRO AGOSTO'!$A$1:$T$889,6,FALSE)</f>
        <v>Certificado de Vigencia, folio 500395836985, de fecha 29 de junio de 2021, emitido por el Servicio de Registro Civil e Identificación.</v>
      </c>
      <c r="G1006" s="178" t="str">
        <f>VLOOKUP(A1006,'BASE REGISTRO AGOSTO'!$A$1:$T$889,7,FALSE)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06" s="178" t="str">
        <f>VLOOKUP(A1006,'BASE REGISTRO AGOSTO'!$A$1:$T$889,8,FALSE)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06" s="178" t="str">
        <f>VLOOKUP(A1006,'BASE REGISTRO AGOSTO'!$A$1:$T$889,9,FALSE)</f>
        <v xml:space="preserve">Durarán tres años en sus cargos. 
</v>
      </c>
      <c r="J1006" s="178" t="str">
        <f>VLOOKUP(A1006,'BASE REGISTRO AGOSTO'!$A$1:$T$889,10,FALSE)</f>
        <v>20 de enero de 2021 hasta el 20 de enero de 2024.</v>
      </c>
      <c r="K1006" s="178" t="str">
        <f>VLOOKUP(A1006,'BASE REGISTRO AGOSTO'!$A$1:$T$889,11,FALSE)</f>
        <v xml:space="preserve">Presidente: 
Guillermo Alfonso Montecinos Rojas    
Poder especial: 
Evelyn Paola Garrote Jirón
</v>
      </c>
      <c r="L1006" s="178" t="str">
        <f>VLOOKUP(A1006,'BASE REGISTRO AGOSTO'!$A$1:$T$889,12,FALSE)</f>
        <v xml:space="preserve">Av. Jorge Montt  N° 1630, departamento 211, comuna de Viña del Mar, Región de Valparaíso.
</v>
      </c>
      <c r="M1006" s="178" t="str">
        <f>VLOOKUP(A1006,'BASE REGISTRO AGOSTO'!$A$1:$T$889,13,FALSE)</f>
        <v>V</v>
      </c>
      <c r="N1006" s="178" t="str">
        <f>VLOOKUP(A1006,'BASE REGISTRO AGOSTO'!$A$1:$T$889,14,FALSE)</f>
        <v>Viña del Mar</v>
      </c>
      <c r="O1006" s="178" t="str">
        <f>VLOOKUP(A1006,'BASE REGISTRO AGOSTO'!$A$1:$T$889,15,FALSE)</f>
        <v>32-211-0125</v>
      </c>
      <c r="P1006" s="178" t="str">
        <f>VLOOKUP(A1006,'BASE REGISTRO AGOSTO'!$A$1:$T$889,16,FALSE)</f>
        <v xml:space="preserve"> 
fund.talitakum@gmail.com</v>
      </c>
      <c r="Q1006" s="178">
        <f>VLOOKUP(A1006,'BASE REGISTRO AGOSTO'!$A$1:$T$889,17,FALSE)</f>
        <v>0</v>
      </c>
      <c r="R1006" s="178" t="str">
        <f>VLOOKUP(A1006,'BASE REGISTRO AGOSTO'!$A$1:$T$889,18,FALSE)</f>
        <v>93401: Instituciones de asistencia social.</v>
      </c>
      <c r="S1006" s="178" t="str">
        <f>VLOOKUP(A1006,'BASE REGISTRO AGOSTO'!$A$1:$T$889,19,FALSE)</f>
        <v xml:space="preserve">Certificado de antecedentes financieros correspondientes al año 2020, remitidos para aprobación del Subdepartamento de Supervisión Financiera Nacional.
</v>
      </c>
      <c r="T1006" s="183">
        <f>VLOOKUP(A1006,'BASE REGISTRO AGOSTO'!$A$1:$T$889,20,FALSE)</f>
        <v>43180</v>
      </c>
      <c r="U1006" s="177">
        <v>7645</v>
      </c>
      <c r="V1006" s="179">
        <v>74815360</v>
      </c>
      <c r="W1006" s="179">
        <v>366845123</v>
      </c>
      <c r="X1006" s="180">
        <v>44469</v>
      </c>
      <c r="Y1006" s="176" t="s">
        <v>6489</v>
      </c>
      <c r="Z1006" s="176" t="s">
        <v>6490</v>
      </c>
      <c r="AA1006" s="181" t="s">
        <v>6561</v>
      </c>
    </row>
    <row r="1007" spans="1:27" ht="15.75" customHeight="1" x14ac:dyDescent="0.2">
      <c r="A1007" s="177">
        <v>7645</v>
      </c>
      <c r="B1007" s="178" t="str">
        <f>VLOOKUP(A1007,'BASE REGISTRO AGOSTO'!$A$1:$T$889,2,FALSE)</f>
        <v xml:space="preserve">
Fundación Talita Kum.
</v>
      </c>
      <c r="C1007" s="178">
        <f>VLOOKUP(A1007,'BASE REGISTRO AGOSTO'!$A$1:$T$889,3,FALSE)</f>
        <v>651539161</v>
      </c>
      <c r="D1007" s="178" t="str">
        <f>VLOOKUP(A1007,'BASE REGISTRO AGOSTO'!$A$1:$T$889,4,FALSE)</f>
        <v>Fundación de Derecho Privado</v>
      </c>
      <c r="E1007" s="178" t="str">
        <f>VLOOKUP(A1007,'BASE REGISTRO AGOSTO'!$A$1:$T$889,5,FALSE)</f>
        <v xml:space="preserve">Inscripción N° 266596, de fecha 10 de noviembre de 2017. 
</v>
      </c>
      <c r="F1007" s="178" t="str">
        <f>VLOOKUP(A1007,'BASE REGISTRO AGOSTO'!$A$1:$T$889,6,FALSE)</f>
        <v>Certificado de Vigencia, folio 500395836985, de fecha 29 de junio de 2021, emitido por el Servicio de Registro Civil e Identificación.</v>
      </c>
      <c r="G1007" s="178" t="str">
        <f>VLOOKUP(A1007,'BASE REGISTRO AGOSTO'!$A$1:$T$889,7,FALSE)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07" s="178" t="str">
        <f>VLOOKUP(A1007,'BASE REGISTRO AGOSTO'!$A$1:$T$889,8,FALSE)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07" s="178" t="str">
        <f>VLOOKUP(A1007,'BASE REGISTRO AGOSTO'!$A$1:$T$889,9,FALSE)</f>
        <v xml:space="preserve">Durarán tres años en sus cargos. 
</v>
      </c>
      <c r="J1007" s="178" t="str">
        <f>VLOOKUP(A1007,'BASE REGISTRO AGOSTO'!$A$1:$T$889,10,FALSE)</f>
        <v>20 de enero de 2021 hasta el 20 de enero de 2024.</v>
      </c>
      <c r="K1007" s="178" t="str">
        <f>VLOOKUP(A1007,'BASE REGISTRO AGOSTO'!$A$1:$T$889,11,FALSE)</f>
        <v xml:space="preserve">Presidente: 
Guillermo Alfonso Montecinos Rojas    
Poder especial: 
Evelyn Paola Garrote Jirón
</v>
      </c>
      <c r="L1007" s="178" t="str">
        <f>VLOOKUP(A1007,'BASE REGISTRO AGOSTO'!$A$1:$T$889,12,FALSE)</f>
        <v xml:space="preserve">Av. Jorge Montt  N° 1630, departamento 211, comuna de Viña del Mar, Región de Valparaíso.
</v>
      </c>
      <c r="M1007" s="178" t="str">
        <f>VLOOKUP(A1007,'BASE REGISTRO AGOSTO'!$A$1:$T$889,13,FALSE)</f>
        <v>V</v>
      </c>
      <c r="N1007" s="178" t="str">
        <f>VLOOKUP(A1007,'BASE REGISTRO AGOSTO'!$A$1:$T$889,14,FALSE)</f>
        <v>Viña del Mar</v>
      </c>
      <c r="O1007" s="178" t="str">
        <f>VLOOKUP(A1007,'BASE REGISTRO AGOSTO'!$A$1:$T$889,15,FALSE)</f>
        <v>32-211-0125</v>
      </c>
      <c r="P1007" s="178" t="str">
        <f>VLOOKUP(A1007,'BASE REGISTRO AGOSTO'!$A$1:$T$889,16,FALSE)</f>
        <v xml:space="preserve"> 
fund.talitakum@gmail.com</v>
      </c>
      <c r="Q1007" s="178">
        <f>VLOOKUP(A1007,'BASE REGISTRO AGOSTO'!$A$1:$T$889,17,FALSE)</f>
        <v>0</v>
      </c>
      <c r="R1007" s="178" t="str">
        <f>VLOOKUP(A1007,'BASE REGISTRO AGOSTO'!$A$1:$T$889,18,FALSE)</f>
        <v>93401: Instituciones de asistencia social.</v>
      </c>
      <c r="S1007" s="178" t="str">
        <f>VLOOKUP(A1007,'BASE REGISTRO AGOSTO'!$A$1:$T$889,19,FALSE)</f>
        <v xml:space="preserve">Certificado de antecedentes financieros correspondientes al año 2020, remitidos para aprobación del Subdepartamento de Supervisión Financiera Nacional.
</v>
      </c>
      <c r="T1007" s="183">
        <f>VLOOKUP(A1007,'BASE REGISTRO AGOSTO'!$A$1:$T$889,20,FALSE)</f>
        <v>43180</v>
      </c>
      <c r="U1007" s="177">
        <v>7645</v>
      </c>
      <c r="V1007" s="179">
        <v>36555696</v>
      </c>
      <c r="W1007" s="179">
        <v>36555696</v>
      </c>
      <c r="X1007" s="180">
        <v>44469</v>
      </c>
      <c r="Y1007" s="176" t="s">
        <v>6489</v>
      </c>
      <c r="Z1007" s="176" t="s">
        <v>6490</v>
      </c>
      <c r="AA1007" s="181" t="s">
        <v>6656</v>
      </c>
    </row>
    <row r="1008" spans="1:27" ht="15.75" customHeight="1" x14ac:dyDescent="0.2">
      <c r="A1008" s="177">
        <v>7645</v>
      </c>
      <c r="B1008" s="178" t="str">
        <f>VLOOKUP(A1008,'BASE REGISTRO AGOSTO'!$A$1:$T$889,2,FALSE)</f>
        <v xml:space="preserve">
Fundación Talita Kum.
</v>
      </c>
      <c r="C1008" s="178">
        <f>VLOOKUP(A1008,'BASE REGISTRO AGOSTO'!$A$1:$T$889,3,FALSE)</f>
        <v>651539161</v>
      </c>
      <c r="D1008" s="178" t="str">
        <f>VLOOKUP(A1008,'BASE REGISTRO AGOSTO'!$A$1:$T$889,4,FALSE)</f>
        <v>Fundación de Derecho Privado</v>
      </c>
      <c r="E1008" s="178" t="str">
        <f>VLOOKUP(A1008,'BASE REGISTRO AGOSTO'!$A$1:$T$889,5,FALSE)</f>
        <v xml:space="preserve">Inscripción N° 266596, de fecha 10 de noviembre de 2017. 
</v>
      </c>
      <c r="F1008" s="178" t="str">
        <f>VLOOKUP(A1008,'BASE REGISTRO AGOSTO'!$A$1:$T$889,6,FALSE)</f>
        <v>Certificado de Vigencia, folio 500395836985, de fecha 29 de junio de 2021, emitido por el Servicio de Registro Civil e Identificación.</v>
      </c>
      <c r="G1008" s="178" t="str">
        <f>VLOOKUP(A1008,'BASE REGISTRO AGOSTO'!$A$1:$T$889,7,FALSE)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08" s="178" t="str">
        <f>VLOOKUP(A1008,'BASE REGISTRO AGOSTO'!$A$1:$T$889,8,FALSE)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08" s="178" t="str">
        <f>VLOOKUP(A1008,'BASE REGISTRO AGOSTO'!$A$1:$T$889,9,FALSE)</f>
        <v xml:space="preserve">Durarán tres años en sus cargos. 
</v>
      </c>
      <c r="J1008" s="178" t="str">
        <f>VLOOKUP(A1008,'BASE REGISTRO AGOSTO'!$A$1:$T$889,10,FALSE)</f>
        <v>20 de enero de 2021 hasta el 20 de enero de 2024.</v>
      </c>
      <c r="K1008" s="178" t="str">
        <f>VLOOKUP(A1008,'BASE REGISTRO AGOSTO'!$A$1:$T$889,11,FALSE)</f>
        <v xml:space="preserve">Presidente: 
Guillermo Alfonso Montecinos Rojas    
Poder especial: 
Evelyn Paola Garrote Jirón
</v>
      </c>
      <c r="L1008" s="178" t="str">
        <f>VLOOKUP(A1008,'BASE REGISTRO AGOSTO'!$A$1:$T$889,12,FALSE)</f>
        <v xml:space="preserve">Av. Jorge Montt  N° 1630, departamento 211, comuna de Viña del Mar, Región de Valparaíso.
</v>
      </c>
      <c r="M1008" s="178" t="str">
        <f>VLOOKUP(A1008,'BASE REGISTRO AGOSTO'!$A$1:$T$889,13,FALSE)</f>
        <v>V</v>
      </c>
      <c r="N1008" s="178" t="str">
        <f>VLOOKUP(A1008,'BASE REGISTRO AGOSTO'!$A$1:$T$889,14,FALSE)</f>
        <v>Viña del Mar</v>
      </c>
      <c r="O1008" s="178" t="str">
        <f>VLOOKUP(A1008,'BASE REGISTRO AGOSTO'!$A$1:$T$889,15,FALSE)</f>
        <v>32-211-0125</v>
      </c>
      <c r="P1008" s="178" t="str">
        <f>VLOOKUP(A1008,'BASE REGISTRO AGOSTO'!$A$1:$T$889,16,FALSE)</f>
        <v xml:space="preserve"> 
fund.talitakum@gmail.com</v>
      </c>
      <c r="Q1008" s="178">
        <f>VLOOKUP(A1008,'BASE REGISTRO AGOSTO'!$A$1:$T$889,17,FALSE)</f>
        <v>0</v>
      </c>
      <c r="R1008" s="178" t="str">
        <f>VLOOKUP(A1008,'BASE REGISTRO AGOSTO'!$A$1:$T$889,18,FALSE)</f>
        <v>93401: Instituciones de asistencia social.</v>
      </c>
      <c r="S1008" s="178" t="str">
        <f>VLOOKUP(A1008,'BASE REGISTRO AGOSTO'!$A$1:$T$889,19,FALSE)</f>
        <v xml:space="preserve">Certificado de antecedentes financieros correspondientes al año 2020, remitidos para aprobación del Subdepartamento de Supervisión Financiera Nacional.
</v>
      </c>
      <c r="T1008" s="183">
        <f>VLOOKUP(A1008,'BASE REGISTRO AGOSTO'!$A$1:$T$889,20,FALSE)</f>
        <v>43180</v>
      </c>
      <c r="U1008" s="177">
        <v>7645</v>
      </c>
      <c r="V1008" s="179">
        <v>15516000</v>
      </c>
      <c r="W1008" s="179">
        <v>132403200</v>
      </c>
      <c r="X1008" s="180">
        <v>44469</v>
      </c>
      <c r="Y1008" s="176" t="s">
        <v>6489</v>
      </c>
      <c r="Z1008" s="176" t="s">
        <v>6490</v>
      </c>
      <c r="AA1008" s="181" t="s">
        <v>6566</v>
      </c>
    </row>
    <row r="1009" spans="1:27" ht="15.75" customHeight="1" x14ac:dyDescent="0.2">
      <c r="A1009" s="177">
        <v>7645</v>
      </c>
      <c r="B1009" s="178" t="str">
        <f>VLOOKUP(A1009,'BASE REGISTRO AGOSTO'!$A$1:$T$889,2,FALSE)</f>
        <v xml:space="preserve">
Fundación Talita Kum.
</v>
      </c>
      <c r="C1009" s="178">
        <f>VLOOKUP(A1009,'BASE REGISTRO AGOSTO'!$A$1:$T$889,3,FALSE)</f>
        <v>651539161</v>
      </c>
      <c r="D1009" s="178" t="str">
        <f>VLOOKUP(A1009,'BASE REGISTRO AGOSTO'!$A$1:$T$889,4,FALSE)</f>
        <v>Fundación de Derecho Privado</v>
      </c>
      <c r="E1009" s="178" t="str">
        <f>VLOOKUP(A1009,'BASE REGISTRO AGOSTO'!$A$1:$T$889,5,FALSE)</f>
        <v xml:space="preserve">Inscripción N° 266596, de fecha 10 de noviembre de 2017. 
</v>
      </c>
      <c r="F1009" s="178" t="str">
        <f>VLOOKUP(A1009,'BASE REGISTRO AGOSTO'!$A$1:$T$889,6,FALSE)</f>
        <v>Certificado de Vigencia, folio 500395836985, de fecha 29 de junio de 2021, emitido por el Servicio de Registro Civil e Identificación.</v>
      </c>
      <c r="G1009" s="178" t="str">
        <f>VLOOKUP(A1009,'BASE REGISTRO AGOSTO'!$A$1:$T$889,7,FALSE)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09" s="178" t="str">
        <f>VLOOKUP(A1009,'BASE REGISTRO AGOSTO'!$A$1:$T$889,8,FALSE)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09" s="178" t="str">
        <f>VLOOKUP(A1009,'BASE REGISTRO AGOSTO'!$A$1:$T$889,9,FALSE)</f>
        <v xml:space="preserve">Durarán tres años en sus cargos. 
</v>
      </c>
      <c r="J1009" s="178" t="str">
        <f>VLOOKUP(A1009,'BASE REGISTRO AGOSTO'!$A$1:$T$889,10,FALSE)</f>
        <v>20 de enero de 2021 hasta el 20 de enero de 2024.</v>
      </c>
      <c r="K1009" s="178" t="str">
        <f>VLOOKUP(A1009,'BASE REGISTRO AGOSTO'!$A$1:$T$889,11,FALSE)</f>
        <v xml:space="preserve">Presidente: 
Guillermo Alfonso Montecinos Rojas    
Poder especial: 
Evelyn Paola Garrote Jirón
</v>
      </c>
      <c r="L1009" s="178" t="str">
        <f>VLOOKUP(A1009,'BASE REGISTRO AGOSTO'!$A$1:$T$889,12,FALSE)</f>
        <v xml:space="preserve">Av. Jorge Montt  N° 1630, departamento 211, comuna de Viña del Mar, Región de Valparaíso.
</v>
      </c>
      <c r="M1009" s="178" t="str">
        <f>VLOOKUP(A1009,'BASE REGISTRO AGOSTO'!$A$1:$T$889,13,FALSE)</f>
        <v>V</v>
      </c>
      <c r="N1009" s="178" t="str">
        <f>VLOOKUP(A1009,'BASE REGISTRO AGOSTO'!$A$1:$T$889,14,FALSE)</f>
        <v>Viña del Mar</v>
      </c>
      <c r="O1009" s="178" t="str">
        <f>VLOOKUP(A1009,'BASE REGISTRO AGOSTO'!$A$1:$T$889,15,FALSE)</f>
        <v>32-211-0125</v>
      </c>
      <c r="P1009" s="178" t="str">
        <f>VLOOKUP(A1009,'BASE REGISTRO AGOSTO'!$A$1:$T$889,16,FALSE)</f>
        <v xml:space="preserve"> 
fund.talitakum@gmail.com</v>
      </c>
      <c r="Q1009" s="178">
        <f>VLOOKUP(A1009,'BASE REGISTRO AGOSTO'!$A$1:$T$889,17,FALSE)</f>
        <v>0</v>
      </c>
      <c r="R1009" s="178" t="str">
        <f>VLOOKUP(A1009,'BASE REGISTRO AGOSTO'!$A$1:$T$889,18,FALSE)</f>
        <v>93401: Instituciones de asistencia social.</v>
      </c>
      <c r="S1009" s="178" t="str">
        <f>VLOOKUP(A1009,'BASE REGISTRO AGOSTO'!$A$1:$T$889,19,FALSE)</f>
        <v xml:space="preserve">Certificado de antecedentes financieros correspondientes al año 2020, remitidos para aprobación del Subdepartamento de Supervisión Financiera Nacional.
</v>
      </c>
      <c r="T1009" s="183">
        <f>VLOOKUP(A1009,'BASE REGISTRO AGOSTO'!$A$1:$T$889,20,FALSE)</f>
        <v>43180</v>
      </c>
      <c r="U1009" s="177">
        <v>7645</v>
      </c>
      <c r="V1009" s="179">
        <v>795971</v>
      </c>
      <c r="W1009" s="179">
        <v>7429061</v>
      </c>
      <c r="X1009" s="180">
        <v>44469</v>
      </c>
      <c r="Y1009" s="176" t="s">
        <v>6489</v>
      </c>
      <c r="Z1009" s="176" t="s">
        <v>6490</v>
      </c>
      <c r="AA1009" s="181" t="s">
        <v>6712</v>
      </c>
    </row>
    <row r="1010" spans="1:27" ht="15.75" customHeight="1" x14ac:dyDescent="0.2">
      <c r="A1010" s="177">
        <v>7650</v>
      </c>
      <c r="B1010" s="178" t="str">
        <f>VLOOKUP(A1010,'BASE REGISTRO AGOSTO'!$A$1:$T$889,2,FALSE)</f>
        <v>Corporación Integral Educativa y Social para el Desarrollo de la Comunidad- (JUEGATELA)</v>
      </c>
      <c r="C1010" s="178">
        <f>VLOOKUP(A1010,'BASE REGISTRO AGOSTO'!$A$1:$T$889,3,FALSE)</f>
        <v>651589657</v>
      </c>
      <c r="D1010" s="178" t="str">
        <f>VLOOKUP(A1010,'BASE REGISTRO AGOSTO'!$A$1:$T$889,4,FALSE)</f>
        <v>Asociación de Derecho Privado, sin fines de lucro</v>
      </c>
      <c r="E1010" s="178" t="str">
        <f>VLOOKUP(A1010,'BASE REGISTRO AGOSTO'!$A$1:$T$889,5,FALSE)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10" s="178" t="str">
        <f>VLOOKUP(A1010,'BASE REGISTRO AGOSTO'!$A$1:$T$889,6,FALSE)</f>
        <v xml:space="preserve">Certificado de Vigencia, folio Nº 500393598636, de fecha 14 de junio de 2021, del Servicio del Registro Civil e Identificación.
</v>
      </c>
      <c r="G1010" s="178" t="str">
        <f>VLOOKUP(A1010,'BASE REGISTRO AGOSTO'!$A$1:$T$889,7,FALSE)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10" s="178" t="str">
        <f>VLOOKUP(A1010,'BASE REGISTRO AGOSTO'!$A$1:$T$889,8,FALSE)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10" s="178" t="str">
        <f>VLOOKUP(A1010,'BASE REGISTRO AGOSTO'!$A$1:$T$889,9,FALSE)</f>
        <v>Durarán 3años en sus cargos por estatutos</v>
      </c>
      <c r="J1010" s="178" t="str">
        <f>VLOOKUP(A1010,'BASE REGISTRO AGOSTO'!$A$1:$T$889,10,FALSE)</f>
        <v xml:space="preserve">De 17 de abril de 2020 a 17 de abril de 2023.
</v>
      </c>
      <c r="K1010" s="178" t="str">
        <f>VLOOKUP(A1010,'BASE REGISTRO AGOSTO'!$A$1:$T$889,11,FALSE)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10" s="178" t="str">
        <f>VLOOKUP(A1010,'BASE REGISTRO AGOSTO'!$A$1:$T$889,12,FALSE)</f>
        <v xml:space="preserve">Tomás Moro N° 1431, comuna de Las Condes, Región Metropolitana.
</v>
      </c>
      <c r="M1010" s="178" t="str">
        <f>VLOOKUP(A1010,'BASE REGISTRO AGOSTO'!$A$1:$T$889,13,FALSE)</f>
        <v>XIII</v>
      </c>
      <c r="N1010" s="178" t="str">
        <f>VLOOKUP(A1010,'BASE REGISTRO AGOSTO'!$A$1:$T$889,14,FALSE)</f>
        <v>Las Condes</v>
      </c>
      <c r="O1010" s="178" t="str">
        <f>VLOOKUP(A1010,'BASE REGISTRO AGOSTO'!$A$1:$T$889,15,FALSE)</f>
        <v>934105466- 971635538</v>
      </c>
      <c r="P1010" s="178" t="str">
        <f>VLOOKUP(A1010,'BASE REGISTRO AGOSTO'!$A$1:$T$889,16,FALSE)</f>
        <v>info@juegatela.cl</v>
      </c>
      <c r="Q1010" s="178">
        <f>VLOOKUP(A1010,'BASE REGISTRO AGOSTO'!$A$1:$T$889,17,FALSE)</f>
        <v>0</v>
      </c>
      <c r="R1010" s="178" t="str">
        <f>VLOOKUP(A1010,'BASE REGISTRO AGOSTO'!$A$1:$T$889,18,FALSE)</f>
        <v>93401: Instituciones de Asistencia Social.</v>
      </c>
      <c r="S1010" s="178" t="str">
        <f>VLOOKUP(A1010,'BASE REGISTRO AGOSTO'!$A$1:$T$889,19,FALSE)</f>
        <v xml:space="preserve">Antecedentes financieros correspondientes al año 2020,aprobados por el Subdepartamento de Supervisión Financiera
</v>
      </c>
      <c r="T1010" s="183">
        <f>VLOOKUP(A1010,'BASE REGISTRO AGOSTO'!$A$1:$T$889,20,FALSE)</f>
        <v>43276</v>
      </c>
      <c r="U1010" s="177">
        <v>7650</v>
      </c>
      <c r="V1010" s="179">
        <v>2404980</v>
      </c>
      <c r="W1010" s="179">
        <v>10421580</v>
      </c>
      <c r="X1010" s="180">
        <v>44469</v>
      </c>
      <c r="Y1010" s="176" t="s">
        <v>6489</v>
      </c>
      <c r="Z1010" s="176" t="s">
        <v>6490</v>
      </c>
      <c r="AA1010" s="181" t="s">
        <v>6556</v>
      </c>
    </row>
    <row r="1011" spans="1:27" ht="15.75" customHeight="1" x14ac:dyDescent="0.2">
      <c r="A1011" s="177">
        <v>7650</v>
      </c>
      <c r="B1011" s="178" t="str">
        <f>VLOOKUP(A1011,'BASE REGISTRO AGOSTO'!$A$1:$T$889,2,FALSE)</f>
        <v>Corporación Integral Educativa y Social para el Desarrollo de la Comunidad- (JUEGATELA)</v>
      </c>
      <c r="C1011" s="178">
        <f>VLOOKUP(A1011,'BASE REGISTRO AGOSTO'!$A$1:$T$889,3,FALSE)</f>
        <v>651589657</v>
      </c>
      <c r="D1011" s="178" t="str">
        <f>VLOOKUP(A1011,'BASE REGISTRO AGOSTO'!$A$1:$T$889,4,FALSE)</f>
        <v>Asociación de Derecho Privado, sin fines de lucro</v>
      </c>
      <c r="E1011" s="178" t="str">
        <f>VLOOKUP(A1011,'BASE REGISTRO AGOSTO'!$A$1:$T$889,5,FALSE)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11" s="178" t="str">
        <f>VLOOKUP(A1011,'BASE REGISTRO AGOSTO'!$A$1:$T$889,6,FALSE)</f>
        <v xml:space="preserve">Certificado de Vigencia, folio Nº 500393598636, de fecha 14 de junio de 2021, del Servicio del Registro Civil e Identificación.
</v>
      </c>
      <c r="G1011" s="178" t="str">
        <f>VLOOKUP(A1011,'BASE REGISTRO AGOSTO'!$A$1:$T$889,7,FALSE)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11" s="178" t="str">
        <f>VLOOKUP(A1011,'BASE REGISTRO AGOSTO'!$A$1:$T$889,8,FALSE)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11" s="178" t="str">
        <f>VLOOKUP(A1011,'BASE REGISTRO AGOSTO'!$A$1:$T$889,9,FALSE)</f>
        <v>Durarán 3años en sus cargos por estatutos</v>
      </c>
      <c r="J1011" s="178" t="str">
        <f>VLOOKUP(A1011,'BASE REGISTRO AGOSTO'!$A$1:$T$889,10,FALSE)</f>
        <v xml:space="preserve">De 17 de abril de 2020 a 17 de abril de 2023.
</v>
      </c>
      <c r="K1011" s="178" t="str">
        <f>VLOOKUP(A1011,'BASE REGISTRO AGOSTO'!$A$1:$T$889,11,FALSE)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11" s="178" t="str">
        <f>VLOOKUP(A1011,'BASE REGISTRO AGOSTO'!$A$1:$T$889,12,FALSE)</f>
        <v xml:space="preserve">Tomás Moro N° 1431, comuna de Las Condes, Región Metropolitana.
</v>
      </c>
      <c r="M1011" s="178" t="str">
        <f>VLOOKUP(A1011,'BASE REGISTRO AGOSTO'!$A$1:$T$889,13,FALSE)</f>
        <v>XIII</v>
      </c>
      <c r="N1011" s="178" t="str">
        <f>VLOOKUP(A1011,'BASE REGISTRO AGOSTO'!$A$1:$T$889,14,FALSE)</f>
        <v>Las Condes</v>
      </c>
      <c r="O1011" s="178" t="str">
        <f>VLOOKUP(A1011,'BASE REGISTRO AGOSTO'!$A$1:$T$889,15,FALSE)</f>
        <v>934105466- 971635538</v>
      </c>
      <c r="P1011" s="178" t="str">
        <f>VLOOKUP(A1011,'BASE REGISTRO AGOSTO'!$A$1:$T$889,16,FALSE)</f>
        <v>info@juegatela.cl</v>
      </c>
      <c r="Q1011" s="178">
        <f>VLOOKUP(A1011,'BASE REGISTRO AGOSTO'!$A$1:$T$889,17,FALSE)</f>
        <v>0</v>
      </c>
      <c r="R1011" s="178" t="str">
        <f>VLOOKUP(A1011,'BASE REGISTRO AGOSTO'!$A$1:$T$889,18,FALSE)</f>
        <v>93401: Instituciones de Asistencia Social.</v>
      </c>
      <c r="S1011" s="178" t="str">
        <f>VLOOKUP(A1011,'BASE REGISTRO AGOSTO'!$A$1:$T$889,19,FALSE)</f>
        <v xml:space="preserve">Antecedentes financieros correspondientes al año 2020,aprobados por el Subdepartamento de Supervisión Financiera
</v>
      </c>
      <c r="T1011" s="183">
        <f>VLOOKUP(A1011,'BASE REGISTRO AGOSTO'!$A$1:$T$889,20,FALSE)</f>
        <v>43276</v>
      </c>
      <c r="U1011" s="177">
        <v>7650</v>
      </c>
      <c r="V1011" s="179">
        <v>25099438</v>
      </c>
      <c r="W1011" s="179">
        <v>130515022</v>
      </c>
      <c r="X1011" s="180">
        <v>44469</v>
      </c>
      <c r="Y1011" s="176" t="s">
        <v>6489</v>
      </c>
      <c r="Z1011" s="176" t="s">
        <v>6490</v>
      </c>
      <c r="AA1011" s="181" t="s">
        <v>7194</v>
      </c>
    </row>
    <row r="1012" spans="1:27" ht="15.75" customHeight="1" x14ac:dyDescent="0.2">
      <c r="A1012" s="177">
        <v>7650</v>
      </c>
      <c r="B1012" s="178" t="str">
        <f>VLOOKUP(A1012,'BASE REGISTRO AGOSTO'!$A$1:$T$889,2,FALSE)</f>
        <v>Corporación Integral Educativa y Social para el Desarrollo de la Comunidad- (JUEGATELA)</v>
      </c>
      <c r="C1012" s="178">
        <f>VLOOKUP(A1012,'BASE REGISTRO AGOSTO'!$A$1:$T$889,3,FALSE)</f>
        <v>651589657</v>
      </c>
      <c r="D1012" s="178" t="str">
        <f>VLOOKUP(A1012,'BASE REGISTRO AGOSTO'!$A$1:$T$889,4,FALSE)</f>
        <v>Asociación de Derecho Privado, sin fines de lucro</v>
      </c>
      <c r="E1012" s="178" t="str">
        <f>VLOOKUP(A1012,'BASE REGISTRO AGOSTO'!$A$1:$T$889,5,FALSE)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12" s="178" t="str">
        <f>VLOOKUP(A1012,'BASE REGISTRO AGOSTO'!$A$1:$T$889,6,FALSE)</f>
        <v xml:space="preserve">Certificado de Vigencia, folio Nº 500393598636, de fecha 14 de junio de 2021, del Servicio del Registro Civil e Identificación.
</v>
      </c>
      <c r="G1012" s="178" t="str">
        <f>VLOOKUP(A1012,'BASE REGISTRO AGOSTO'!$A$1:$T$889,7,FALSE)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12" s="178" t="str">
        <f>VLOOKUP(A1012,'BASE REGISTRO AGOSTO'!$A$1:$T$889,8,FALSE)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12" s="178" t="str">
        <f>VLOOKUP(A1012,'BASE REGISTRO AGOSTO'!$A$1:$T$889,9,FALSE)</f>
        <v>Durarán 3años en sus cargos por estatutos</v>
      </c>
      <c r="J1012" s="178" t="str">
        <f>VLOOKUP(A1012,'BASE REGISTRO AGOSTO'!$A$1:$T$889,10,FALSE)</f>
        <v xml:space="preserve">De 17 de abril de 2020 a 17 de abril de 2023.
</v>
      </c>
      <c r="K1012" s="178" t="str">
        <f>VLOOKUP(A1012,'BASE REGISTRO AGOSTO'!$A$1:$T$889,11,FALSE)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12" s="178" t="str">
        <f>VLOOKUP(A1012,'BASE REGISTRO AGOSTO'!$A$1:$T$889,12,FALSE)</f>
        <v xml:space="preserve">Tomás Moro N° 1431, comuna de Las Condes, Región Metropolitana.
</v>
      </c>
      <c r="M1012" s="178" t="str">
        <f>VLOOKUP(A1012,'BASE REGISTRO AGOSTO'!$A$1:$T$889,13,FALSE)</f>
        <v>XIII</v>
      </c>
      <c r="N1012" s="178" t="str">
        <f>VLOOKUP(A1012,'BASE REGISTRO AGOSTO'!$A$1:$T$889,14,FALSE)</f>
        <v>Las Condes</v>
      </c>
      <c r="O1012" s="178" t="str">
        <f>VLOOKUP(A1012,'BASE REGISTRO AGOSTO'!$A$1:$T$889,15,FALSE)</f>
        <v>934105466- 971635538</v>
      </c>
      <c r="P1012" s="178" t="str">
        <f>VLOOKUP(A1012,'BASE REGISTRO AGOSTO'!$A$1:$T$889,16,FALSE)</f>
        <v>info@juegatela.cl</v>
      </c>
      <c r="Q1012" s="178">
        <f>VLOOKUP(A1012,'BASE REGISTRO AGOSTO'!$A$1:$T$889,17,FALSE)</f>
        <v>0</v>
      </c>
      <c r="R1012" s="178" t="str">
        <f>VLOOKUP(A1012,'BASE REGISTRO AGOSTO'!$A$1:$T$889,18,FALSE)</f>
        <v>93401: Instituciones de Asistencia Social.</v>
      </c>
      <c r="S1012" s="178" t="str">
        <f>VLOOKUP(A1012,'BASE REGISTRO AGOSTO'!$A$1:$T$889,19,FALSE)</f>
        <v xml:space="preserve">Antecedentes financieros correspondientes al año 2020,aprobados por el Subdepartamento de Supervisión Financiera
</v>
      </c>
      <c r="T1012" s="183">
        <f>VLOOKUP(A1012,'BASE REGISTRO AGOSTO'!$A$1:$T$889,20,FALSE)</f>
        <v>43276</v>
      </c>
      <c r="U1012" s="177">
        <v>7650</v>
      </c>
      <c r="V1012" s="179">
        <v>3620400</v>
      </c>
      <c r="W1012" s="179">
        <v>51626904</v>
      </c>
      <c r="X1012" s="180">
        <v>44469</v>
      </c>
      <c r="Y1012" s="176" t="s">
        <v>6489</v>
      </c>
      <c r="Z1012" s="176" t="s">
        <v>6490</v>
      </c>
      <c r="AA1012" s="181" t="s">
        <v>6557</v>
      </c>
    </row>
    <row r="1013" spans="1:27" ht="15.75" customHeight="1" x14ac:dyDescent="0.2">
      <c r="A1013" s="177">
        <v>7650</v>
      </c>
      <c r="B1013" s="178" t="str">
        <f>VLOOKUP(A1013,'BASE REGISTRO AGOSTO'!$A$1:$T$889,2,FALSE)</f>
        <v>Corporación Integral Educativa y Social para el Desarrollo de la Comunidad- (JUEGATELA)</v>
      </c>
      <c r="C1013" s="178">
        <f>VLOOKUP(A1013,'BASE REGISTRO AGOSTO'!$A$1:$T$889,3,FALSE)</f>
        <v>651589657</v>
      </c>
      <c r="D1013" s="178" t="str">
        <f>VLOOKUP(A1013,'BASE REGISTRO AGOSTO'!$A$1:$T$889,4,FALSE)</f>
        <v>Asociación de Derecho Privado, sin fines de lucro</v>
      </c>
      <c r="E1013" s="178" t="str">
        <f>VLOOKUP(A1013,'BASE REGISTRO AGOSTO'!$A$1:$T$889,5,FALSE)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13" s="178" t="str">
        <f>VLOOKUP(A1013,'BASE REGISTRO AGOSTO'!$A$1:$T$889,6,FALSE)</f>
        <v xml:space="preserve">Certificado de Vigencia, folio Nº 500393598636, de fecha 14 de junio de 2021, del Servicio del Registro Civil e Identificación.
</v>
      </c>
      <c r="G1013" s="178" t="str">
        <f>VLOOKUP(A1013,'BASE REGISTRO AGOSTO'!$A$1:$T$889,7,FALSE)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13" s="178" t="str">
        <f>VLOOKUP(A1013,'BASE REGISTRO AGOSTO'!$A$1:$T$889,8,FALSE)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13" s="178" t="str">
        <f>VLOOKUP(A1013,'BASE REGISTRO AGOSTO'!$A$1:$T$889,9,FALSE)</f>
        <v>Durarán 3años en sus cargos por estatutos</v>
      </c>
      <c r="J1013" s="178" t="str">
        <f>VLOOKUP(A1013,'BASE REGISTRO AGOSTO'!$A$1:$T$889,10,FALSE)</f>
        <v xml:space="preserve">De 17 de abril de 2020 a 17 de abril de 2023.
</v>
      </c>
      <c r="K1013" s="178" t="str">
        <f>VLOOKUP(A1013,'BASE REGISTRO AGOSTO'!$A$1:$T$889,11,FALSE)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13" s="178" t="str">
        <f>VLOOKUP(A1013,'BASE REGISTRO AGOSTO'!$A$1:$T$889,12,FALSE)</f>
        <v xml:space="preserve">Tomás Moro N° 1431, comuna de Las Condes, Región Metropolitana.
</v>
      </c>
      <c r="M1013" s="178" t="str">
        <f>VLOOKUP(A1013,'BASE REGISTRO AGOSTO'!$A$1:$T$889,13,FALSE)</f>
        <v>XIII</v>
      </c>
      <c r="N1013" s="178" t="str">
        <f>VLOOKUP(A1013,'BASE REGISTRO AGOSTO'!$A$1:$T$889,14,FALSE)</f>
        <v>Las Condes</v>
      </c>
      <c r="O1013" s="178" t="str">
        <f>VLOOKUP(A1013,'BASE REGISTRO AGOSTO'!$A$1:$T$889,15,FALSE)</f>
        <v>934105466- 971635538</v>
      </c>
      <c r="P1013" s="178" t="str">
        <f>VLOOKUP(A1013,'BASE REGISTRO AGOSTO'!$A$1:$T$889,16,FALSE)</f>
        <v>info@juegatela.cl</v>
      </c>
      <c r="Q1013" s="178">
        <f>VLOOKUP(A1013,'BASE REGISTRO AGOSTO'!$A$1:$T$889,17,FALSE)</f>
        <v>0</v>
      </c>
      <c r="R1013" s="178" t="str">
        <f>VLOOKUP(A1013,'BASE REGISTRO AGOSTO'!$A$1:$T$889,18,FALSE)</f>
        <v>93401: Instituciones de Asistencia Social.</v>
      </c>
      <c r="S1013" s="178" t="str">
        <f>VLOOKUP(A1013,'BASE REGISTRO AGOSTO'!$A$1:$T$889,19,FALSE)</f>
        <v xml:space="preserve">Antecedentes financieros correspondientes al año 2020,aprobados por el Subdepartamento de Supervisión Financiera
</v>
      </c>
      <c r="T1013" s="183">
        <f>VLOOKUP(A1013,'BASE REGISTRO AGOSTO'!$A$1:$T$889,20,FALSE)</f>
        <v>43276</v>
      </c>
      <c r="U1013" s="177">
        <v>7650</v>
      </c>
      <c r="V1013" s="179">
        <v>6413280</v>
      </c>
      <c r="W1013" s="179">
        <v>6413280</v>
      </c>
      <c r="X1013" s="180">
        <v>44469</v>
      </c>
      <c r="Y1013" s="176" t="s">
        <v>6489</v>
      </c>
      <c r="Z1013" s="176" t="s">
        <v>6490</v>
      </c>
      <c r="AA1013" s="181" t="s">
        <v>6538</v>
      </c>
    </row>
    <row r="1014" spans="1:27" ht="15.75" customHeight="1" x14ac:dyDescent="0.2">
      <c r="A1014" s="177">
        <v>7650</v>
      </c>
      <c r="B1014" s="178" t="str">
        <f>VLOOKUP(A1014,'BASE REGISTRO AGOSTO'!$A$1:$T$889,2,FALSE)</f>
        <v>Corporación Integral Educativa y Social para el Desarrollo de la Comunidad- (JUEGATELA)</v>
      </c>
      <c r="C1014" s="178">
        <f>VLOOKUP(A1014,'BASE REGISTRO AGOSTO'!$A$1:$T$889,3,FALSE)</f>
        <v>651589657</v>
      </c>
      <c r="D1014" s="178" t="str">
        <f>VLOOKUP(A1014,'BASE REGISTRO AGOSTO'!$A$1:$T$889,4,FALSE)</f>
        <v>Asociación de Derecho Privado, sin fines de lucro</v>
      </c>
      <c r="E1014" s="178" t="str">
        <f>VLOOKUP(A1014,'BASE REGISTRO AGOSTO'!$A$1:$T$889,5,FALSE)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14" s="178" t="str">
        <f>VLOOKUP(A1014,'BASE REGISTRO AGOSTO'!$A$1:$T$889,6,FALSE)</f>
        <v xml:space="preserve">Certificado de Vigencia, folio Nº 500393598636, de fecha 14 de junio de 2021, del Servicio del Registro Civil e Identificación.
</v>
      </c>
      <c r="G1014" s="178" t="str">
        <f>VLOOKUP(A1014,'BASE REGISTRO AGOSTO'!$A$1:$T$889,7,FALSE)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14" s="178" t="str">
        <f>VLOOKUP(A1014,'BASE REGISTRO AGOSTO'!$A$1:$T$889,8,FALSE)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14" s="178" t="str">
        <f>VLOOKUP(A1014,'BASE REGISTRO AGOSTO'!$A$1:$T$889,9,FALSE)</f>
        <v>Durarán 3años en sus cargos por estatutos</v>
      </c>
      <c r="J1014" s="178" t="str">
        <f>VLOOKUP(A1014,'BASE REGISTRO AGOSTO'!$A$1:$T$889,10,FALSE)</f>
        <v xml:space="preserve">De 17 de abril de 2020 a 17 de abril de 2023.
</v>
      </c>
      <c r="K1014" s="178" t="str">
        <f>VLOOKUP(A1014,'BASE REGISTRO AGOSTO'!$A$1:$T$889,11,FALSE)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14" s="178" t="str">
        <f>VLOOKUP(A1014,'BASE REGISTRO AGOSTO'!$A$1:$T$889,12,FALSE)</f>
        <v xml:space="preserve">Tomás Moro N° 1431, comuna de Las Condes, Región Metropolitana.
</v>
      </c>
      <c r="M1014" s="178" t="str">
        <f>VLOOKUP(A1014,'BASE REGISTRO AGOSTO'!$A$1:$T$889,13,FALSE)</f>
        <v>XIII</v>
      </c>
      <c r="N1014" s="178" t="str">
        <f>VLOOKUP(A1014,'BASE REGISTRO AGOSTO'!$A$1:$T$889,14,FALSE)</f>
        <v>Las Condes</v>
      </c>
      <c r="O1014" s="178" t="str">
        <f>VLOOKUP(A1014,'BASE REGISTRO AGOSTO'!$A$1:$T$889,15,FALSE)</f>
        <v>934105466- 971635538</v>
      </c>
      <c r="P1014" s="178" t="str">
        <f>VLOOKUP(A1014,'BASE REGISTRO AGOSTO'!$A$1:$T$889,16,FALSE)</f>
        <v>info@juegatela.cl</v>
      </c>
      <c r="Q1014" s="178">
        <f>VLOOKUP(A1014,'BASE REGISTRO AGOSTO'!$A$1:$T$889,17,FALSE)</f>
        <v>0</v>
      </c>
      <c r="R1014" s="178" t="str">
        <f>VLOOKUP(A1014,'BASE REGISTRO AGOSTO'!$A$1:$T$889,18,FALSE)</f>
        <v>93401: Instituciones de Asistencia Social.</v>
      </c>
      <c r="S1014" s="178" t="str">
        <f>VLOOKUP(A1014,'BASE REGISTRO AGOSTO'!$A$1:$T$889,19,FALSE)</f>
        <v xml:space="preserve">Antecedentes financieros correspondientes al año 2020,aprobados por el Subdepartamento de Supervisión Financiera
</v>
      </c>
      <c r="T1014" s="183">
        <f>VLOOKUP(A1014,'BASE REGISTRO AGOSTO'!$A$1:$T$889,20,FALSE)</f>
        <v>43276</v>
      </c>
      <c r="U1014" s="177">
        <v>7650</v>
      </c>
      <c r="V1014" s="179">
        <v>3620400</v>
      </c>
      <c r="W1014" s="179">
        <v>51306240</v>
      </c>
      <c r="X1014" s="180">
        <v>44469</v>
      </c>
      <c r="Y1014" s="176" t="s">
        <v>6489</v>
      </c>
      <c r="Z1014" s="176" t="s">
        <v>6490</v>
      </c>
      <c r="AA1014" s="181" t="s">
        <v>6555</v>
      </c>
    </row>
    <row r="1015" spans="1:27" ht="15.75" customHeight="1" x14ac:dyDescent="0.2">
      <c r="A1015" s="177">
        <v>7652</v>
      </c>
      <c r="B1015" s="178" t="str">
        <f>VLOOKUP(A1015,'BASE REGISTRO AGOSTO'!$A$1:$T$889,2,FALSE)</f>
        <v xml:space="preserve">Corporación de Ayuda a la Infancia Casa Montaña </v>
      </c>
      <c r="C1015" s="178">
        <f>VLOOKUP(A1015,'BASE REGISTRO AGOSTO'!$A$1:$T$889,3,FALSE)</f>
        <v>659070006</v>
      </c>
      <c r="D1015" s="178" t="str">
        <f>VLOOKUP(A1015,'BASE REGISTRO AGOSTO'!$A$1:$T$889,4,FALSE)</f>
        <v xml:space="preserve">Corporación de Derecho Privado. </v>
      </c>
      <c r="E1015" s="178" t="str">
        <f>VLOOKUP(A1015,'BASE REGISTRO AGOSTO'!$A$1:$T$889,5,FALSE)</f>
        <v>Otorgada por Decreto Exento N° 716, de 22 de febrero de 2008, del Ministerio de Justicia y Derechos Humanos.</v>
      </c>
      <c r="F1015" s="178" t="str">
        <f>VLOOKUP(A1015,'BASE REGISTRO AGOSTO'!$A$1:$T$889,6,FALSE)</f>
        <v>Certificado de Vigencia de Persona Jurídica sin Fines de Lucro, Folio N° 43413849, de 12 de enero de 2018, del Servicio de Registro Civil e Identificación.</v>
      </c>
      <c r="G1015" s="178" t="str">
        <f>VLOOKUP(A1015,'BASE REGISTRO AGOSTO'!$A$1:$T$889,7,FALSE)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1015" s="178" t="str">
        <f>VLOOKUP(A1015,'BASE REGISTRO AGOSTO'!$A$1:$T$889,8,FALSE)</f>
        <v xml:space="preserve">Presidente: 
John Paul Hernández, Pasaporte EEUU N° 546129340
Secretaria: 
Annette Viola Scifres, 
Tesorero: 
Marcelo Rodrigo Marcón, 
</v>
      </c>
      <c r="I1015" s="178" t="str">
        <f>VLOOKUP(A1015,'BASE REGISTRO AGOSTO'!$A$1:$T$889,9,FALSE)</f>
        <v>anual</v>
      </c>
      <c r="J1015" s="178" t="str">
        <f>VLOOKUP(A1015,'BASE REGISTRO AGOSTO'!$A$1:$T$889,10,FALSE)</f>
        <v>18 de mayo de 2020 al 18 de mayo de 2021</v>
      </c>
      <c r="K1015" s="178" t="str">
        <f>VLOOKUP(A1015,'BASE REGISTRO AGOSTO'!$A$1:$T$889,11,FALSE)</f>
        <v xml:space="preserve">Presidente: 
John Paul Hernández, Pasaporte EEUU N° 546129340
Delegación de Poderes del Directorio (actúa individualmente):
Annette Viola Scifres, 
Facultades expresas de representante legal designado por Directorio
Marcelo Rodrigo Marcón
</v>
      </c>
      <c r="L1015" s="178" t="str">
        <f>VLOOKUP(A1015,'BASE REGISTRO AGOSTO'!$A$1:$T$889,12,FALSE)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1015" s="178" t="str">
        <f>VLOOKUP(A1015,'BASE REGISTRO AGOSTO'!$A$1:$T$889,13,FALSE)</f>
        <v>IV</v>
      </c>
      <c r="N1015" s="178" t="str">
        <f>VLOOKUP(A1015,'BASE REGISTRO AGOSTO'!$A$1:$T$889,14,FALSE)</f>
        <v>vicuña</v>
      </c>
      <c r="O1015" s="178" t="str">
        <f>VLOOKUP(A1015,'BASE REGISTRO AGOSTO'!$A$1:$T$889,15,FALSE)</f>
        <v>Teléfono: 51-2750123 y 56979374253</v>
      </c>
      <c r="P1015" s="178" t="str">
        <f>VLOOKUP(A1015,'BASE REGISTRO AGOSTO'!$A$1:$T$889,16,FALSE)</f>
        <v>Correo electrónico: casamontana@yahoo.com                            mauricio.montero.ts@gmail.com</v>
      </c>
      <c r="Q1015" s="178" t="str">
        <f>VLOOKUP(A1015,'BASE REGISTRO AGOSTO'!$A$1:$T$889,17,FALSE)</f>
        <v>Casilla 274</v>
      </c>
      <c r="R1015" s="178" t="str">
        <f>VLOOKUP(A1015,'BASE REGISTRO AGOSTO'!$A$1:$T$889,18,FALSE)</f>
        <v xml:space="preserve">93401: Institución de Asistencia Social </v>
      </c>
      <c r="S1015" s="178" t="str">
        <f>VLOOKUP(A1015,'BASE REGISTRO AGOSTO'!$A$1:$T$889,19,FALSE)</f>
        <v xml:space="preserve">Antecedentes financieros correspondientes al año 2020, aprobados por el Subdepartamento de Supervisión Financiera Nacional. </v>
      </c>
      <c r="T1015" s="183">
        <f>VLOOKUP(A1015,'BASE REGISTRO AGOSTO'!$A$1:$T$889,20,FALSE)</f>
        <v>43307</v>
      </c>
      <c r="U1015" s="177">
        <v>7652</v>
      </c>
      <c r="V1015" s="179">
        <v>14984112</v>
      </c>
      <c r="W1015" s="179">
        <v>90589425</v>
      </c>
      <c r="X1015" s="180">
        <v>44469</v>
      </c>
      <c r="Y1015" s="176" t="s">
        <v>6489</v>
      </c>
      <c r="Z1015" s="176" t="s">
        <v>6490</v>
      </c>
      <c r="AA1015" s="181" t="s">
        <v>6501</v>
      </c>
    </row>
    <row r="1016" spans="1:27" ht="15.75" customHeight="1" x14ac:dyDescent="0.2">
      <c r="A1016" s="177">
        <v>7652</v>
      </c>
      <c r="B1016" s="178" t="str">
        <f>VLOOKUP(A1016,'BASE REGISTRO AGOSTO'!$A$1:$T$889,2,FALSE)</f>
        <v xml:space="preserve">Corporación de Ayuda a la Infancia Casa Montaña </v>
      </c>
      <c r="C1016" s="178">
        <f>VLOOKUP(A1016,'BASE REGISTRO AGOSTO'!$A$1:$T$889,3,FALSE)</f>
        <v>659070006</v>
      </c>
      <c r="D1016" s="178" t="str">
        <f>VLOOKUP(A1016,'BASE REGISTRO AGOSTO'!$A$1:$T$889,4,FALSE)</f>
        <v xml:space="preserve">Corporación de Derecho Privado. </v>
      </c>
      <c r="E1016" s="178" t="str">
        <f>VLOOKUP(A1016,'BASE REGISTRO AGOSTO'!$A$1:$T$889,5,FALSE)</f>
        <v>Otorgada por Decreto Exento N° 716, de 22 de febrero de 2008, del Ministerio de Justicia y Derechos Humanos.</v>
      </c>
      <c r="F1016" s="178" t="str">
        <f>VLOOKUP(A1016,'BASE REGISTRO AGOSTO'!$A$1:$T$889,6,FALSE)</f>
        <v>Certificado de Vigencia de Persona Jurídica sin Fines de Lucro, Folio N° 43413849, de 12 de enero de 2018, del Servicio de Registro Civil e Identificación.</v>
      </c>
      <c r="G1016" s="178" t="str">
        <f>VLOOKUP(A1016,'BASE REGISTRO AGOSTO'!$A$1:$T$889,7,FALSE)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1016" s="178" t="str">
        <f>VLOOKUP(A1016,'BASE REGISTRO AGOSTO'!$A$1:$T$889,8,FALSE)</f>
        <v xml:space="preserve">Presidente: 
John Paul Hernández, Pasaporte EEUU N° 546129340
Secretaria: 
Annette Viola Scifres, 
Tesorero: 
Marcelo Rodrigo Marcón, 
</v>
      </c>
      <c r="I1016" s="178" t="str">
        <f>VLOOKUP(A1016,'BASE REGISTRO AGOSTO'!$A$1:$T$889,9,FALSE)</f>
        <v>anual</v>
      </c>
      <c r="J1016" s="178" t="str">
        <f>VLOOKUP(A1016,'BASE REGISTRO AGOSTO'!$A$1:$T$889,10,FALSE)</f>
        <v>18 de mayo de 2020 al 18 de mayo de 2021</v>
      </c>
      <c r="K1016" s="178" t="str">
        <f>VLOOKUP(A1016,'BASE REGISTRO AGOSTO'!$A$1:$T$889,11,FALSE)</f>
        <v xml:space="preserve">Presidente: 
John Paul Hernández, Pasaporte EEUU N° 546129340
Delegación de Poderes del Directorio (actúa individualmente):
Annette Viola Scifres, 
Facultades expresas de representante legal designado por Directorio
Marcelo Rodrigo Marcón
</v>
      </c>
      <c r="L1016" s="178" t="str">
        <f>VLOOKUP(A1016,'BASE REGISTRO AGOSTO'!$A$1:$T$889,12,FALSE)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1016" s="178" t="str">
        <f>VLOOKUP(A1016,'BASE REGISTRO AGOSTO'!$A$1:$T$889,13,FALSE)</f>
        <v>IV</v>
      </c>
      <c r="N1016" s="178" t="str">
        <f>VLOOKUP(A1016,'BASE REGISTRO AGOSTO'!$A$1:$T$889,14,FALSE)</f>
        <v>vicuña</v>
      </c>
      <c r="O1016" s="178" t="str">
        <f>VLOOKUP(A1016,'BASE REGISTRO AGOSTO'!$A$1:$T$889,15,FALSE)</f>
        <v>Teléfono: 51-2750123 y 56979374253</v>
      </c>
      <c r="P1016" s="178" t="str">
        <f>VLOOKUP(A1016,'BASE REGISTRO AGOSTO'!$A$1:$T$889,16,FALSE)</f>
        <v>Correo electrónico: casamontana@yahoo.com                            mauricio.montero.ts@gmail.com</v>
      </c>
      <c r="Q1016" s="178" t="str">
        <f>VLOOKUP(A1016,'BASE REGISTRO AGOSTO'!$A$1:$T$889,17,FALSE)</f>
        <v>Casilla 274</v>
      </c>
      <c r="R1016" s="178" t="str">
        <f>VLOOKUP(A1016,'BASE REGISTRO AGOSTO'!$A$1:$T$889,18,FALSE)</f>
        <v xml:space="preserve">93401: Institución de Asistencia Social </v>
      </c>
      <c r="S1016" s="178" t="str">
        <f>VLOOKUP(A1016,'BASE REGISTRO AGOSTO'!$A$1:$T$889,19,FALSE)</f>
        <v xml:space="preserve">Antecedentes financieros correspondientes al año 2020, aprobados por el Subdepartamento de Supervisión Financiera Nacional. </v>
      </c>
      <c r="T1016" s="183">
        <f>VLOOKUP(A1016,'BASE REGISTRO AGOSTO'!$A$1:$T$889,20,FALSE)</f>
        <v>43307</v>
      </c>
      <c r="U1016" s="177">
        <v>7652</v>
      </c>
      <c r="V1016" s="179">
        <v>26691535</v>
      </c>
      <c r="W1016" s="179">
        <v>197447541</v>
      </c>
      <c r="X1016" s="180">
        <v>44469</v>
      </c>
      <c r="Y1016" s="176" t="s">
        <v>6489</v>
      </c>
      <c r="Z1016" s="176" t="s">
        <v>6490</v>
      </c>
      <c r="AA1016" s="181" t="s">
        <v>6525</v>
      </c>
    </row>
    <row r="1017" spans="1:27" ht="15.75" customHeight="1" x14ac:dyDescent="0.2">
      <c r="A1017" s="177">
        <v>7655</v>
      </c>
      <c r="B1017" s="178" t="str">
        <f>VLOOKUP(A1017,'BASE REGISTRO AGOSTO'!$A$1:$T$889,2,FALSE)</f>
        <v xml:space="preserve">
Fundación Pléyades
</v>
      </c>
      <c r="C1017" s="178">
        <f>VLOOKUP(A1017,'BASE REGISTRO AGOSTO'!$A$1:$T$889,3,FALSE)</f>
        <v>652942806</v>
      </c>
      <c r="D1017" s="178" t="str">
        <f>VLOOKUP(A1017,'BASE REGISTRO AGOSTO'!$A$1:$T$889,4,FALSE)</f>
        <v>Fundación de Derecho Privado</v>
      </c>
      <c r="E1017" s="178" t="str">
        <f>VLOOKUP(A1017,'BASE REGISTRO AGOSTO'!$A$1:$T$889,5,FALSE)</f>
        <v xml:space="preserve">Otorgada por el Decreto Exento N° 1152, de 18 de diciembre de 2003, del Ministerio de Justicia y Derechos Humanos.
</v>
      </c>
      <c r="F1017" s="178" t="str">
        <f>VLOOKUP(A1017,'BASE REGISTRO AGOSTO'!$A$1:$T$889,6,FALSE)</f>
        <v>Certificado de Vigencia Folio N° 500403082311, de 11 de agosto de 2021, emitido por el Servicio de Registro Civil e Identificación.</v>
      </c>
      <c r="G1017" s="178" t="str">
        <f>VLOOKUP(A1017,'BASE REGISTRO AGOSTO'!$A$1:$T$889,7,FALSE)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1017" s="178" t="str">
        <f>VLOOKUP(A1017,'BASE REGISTRO AGOSTO'!$A$1:$T$889,8,FALSE)</f>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
      <c r="I1017" s="178" t="str">
        <f>VLOOKUP(A1017,'BASE REGISTRO AGOSTO'!$A$1:$T$889,9,FALSE)</f>
        <v>Durarán cinco años en sus cargos</v>
      </c>
      <c r="J1017" s="178" t="str">
        <f>VLOOKUP(A1017,'BASE REGISTRO AGOSTO'!$A$1:$T$889,10,FALSE)</f>
        <v xml:space="preserve">6 de enero de 2020 al 6 de enero de 2025
</v>
      </c>
      <c r="K1017" s="178" t="str">
        <f>VLOOKUP(A1017,'BASE REGISTRO AGOSTO'!$A$1:$T$889,11,FALSE)</f>
        <v xml:space="preserve">Presidente: 
José Eleno Lagos Ortiz,
 Poder: Catalina Berríos Carús, </v>
      </c>
      <c r="L1017" s="178" t="str">
        <f>VLOOKUP(A1017,'BASE REGISTRO AGOSTO'!$A$1:$T$889,12,FALSE)</f>
        <v>Teatinos N° 251, comuna de Santiago, Región Metropolitana</v>
      </c>
      <c r="M1017" s="178" t="str">
        <f>VLOOKUP(A1017,'BASE REGISTRO AGOSTO'!$A$1:$T$889,13,FALSE)</f>
        <v>XIII</v>
      </c>
      <c r="N1017" s="178" t="str">
        <f>VLOOKUP(A1017,'BASE REGISTRO AGOSTO'!$A$1:$T$889,14,FALSE)</f>
        <v xml:space="preserve">Santiago
</v>
      </c>
      <c r="O1017" s="178" t="str">
        <f>VLOOKUP(A1017,'BASE REGISTRO AGOSTO'!$A$1:$T$889,15,FALSE)</f>
        <v xml:space="preserve">56 - 229833243
</v>
      </c>
      <c r="P1017" s="178" t="str">
        <f>VLOOKUP(A1017,'BASE REGISTRO AGOSTO'!$A$1:$T$889,16,FALSE)</f>
        <v xml:space="preserve">anita.leal@pleyades.cl
</v>
      </c>
      <c r="Q1017" s="178">
        <f>VLOOKUP(A1017,'BASE REGISTRO AGOSTO'!$A$1:$T$889,17,FALSE)</f>
        <v>0</v>
      </c>
      <c r="R1017" s="178" t="str">
        <f>VLOOKUP(A1017,'BASE REGISTRO AGOSTO'!$A$1:$T$889,18,FALSE)</f>
        <v>93401: Instituciones de asistencia social.</v>
      </c>
      <c r="S1017" s="178" t="str">
        <f>VLOOKUP(A1017,'BASE REGISTRO AGOSTO'!$A$1:$T$889,19,FALSE)</f>
        <v>Certificado de antecedentes financieros correspondientes al año 2020 aprobados por el  Subdepartamento de Supervisión  Financiera Nacional.</v>
      </c>
      <c r="T1017" s="183">
        <f>VLOOKUP(A1017,'BASE REGISTRO AGOSTO'!$A$1:$T$889,20,FALSE)</f>
        <v>43353</v>
      </c>
      <c r="U1017" s="177">
        <v>7655</v>
      </c>
      <c r="V1017" s="179">
        <v>14870678</v>
      </c>
      <c r="W1017" s="179">
        <v>94846342</v>
      </c>
      <c r="X1017" s="180">
        <v>44469</v>
      </c>
      <c r="Y1017" s="176" t="s">
        <v>6489</v>
      </c>
      <c r="Z1017" s="176" t="s">
        <v>6490</v>
      </c>
      <c r="AA1017" s="181" t="s">
        <v>5595</v>
      </c>
    </row>
    <row r="1018" spans="1:27" ht="15.75" customHeight="1" x14ac:dyDescent="0.2">
      <c r="A1018" s="177">
        <v>7657</v>
      </c>
      <c r="B1018" s="178" t="str">
        <f>VLOOKUP(A1018,'BASE REGISTRO AGOSTO'!$A$1:$T$889,2,FALSE)</f>
        <v>Corporación Acogida</v>
      </c>
      <c r="C1018" s="178">
        <f>VLOOKUP(A1018,'BASE REGISTRO AGOSTO'!$A$1:$T$889,3,FALSE)</f>
        <v>651354765</v>
      </c>
      <c r="D1018" s="178" t="str">
        <f>VLOOKUP(A1018,'BASE REGISTRO AGOSTO'!$A$1:$T$889,4,FALSE)</f>
        <v>Asociación de Derecho Privado.</v>
      </c>
      <c r="E1018" s="178" t="str">
        <f>VLOOKUP(A1018,'BASE REGISTRO AGOSTO'!$A$1:$T$889,5,FALSE)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18" s="178" t="str">
        <f>VLOOKUP(A1018,'BASE REGISTRO AGOSTO'!$A$1:$T$889,6,FALSE)</f>
        <v>Certificado de Vigencia, folio Nº 500230986939, de fecha 04 de Junio de 2019, del Servicio del Registro Civil e Identificación</v>
      </c>
      <c r="G1018" s="178" t="str">
        <f>VLOOKUP(A1018,'BASE REGISTRO AGOSTO'!$A$1:$T$889,7,FALSE)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18" s="178" t="str">
        <f>VLOOKUP(A1018,'BASE REGISTRO AGOSTO'!$A$1:$T$889,8,FALSE)</f>
        <v xml:space="preserve">Presidenta: 
Johanna Valeria Valladares González, 
Secretario: 
Álvaro Manterola Lazcano,          
Tesorero:
Rudiger de Jesús Guzmán Lugo,
Directora:
Olga del Carmen Serey Vidal, </v>
      </c>
      <c r="I1018" s="178" t="str">
        <f>VLOOKUP(A1018,'BASE REGISTRO AGOSTO'!$A$1:$T$889,9,FALSE)</f>
        <v xml:space="preserve">Durarán dos años en sus cargos por estatutos.  </v>
      </c>
      <c r="J1018" s="178" t="str">
        <f>VLOOKUP(A1018,'BASE REGISTRO AGOSTO'!$A$1:$T$889,10,FALSE)</f>
        <v xml:space="preserve">22 de enero de 2021 al 22 de enero del 2024
</v>
      </c>
      <c r="K1018" s="178" t="str">
        <f>VLOOKUP(A1018,'BASE REGISTRO AGOSTO'!$A$1:$T$889,11,FALSE)</f>
        <v xml:space="preserve">Presidenta: 
Johanna Valeria Valladares González, </v>
      </c>
      <c r="L1018" s="178" t="str">
        <f>VLOOKUP(A1018,'BASE REGISTRO AGOSTO'!$A$1:$T$889,12,FALSE)</f>
        <v>Calle Santiago Nº 851, Oficina 31, tercer piso, Comuna de Villa Alemana, Región de Valparaíso.</v>
      </c>
      <c r="M1018" s="178" t="str">
        <f>VLOOKUP(A1018,'BASE REGISTRO AGOSTO'!$A$1:$T$889,13,FALSE)</f>
        <v>V</v>
      </c>
      <c r="N1018" s="178" t="str">
        <f>VLOOKUP(A1018,'BASE REGISTRO AGOSTO'!$A$1:$T$889,14,FALSE)</f>
        <v>villa alemana</v>
      </c>
      <c r="O1018" s="178">
        <f>VLOOKUP(A1018,'BASE REGISTRO AGOSTO'!$A$1:$T$889,15,FALSE)</f>
        <v>984478316</v>
      </c>
      <c r="P1018" s="178" t="str">
        <f>VLOOKUP(A1018,'BASE REGISTRO AGOSTO'!$A$1:$T$889,16,FALSE)</f>
        <v xml:space="preserve">contacto@corporacionacogida.cl </v>
      </c>
      <c r="Q1018" s="178">
        <f>VLOOKUP(A1018,'BASE REGISTRO AGOSTO'!$A$1:$T$889,17,FALSE)</f>
        <v>0</v>
      </c>
      <c r="R1018" s="178" t="str">
        <f>VLOOKUP(A1018,'BASE REGISTRO AGOSTO'!$A$1:$T$889,18,FALSE)</f>
        <v>93401: Instituciones de Asistencia Social.</v>
      </c>
      <c r="S1018" s="178" t="str">
        <f>VLOOKUP(A1018,'BASE REGISTRO AGOSTO'!$A$1:$T$889,19,FALSE)</f>
        <v xml:space="preserve">Antecedentes financieros correspondientes al año 2021, remitidos al Subdepartamento de Supervisión Financiera Nacional para aprobación. 
*Se solicita a la institución, rectificar año 2021 por año 2020, mediante correo electrónico
</v>
      </c>
      <c r="T1018" s="183">
        <f>VLOOKUP(A1018,'BASE REGISTRO AGOSTO'!$A$1:$T$889,20,FALSE)</f>
        <v>43374</v>
      </c>
      <c r="U1018" s="177">
        <v>7657</v>
      </c>
      <c r="V1018" s="179">
        <v>16033200</v>
      </c>
      <c r="W1018" s="179">
        <v>214363884</v>
      </c>
      <c r="X1018" s="180">
        <v>44469</v>
      </c>
      <c r="Y1018" s="176" t="s">
        <v>6489</v>
      </c>
      <c r="Z1018" s="176" t="s">
        <v>6490</v>
      </c>
      <c r="AA1018" s="181" t="s">
        <v>6549</v>
      </c>
    </row>
    <row r="1019" spans="1:27" ht="15.75" customHeight="1" x14ac:dyDescent="0.2">
      <c r="A1019" s="177">
        <v>7657</v>
      </c>
      <c r="B1019" s="178" t="str">
        <f>VLOOKUP(A1019,'BASE REGISTRO AGOSTO'!$A$1:$T$889,2,FALSE)</f>
        <v>Corporación Acogida</v>
      </c>
      <c r="C1019" s="178">
        <f>VLOOKUP(A1019,'BASE REGISTRO AGOSTO'!$A$1:$T$889,3,FALSE)</f>
        <v>651354765</v>
      </c>
      <c r="D1019" s="178" t="str">
        <f>VLOOKUP(A1019,'BASE REGISTRO AGOSTO'!$A$1:$T$889,4,FALSE)</f>
        <v>Asociación de Derecho Privado.</v>
      </c>
      <c r="E1019" s="178" t="str">
        <f>VLOOKUP(A1019,'BASE REGISTRO AGOSTO'!$A$1:$T$889,5,FALSE)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19" s="178" t="str">
        <f>VLOOKUP(A1019,'BASE REGISTRO AGOSTO'!$A$1:$T$889,6,FALSE)</f>
        <v>Certificado de Vigencia, folio Nº 500230986939, de fecha 04 de Junio de 2019, del Servicio del Registro Civil e Identificación</v>
      </c>
      <c r="G1019" s="178" t="str">
        <f>VLOOKUP(A1019,'BASE REGISTRO AGOSTO'!$A$1:$T$889,7,FALSE)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19" s="178" t="str">
        <f>VLOOKUP(A1019,'BASE REGISTRO AGOSTO'!$A$1:$T$889,8,FALSE)</f>
        <v xml:space="preserve">Presidenta: 
Johanna Valeria Valladares González, 
Secretario: 
Álvaro Manterola Lazcano,          
Tesorero:
Rudiger de Jesús Guzmán Lugo,
Directora:
Olga del Carmen Serey Vidal, </v>
      </c>
      <c r="I1019" s="178" t="str">
        <f>VLOOKUP(A1019,'BASE REGISTRO AGOSTO'!$A$1:$T$889,9,FALSE)</f>
        <v xml:space="preserve">Durarán dos años en sus cargos por estatutos.  </v>
      </c>
      <c r="J1019" s="178" t="str">
        <f>VLOOKUP(A1019,'BASE REGISTRO AGOSTO'!$A$1:$T$889,10,FALSE)</f>
        <v xml:space="preserve">22 de enero de 2021 al 22 de enero del 2024
</v>
      </c>
      <c r="K1019" s="178" t="str">
        <f>VLOOKUP(A1019,'BASE REGISTRO AGOSTO'!$A$1:$T$889,11,FALSE)</f>
        <v xml:space="preserve">Presidenta: 
Johanna Valeria Valladares González, </v>
      </c>
      <c r="L1019" s="178" t="str">
        <f>VLOOKUP(A1019,'BASE REGISTRO AGOSTO'!$A$1:$T$889,12,FALSE)</f>
        <v>Calle Santiago Nº 851, Oficina 31, tercer piso, Comuna de Villa Alemana, Región de Valparaíso.</v>
      </c>
      <c r="M1019" s="178" t="str">
        <f>VLOOKUP(A1019,'BASE REGISTRO AGOSTO'!$A$1:$T$889,13,FALSE)</f>
        <v>V</v>
      </c>
      <c r="N1019" s="178" t="str">
        <f>VLOOKUP(A1019,'BASE REGISTRO AGOSTO'!$A$1:$T$889,14,FALSE)</f>
        <v>villa alemana</v>
      </c>
      <c r="O1019" s="178">
        <f>VLOOKUP(A1019,'BASE REGISTRO AGOSTO'!$A$1:$T$889,15,FALSE)</f>
        <v>984478316</v>
      </c>
      <c r="P1019" s="178" t="str">
        <f>VLOOKUP(A1019,'BASE REGISTRO AGOSTO'!$A$1:$T$889,16,FALSE)</f>
        <v xml:space="preserve">contacto@corporacionacogida.cl </v>
      </c>
      <c r="Q1019" s="178">
        <f>VLOOKUP(A1019,'BASE REGISTRO AGOSTO'!$A$1:$T$889,17,FALSE)</f>
        <v>0</v>
      </c>
      <c r="R1019" s="178" t="str">
        <f>VLOOKUP(A1019,'BASE REGISTRO AGOSTO'!$A$1:$T$889,18,FALSE)</f>
        <v>93401: Instituciones de Asistencia Social.</v>
      </c>
      <c r="S1019" s="178" t="str">
        <f>VLOOKUP(A1019,'BASE REGISTRO AGOSTO'!$A$1:$T$889,19,FALSE)</f>
        <v xml:space="preserve">Antecedentes financieros correspondientes al año 2021, remitidos al Subdepartamento de Supervisión Financiera Nacional para aprobación. 
*Se solicita a la institución, rectificar año 2021 por año 2020, mediante correo electrónico
</v>
      </c>
      <c r="T1019" s="183">
        <f>VLOOKUP(A1019,'BASE REGISTRO AGOSTO'!$A$1:$T$889,20,FALSE)</f>
        <v>43374</v>
      </c>
      <c r="U1019" s="177">
        <v>7657</v>
      </c>
      <c r="V1019" s="179">
        <v>16033200</v>
      </c>
      <c r="W1019" s="179">
        <v>214043220</v>
      </c>
      <c r="X1019" s="180">
        <v>44469</v>
      </c>
      <c r="Y1019" s="176" t="s">
        <v>6489</v>
      </c>
      <c r="Z1019" s="176" t="s">
        <v>6490</v>
      </c>
      <c r="AA1019" s="181" t="s">
        <v>6556</v>
      </c>
    </row>
    <row r="1020" spans="1:27" ht="15.75" customHeight="1" x14ac:dyDescent="0.2">
      <c r="A1020" s="177">
        <v>7657</v>
      </c>
      <c r="B1020" s="178" t="str">
        <f>VLOOKUP(A1020,'BASE REGISTRO AGOSTO'!$A$1:$T$889,2,FALSE)</f>
        <v>Corporación Acogida</v>
      </c>
      <c r="C1020" s="178">
        <f>VLOOKUP(A1020,'BASE REGISTRO AGOSTO'!$A$1:$T$889,3,FALSE)</f>
        <v>651354765</v>
      </c>
      <c r="D1020" s="178" t="str">
        <f>VLOOKUP(A1020,'BASE REGISTRO AGOSTO'!$A$1:$T$889,4,FALSE)</f>
        <v>Asociación de Derecho Privado.</v>
      </c>
      <c r="E1020" s="178" t="str">
        <f>VLOOKUP(A1020,'BASE REGISTRO AGOSTO'!$A$1:$T$889,5,FALSE)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20" s="178" t="str">
        <f>VLOOKUP(A1020,'BASE REGISTRO AGOSTO'!$A$1:$T$889,6,FALSE)</f>
        <v>Certificado de Vigencia, folio Nº 500230986939, de fecha 04 de Junio de 2019, del Servicio del Registro Civil e Identificación</v>
      </c>
      <c r="G1020" s="178" t="str">
        <f>VLOOKUP(A1020,'BASE REGISTRO AGOSTO'!$A$1:$T$889,7,FALSE)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20" s="178" t="str">
        <f>VLOOKUP(A1020,'BASE REGISTRO AGOSTO'!$A$1:$T$889,8,FALSE)</f>
        <v xml:space="preserve">Presidenta: 
Johanna Valeria Valladares González, 
Secretario: 
Álvaro Manterola Lazcano,          
Tesorero:
Rudiger de Jesús Guzmán Lugo,
Directora:
Olga del Carmen Serey Vidal, </v>
      </c>
      <c r="I1020" s="178" t="str">
        <f>VLOOKUP(A1020,'BASE REGISTRO AGOSTO'!$A$1:$T$889,9,FALSE)</f>
        <v xml:space="preserve">Durarán dos años en sus cargos por estatutos.  </v>
      </c>
      <c r="J1020" s="178" t="str">
        <f>VLOOKUP(A1020,'BASE REGISTRO AGOSTO'!$A$1:$T$889,10,FALSE)</f>
        <v xml:space="preserve">22 de enero de 2021 al 22 de enero del 2024
</v>
      </c>
      <c r="K1020" s="178" t="str">
        <f>VLOOKUP(A1020,'BASE REGISTRO AGOSTO'!$A$1:$T$889,11,FALSE)</f>
        <v xml:space="preserve">Presidenta: 
Johanna Valeria Valladares González, </v>
      </c>
      <c r="L1020" s="178" t="str">
        <f>VLOOKUP(A1020,'BASE REGISTRO AGOSTO'!$A$1:$T$889,12,FALSE)</f>
        <v>Calle Santiago Nº 851, Oficina 31, tercer piso, Comuna de Villa Alemana, Región de Valparaíso.</v>
      </c>
      <c r="M1020" s="178" t="str">
        <f>VLOOKUP(A1020,'BASE REGISTRO AGOSTO'!$A$1:$T$889,13,FALSE)</f>
        <v>V</v>
      </c>
      <c r="N1020" s="178" t="str">
        <f>VLOOKUP(A1020,'BASE REGISTRO AGOSTO'!$A$1:$T$889,14,FALSE)</f>
        <v>villa alemana</v>
      </c>
      <c r="O1020" s="178">
        <f>VLOOKUP(A1020,'BASE REGISTRO AGOSTO'!$A$1:$T$889,15,FALSE)</f>
        <v>984478316</v>
      </c>
      <c r="P1020" s="178" t="str">
        <f>VLOOKUP(A1020,'BASE REGISTRO AGOSTO'!$A$1:$T$889,16,FALSE)</f>
        <v xml:space="preserve">contacto@corporacionacogida.cl </v>
      </c>
      <c r="Q1020" s="178">
        <f>VLOOKUP(A1020,'BASE REGISTRO AGOSTO'!$A$1:$T$889,17,FALSE)</f>
        <v>0</v>
      </c>
      <c r="R1020" s="178" t="str">
        <f>VLOOKUP(A1020,'BASE REGISTRO AGOSTO'!$A$1:$T$889,18,FALSE)</f>
        <v>93401: Instituciones de Asistencia Social.</v>
      </c>
      <c r="S1020" s="178" t="str">
        <f>VLOOKUP(A1020,'BASE REGISTRO AGOSTO'!$A$1:$T$889,19,FALSE)</f>
        <v xml:space="preserve">Antecedentes financieros correspondientes al año 2021, remitidos al Subdepartamento de Supervisión Financiera Nacional para aprobación. 
*Se solicita a la institución, rectificar año 2021 por año 2020, mediante correo electrónico
</v>
      </c>
      <c r="T1020" s="183">
        <f>VLOOKUP(A1020,'BASE REGISTRO AGOSTO'!$A$1:$T$889,20,FALSE)</f>
        <v>43374</v>
      </c>
      <c r="U1020" s="177">
        <v>7657</v>
      </c>
      <c r="V1020" s="179">
        <v>0</v>
      </c>
      <c r="W1020" s="179">
        <v>251129118</v>
      </c>
      <c r="X1020" s="180">
        <v>44469</v>
      </c>
      <c r="Y1020" s="176" t="s">
        <v>6489</v>
      </c>
      <c r="Z1020" s="176" t="s">
        <v>6490</v>
      </c>
      <c r="AA1020" s="181" t="s">
        <v>6558</v>
      </c>
    </row>
    <row r="1021" spans="1:27" ht="15.75" customHeight="1" x14ac:dyDescent="0.2">
      <c r="A1021" s="177">
        <v>7657</v>
      </c>
      <c r="B1021" s="178" t="str">
        <f>VLOOKUP(A1021,'BASE REGISTRO AGOSTO'!$A$1:$T$889,2,FALSE)</f>
        <v>Corporación Acogida</v>
      </c>
      <c r="C1021" s="178">
        <f>VLOOKUP(A1021,'BASE REGISTRO AGOSTO'!$A$1:$T$889,3,FALSE)</f>
        <v>651354765</v>
      </c>
      <c r="D1021" s="178" t="str">
        <f>VLOOKUP(A1021,'BASE REGISTRO AGOSTO'!$A$1:$T$889,4,FALSE)</f>
        <v>Asociación de Derecho Privado.</v>
      </c>
      <c r="E1021" s="178" t="str">
        <f>VLOOKUP(A1021,'BASE REGISTRO AGOSTO'!$A$1:$T$889,5,FALSE)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21" s="178" t="str">
        <f>VLOOKUP(A1021,'BASE REGISTRO AGOSTO'!$A$1:$T$889,6,FALSE)</f>
        <v>Certificado de Vigencia, folio Nº 500230986939, de fecha 04 de Junio de 2019, del Servicio del Registro Civil e Identificación</v>
      </c>
      <c r="G1021" s="178" t="str">
        <f>VLOOKUP(A1021,'BASE REGISTRO AGOSTO'!$A$1:$T$889,7,FALSE)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21" s="178" t="str">
        <f>VLOOKUP(A1021,'BASE REGISTRO AGOSTO'!$A$1:$T$889,8,FALSE)</f>
        <v xml:space="preserve">Presidenta: 
Johanna Valeria Valladares González, 
Secretario: 
Álvaro Manterola Lazcano,          
Tesorero:
Rudiger de Jesús Guzmán Lugo,
Directora:
Olga del Carmen Serey Vidal, </v>
      </c>
      <c r="I1021" s="178" t="str">
        <f>VLOOKUP(A1021,'BASE REGISTRO AGOSTO'!$A$1:$T$889,9,FALSE)</f>
        <v xml:space="preserve">Durarán dos años en sus cargos por estatutos.  </v>
      </c>
      <c r="J1021" s="178" t="str">
        <f>VLOOKUP(A1021,'BASE REGISTRO AGOSTO'!$A$1:$T$889,10,FALSE)</f>
        <v xml:space="preserve">22 de enero de 2021 al 22 de enero del 2024
</v>
      </c>
      <c r="K1021" s="178" t="str">
        <f>VLOOKUP(A1021,'BASE REGISTRO AGOSTO'!$A$1:$T$889,11,FALSE)</f>
        <v xml:space="preserve">Presidenta: 
Johanna Valeria Valladares González, </v>
      </c>
      <c r="L1021" s="178" t="str">
        <f>VLOOKUP(A1021,'BASE REGISTRO AGOSTO'!$A$1:$T$889,12,FALSE)</f>
        <v>Calle Santiago Nº 851, Oficina 31, tercer piso, Comuna de Villa Alemana, Región de Valparaíso.</v>
      </c>
      <c r="M1021" s="178" t="str">
        <f>VLOOKUP(A1021,'BASE REGISTRO AGOSTO'!$A$1:$T$889,13,FALSE)</f>
        <v>V</v>
      </c>
      <c r="N1021" s="178" t="str">
        <f>VLOOKUP(A1021,'BASE REGISTRO AGOSTO'!$A$1:$T$889,14,FALSE)</f>
        <v>villa alemana</v>
      </c>
      <c r="O1021" s="178">
        <f>VLOOKUP(A1021,'BASE REGISTRO AGOSTO'!$A$1:$T$889,15,FALSE)</f>
        <v>984478316</v>
      </c>
      <c r="P1021" s="178" t="str">
        <f>VLOOKUP(A1021,'BASE REGISTRO AGOSTO'!$A$1:$T$889,16,FALSE)</f>
        <v xml:space="preserve">contacto@corporacionacogida.cl </v>
      </c>
      <c r="Q1021" s="178">
        <f>VLOOKUP(A1021,'BASE REGISTRO AGOSTO'!$A$1:$T$889,17,FALSE)</f>
        <v>0</v>
      </c>
      <c r="R1021" s="178" t="str">
        <f>VLOOKUP(A1021,'BASE REGISTRO AGOSTO'!$A$1:$T$889,18,FALSE)</f>
        <v>93401: Instituciones de Asistencia Social.</v>
      </c>
      <c r="S1021" s="178" t="str">
        <f>VLOOKUP(A1021,'BASE REGISTRO AGOSTO'!$A$1:$T$889,19,FALSE)</f>
        <v xml:space="preserve">Antecedentes financieros correspondientes al año 2021, remitidos al Subdepartamento de Supervisión Financiera Nacional para aprobación. 
*Se solicita a la institución, rectificar año 2021 por año 2020, mediante correo electrónico
</v>
      </c>
      <c r="T1021" s="183">
        <f>VLOOKUP(A1021,'BASE REGISTRO AGOSTO'!$A$1:$T$889,20,FALSE)</f>
        <v>43374</v>
      </c>
      <c r="U1021" s="177">
        <v>7657</v>
      </c>
      <c r="V1021" s="179">
        <v>50712798</v>
      </c>
      <c r="W1021" s="179">
        <v>231621094</v>
      </c>
      <c r="X1021" s="180">
        <v>44469</v>
      </c>
      <c r="Y1021" s="176" t="s">
        <v>6489</v>
      </c>
      <c r="Z1021" s="176" t="s">
        <v>6490</v>
      </c>
      <c r="AA1021" s="181" t="s">
        <v>70</v>
      </c>
    </row>
    <row r="1022" spans="1:27" ht="15.75" customHeight="1" x14ac:dyDescent="0.2">
      <c r="A1022" s="177">
        <v>7657</v>
      </c>
      <c r="B1022" s="178" t="str">
        <f>VLOOKUP(A1022,'BASE REGISTRO AGOSTO'!$A$1:$T$889,2,FALSE)</f>
        <v>Corporación Acogida</v>
      </c>
      <c r="C1022" s="178">
        <f>VLOOKUP(A1022,'BASE REGISTRO AGOSTO'!$A$1:$T$889,3,FALSE)</f>
        <v>651354765</v>
      </c>
      <c r="D1022" s="178" t="str">
        <f>VLOOKUP(A1022,'BASE REGISTRO AGOSTO'!$A$1:$T$889,4,FALSE)</f>
        <v>Asociación de Derecho Privado.</v>
      </c>
      <c r="E1022" s="178" t="str">
        <f>VLOOKUP(A1022,'BASE REGISTRO AGOSTO'!$A$1:$T$889,5,FALSE)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22" s="178" t="str">
        <f>VLOOKUP(A1022,'BASE REGISTRO AGOSTO'!$A$1:$T$889,6,FALSE)</f>
        <v>Certificado de Vigencia, folio Nº 500230986939, de fecha 04 de Junio de 2019, del Servicio del Registro Civil e Identificación</v>
      </c>
      <c r="G1022" s="178" t="str">
        <f>VLOOKUP(A1022,'BASE REGISTRO AGOSTO'!$A$1:$T$889,7,FALSE)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22" s="178" t="str">
        <f>VLOOKUP(A1022,'BASE REGISTRO AGOSTO'!$A$1:$T$889,8,FALSE)</f>
        <v xml:space="preserve">Presidenta: 
Johanna Valeria Valladares González, 
Secretario: 
Álvaro Manterola Lazcano,          
Tesorero:
Rudiger de Jesús Guzmán Lugo,
Directora:
Olga del Carmen Serey Vidal, </v>
      </c>
      <c r="I1022" s="178" t="str">
        <f>VLOOKUP(A1022,'BASE REGISTRO AGOSTO'!$A$1:$T$889,9,FALSE)</f>
        <v xml:space="preserve">Durarán dos años en sus cargos por estatutos.  </v>
      </c>
      <c r="J1022" s="178" t="str">
        <f>VLOOKUP(A1022,'BASE REGISTRO AGOSTO'!$A$1:$T$889,10,FALSE)</f>
        <v xml:space="preserve">22 de enero de 2021 al 22 de enero del 2024
</v>
      </c>
      <c r="K1022" s="178" t="str">
        <f>VLOOKUP(A1022,'BASE REGISTRO AGOSTO'!$A$1:$T$889,11,FALSE)</f>
        <v xml:space="preserve">Presidenta: 
Johanna Valeria Valladares González, </v>
      </c>
      <c r="L1022" s="178" t="str">
        <f>VLOOKUP(A1022,'BASE REGISTRO AGOSTO'!$A$1:$T$889,12,FALSE)</f>
        <v>Calle Santiago Nº 851, Oficina 31, tercer piso, Comuna de Villa Alemana, Región de Valparaíso.</v>
      </c>
      <c r="M1022" s="178" t="str">
        <f>VLOOKUP(A1022,'BASE REGISTRO AGOSTO'!$A$1:$T$889,13,FALSE)</f>
        <v>V</v>
      </c>
      <c r="N1022" s="178" t="str">
        <f>VLOOKUP(A1022,'BASE REGISTRO AGOSTO'!$A$1:$T$889,14,FALSE)</f>
        <v>villa alemana</v>
      </c>
      <c r="O1022" s="178">
        <f>VLOOKUP(A1022,'BASE REGISTRO AGOSTO'!$A$1:$T$889,15,FALSE)</f>
        <v>984478316</v>
      </c>
      <c r="P1022" s="178" t="str">
        <f>VLOOKUP(A1022,'BASE REGISTRO AGOSTO'!$A$1:$T$889,16,FALSE)</f>
        <v xml:space="preserve">contacto@corporacionacogida.cl </v>
      </c>
      <c r="Q1022" s="178">
        <f>VLOOKUP(A1022,'BASE REGISTRO AGOSTO'!$A$1:$T$889,17,FALSE)</f>
        <v>0</v>
      </c>
      <c r="R1022" s="178" t="str">
        <f>VLOOKUP(A1022,'BASE REGISTRO AGOSTO'!$A$1:$T$889,18,FALSE)</f>
        <v>93401: Instituciones de Asistencia Social.</v>
      </c>
      <c r="S1022" s="178" t="str">
        <f>VLOOKUP(A1022,'BASE REGISTRO AGOSTO'!$A$1:$T$889,19,FALSE)</f>
        <v xml:space="preserve">Antecedentes financieros correspondientes al año 2021, remitidos al Subdepartamento de Supervisión Financiera Nacional para aprobación. 
*Se solicita a la institución, rectificar año 2021 por año 2020, mediante correo electrónico
</v>
      </c>
      <c r="T1022" s="183">
        <f>VLOOKUP(A1022,'BASE REGISTRO AGOSTO'!$A$1:$T$889,20,FALSE)</f>
        <v>43374</v>
      </c>
      <c r="U1022" s="177">
        <v>7657</v>
      </c>
      <c r="V1022" s="179">
        <v>10602600</v>
      </c>
      <c r="W1022" s="179">
        <v>69667950</v>
      </c>
      <c r="X1022" s="180">
        <v>44469</v>
      </c>
      <c r="Y1022" s="176" t="s">
        <v>6489</v>
      </c>
      <c r="Z1022" s="176" t="s">
        <v>6490</v>
      </c>
      <c r="AA1022" s="181" t="s">
        <v>6606</v>
      </c>
    </row>
    <row r="1023" spans="1:27" ht="15.75" customHeight="1" x14ac:dyDescent="0.2">
      <c r="A1023" s="177">
        <v>7657</v>
      </c>
      <c r="B1023" s="178" t="str">
        <f>VLOOKUP(A1023,'BASE REGISTRO AGOSTO'!$A$1:$T$889,2,FALSE)</f>
        <v>Corporación Acogida</v>
      </c>
      <c r="C1023" s="178">
        <f>VLOOKUP(A1023,'BASE REGISTRO AGOSTO'!$A$1:$T$889,3,FALSE)</f>
        <v>651354765</v>
      </c>
      <c r="D1023" s="178" t="str">
        <f>VLOOKUP(A1023,'BASE REGISTRO AGOSTO'!$A$1:$T$889,4,FALSE)</f>
        <v>Asociación de Derecho Privado.</v>
      </c>
      <c r="E1023" s="178" t="str">
        <f>VLOOKUP(A1023,'BASE REGISTRO AGOSTO'!$A$1:$T$889,5,FALSE)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23" s="178" t="str">
        <f>VLOOKUP(A1023,'BASE REGISTRO AGOSTO'!$A$1:$T$889,6,FALSE)</f>
        <v>Certificado de Vigencia, folio Nº 500230986939, de fecha 04 de Junio de 2019, del Servicio del Registro Civil e Identificación</v>
      </c>
      <c r="G1023" s="178" t="str">
        <f>VLOOKUP(A1023,'BASE REGISTRO AGOSTO'!$A$1:$T$889,7,FALSE)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23" s="178" t="str">
        <f>VLOOKUP(A1023,'BASE REGISTRO AGOSTO'!$A$1:$T$889,8,FALSE)</f>
        <v xml:space="preserve">Presidenta: 
Johanna Valeria Valladares González, 
Secretario: 
Álvaro Manterola Lazcano,          
Tesorero:
Rudiger de Jesús Guzmán Lugo,
Directora:
Olga del Carmen Serey Vidal, </v>
      </c>
      <c r="I1023" s="178" t="str">
        <f>VLOOKUP(A1023,'BASE REGISTRO AGOSTO'!$A$1:$T$889,9,FALSE)</f>
        <v xml:space="preserve">Durarán dos años en sus cargos por estatutos.  </v>
      </c>
      <c r="J1023" s="178" t="str">
        <f>VLOOKUP(A1023,'BASE REGISTRO AGOSTO'!$A$1:$T$889,10,FALSE)</f>
        <v xml:space="preserve">22 de enero de 2021 al 22 de enero del 2024
</v>
      </c>
      <c r="K1023" s="178" t="str">
        <f>VLOOKUP(A1023,'BASE REGISTRO AGOSTO'!$A$1:$T$889,11,FALSE)</f>
        <v xml:space="preserve">Presidenta: 
Johanna Valeria Valladares González, </v>
      </c>
      <c r="L1023" s="178" t="str">
        <f>VLOOKUP(A1023,'BASE REGISTRO AGOSTO'!$A$1:$T$889,12,FALSE)</f>
        <v>Calle Santiago Nº 851, Oficina 31, tercer piso, Comuna de Villa Alemana, Región de Valparaíso.</v>
      </c>
      <c r="M1023" s="178" t="str">
        <f>VLOOKUP(A1023,'BASE REGISTRO AGOSTO'!$A$1:$T$889,13,FALSE)</f>
        <v>V</v>
      </c>
      <c r="N1023" s="178" t="str">
        <f>VLOOKUP(A1023,'BASE REGISTRO AGOSTO'!$A$1:$T$889,14,FALSE)</f>
        <v>villa alemana</v>
      </c>
      <c r="O1023" s="178">
        <f>VLOOKUP(A1023,'BASE REGISTRO AGOSTO'!$A$1:$T$889,15,FALSE)</f>
        <v>984478316</v>
      </c>
      <c r="P1023" s="178" t="str">
        <f>VLOOKUP(A1023,'BASE REGISTRO AGOSTO'!$A$1:$T$889,16,FALSE)</f>
        <v xml:space="preserve">contacto@corporacionacogida.cl </v>
      </c>
      <c r="Q1023" s="178">
        <f>VLOOKUP(A1023,'BASE REGISTRO AGOSTO'!$A$1:$T$889,17,FALSE)</f>
        <v>0</v>
      </c>
      <c r="R1023" s="178" t="str">
        <f>VLOOKUP(A1023,'BASE REGISTRO AGOSTO'!$A$1:$T$889,18,FALSE)</f>
        <v>93401: Instituciones de Asistencia Social.</v>
      </c>
      <c r="S1023" s="178" t="str">
        <f>VLOOKUP(A1023,'BASE REGISTRO AGOSTO'!$A$1:$T$889,19,FALSE)</f>
        <v xml:space="preserve">Antecedentes financieros correspondientes al año 2021, remitidos al Subdepartamento de Supervisión Financiera Nacional para aprobación. 
*Se solicita a la institución, rectificar año 2021 por año 2020, mediante correo electrónico
</v>
      </c>
      <c r="T1023" s="183">
        <f>VLOOKUP(A1023,'BASE REGISTRO AGOSTO'!$A$1:$T$889,20,FALSE)</f>
        <v>43374</v>
      </c>
      <c r="U1023" s="177">
        <v>7657</v>
      </c>
      <c r="V1023" s="179">
        <v>5301300</v>
      </c>
      <c r="W1023" s="179">
        <v>29687280</v>
      </c>
      <c r="X1023" s="180">
        <v>44469</v>
      </c>
      <c r="Y1023" s="176" t="s">
        <v>6489</v>
      </c>
      <c r="Z1023" s="176" t="s">
        <v>6490</v>
      </c>
      <c r="AA1023" s="181" t="s">
        <v>7476</v>
      </c>
    </row>
    <row r="1024" spans="1:27" ht="15.75" customHeight="1" x14ac:dyDescent="0.2">
      <c r="A1024" s="177">
        <v>7657</v>
      </c>
      <c r="B1024" s="178" t="str">
        <f>VLOOKUP(A1024,'BASE REGISTRO AGOSTO'!$A$1:$T$889,2,FALSE)</f>
        <v>Corporación Acogida</v>
      </c>
      <c r="C1024" s="178">
        <f>VLOOKUP(A1024,'BASE REGISTRO AGOSTO'!$A$1:$T$889,3,FALSE)</f>
        <v>651354765</v>
      </c>
      <c r="D1024" s="178" t="str">
        <f>VLOOKUP(A1024,'BASE REGISTRO AGOSTO'!$A$1:$T$889,4,FALSE)</f>
        <v>Asociación de Derecho Privado.</v>
      </c>
      <c r="E1024" s="178" t="str">
        <f>VLOOKUP(A1024,'BASE REGISTRO AGOSTO'!$A$1:$T$889,5,FALSE)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24" s="178" t="str">
        <f>VLOOKUP(A1024,'BASE REGISTRO AGOSTO'!$A$1:$T$889,6,FALSE)</f>
        <v>Certificado de Vigencia, folio Nº 500230986939, de fecha 04 de Junio de 2019, del Servicio del Registro Civil e Identificación</v>
      </c>
      <c r="G1024" s="178" t="str">
        <f>VLOOKUP(A1024,'BASE REGISTRO AGOSTO'!$A$1:$T$889,7,FALSE)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24" s="178" t="str">
        <f>VLOOKUP(A1024,'BASE REGISTRO AGOSTO'!$A$1:$T$889,8,FALSE)</f>
        <v xml:space="preserve">Presidenta: 
Johanna Valeria Valladares González, 
Secretario: 
Álvaro Manterola Lazcano,          
Tesorero:
Rudiger de Jesús Guzmán Lugo,
Directora:
Olga del Carmen Serey Vidal, </v>
      </c>
      <c r="I1024" s="178" t="str">
        <f>VLOOKUP(A1024,'BASE REGISTRO AGOSTO'!$A$1:$T$889,9,FALSE)</f>
        <v xml:space="preserve">Durarán dos años en sus cargos por estatutos.  </v>
      </c>
      <c r="J1024" s="178" t="str">
        <f>VLOOKUP(A1024,'BASE REGISTRO AGOSTO'!$A$1:$T$889,10,FALSE)</f>
        <v xml:space="preserve">22 de enero de 2021 al 22 de enero del 2024
</v>
      </c>
      <c r="K1024" s="178" t="str">
        <f>VLOOKUP(A1024,'BASE REGISTRO AGOSTO'!$A$1:$T$889,11,FALSE)</f>
        <v xml:space="preserve">Presidenta: 
Johanna Valeria Valladares González, </v>
      </c>
      <c r="L1024" s="178" t="str">
        <f>VLOOKUP(A1024,'BASE REGISTRO AGOSTO'!$A$1:$T$889,12,FALSE)</f>
        <v>Calle Santiago Nº 851, Oficina 31, tercer piso, Comuna de Villa Alemana, Región de Valparaíso.</v>
      </c>
      <c r="M1024" s="178" t="str">
        <f>VLOOKUP(A1024,'BASE REGISTRO AGOSTO'!$A$1:$T$889,13,FALSE)</f>
        <v>V</v>
      </c>
      <c r="N1024" s="178" t="str">
        <f>VLOOKUP(A1024,'BASE REGISTRO AGOSTO'!$A$1:$T$889,14,FALSE)</f>
        <v>villa alemana</v>
      </c>
      <c r="O1024" s="178">
        <f>VLOOKUP(A1024,'BASE REGISTRO AGOSTO'!$A$1:$T$889,15,FALSE)</f>
        <v>984478316</v>
      </c>
      <c r="P1024" s="178" t="str">
        <f>VLOOKUP(A1024,'BASE REGISTRO AGOSTO'!$A$1:$T$889,16,FALSE)</f>
        <v xml:space="preserve">contacto@corporacionacogida.cl </v>
      </c>
      <c r="Q1024" s="178">
        <f>VLOOKUP(A1024,'BASE REGISTRO AGOSTO'!$A$1:$T$889,17,FALSE)</f>
        <v>0</v>
      </c>
      <c r="R1024" s="178" t="str">
        <f>VLOOKUP(A1024,'BASE REGISTRO AGOSTO'!$A$1:$T$889,18,FALSE)</f>
        <v>93401: Instituciones de Asistencia Social.</v>
      </c>
      <c r="S1024" s="178" t="str">
        <f>VLOOKUP(A1024,'BASE REGISTRO AGOSTO'!$A$1:$T$889,19,FALSE)</f>
        <v xml:space="preserve">Antecedentes financieros correspondientes al año 2021, remitidos al Subdepartamento de Supervisión Financiera Nacional para aprobación. 
*Se solicita a la institución, rectificar año 2021 por año 2020, mediante correo electrónico
</v>
      </c>
      <c r="T1024" s="183">
        <f>VLOOKUP(A1024,'BASE REGISTRO AGOSTO'!$A$1:$T$889,20,FALSE)</f>
        <v>43374</v>
      </c>
      <c r="U1024" s="177">
        <v>7657</v>
      </c>
      <c r="V1024" s="179">
        <v>38983264</v>
      </c>
      <c r="W1024" s="179">
        <v>143463612</v>
      </c>
      <c r="X1024" s="180">
        <v>44469</v>
      </c>
      <c r="Y1024" s="176" t="s">
        <v>6489</v>
      </c>
      <c r="Z1024" s="176" t="s">
        <v>6490</v>
      </c>
      <c r="AA1024" s="181" t="s">
        <v>7481</v>
      </c>
    </row>
    <row r="1025" spans="1:27" ht="15.75" customHeight="1" x14ac:dyDescent="0.2">
      <c r="A1025" s="177">
        <v>7658</v>
      </c>
      <c r="B1025" s="178" t="str">
        <f>VLOOKUP(A1025,'BASE REGISTRO AGOSTO'!$A$1:$T$889,2,FALSE)</f>
        <v>Fundación MADRE VICTORIA</v>
      </c>
      <c r="C1025" s="178">
        <f>VLOOKUP(A1025,'BASE REGISTRO AGOSTO'!$A$1:$T$889,3,FALSE)</f>
        <v>650964950</v>
      </c>
      <c r="D1025" s="178" t="str">
        <f>VLOOKUP(A1025,'BASE REGISTRO AGOSTO'!$A$1:$T$889,4,FALSE)</f>
        <v>Fundación de Derecho Privado.</v>
      </c>
      <c r="E1025" s="178" t="str">
        <f>VLOOKUP(A1025,'BASE REGISTRO AGOSTO'!$A$1:$T$889,5,FALSE)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1025" s="178" t="str">
        <f>VLOOKUP(A1025,'BASE REGISTRO AGOSTO'!$A$1:$T$889,6,FALSE)</f>
        <v xml:space="preserve">Certificado de Vigencia, folio Nº 500180037875, de fecha 12 de abril de 2018, del  Servicio del Registro Civil e Identificación.
</v>
      </c>
      <c r="G1025" s="178" t="str">
        <f>VLOOKUP(A1025,'BASE REGISTRO AGOSTO'!$A$1:$T$889,7,FALSE)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1025" s="178" t="str">
        <f>VLOOKUP(A1025,'BASE REGISTRO AGOSTO'!$A$1:$T$889,8,FALSE)</f>
        <v xml:space="preserve">Presidente: 
Jorge Mardones Cancino, 
Vice-Presidenta 
Clara Sepúlveda Ferrada, 
Secretario: 
Rosauro Palma Umanzor,            
Tesorera:
Norma Borquez Orellana,
Director:
Ariel Orrego Vallejos,
Directora:
Rosa Cerda Rubilar, 
</v>
      </c>
      <c r="I1025" s="178" t="str">
        <f>VLOOKUP(A1025,'BASE REGISTRO AGOSTO'!$A$1:$T$889,9,FALSE)</f>
        <v>Durarán cinco años en sus cargos por estatutos</v>
      </c>
      <c r="J1025" s="178" t="str">
        <f>VLOOKUP(A1025,'BASE REGISTRO AGOSTO'!$A$1:$T$889,10,FALSE)</f>
        <v xml:space="preserve">De 15 de noviembre de 2016 a 15 de noviembre de 2021.
</v>
      </c>
      <c r="K1025" s="178" t="str">
        <f>VLOOKUP(A1025,'BASE REGISTRO AGOSTO'!$A$1:$T$889,11,FALSE)</f>
        <v xml:space="preserve">Vice-Presidenta: 
Clara Sepúlveda Ferrada, 
</v>
      </c>
      <c r="L1025" s="178" t="str">
        <f>VLOOKUP(A1025,'BASE REGISTRO AGOSTO'!$A$1:$T$889,12,FALSE)</f>
        <v xml:space="preserve">Balmaceda Nº 477, Comuna de El Carmen
</v>
      </c>
      <c r="M1025" s="178" t="str">
        <f>VLOOKUP(A1025,'BASE REGISTRO AGOSTO'!$A$1:$T$889,13,FALSE)</f>
        <v>XVI</v>
      </c>
      <c r="N1025" s="178" t="str">
        <f>VLOOKUP(A1025,'BASE REGISTRO AGOSTO'!$A$1:$T$889,14,FALSE)</f>
        <v>El Carmen</v>
      </c>
      <c r="O1025" s="178">
        <f>VLOOKUP(A1025,'BASE REGISTRO AGOSTO'!$A$1:$T$889,15,FALSE)</f>
        <v>0</v>
      </c>
      <c r="P1025" s="178" t="str">
        <f>VLOOKUP(A1025,'BASE REGISTRO AGOSTO'!$A$1:$T$889,16,FALSE)</f>
        <v xml:space="preserve"> fundacionmadrevictoria@gmail.com</v>
      </c>
      <c r="Q1025" s="178">
        <f>VLOOKUP(A1025,'BASE REGISTRO AGOSTO'!$A$1:$T$889,17,FALSE)</f>
        <v>0</v>
      </c>
      <c r="R1025" s="178" t="str">
        <f>VLOOKUP(A1025,'BASE REGISTRO AGOSTO'!$A$1:$T$889,18,FALSE)</f>
        <v>93401: Instituciones de Asistencia Social.</v>
      </c>
      <c r="S1025" s="178" t="str">
        <f>VLOOKUP(A1025,'BASE REGISTRO AGOSTO'!$A$1:$T$889,19,FALSE)</f>
        <v>Se acompaña certificado financiero , correspondiente al año 2019, APROBADOS del  Sub Departamento de Supervisión Financiera Nacional.</v>
      </c>
      <c r="T1025" s="183">
        <f>VLOOKUP(A1025,'BASE REGISTRO AGOSTO'!$A$1:$T$889,20,FALSE)</f>
        <v>43374</v>
      </c>
      <c r="U1025" s="177">
        <v>7658</v>
      </c>
      <c r="V1025" s="179">
        <v>0</v>
      </c>
      <c r="W1025" s="179">
        <v>181511713</v>
      </c>
      <c r="X1025" s="180">
        <v>44469</v>
      </c>
      <c r="Y1025" s="176" t="s">
        <v>6489</v>
      </c>
      <c r="Z1025" s="176" t="s">
        <v>6490</v>
      </c>
      <c r="AA1025" s="181" t="s">
        <v>6725</v>
      </c>
    </row>
    <row r="1026" spans="1:27" ht="15.75" customHeight="1" x14ac:dyDescent="0.2">
      <c r="A1026" s="177">
        <v>7664</v>
      </c>
      <c r="B1026" s="178" t="str">
        <f>VLOOKUP(A1026,'BASE REGISTRO AGOSTO'!$A$1:$T$889,2,FALSE)</f>
        <v>Corporación Amulen Profesionales</v>
      </c>
      <c r="C1026" s="178">
        <f>VLOOKUP(A1026,'BASE REGISTRO AGOSTO'!$A$1:$T$889,3,FALSE)</f>
        <v>650797612</v>
      </c>
      <c r="D1026" s="178" t="str">
        <f>VLOOKUP(A1026,'BASE REGISTRO AGOSTO'!$A$1:$T$889,4,FALSE)</f>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
      <c r="E1026" s="178" t="str">
        <f>VLOOKUP(A1026,'BASE REGISTRO AGOSTO'!$A$1:$T$889,5,FALSE)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
      <c r="F1026" s="178" t="str">
        <f>VLOOKUP(A1026,'BASE REGISTRO AGOSTO'!$A$1:$T$889,6,FALSE)</f>
        <v xml:space="preserve">Certificado de Vigencia de Persona Jurídica sin Fines de Lucro, Folio Nº 500395583010, de 25 de junio de 2021, del Servicio del Registro Civil e Identificación.
</v>
      </c>
      <c r="G1026" s="178" t="str">
        <f>VLOOKUP(A1026,'BASE REGISTRO AGOSTO'!$A$1:$T$889,7,FALSE)</f>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
      <c r="H1026" s="178" t="str">
        <f>VLOOKUP(A1026,'BASE REGISTRO AGOSTO'!$A$1:$T$889,8,FALSE)</f>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
      <c r="I1026" s="178" t="str">
        <f>VLOOKUP(A1026,'BASE REGISTRO AGOSTO'!$A$1:$T$889,9,FALSE)</f>
        <v xml:space="preserve">Durarán TRES años en sus cargos.  </v>
      </c>
      <c r="J1026" s="178" t="str">
        <f>VLOOKUP(A1026,'BASE REGISTRO AGOSTO'!$A$1:$T$889,10,FALSE)</f>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
      <c r="K1026" s="178" t="str">
        <f>VLOOKUP(A1026,'BASE REGISTRO AGOSTO'!$A$1:$T$889,11,FALSE)</f>
        <v xml:space="preserve">Presidente y Mandato Especial de Representante Legal: 
Alex Gonzalo Leal Valverde, 
Mandato Especial de Representante Legal:
Jasmira Maribel Nuñez Alfaro, 
Katherine Elba Andrea Olivares Velásquez, 
</v>
      </c>
      <c r="L1026" s="178" t="str">
        <f>VLOOKUP(A1026,'BASE REGISTRO AGOSTO'!$A$1:$T$889,12,FALSE)</f>
        <v xml:space="preserve">Larrondo N° 450, comuna de Coquimbo, Región de Coquimbo
</v>
      </c>
      <c r="M1026" s="178" t="str">
        <f>VLOOKUP(A1026,'BASE REGISTRO AGOSTO'!$A$1:$T$889,13,FALSE)</f>
        <v>IV</v>
      </c>
      <c r="N1026" s="178" t="str">
        <f>VLOOKUP(A1026,'BASE REGISTRO AGOSTO'!$A$1:$T$889,14,FALSE)</f>
        <v>Coquimbo</v>
      </c>
      <c r="O1026" s="178" t="str">
        <f>VLOOKUP(A1026,'BASE REGISTRO AGOSTO'!$A$1:$T$889,15,FALSE)</f>
        <v>51-2-494851
cel:9/96739015</v>
      </c>
      <c r="P1026" s="178" t="str">
        <f>VLOOKUP(A1026,'BASE REGISTRO AGOSTO'!$A$1:$T$889,16,FALSE)</f>
        <v>amulenpro@gmail.com</v>
      </c>
      <c r="Q1026" s="178">
        <f>VLOOKUP(A1026,'BASE REGISTRO AGOSTO'!$A$1:$T$889,17,FALSE)</f>
        <v>0</v>
      </c>
      <c r="R1026" s="178" t="str">
        <f>VLOOKUP(A1026,'BASE REGISTRO AGOSTO'!$A$1:$T$889,18,FALSE)</f>
        <v>93401: Instituciones de Asistencia Social.</v>
      </c>
      <c r="S1026" s="178" t="str">
        <f>VLOOKUP(A1026,'BASE REGISTRO AGOSTO'!$A$1:$T$889,19,FALSE)</f>
        <v>Se acompaña certificado financiero, correspondiente al año 2020, aprobados por el Sub Departamento de Supervisión Financiera Nacional.</v>
      </c>
      <c r="T1026" s="183">
        <f>VLOOKUP(A1026,'BASE REGISTRO AGOSTO'!$A$1:$T$889,20,FALSE)</f>
        <v>43453</v>
      </c>
      <c r="U1026" s="177">
        <v>7664</v>
      </c>
      <c r="V1026" s="179">
        <v>9138924</v>
      </c>
      <c r="W1026" s="179">
        <v>18277848</v>
      </c>
      <c r="X1026" s="180">
        <v>44469</v>
      </c>
      <c r="Y1026" s="176" t="s">
        <v>6489</v>
      </c>
      <c r="Z1026" s="176" t="s">
        <v>6490</v>
      </c>
      <c r="AA1026" s="181" t="s">
        <v>6501</v>
      </c>
    </row>
    <row r="1027" spans="1:27" ht="15.75" customHeight="1" x14ac:dyDescent="0.2">
      <c r="A1027" s="177">
        <v>7670</v>
      </c>
      <c r="B1027" s="178" t="str">
        <f>VLOOKUP(A1027,'BASE REGISTRO AGOSTO'!$A$1:$T$889,2,FALSE)</f>
        <v>Fundación Guadalupe Acoge</v>
      </c>
      <c r="C1027" s="178">
        <f>VLOOKUP(A1027,'BASE REGISTRO AGOSTO'!$A$1:$T$889,3,FALSE)</f>
        <v>651747023</v>
      </c>
      <c r="D1027" s="178" t="str">
        <f>VLOOKUP(A1027,'BASE REGISTRO AGOSTO'!$A$1:$T$889,4,FALSE)</f>
        <v>Corporación de Derecho Privado.</v>
      </c>
      <c r="E1027" s="178" t="str">
        <f>VLOOKUP(A1027,'BASE REGISTRO AGOSTO'!$A$1:$T$889,5,FALSE)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1027" s="178" t="str">
        <f>VLOOKUP(A1027,'BASE REGISTRO AGOSTO'!$A$1:$T$889,6,FALSE)</f>
        <v>Certificado de Vigencia de Persona Jurídica sin Fines de Lucro, Folio N° 500401777792, emitido por el Servicio de Registro Civil e Identificación, con fecha 04 de agosto de 2021.</v>
      </c>
      <c r="G1027" s="178" t="str">
        <f>VLOOKUP(A1027,'BASE REGISTRO AGOSTO'!$A$1:$T$889,7,FALSE)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1027" s="178" t="str">
        <f>VLOOKUP(A1027,'BASE REGISTRO AGOSTO'!$A$1:$T$889,8,FALSE)</f>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
      <c r="I1027" s="178" t="str">
        <f>VLOOKUP(A1027,'BASE REGISTRO AGOSTO'!$A$1:$T$889,9,FALSE)</f>
        <v>03 años</v>
      </c>
      <c r="J1027" s="178" t="str">
        <f>VLOOKUP(A1027,'BASE REGISTRO AGOSTO'!$A$1:$T$889,10,FALSE)</f>
        <v>Del 04 de octubre de 2018 al 04 de octubre de 2021.</v>
      </c>
      <c r="K1027" s="178" t="str">
        <f>VLOOKUP(A1027,'BASE REGISTRO AGOSTO'!$A$1:$T$889,11,FALSE)</f>
        <v xml:space="preserve">MARÍA CAROLINA BEZMALINOVIC MORALES, 
</v>
      </c>
      <c r="L1027" s="178" t="str">
        <f>VLOOKUP(A1027,'BASE REGISTRO AGOSTO'!$A$1:$T$889,12,FALSE)</f>
        <v xml:space="preserve">Avenida Andrés Bello N°2867, piso 20, Comuna de Las Condes, Región Metropolitana.                                                                                                                                                                                                                                                        </v>
      </c>
      <c r="M1027" s="178" t="str">
        <f>VLOOKUP(A1027,'BASE REGISTRO AGOSTO'!$A$1:$T$889,13,FALSE)</f>
        <v>XIII</v>
      </c>
      <c r="N1027" s="178" t="str">
        <f>VLOOKUP(A1027,'BASE REGISTRO AGOSTO'!$A$1:$T$889,14,FALSE)</f>
        <v>Las Condes</v>
      </c>
      <c r="O1027" s="178">
        <f>VLOOKUP(A1027,'BASE REGISTRO AGOSTO'!$A$1:$T$889,15,FALSE)</f>
        <v>226698697</v>
      </c>
      <c r="P1027" s="178" t="str">
        <f>VLOOKUP(A1027,'BASE REGISTRO AGOSTO'!$A$1:$T$889,16,FALSE)</f>
        <v xml:space="preserve">guadalupeacoge@gmail.com
</v>
      </c>
      <c r="Q1027" s="178">
        <f>VLOOKUP(A1027,'BASE REGISTRO AGOSTO'!$A$1:$T$889,17,FALSE)</f>
        <v>0</v>
      </c>
      <c r="R1027" s="178" t="str">
        <f>VLOOKUP(A1027,'BASE REGISTRO AGOSTO'!$A$1:$T$889,18,FALSE)</f>
        <v xml:space="preserve">93401: Institución de Asistencia Social 
</v>
      </c>
      <c r="S1027" s="178" t="str">
        <f>VLOOKUP(A1027,'BASE REGISTRO AGOSTO'!$A$1:$T$889,19,FALSE)</f>
        <v>Antecedentes financieros correspondientes al año 2020 aprobados por el Sub Departamento de Supervisión Financiera Nacional.</v>
      </c>
      <c r="T1027" s="183">
        <f>VLOOKUP(A1027,'BASE REGISTRO AGOSTO'!$A$1:$T$889,20,FALSE)</f>
        <v>43503</v>
      </c>
      <c r="U1027" s="177">
        <v>7670</v>
      </c>
      <c r="V1027" s="179">
        <v>30825504</v>
      </c>
      <c r="W1027" s="179">
        <v>231215954</v>
      </c>
      <c r="X1027" s="180">
        <v>44469</v>
      </c>
      <c r="Y1027" s="176" t="s">
        <v>6489</v>
      </c>
      <c r="Z1027" s="176" t="s">
        <v>6490</v>
      </c>
      <c r="AA1027" s="181" t="s">
        <v>5595</v>
      </c>
    </row>
    <row r="1028" spans="1:27" ht="15.75" customHeight="1" x14ac:dyDescent="0.2">
      <c r="A1028" s="177">
        <v>7672</v>
      </c>
      <c r="B1028" s="178" t="str">
        <f>VLOOKUP(A1028,'BASE REGISTRO AGOSTO'!$A$1:$T$889,2,FALSE)</f>
        <v xml:space="preserve">Delegación Presidencial Provincial de Choapa (ex Gobernación Provincial de Choapa)
</v>
      </c>
      <c r="C1028" s="178">
        <f>VLOOKUP(A1028,'BASE REGISTRO AGOSTO'!$A$1:$T$889,3,FALSE)</f>
        <v>605110436</v>
      </c>
      <c r="D1028" s="178" t="str">
        <f>VLOOKUP(A1028,'BASE REGISTRO AGOSTO'!$A$1:$T$889,4,FALSE)</f>
        <v>Gobernación Provincial</v>
      </c>
      <c r="E1028" s="178" t="str">
        <f>VLOOKUP(A1028,'BASE REGISTRO AGOSTO'!$A$1:$T$889,5,FALSE)</f>
        <v>Constitución Política de la República, artículo 105.</v>
      </c>
      <c r="F1028" s="178" t="str">
        <f>VLOOKUP(A1028,'BASE REGISTRO AGOSTO'!$A$1:$T$889,6,FALSE)</f>
        <v>Indefinida.</v>
      </c>
      <c r="G1028" s="178" t="str">
        <f>VLOOKUP(A1028,'BASE REGISTRO AGOSTO'!$A$1:$T$889,7,FALSE)</f>
        <v xml:space="preserve">D.F.L. Nº 19.175, que fija el texto refundido, coordinado, sistematizado y actualizado de la Ley Orgánica Constitucional sobre Gobierno y Administración Regional, específicamente los artículos 4º, letra a), 13, 14, 19 letras a) y b.
</v>
      </c>
      <c r="H1028" s="178" t="str">
        <f>VLOOKUP(A1028,'BASE REGISTRO AGOSTO'!$A$1:$T$889,8,FALSE)</f>
        <v>no tiene</v>
      </c>
      <c r="I1028" s="178">
        <f>VLOOKUP(A1028,'BASE REGISTRO AGOSTO'!$A$1:$T$889,9,FALSE)</f>
        <v>0</v>
      </c>
      <c r="J1028" s="178">
        <f>VLOOKUP(A1028,'BASE REGISTRO AGOSTO'!$A$1:$T$889,10,FALSE)</f>
        <v>0</v>
      </c>
      <c r="K1028" s="178" t="str">
        <f>VLOOKUP(A1028,'BASE REGISTRO AGOSTO'!$A$1:$T$889,11,FALSE)</f>
        <v xml:space="preserve">Gobernador Provincial Titular: Juan Pablo Gálvez Lillo, 
</v>
      </c>
      <c r="L1028" s="178" t="str">
        <f>VLOOKUP(A1028,'BASE REGISTRO AGOSTO'!$A$1:$T$889,12,FALSE)</f>
        <v xml:space="preserve">Calle Ecuador N° 220, comuna de Illapel, Región de Coquimbo.
</v>
      </c>
      <c r="M1028" s="178" t="str">
        <f>VLOOKUP(A1028,'BASE REGISTRO AGOSTO'!$A$1:$T$889,13,FALSE)</f>
        <v>IV</v>
      </c>
      <c r="N1028" s="178" t="str">
        <f>VLOOKUP(A1028,'BASE REGISTRO AGOSTO'!$A$1:$T$889,14,FALSE)</f>
        <v>Illapel</v>
      </c>
      <c r="O1028" s="178" t="str">
        <f>VLOOKUP(A1028,'BASE REGISTRO AGOSTO'!$A$1:$T$889,15,FALSE)</f>
        <v>Fono: 53 - 2422040</v>
      </c>
      <c r="P1028" s="178">
        <f>VLOOKUP(A1028,'BASE REGISTRO AGOSTO'!$A$1:$T$889,16,FALSE)</f>
        <v>0</v>
      </c>
      <c r="Q1028" s="178">
        <f>VLOOKUP(A1028,'BASE REGISTRO AGOSTO'!$A$1:$T$889,17,FALSE)</f>
        <v>0</v>
      </c>
      <c r="R1028" s="178">
        <f>VLOOKUP(A1028,'BASE REGISTRO AGOSTO'!$A$1:$T$889,18,FALSE)</f>
        <v>91001</v>
      </c>
      <c r="S1028" s="178" t="str">
        <f>VLOOKUP(A1028,'BASE REGISTRO AGOSTO'!$A$1:$T$889,19,FALSE)</f>
        <v>No se acompañan. Aplica Informe Jurídico Nº 09, de  fecha 14 de marzo de 2011 del Departamento Jurídico y Dictamen Nº 070791, de 2009, de la Contraloría General de la República.</v>
      </c>
      <c r="T1028" s="183">
        <f>VLOOKUP(A1028,'BASE REGISTRO AGOSTO'!$A$1:$T$889,20,FALSE)</f>
        <v>43553</v>
      </c>
      <c r="U1028" s="177">
        <v>7672</v>
      </c>
      <c r="V1028" s="179">
        <v>17477222</v>
      </c>
      <c r="W1028" s="179">
        <v>125996863</v>
      </c>
      <c r="X1028" s="180">
        <v>44469</v>
      </c>
      <c r="Y1028" s="176" t="s">
        <v>6489</v>
      </c>
      <c r="Z1028" s="176" t="s">
        <v>6490</v>
      </c>
      <c r="AA1028" s="181" t="s">
        <v>6524</v>
      </c>
    </row>
    <row r="1029" spans="1:27" ht="15.75" customHeight="1" x14ac:dyDescent="0.2">
      <c r="A1029" s="177">
        <v>7683</v>
      </c>
      <c r="B1029" s="178" t="str">
        <f>VLOOKUP(A1029,'BASE REGISTRO AGOSTO'!$A$1:$T$889,2,FALSE)</f>
        <v>ORGANIZACIÓN NO GUBERNAMENTAL DE DESARROLLO CORPORACIÓN PARA EL RECONOCIMIENTO, ESTUDIO Y APOYO DE LA PARTICIPACIÓN SOCIAL INCLUSIVA- ONG CREAPSI</v>
      </c>
      <c r="C1029" s="178">
        <f>VLOOKUP(A1029,'BASE REGISTRO AGOSTO'!$A$1:$T$889,3,FALSE)</f>
        <v>651822580</v>
      </c>
      <c r="D1029" s="178">
        <f>VLOOKUP(A1029,'BASE REGISTRO AGOSTO'!$A$1:$T$889,4,FALSE)</f>
        <v>0</v>
      </c>
      <c r="E1029" s="178" t="str">
        <f>VLOOKUP(A1029,'BASE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29" s="178" t="str">
        <f>VLOOKUP(A1029,'BASE REGISTRO AGOSTO'!$A$1:$T$889,6,FALSE)</f>
        <v>Certificado de Vigencia Folio Nº 500404676059, otorgado el 20 de agosto de 2021, del Servicio de Registro Civil e Identificación</v>
      </c>
      <c r="G1029" s="178" t="str">
        <f>VLOOKUP(A1029,'BASE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29" s="178" t="str">
        <f>VLOOKUP(A1029,'BASE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29" s="178" t="str">
        <f>VLOOKUP(A1029,'BASE REGISTRO AGOSTO'!$A$1:$T$889,9,FALSE)</f>
        <v>5 AÑOS</v>
      </c>
      <c r="J1029" s="178" t="str">
        <f>VLOOKUP(A1029,'BASE REGISTRO AGOSTO'!$A$1:$T$889,10,FALSE)</f>
        <v>06 de junio de 2019 al 06 de junio de 2024.</v>
      </c>
      <c r="K1029" s="178" t="str">
        <f>VLOOKUP(A1029,'BASE REGISTRO AGOSTO'!$A$1:$T$889,11,FALSE)</f>
        <v xml:space="preserve">Presidente:
Karen Edilia Briones Farias,
Director Ejecutivo. 
Ramiro Rodrigo González Figueroa, 
</v>
      </c>
      <c r="L1029" s="178" t="str">
        <f>VLOOKUP(A1029,'BASE REGISTRO AGOSTO'!$A$1:$T$889,12,FALSE)</f>
        <v xml:space="preserve">Calle General Velásquez N°1430, villa Carmen y Dolores, comuna de San Felipe, región de Valparaíso.
</v>
      </c>
      <c r="M1029" s="178" t="str">
        <f>VLOOKUP(A1029,'BASE REGISTRO AGOSTO'!$A$1:$T$889,13,FALSE)</f>
        <v>V</v>
      </c>
      <c r="N1029" s="178" t="str">
        <f>VLOOKUP(A1029,'BASE REGISTRO AGOSTO'!$A$1:$T$889,14,FALSE)</f>
        <v>San Felipe</v>
      </c>
      <c r="O1029" s="178" t="str">
        <f>VLOOKUP(A1029,'BASE REGISTRO AGOSTO'!$A$1:$T$889,15,FALSE)</f>
        <v>Teléfono: 34-223-6101</v>
      </c>
      <c r="P1029" s="178" t="str">
        <f>VLOOKUP(A1029,'BASE REGISTRO AGOSTO'!$A$1:$T$889,16,FALSE)</f>
        <v xml:space="preserve">Correo electrónico: ongcreapsi@gmail.com
</v>
      </c>
      <c r="Q1029" s="178">
        <f>VLOOKUP(A1029,'BASE REGISTRO AGOSTO'!$A$1:$T$889,17,FALSE)</f>
        <v>0</v>
      </c>
      <c r="R1029" s="178">
        <f>VLOOKUP(A1029,'BASE REGISTRO AGOSTO'!$A$1:$T$889,18,FALSE)</f>
        <v>93401</v>
      </c>
      <c r="S1029" s="178" t="str">
        <f>VLOOKUP(A1029,'BASE REGISTRO AGOSTO'!$A$1:$T$889,19,FALSE)</f>
        <v xml:space="preserve">Antecedentes financieros correspondientes al año 2020, aprobados por el Sub Depto de Supervisión Financiera Nacional. </v>
      </c>
      <c r="T1029" s="183">
        <f>VLOOKUP(A1029,'BASE REGISTRO AGOSTO'!$A$1:$T$889,20,FALSE)</f>
        <v>43644</v>
      </c>
      <c r="U1029" s="177">
        <v>7683</v>
      </c>
      <c r="V1029" s="179">
        <v>8479218</v>
      </c>
      <c r="W1029" s="179">
        <v>40649544</v>
      </c>
      <c r="X1029" s="180">
        <v>44469</v>
      </c>
      <c r="Y1029" s="176" t="s">
        <v>6489</v>
      </c>
      <c r="Z1029" s="176" t="s">
        <v>6490</v>
      </c>
      <c r="AA1029" s="181" t="s">
        <v>211</v>
      </c>
    </row>
    <row r="1030" spans="1:27" ht="15.75" customHeight="1" x14ac:dyDescent="0.2">
      <c r="A1030" s="177">
        <v>7683</v>
      </c>
      <c r="B1030" s="178" t="str">
        <f>VLOOKUP(A1030,'BASE REGISTRO AGOSTO'!$A$1:$T$889,2,FALSE)</f>
        <v>ORGANIZACIÓN NO GUBERNAMENTAL DE DESARROLLO CORPORACIÓN PARA EL RECONOCIMIENTO, ESTUDIO Y APOYO DE LA PARTICIPACIÓN SOCIAL INCLUSIVA- ONG CREAPSI</v>
      </c>
      <c r="C1030" s="178">
        <f>VLOOKUP(A1030,'BASE REGISTRO AGOSTO'!$A$1:$T$889,3,FALSE)</f>
        <v>651822580</v>
      </c>
      <c r="D1030" s="178">
        <f>VLOOKUP(A1030,'BASE REGISTRO AGOSTO'!$A$1:$T$889,4,FALSE)</f>
        <v>0</v>
      </c>
      <c r="E1030" s="178" t="str">
        <f>VLOOKUP(A1030,'BASE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0" s="178" t="str">
        <f>VLOOKUP(A1030,'BASE REGISTRO AGOSTO'!$A$1:$T$889,6,FALSE)</f>
        <v>Certificado de Vigencia Folio Nº 500404676059, otorgado el 20 de agosto de 2021, del Servicio de Registro Civil e Identificación</v>
      </c>
      <c r="G1030" s="178" t="str">
        <f>VLOOKUP(A1030,'BASE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0" s="178" t="str">
        <f>VLOOKUP(A1030,'BASE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0" s="178" t="str">
        <f>VLOOKUP(A1030,'BASE REGISTRO AGOSTO'!$A$1:$T$889,9,FALSE)</f>
        <v>5 AÑOS</v>
      </c>
      <c r="J1030" s="178" t="str">
        <f>VLOOKUP(A1030,'BASE REGISTRO AGOSTO'!$A$1:$T$889,10,FALSE)</f>
        <v>06 de junio de 2019 al 06 de junio de 2024.</v>
      </c>
      <c r="K1030" s="178" t="str">
        <f>VLOOKUP(A1030,'BASE REGISTRO AGOSTO'!$A$1:$T$889,11,FALSE)</f>
        <v xml:space="preserve">Presidente:
Karen Edilia Briones Farias,
Director Ejecutivo. 
Ramiro Rodrigo González Figueroa, 
</v>
      </c>
      <c r="L1030" s="178" t="str">
        <f>VLOOKUP(A1030,'BASE REGISTRO AGOSTO'!$A$1:$T$889,12,FALSE)</f>
        <v xml:space="preserve">Calle General Velásquez N°1430, villa Carmen y Dolores, comuna de San Felipe, región de Valparaíso.
</v>
      </c>
      <c r="M1030" s="178" t="str">
        <f>VLOOKUP(A1030,'BASE REGISTRO AGOSTO'!$A$1:$T$889,13,FALSE)</f>
        <v>V</v>
      </c>
      <c r="N1030" s="178" t="str">
        <f>VLOOKUP(A1030,'BASE REGISTRO AGOSTO'!$A$1:$T$889,14,FALSE)</f>
        <v>San Felipe</v>
      </c>
      <c r="O1030" s="178" t="str">
        <f>VLOOKUP(A1030,'BASE REGISTRO AGOSTO'!$A$1:$T$889,15,FALSE)</f>
        <v>Teléfono: 34-223-6101</v>
      </c>
      <c r="P1030" s="178" t="str">
        <f>VLOOKUP(A1030,'BASE REGISTRO AGOSTO'!$A$1:$T$889,16,FALSE)</f>
        <v xml:space="preserve">Correo electrónico: ongcreapsi@gmail.com
</v>
      </c>
      <c r="Q1030" s="178">
        <f>VLOOKUP(A1030,'BASE REGISTRO AGOSTO'!$A$1:$T$889,17,FALSE)</f>
        <v>0</v>
      </c>
      <c r="R1030" s="178">
        <f>VLOOKUP(A1030,'BASE REGISTRO AGOSTO'!$A$1:$T$889,18,FALSE)</f>
        <v>93401</v>
      </c>
      <c r="S1030" s="178" t="str">
        <f>VLOOKUP(A1030,'BASE REGISTRO AGOSTO'!$A$1:$T$889,19,FALSE)</f>
        <v xml:space="preserve">Antecedentes financieros correspondientes al año 2020, aprobados por el Sub Depto de Supervisión Financiera Nacional. </v>
      </c>
      <c r="T1030" s="183">
        <f>VLOOKUP(A1030,'BASE REGISTRO AGOSTO'!$A$1:$T$889,20,FALSE)</f>
        <v>43644</v>
      </c>
      <c r="U1030" s="177">
        <v>7683</v>
      </c>
      <c r="V1030" s="179">
        <v>22113576</v>
      </c>
      <c r="W1030" s="179">
        <v>83552697</v>
      </c>
      <c r="X1030" s="180">
        <v>44469</v>
      </c>
      <c r="Y1030" s="176" t="s">
        <v>6489</v>
      </c>
      <c r="Z1030" s="176" t="s">
        <v>6490</v>
      </c>
      <c r="AA1030" s="181" t="s">
        <v>6501</v>
      </c>
    </row>
    <row r="1031" spans="1:27" ht="15.75" customHeight="1" x14ac:dyDescent="0.2">
      <c r="A1031" s="177">
        <v>7683</v>
      </c>
      <c r="B1031" s="178" t="str">
        <f>VLOOKUP(A1031,'BASE REGISTRO AGOSTO'!$A$1:$T$889,2,FALSE)</f>
        <v>ORGANIZACIÓN NO GUBERNAMENTAL DE DESARROLLO CORPORACIÓN PARA EL RECONOCIMIENTO, ESTUDIO Y APOYO DE LA PARTICIPACIÓN SOCIAL INCLUSIVA- ONG CREAPSI</v>
      </c>
      <c r="C1031" s="178">
        <f>VLOOKUP(A1031,'BASE REGISTRO AGOSTO'!$A$1:$T$889,3,FALSE)</f>
        <v>651822580</v>
      </c>
      <c r="D1031" s="178">
        <f>VLOOKUP(A1031,'BASE REGISTRO AGOSTO'!$A$1:$T$889,4,FALSE)</f>
        <v>0</v>
      </c>
      <c r="E1031" s="178" t="str">
        <f>VLOOKUP(A1031,'BASE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1" s="178" t="str">
        <f>VLOOKUP(A1031,'BASE REGISTRO AGOSTO'!$A$1:$T$889,6,FALSE)</f>
        <v>Certificado de Vigencia Folio Nº 500404676059, otorgado el 20 de agosto de 2021, del Servicio de Registro Civil e Identificación</v>
      </c>
      <c r="G1031" s="178" t="str">
        <f>VLOOKUP(A1031,'BASE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1" s="178" t="str">
        <f>VLOOKUP(A1031,'BASE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1" s="178" t="str">
        <f>VLOOKUP(A1031,'BASE REGISTRO AGOSTO'!$A$1:$T$889,9,FALSE)</f>
        <v>5 AÑOS</v>
      </c>
      <c r="J1031" s="178" t="str">
        <f>VLOOKUP(A1031,'BASE REGISTRO AGOSTO'!$A$1:$T$889,10,FALSE)</f>
        <v>06 de junio de 2019 al 06 de junio de 2024.</v>
      </c>
      <c r="K1031" s="178" t="str">
        <f>VLOOKUP(A1031,'BASE REGISTRO AGOSTO'!$A$1:$T$889,11,FALSE)</f>
        <v xml:space="preserve">Presidente:
Karen Edilia Briones Farias,
Director Ejecutivo. 
Ramiro Rodrigo González Figueroa, 
</v>
      </c>
      <c r="L1031" s="178" t="str">
        <f>VLOOKUP(A1031,'BASE REGISTRO AGOSTO'!$A$1:$T$889,12,FALSE)</f>
        <v xml:space="preserve">Calle General Velásquez N°1430, villa Carmen y Dolores, comuna de San Felipe, región de Valparaíso.
</v>
      </c>
      <c r="M1031" s="178" t="str">
        <f>VLOOKUP(A1031,'BASE REGISTRO AGOSTO'!$A$1:$T$889,13,FALSE)</f>
        <v>V</v>
      </c>
      <c r="N1031" s="178" t="str">
        <f>VLOOKUP(A1031,'BASE REGISTRO AGOSTO'!$A$1:$T$889,14,FALSE)</f>
        <v>San Felipe</v>
      </c>
      <c r="O1031" s="178" t="str">
        <f>VLOOKUP(A1031,'BASE REGISTRO AGOSTO'!$A$1:$T$889,15,FALSE)</f>
        <v>Teléfono: 34-223-6101</v>
      </c>
      <c r="P1031" s="178" t="str">
        <f>VLOOKUP(A1031,'BASE REGISTRO AGOSTO'!$A$1:$T$889,16,FALSE)</f>
        <v xml:space="preserve">Correo electrónico: ongcreapsi@gmail.com
</v>
      </c>
      <c r="Q1031" s="178">
        <f>VLOOKUP(A1031,'BASE REGISTRO AGOSTO'!$A$1:$T$889,17,FALSE)</f>
        <v>0</v>
      </c>
      <c r="R1031" s="178">
        <f>VLOOKUP(A1031,'BASE REGISTRO AGOSTO'!$A$1:$T$889,18,FALSE)</f>
        <v>93401</v>
      </c>
      <c r="S1031" s="178" t="str">
        <f>VLOOKUP(A1031,'BASE REGISTRO AGOSTO'!$A$1:$T$889,19,FALSE)</f>
        <v xml:space="preserve">Antecedentes financieros correspondientes al año 2020, aprobados por el Sub Depto de Supervisión Financiera Nacional. </v>
      </c>
      <c r="T1031" s="183">
        <f>VLOOKUP(A1031,'BASE REGISTRO AGOSTO'!$A$1:$T$889,20,FALSE)</f>
        <v>43644</v>
      </c>
      <c r="U1031" s="177">
        <v>7683</v>
      </c>
      <c r="V1031" s="179">
        <v>8223710</v>
      </c>
      <c r="W1031" s="179">
        <v>40422697</v>
      </c>
      <c r="X1031" s="180">
        <v>44469</v>
      </c>
      <c r="Y1031" s="176" t="s">
        <v>6489</v>
      </c>
      <c r="Z1031" s="176" t="s">
        <v>6490</v>
      </c>
      <c r="AA1031" s="181" t="s">
        <v>6524</v>
      </c>
    </row>
    <row r="1032" spans="1:27" ht="15.75" customHeight="1" x14ac:dyDescent="0.2">
      <c r="A1032" s="177">
        <v>7683</v>
      </c>
      <c r="B1032" s="178" t="str">
        <f>VLOOKUP(A1032,'BASE REGISTRO AGOSTO'!$A$1:$T$889,2,FALSE)</f>
        <v>ORGANIZACIÓN NO GUBERNAMENTAL DE DESARROLLO CORPORACIÓN PARA EL RECONOCIMIENTO, ESTUDIO Y APOYO DE LA PARTICIPACIÓN SOCIAL INCLUSIVA- ONG CREAPSI</v>
      </c>
      <c r="C1032" s="178">
        <f>VLOOKUP(A1032,'BASE REGISTRO AGOSTO'!$A$1:$T$889,3,FALSE)</f>
        <v>651822580</v>
      </c>
      <c r="D1032" s="178">
        <f>VLOOKUP(A1032,'BASE REGISTRO AGOSTO'!$A$1:$T$889,4,FALSE)</f>
        <v>0</v>
      </c>
      <c r="E1032" s="178" t="str">
        <f>VLOOKUP(A1032,'BASE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2" s="178" t="str">
        <f>VLOOKUP(A1032,'BASE REGISTRO AGOSTO'!$A$1:$T$889,6,FALSE)</f>
        <v>Certificado de Vigencia Folio Nº 500404676059, otorgado el 20 de agosto de 2021, del Servicio de Registro Civil e Identificación</v>
      </c>
      <c r="G1032" s="178" t="str">
        <f>VLOOKUP(A1032,'BASE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2" s="178" t="str">
        <f>VLOOKUP(A1032,'BASE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2" s="178" t="str">
        <f>VLOOKUP(A1032,'BASE REGISTRO AGOSTO'!$A$1:$T$889,9,FALSE)</f>
        <v>5 AÑOS</v>
      </c>
      <c r="J1032" s="178" t="str">
        <f>VLOOKUP(A1032,'BASE REGISTRO AGOSTO'!$A$1:$T$889,10,FALSE)</f>
        <v>06 de junio de 2019 al 06 de junio de 2024.</v>
      </c>
      <c r="K1032" s="178" t="str">
        <f>VLOOKUP(A1032,'BASE REGISTRO AGOSTO'!$A$1:$T$889,11,FALSE)</f>
        <v xml:space="preserve">Presidente:
Karen Edilia Briones Farias,
Director Ejecutivo. 
Ramiro Rodrigo González Figueroa, 
</v>
      </c>
      <c r="L1032" s="178" t="str">
        <f>VLOOKUP(A1032,'BASE REGISTRO AGOSTO'!$A$1:$T$889,12,FALSE)</f>
        <v xml:space="preserve">Calle General Velásquez N°1430, villa Carmen y Dolores, comuna de San Felipe, región de Valparaíso.
</v>
      </c>
      <c r="M1032" s="178" t="str">
        <f>VLOOKUP(A1032,'BASE REGISTRO AGOSTO'!$A$1:$T$889,13,FALSE)</f>
        <v>V</v>
      </c>
      <c r="N1032" s="178" t="str">
        <f>VLOOKUP(A1032,'BASE REGISTRO AGOSTO'!$A$1:$T$889,14,FALSE)</f>
        <v>San Felipe</v>
      </c>
      <c r="O1032" s="178" t="str">
        <f>VLOOKUP(A1032,'BASE REGISTRO AGOSTO'!$A$1:$T$889,15,FALSE)</f>
        <v>Teléfono: 34-223-6101</v>
      </c>
      <c r="P1032" s="178" t="str">
        <f>VLOOKUP(A1032,'BASE REGISTRO AGOSTO'!$A$1:$T$889,16,FALSE)</f>
        <v xml:space="preserve">Correo electrónico: ongcreapsi@gmail.com
</v>
      </c>
      <c r="Q1032" s="178">
        <f>VLOOKUP(A1032,'BASE REGISTRO AGOSTO'!$A$1:$T$889,17,FALSE)</f>
        <v>0</v>
      </c>
      <c r="R1032" s="178">
        <f>VLOOKUP(A1032,'BASE REGISTRO AGOSTO'!$A$1:$T$889,18,FALSE)</f>
        <v>93401</v>
      </c>
      <c r="S1032" s="178" t="str">
        <f>VLOOKUP(A1032,'BASE REGISTRO AGOSTO'!$A$1:$T$889,19,FALSE)</f>
        <v xml:space="preserve">Antecedentes financieros correspondientes al año 2020, aprobados por el Sub Depto de Supervisión Financiera Nacional. </v>
      </c>
      <c r="T1032" s="183">
        <f>VLOOKUP(A1032,'BASE REGISTRO AGOSTO'!$A$1:$T$889,20,FALSE)</f>
        <v>43644</v>
      </c>
      <c r="U1032" s="177">
        <v>7683</v>
      </c>
      <c r="V1032" s="179">
        <v>20845919</v>
      </c>
      <c r="W1032" s="179">
        <v>72002934</v>
      </c>
      <c r="X1032" s="180">
        <v>44469</v>
      </c>
      <c r="Y1032" s="176" t="s">
        <v>6489</v>
      </c>
      <c r="Z1032" s="176" t="s">
        <v>6490</v>
      </c>
      <c r="AA1032" s="181" t="s">
        <v>6525</v>
      </c>
    </row>
    <row r="1033" spans="1:27" ht="15.75" customHeight="1" x14ac:dyDescent="0.2">
      <c r="A1033" s="177">
        <v>7683</v>
      </c>
      <c r="B1033" s="178" t="str">
        <f>VLOOKUP(A1033,'BASE REGISTRO AGOSTO'!$A$1:$T$889,2,FALSE)</f>
        <v>ORGANIZACIÓN NO GUBERNAMENTAL DE DESARROLLO CORPORACIÓN PARA EL RECONOCIMIENTO, ESTUDIO Y APOYO DE LA PARTICIPACIÓN SOCIAL INCLUSIVA- ONG CREAPSI</v>
      </c>
      <c r="C1033" s="178">
        <f>VLOOKUP(A1033,'BASE REGISTRO AGOSTO'!$A$1:$T$889,3,FALSE)</f>
        <v>651822580</v>
      </c>
      <c r="D1033" s="178">
        <f>VLOOKUP(A1033,'BASE REGISTRO AGOSTO'!$A$1:$T$889,4,FALSE)</f>
        <v>0</v>
      </c>
      <c r="E1033" s="178" t="str">
        <f>VLOOKUP(A1033,'BASE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3" s="178" t="str">
        <f>VLOOKUP(A1033,'BASE REGISTRO AGOSTO'!$A$1:$T$889,6,FALSE)</f>
        <v>Certificado de Vigencia Folio Nº 500404676059, otorgado el 20 de agosto de 2021, del Servicio de Registro Civil e Identificación</v>
      </c>
      <c r="G1033" s="178" t="str">
        <f>VLOOKUP(A1033,'BASE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3" s="178" t="str">
        <f>VLOOKUP(A1033,'BASE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3" s="178" t="str">
        <f>VLOOKUP(A1033,'BASE REGISTRO AGOSTO'!$A$1:$T$889,9,FALSE)</f>
        <v>5 AÑOS</v>
      </c>
      <c r="J1033" s="178" t="str">
        <f>VLOOKUP(A1033,'BASE REGISTRO AGOSTO'!$A$1:$T$889,10,FALSE)</f>
        <v>06 de junio de 2019 al 06 de junio de 2024.</v>
      </c>
      <c r="K1033" s="178" t="str">
        <f>VLOOKUP(A1033,'BASE REGISTRO AGOSTO'!$A$1:$T$889,11,FALSE)</f>
        <v xml:space="preserve">Presidente:
Karen Edilia Briones Farias,
Director Ejecutivo. 
Ramiro Rodrigo González Figueroa, 
</v>
      </c>
      <c r="L1033" s="178" t="str">
        <f>VLOOKUP(A1033,'BASE REGISTRO AGOSTO'!$A$1:$T$889,12,FALSE)</f>
        <v xml:space="preserve">Calle General Velásquez N°1430, villa Carmen y Dolores, comuna de San Felipe, región de Valparaíso.
</v>
      </c>
      <c r="M1033" s="178" t="str">
        <f>VLOOKUP(A1033,'BASE REGISTRO AGOSTO'!$A$1:$T$889,13,FALSE)</f>
        <v>V</v>
      </c>
      <c r="N1033" s="178" t="str">
        <f>VLOOKUP(A1033,'BASE REGISTRO AGOSTO'!$A$1:$T$889,14,FALSE)</f>
        <v>San Felipe</v>
      </c>
      <c r="O1033" s="178" t="str">
        <f>VLOOKUP(A1033,'BASE REGISTRO AGOSTO'!$A$1:$T$889,15,FALSE)</f>
        <v>Teléfono: 34-223-6101</v>
      </c>
      <c r="P1033" s="178" t="str">
        <f>VLOOKUP(A1033,'BASE REGISTRO AGOSTO'!$A$1:$T$889,16,FALSE)</f>
        <v xml:space="preserve">Correo electrónico: ongcreapsi@gmail.com
</v>
      </c>
      <c r="Q1033" s="178">
        <f>VLOOKUP(A1033,'BASE REGISTRO AGOSTO'!$A$1:$T$889,17,FALSE)</f>
        <v>0</v>
      </c>
      <c r="R1033" s="178">
        <f>VLOOKUP(A1033,'BASE REGISTRO AGOSTO'!$A$1:$T$889,18,FALSE)</f>
        <v>93401</v>
      </c>
      <c r="S1033" s="178" t="str">
        <f>VLOOKUP(A1033,'BASE REGISTRO AGOSTO'!$A$1:$T$889,19,FALSE)</f>
        <v xml:space="preserve">Antecedentes financieros correspondientes al año 2020, aprobados por el Sub Depto de Supervisión Financiera Nacional. </v>
      </c>
      <c r="T1033" s="183">
        <f>VLOOKUP(A1033,'BASE REGISTRO AGOSTO'!$A$1:$T$889,20,FALSE)</f>
        <v>43644</v>
      </c>
      <c r="U1033" s="177">
        <v>7683</v>
      </c>
      <c r="V1033" s="179">
        <v>12282190</v>
      </c>
      <c r="W1033" s="179">
        <v>53579645</v>
      </c>
      <c r="X1033" s="180">
        <v>44469</v>
      </c>
      <c r="Y1033" s="176" t="s">
        <v>6489</v>
      </c>
      <c r="Z1033" s="176" t="s">
        <v>6490</v>
      </c>
      <c r="AA1033" s="181" t="s">
        <v>6563</v>
      </c>
    </row>
    <row r="1034" spans="1:27" ht="15.75" customHeight="1" x14ac:dyDescent="0.2">
      <c r="A1034" s="177">
        <v>7683</v>
      </c>
      <c r="B1034" s="178" t="str">
        <f>VLOOKUP(A1034,'BASE REGISTRO AGOSTO'!$A$1:$T$889,2,FALSE)</f>
        <v>ORGANIZACIÓN NO GUBERNAMENTAL DE DESARROLLO CORPORACIÓN PARA EL RECONOCIMIENTO, ESTUDIO Y APOYO DE LA PARTICIPACIÓN SOCIAL INCLUSIVA- ONG CREAPSI</v>
      </c>
      <c r="C1034" s="178">
        <f>VLOOKUP(A1034,'BASE REGISTRO AGOSTO'!$A$1:$T$889,3,FALSE)</f>
        <v>651822580</v>
      </c>
      <c r="D1034" s="178">
        <f>VLOOKUP(A1034,'BASE REGISTRO AGOSTO'!$A$1:$T$889,4,FALSE)</f>
        <v>0</v>
      </c>
      <c r="E1034" s="178" t="str">
        <f>VLOOKUP(A1034,'BASE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4" s="178" t="str">
        <f>VLOOKUP(A1034,'BASE REGISTRO AGOSTO'!$A$1:$T$889,6,FALSE)</f>
        <v>Certificado de Vigencia Folio Nº 500404676059, otorgado el 20 de agosto de 2021, del Servicio de Registro Civil e Identificación</v>
      </c>
      <c r="G1034" s="178" t="str">
        <f>VLOOKUP(A1034,'BASE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4" s="178" t="str">
        <f>VLOOKUP(A1034,'BASE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4" s="178" t="str">
        <f>VLOOKUP(A1034,'BASE REGISTRO AGOSTO'!$A$1:$T$889,9,FALSE)</f>
        <v>5 AÑOS</v>
      </c>
      <c r="J1034" s="178" t="str">
        <f>VLOOKUP(A1034,'BASE REGISTRO AGOSTO'!$A$1:$T$889,10,FALSE)</f>
        <v>06 de junio de 2019 al 06 de junio de 2024.</v>
      </c>
      <c r="K1034" s="178" t="str">
        <f>VLOOKUP(A1034,'BASE REGISTRO AGOSTO'!$A$1:$T$889,11,FALSE)</f>
        <v xml:space="preserve">Presidente:
Karen Edilia Briones Farias,
Director Ejecutivo. 
Ramiro Rodrigo González Figueroa, 
</v>
      </c>
      <c r="L1034" s="178" t="str">
        <f>VLOOKUP(A1034,'BASE REGISTRO AGOSTO'!$A$1:$T$889,12,FALSE)</f>
        <v xml:space="preserve">Calle General Velásquez N°1430, villa Carmen y Dolores, comuna de San Felipe, región de Valparaíso.
</v>
      </c>
      <c r="M1034" s="178" t="str">
        <f>VLOOKUP(A1034,'BASE REGISTRO AGOSTO'!$A$1:$T$889,13,FALSE)</f>
        <v>V</v>
      </c>
      <c r="N1034" s="178" t="str">
        <f>VLOOKUP(A1034,'BASE REGISTRO AGOSTO'!$A$1:$T$889,14,FALSE)</f>
        <v>San Felipe</v>
      </c>
      <c r="O1034" s="178" t="str">
        <f>VLOOKUP(A1034,'BASE REGISTRO AGOSTO'!$A$1:$T$889,15,FALSE)</f>
        <v>Teléfono: 34-223-6101</v>
      </c>
      <c r="P1034" s="178" t="str">
        <f>VLOOKUP(A1034,'BASE REGISTRO AGOSTO'!$A$1:$T$889,16,FALSE)</f>
        <v xml:space="preserve">Correo electrónico: ongcreapsi@gmail.com
</v>
      </c>
      <c r="Q1034" s="178">
        <f>VLOOKUP(A1034,'BASE REGISTRO AGOSTO'!$A$1:$T$889,17,FALSE)</f>
        <v>0</v>
      </c>
      <c r="R1034" s="178">
        <f>VLOOKUP(A1034,'BASE REGISTRO AGOSTO'!$A$1:$T$889,18,FALSE)</f>
        <v>93401</v>
      </c>
      <c r="S1034" s="178" t="str">
        <f>VLOOKUP(A1034,'BASE REGISTRO AGOSTO'!$A$1:$T$889,19,FALSE)</f>
        <v xml:space="preserve">Antecedentes financieros correspondientes al año 2020, aprobados por el Sub Depto de Supervisión Financiera Nacional. </v>
      </c>
      <c r="T1034" s="183">
        <f>VLOOKUP(A1034,'BASE REGISTRO AGOSTO'!$A$1:$T$889,20,FALSE)</f>
        <v>43644</v>
      </c>
      <c r="U1034" s="177">
        <v>7683</v>
      </c>
      <c r="V1034" s="179">
        <v>29104223</v>
      </c>
      <c r="W1034" s="179">
        <v>147911144</v>
      </c>
      <c r="X1034" s="180">
        <v>44469</v>
      </c>
      <c r="Y1034" s="176" t="s">
        <v>6489</v>
      </c>
      <c r="Z1034" s="176" t="s">
        <v>6490</v>
      </c>
      <c r="AA1034" s="181" t="s">
        <v>6564</v>
      </c>
    </row>
    <row r="1035" spans="1:27" ht="15.75" customHeight="1" x14ac:dyDescent="0.2">
      <c r="A1035" s="177">
        <v>7683</v>
      </c>
      <c r="B1035" s="178" t="str">
        <f>VLOOKUP(A1035,'BASE REGISTRO AGOSTO'!$A$1:$T$889,2,FALSE)</f>
        <v>ORGANIZACIÓN NO GUBERNAMENTAL DE DESARROLLO CORPORACIÓN PARA EL RECONOCIMIENTO, ESTUDIO Y APOYO DE LA PARTICIPACIÓN SOCIAL INCLUSIVA- ONG CREAPSI</v>
      </c>
      <c r="C1035" s="178">
        <f>VLOOKUP(A1035,'BASE REGISTRO AGOSTO'!$A$1:$T$889,3,FALSE)</f>
        <v>651822580</v>
      </c>
      <c r="D1035" s="178">
        <f>VLOOKUP(A1035,'BASE REGISTRO AGOSTO'!$A$1:$T$889,4,FALSE)</f>
        <v>0</v>
      </c>
      <c r="E1035" s="178" t="str">
        <f>VLOOKUP(A1035,'BASE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5" s="178" t="str">
        <f>VLOOKUP(A1035,'BASE REGISTRO AGOSTO'!$A$1:$T$889,6,FALSE)</f>
        <v>Certificado de Vigencia Folio Nº 500404676059, otorgado el 20 de agosto de 2021, del Servicio de Registro Civil e Identificación</v>
      </c>
      <c r="G1035" s="178" t="str">
        <f>VLOOKUP(A1035,'BASE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5" s="178" t="str">
        <f>VLOOKUP(A1035,'BASE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5" s="178" t="str">
        <f>VLOOKUP(A1035,'BASE REGISTRO AGOSTO'!$A$1:$T$889,9,FALSE)</f>
        <v>5 AÑOS</v>
      </c>
      <c r="J1035" s="178" t="str">
        <f>VLOOKUP(A1035,'BASE REGISTRO AGOSTO'!$A$1:$T$889,10,FALSE)</f>
        <v>06 de junio de 2019 al 06 de junio de 2024.</v>
      </c>
      <c r="K1035" s="178" t="str">
        <f>VLOOKUP(A1035,'BASE REGISTRO AGOSTO'!$A$1:$T$889,11,FALSE)</f>
        <v xml:space="preserve">Presidente:
Karen Edilia Briones Farias,
Director Ejecutivo. 
Ramiro Rodrigo González Figueroa, 
</v>
      </c>
      <c r="L1035" s="178" t="str">
        <f>VLOOKUP(A1035,'BASE REGISTRO AGOSTO'!$A$1:$T$889,12,FALSE)</f>
        <v xml:space="preserve">Calle General Velásquez N°1430, villa Carmen y Dolores, comuna de San Felipe, región de Valparaíso.
</v>
      </c>
      <c r="M1035" s="178" t="str">
        <f>VLOOKUP(A1035,'BASE REGISTRO AGOSTO'!$A$1:$T$889,13,FALSE)</f>
        <v>V</v>
      </c>
      <c r="N1035" s="178" t="str">
        <f>VLOOKUP(A1035,'BASE REGISTRO AGOSTO'!$A$1:$T$889,14,FALSE)</f>
        <v>San Felipe</v>
      </c>
      <c r="O1035" s="178" t="str">
        <f>VLOOKUP(A1035,'BASE REGISTRO AGOSTO'!$A$1:$T$889,15,FALSE)</f>
        <v>Teléfono: 34-223-6101</v>
      </c>
      <c r="P1035" s="178" t="str">
        <f>VLOOKUP(A1035,'BASE REGISTRO AGOSTO'!$A$1:$T$889,16,FALSE)</f>
        <v xml:space="preserve">Correo electrónico: ongcreapsi@gmail.com
</v>
      </c>
      <c r="Q1035" s="178">
        <f>VLOOKUP(A1035,'BASE REGISTRO AGOSTO'!$A$1:$T$889,17,FALSE)</f>
        <v>0</v>
      </c>
      <c r="R1035" s="178">
        <f>VLOOKUP(A1035,'BASE REGISTRO AGOSTO'!$A$1:$T$889,18,FALSE)</f>
        <v>93401</v>
      </c>
      <c r="S1035" s="178" t="str">
        <f>VLOOKUP(A1035,'BASE REGISTRO AGOSTO'!$A$1:$T$889,19,FALSE)</f>
        <v xml:space="preserve">Antecedentes financieros correspondientes al año 2020, aprobados por el Sub Depto de Supervisión Financiera Nacional. </v>
      </c>
      <c r="T1035" s="183">
        <f>VLOOKUP(A1035,'BASE REGISTRO AGOSTO'!$A$1:$T$889,20,FALSE)</f>
        <v>43644</v>
      </c>
      <c r="U1035" s="177">
        <v>7683</v>
      </c>
      <c r="V1035" s="179">
        <v>10971536</v>
      </c>
      <c r="W1035" s="179">
        <v>26984048</v>
      </c>
      <c r="X1035" s="180">
        <v>44469</v>
      </c>
      <c r="Y1035" s="176" t="s">
        <v>6489</v>
      </c>
      <c r="Z1035" s="176" t="s">
        <v>6490</v>
      </c>
      <c r="AA1035" s="181" t="s">
        <v>6495</v>
      </c>
    </row>
    <row r="1036" spans="1:27" ht="15.75" customHeight="1" x14ac:dyDescent="0.2">
      <c r="A1036" s="177">
        <v>7683</v>
      </c>
      <c r="B1036" s="178" t="str">
        <f>VLOOKUP(A1036,'BASE REGISTRO AGOSTO'!$A$1:$T$889,2,FALSE)</f>
        <v>ORGANIZACIÓN NO GUBERNAMENTAL DE DESARROLLO CORPORACIÓN PARA EL RECONOCIMIENTO, ESTUDIO Y APOYO DE LA PARTICIPACIÓN SOCIAL INCLUSIVA- ONG CREAPSI</v>
      </c>
      <c r="C1036" s="178">
        <f>VLOOKUP(A1036,'BASE REGISTRO AGOSTO'!$A$1:$T$889,3,FALSE)</f>
        <v>651822580</v>
      </c>
      <c r="D1036" s="178">
        <f>VLOOKUP(A1036,'BASE REGISTRO AGOSTO'!$A$1:$T$889,4,FALSE)</f>
        <v>0</v>
      </c>
      <c r="E1036" s="178" t="str">
        <f>VLOOKUP(A1036,'BASE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6" s="178" t="str">
        <f>VLOOKUP(A1036,'BASE REGISTRO AGOSTO'!$A$1:$T$889,6,FALSE)</f>
        <v>Certificado de Vigencia Folio Nº 500404676059, otorgado el 20 de agosto de 2021, del Servicio de Registro Civil e Identificación</v>
      </c>
      <c r="G1036" s="178" t="str">
        <f>VLOOKUP(A1036,'BASE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6" s="178" t="str">
        <f>VLOOKUP(A1036,'BASE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6" s="178" t="str">
        <f>VLOOKUP(A1036,'BASE REGISTRO AGOSTO'!$A$1:$T$889,9,FALSE)</f>
        <v>5 AÑOS</v>
      </c>
      <c r="J1036" s="178" t="str">
        <f>VLOOKUP(A1036,'BASE REGISTRO AGOSTO'!$A$1:$T$889,10,FALSE)</f>
        <v>06 de junio de 2019 al 06 de junio de 2024.</v>
      </c>
      <c r="K1036" s="178" t="str">
        <f>VLOOKUP(A1036,'BASE REGISTRO AGOSTO'!$A$1:$T$889,11,FALSE)</f>
        <v xml:space="preserve">Presidente:
Karen Edilia Briones Farias,
Director Ejecutivo. 
Ramiro Rodrigo González Figueroa, 
</v>
      </c>
      <c r="L1036" s="178" t="str">
        <f>VLOOKUP(A1036,'BASE REGISTRO AGOSTO'!$A$1:$T$889,12,FALSE)</f>
        <v xml:space="preserve">Calle General Velásquez N°1430, villa Carmen y Dolores, comuna de San Felipe, región de Valparaíso.
</v>
      </c>
      <c r="M1036" s="178" t="str">
        <f>VLOOKUP(A1036,'BASE REGISTRO AGOSTO'!$A$1:$T$889,13,FALSE)</f>
        <v>V</v>
      </c>
      <c r="N1036" s="178" t="str">
        <f>VLOOKUP(A1036,'BASE REGISTRO AGOSTO'!$A$1:$T$889,14,FALSE)</f>
        <v>San Felipe</v>
      </c>
      <c r="O1036" s="178" t="str">
        <f>VLOOKUP(A1036,'BASE REGISTRO AGOSTO'!$A$1:$T$889,15,FALSE)</f>
        <v>Teléfono: 34-223-6101</v>
      </c>
      <c r="P1036" s="178" t="str">
        <f>VLOOKUP(A1036,'BASE REGISTRO AGOSTO'!$A$1:$T$889,16,FALSE)</f>
        <v xml:space="preserve">Correo electrónico: ongcreapsi@gmail.com
</v>
      </c>
      <c r="Q1036" s="178">
        <f>VLOOKUP(A1036,'BASE REGISTRO AGOSTO'!$A$1:$T$889,17,FALSE)</f>
        <v>0</v>
      </c>
      <c r="R1036" s="178">
        <f>VLOOKUP(A1036,'BASE REGISTRO AGOSTO'!$A$1:$T$889,18,FALSE)</f>
        <v>93401</v>
      </c>
      <c r="S1036" s="178" t="str">
        <f>VLOOKUP(A1036,'BASE REGISTRO AGOSTO'!$A$1:$T$889,19,FALSE)</f>
        <v xml:space="preserve">Antecedentes financieros correspondientes al año 2020, aprobados por el Sub Depto de Supervisión Financiera Nacional. </v>
      </c>
      <c r="T1036" s="183">
        <f>VLOOKUP(A1036,'BASE REGISTRO AGOSTO'!$A$1:$T$889,20,FALSE)</f>
        <v>43644</v>
      </c>
      <c r="U1036" s="177">
        <v>7683</v>
      </c>
      <c r="V1036" s="179">
        <v>11268064</v>
      </c>
      <c r="W1036" s="179">
        <v>23870504</v>
      </c>
      <c r="X1036" s="180">
        <v>44469</v>
      </c>
      <c r="Y1036" s="176" t="s">
        <v>6489</v>
      </c>
      <c r="Z1036" s="176" t="s">
        <v>6490</v>
      </c>
      <c r="AA1036" s="181" t="s">
        <v>6540</v>
      </c>
    </row>
    <row r="1037" spans="1:27" ht="15.75" customHeight="1" x14ac:dyDescent="0.2">
      <c r="A1037" s="177">
        <v>7683</v>
      </c>
      <c r="B1037" s="178" t="str">
        <f>VLOOKUP(A1037,'BASE REGISTRO AGOSTO'!$A$1:$T$889,2,FALSE)</f>
        <v>ORGANIZACIÓN NO GUBERNAMENTAL DE DESARROLLO CORPORACIÓN PARA EL RECONOCIMIENTO, ESTUDIO Y APOYO DE LA PARTICIPACIÓN SOCIAL INCLUSIVA- ONG CREAPSI</v>
      </c>
      <c r="C1037" s="178">
        <f>VLOOKUP(A1037,'BASE REGISTRO AGOSTO'!$A$1:$T$889,3,FALSE)</f>
        <v>651822580</v>
      </c>
      <c r="D1037" s="178">
        <f>VLOOKUP(A1037,'BASE REGISTRO AGOSTO'!$A$1:$T$889,4,FALSE)</f>
        <v>0</v>
      </c>
      <c r="E1037" s="178" t="str">
        <f>VLOOKUP(A1037,'BASE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7" s="178" t="str">
        <f>VLOOKUP(A1037,'BASE REGISTRO AGOSTO'!$A$1:$T$889,6,FALSE)</f>
        <v>Certificado de Vigencia Folio Nº 500404676059, otorgado el 20 de agosto de 2021, del Servicio de Registro Civil e Identificación</v>
      </c>
      <c r="G1037" s="178" t="str">
        <f>VLOOKUP(A1037,'BASE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7" s="178" t="str">
        <f>VLOOKUP(A1037,'BASE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7" s="178" t="str">
        <f>VLOOKUP(A1037,'BASE REGISTRO AGOSTO'!$A$1:$T$889,9,FALSE)</f>
        <v>5 AÑOS</v>
      </c>
      <c r="J1037" s="178" t="str">
        <f>VLOOKUP(A1037,'BASE REGISTRO AGOSTO'!$A$1:$T$889,10,FALSE)</f>
        <v>06 de junio de 2019 al 06 de junio de 2024.</v>
      </c>
      <c r="K1037" s="178" t="str">
        <f>VLOOKUP(A1037,'BASE REGISTRO AGOSTO'!$A$1:$T$889,11,FALSE)</f>
        <v xml:space="preserve">Presidente:
Karen Edilia Briones Farias,
Director Ejecutivo. 
Ramiro Rodrigo González Figueroa, 
</v>
      </c>
      <c r="L1037" s="178" t="str">
        <f>VLOOKUP(A1037,'BASE REGISTRO AGOSTO'!$A$1:$T$889,12,FALSE)</f>
        <v xml:space="preserve">Calle General Velásquez N°1430, villa Carmen y Dolores, comuna de San Felipe, región de Valparaíso.
</v>
      </c>
      <c r="M1037" s="178" t="str">
        <f>VLOOKUP(A1037,'BASE REGISTRO AGOSTO'!$A$1:$T$889,13,FALSE)</f>
        <v>V</v>
      </c>
      <c r="N1037" s="178" t="str">
        <f>VLOOKUP(A1037,'BASE REGISTRO AGOSTO'!$A$1:$T$889,14,FALSE)</f>
        <v>San Felipe</v>
      </c>
      <c r="O1037" s="178" t="str">
        <f>VLOOKUP(A1037,'BASE REGISTRO AGOSTO'!$A$1:$T$889,15,FALSE)</f>
        <v>Teléfono: 34-223-6101</v>
      </c>
      <c r="P1037" s="178" t="str">
        <f>VLOOKUP(A1037,'BASE REGISTRO AGOSTO'!$A$1:$T$889,16,FALSE)</f>
        <v xml:space="preserve">Correo electrónico: ongcreapsi@gmail.com
</v>
      </c>
      <c r="Q1037" s="178">
        <f>VLOOKUP(A1037,'BASE REGISTRO AGOSTO'!$A$1:$T$889,17,FALSE)</f>
        <v>0</v>
      </c>
      <c r="R1037" s="178">
        <f>VLOOKUP(A1037,'BASE REGISTRO AGOSTO'!$A$1:$T$889,18,FALSE)</f>
        <v>93401</v>
      </c>
      <c r="S1037" s="178" t="str">
        <f>VLOOKUP(A1037,'BASE REGISTRO AGOSTO'!$A$1:$T$889,19,FALSE)</f>
        <v xml:space="preserve">Antecedentes financieros correspondientes al año 2020, aprobados por el Sub Depto de Supervisión Financiera Nacional. </v>
      </c>
      <c r="T1037" s="183">
        <f>VLOOKUP(A1037,'BASE REGISTRO AGOSTO'!$A$1:$T$889,20,FALSE)</f>
        <v>43644</v>
      </c>
      <c r="U1037" s="177">
        <v>7683</v>
      </c>
      <c r="V1037" s="179">
        <v>7887645</v>
      </c>
      <c r="W1037" s="179">
        <v>41917201</v>
      </c>
      <c r="X1037" s="180">
        <v>44469</v>
      </c>
      <c r="Y1037" s="176" t="s">
        <v>6489</v>
      </c>
      <c r="Z1037" s="176" t="s">
        <v>6490</v>
      </c>
      <c r="AA1037" s="181" t="s">
        <v>181</v>
      </c>
    </row>
    <row r="1038" spans="1:27" ht="15.75" customHeight="1" x14ac:dyDescent="0.2">
      <c r="A1038" s="177">
        <v>7683</v>
      </c>
      <c r="B1038" s="178" t="str">
        <f>VLOOKUP(A1038,'BASE REGISTRO AGOSTO'!$A$1:$T$889,2,FALSE)</f>
        <v>ORGANIZACIÓN NO GUBERNAMENTAL DE DESARROLLO CORPORACIÓN PARA EL RECONOCIMIENTO, ESTUDIO Y APOYO DE LA PARTICIPACIÓN SOCIAL INCLUSIVA- ONG CREAPSI</v>
      </c>
      <c r="C1038" s="178">
        <f>VLOOKUP(A1038,'BASE REGISTRO AGOSTO'!$A$1:$T$889,3,FALSE)</f>
        <v>651822580</v>
      </c>
      <c r="D1038" s="178">
        <f>VLOOKUP(A1038,'BASE REGISTRO AGOSTO'!$A$1:$T$889,4,FALSE)</f>
        <v>0</v>
      </c>
      <c r="E1038" s="178" t="str">
        <f>VLOOKUP(A1038,'BASE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8" s="178" t="str">
        <f>VLOOKUP(A1038,'BASE REGISTRO AGOSTO'!$A$1:$T$889,6,FALSE)</f>
        <v>Certificado de Vigencia Folio Nº 500404676059, otorgado el 20 de agosto de 2021, del Servicio de Registro Civil e Identificación</v>
      </c>
      <c r="G1038" s="178" t="str">
        <f>VLOOKUP(A1038,'BASE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8" s="178" t="str">
        <f>VLOOKUP(A1038,'BASE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8" s="178" t="str">
        <f>VLOOKUP(A1038,'BASE REGISTRO AGOSTO'!$A$1:$T$889,9,FALSE)</f>
        <v>5 AÑOS</v>
      </c>
      <c r="J1038" s="178" t="str">
        <f>VLOOKUP(A1038,'BASE REGISTRO AGOSTO'!$A$1:$T$889,10,FALSE)</f>
        <v>06 de junio de 2019 al 06 de junio de 2024.</v>
      </c>
      <c r="K1038" s="178" t="str">
        <f>VLOOKUP(A1038,'BASE REGISTRO AGOSTO'!$A$1:$T$889,11,FALSE)</f>
        <v xml:space="preserve">Presidente:
Karen Edilia Briones Farias,
Director Ejecutivo. 
Ramiro Rodrigo González Figueroa, 
</v>
      </c>
      <c r="L1038" s="178" t="str">
        <f>VLOOKUP(A1038,'BASE REGISTRO AGOSTO'!$A$1:$T$889,12,FALSE)</f>
        <v xml:space="preserve">Calle General Velásquez N°1430, villa Carmen y Dolores, comuna de San Felipe, región de Valparaíso.
</v>
      </c>
      <c r="M1038" s="178" t="str">
        <f>VLOOKUP(A1038,'BASE REGISTRO AGOSTO'!$A$1:$T$889,13,FALSE)</f>
        <v>V</v>
      </c>
      <c r="N1038" s="178" t="str">
        <f>VLOOKUP(A1038,'BASE REGISTRO AGOSTO'!$A$1:$T$889,14,FALSE)</f>
        <v>San Felipe</v>
      </c>
      <c r="O1038" s="178" t="str">
        <f>VLOOKUP(A1038,'BASE REGISTRO AGOSTO'!$A$1:$T$889,15,FALSE)</f>
        <v>Teléfono: 34-223-6101</v>
      </c>
      <c r="P1038" s="178" t="str">
        <f>VLOOKUP(A1038,'BASE REGISTRO AGOSTO'!$A$1:$T$889,16,FALSE)</f>
        <v xml:space="preserve">Correo electrónico: ongcreapsi@gmail.com
</v>
      </c>
      <c r="Q1038" s="178">
        <f>VLOOKUP(A1038,'BASE REGISTRO AGOSTO'!$A$1:$T$889,17,FALSE)</f>
        <v>0</v>
      </c>
      <c r="R1038" s="178">
        <f>VLOOKUP(A1038,'BASE REGISTRO AGOSTO'!$A$1:$T$889,18,FALSE)</f>
        <v>93401</v>
      </c>
      <c r="S1038" s="178" t="str">
        <f>VLOOKUP(A1038,'BASE REGISTRO AGOSTO'!$A$1:$T$889,19,FALSE)</f>
        <v xml:space="preserve">Antecedentes financieros correspondientes al año 2020, aprobados por el Sub Depto de Supervisión Financiera Nacional. </v>
      </c>
      <c r="T1038" s="183">
        <f>VLOOKUP(A1038,'BASE REGISTRO AGOSTO'!$A$1:$T$889,20,FALSE)</f>
        <v>43644</v>
      </c>
      <c r="U1038" s="177">
        <v>7683</v>
      </c>
      <c r="V1038" s="179">
        <v>6227088</v>
      </c>
      <c r="W1038" s="179">
        <v>20312168</v>
      </c>
      <c r="X1038" s="180">
        <v>44469</v>
      </c>
      <c r="Y1038" s="176" t="s">
        <v>6489</v>
      </c>
      <c r="Z1038" s="176" t="s">
        <v>6490</v>
      </c>
      <c r="AA1038" s="181" t="s">
        <v>6546</v>
      </c>
    </row>
    <row r="1039" spans="1:27" ht="15.75" customHeight="1" x14ac:dyDescent="0.2">
      <c r="A1039" s="177">
        <v>7683</v>
      </c>
      <c r="B1039" s="178" t="str">
        <f>VLOOKUP(A1039,'BASE REGISTRO AGOSTO'!$A$1:$T$889,2,FALSE)</f>
        <v>ORGANIZACIÓN NO GUBERNAMENTAL DE DESARROLLO CORPORACIÓN PARA EL RECONOCIMIENTO, ESTUDIO Y APOYO DE LA PARTICIPACIÓN SOCIAL INCLUSIVA- ONG CREAPSI</v>
      </c>
      <c r="C1039" s="178">
        <f>VLOOKUP(A1039,'BASE REGISTRO AGOSTO'!$A$1:$T$889,3,FALSE)</f>
        <v>651822580</v>
      </c>
      <c r="D1039" s="178">
        <f>VLOOKUP(A1039,'BASE REGISTRO AGOSTO'!$A$1:$T$889,4,FALSE)</f>
        <v>0</v>
      </c>
      <c r="E1039" s="178" t="str">
        <f>VLOOKUP(A1039,'BASE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39" s="178" t="str">
        <f>VLOOKUP(A1039,'BASE REGISTRO AGOSTO'!$A$1:$T$889,6,FALSE)</f>
        <v>Certificado de Vigencia Folio Nº 500404676059, otorgado el 20 de agosto de 2021, del Servicio de Registro Civil e Identificación</v>
      </c>
      <c r="G1039" s="178" t="str">
        <f>VLOOKUP(A1039,'BASE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39" s="178" t="str">
        <f>VLOOKUP(A1039,'BASE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39" s="178" t="str">
        <f>VLOOKUP(A1039,'BASE REGISTRO AGOSTO'!$A$1:$T$889,9,FALSE)</f>
        <v>5 AÑOS</v>
      </c>
      <c r="J1039" s="178" t="str">
        <f>VLOOKUP(A1039,'BASE REGISTRO AGOSTO'!$A$1:$T$889,10,FALSE)</f>
        <v>06 de junio de 2019 al 06 de junio de 2024.</v>
      </c>
      <c r="K1039" s="178" t="str">
        <f>VLOOKUP(A1039,'BASE REGISTRO AGOSTO'!$A$1:$T$889,11,FALSE)</f>
        <v xml:space="preserve">Presidente:
Karen Edilia Briones Farias,
Director Ejecutivo. 
Ramiro Rodrigo González Figueroa, 
</v>
      </c>
      <c r="L1039" s="178" t="str">
        <f>VLOOKUP(A1039,'BASE REGISTRO AGOSTO'!$A$1:$T$889,12,FALSE)</f>
        <v xml:space="preserve">Calle General Velásquez N°1430, villa Carmen y Dolores, comuna de San Felipe, región de Valparaíso.
</v>
      </c>
      <c r="M1039" s="178" t="str">
        <f>VLOOKUP(A1039,'BASE REGISTRO AGOSTO'!$A$1:$T$889,13,FALSE)</f>
        <v>V</v>
      </c>
      <c r="N1039" s="178" t="str">
        <f>VLOOKUP(A1039,'BASE REGISTRO AGOSTO'!$A$1:$T$889,14,FALSE)</f>
        <v>San Felipe</v>
      </c>
      <c r="O1039" s="178" t="str">
        <f>VLOOKUP(A1039,'BASE REGISTRO AGOSTO'!$A$1:$T$889,15,FALSE)</f>
        <v>Teléfono: 34-223-6101</v>
      </c>
      <c r="P1039" s="178" t="str">
        <f>VLOOKUP(A1039,'BASE REGISTRO AGOSTO'!$A$1:$T$889,16,FALSE)</f>
        <v xml:space="preserve">Correo electrónico: ongcreapsi@gmail.com
</v>
      </c>
      <c r="Q1039" s="178">
        <f>VLOOKUP(A1039,'BASE REGISTRO AGOSTO'!$A$1:$T$889,17,FALSE)</f>
        <v>0</v>
      </c>
      <c r="R1039" s="178">
        <f>VLOOKUP(A1039,'BASE REGISTRO AGOSTO'!$A$1:$T$889,18,FALSE)</f>
        <v>93401</v>
      </c>
      <c r="S1039" s="178" t="str">
        <f>VLOOKUP(A1039,'BASE REGISTRO AGOSTO'!$A$1:$T$889,19,FALSE)</f>
        <v xml:space="preserve">Antecedentes financieros correspondientes al año 2020, aprobados por el Sub Depto de Supervisión Financiera Nacional. </v>
      </c>
      <c r="T1039" s="183">
        <f>VLOOKUP(A1039,'BASE REGISTRO AGOSTO'!$A$1:$T$889,20,FALSE)</f>
        <v>43644</v>
      </c>
      <c r="U1039" s="177">
        <v>7683</v>
      </c>
      <c r="V1039" s="179">
        <v>7155221</v>
      </c>
      <c r="W1039" s="179">
        <v>32283005</v>
      </c>
      <c r="X1039" s="180">
        <v>44469</v>
      </c>
      <c r="Y1039" s="176" t="s">
        <v>6489</v>
      </c>
      <c r="Z1039" s="176" t="s">
        <v>6490</v>
      </c>
      <c r="AA1039" s="181" t="s">
        <v>7480</v>
      </c>
    </row>
    <row r="1040" spans="1:27" ht="15.75" customHeight="1" x14ac:dyDescent="0.2">
      <c r="A1040" s="177">
        <v>7683</v>
      </c>
      <c r="B1040" s="178" t="str">
        <f>VLOOKUP(A1040,'BASE REGISTRO AGOSTO'!$A$1:$T$889,2,FALSE)</f>
        <v>ORGANIZACIÓN NO GUBERNAMENTAL DE DESARROLLO CORPORACIÓN PARA EL RECONOCIMIENTO, ESTUDIO Y APOYO DE LA PARTICIPACIÓN SOCIAL INCLUSIVA- ONG CREAPSI</v>
      </c>
      <c r="C1040" s="178">
        <f>VLOOKUP(A1040,'BASE REGISTRO AGOSTO'!$A$1:$T$889,3,FALSE)</f>
        <v>651822580</v>
      </c>
      <c r="D1040" s="178">
        <f>VLOOKUP(A1040,'BASE REGISTRO AGOSTO'!$A$1:$T$889,4,FALSE)</f>
        <v>0</v>
      </c>
      <c r="E1040" s="178" t="str">
        <f>VLOOKUP(A1040,'BASE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40" s="178" t="str">
        <f>VLOOKUP(A1040,'BASE REGISTRO AGOSTO'!$A$1:$T$889,6,FALSE)</f>
        <v>Certificado de Vigencia Folio Nº 500404676059, otorgado el 20 de agosto de 2021, del Servicio de Registro Civil e Identificación</v>
      </c>
      <c r="G1040" s="178" t="str">
        <f>VLOOKUP(A1040,'BASE REGISTRO AGOSTO'!$A$1:$T$889,7,FALSE)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40" s="178" t="str">
        <f>VLOOKUP(A1040,'BASE REGISTRO AGOSTO'!$A$1:$T$889,8,FALSE)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40" s="178" t="str">
        <f>VLOOKUP(A1040,'BASE REGISTRO AGOSTO'!$A$1:$T$889,9,FALSE)</f>
        <v>5 AÑOS</v>
      </c>
      <c r="J1040" s="178" t="str">
        <f>VLOOKUP(A1040,'BASE REGISTRO AGOSTO'!$A$1:$T$889,10,FALSE)</f>
        <v>06 de junio de 2019 al 06 de junio de 2024.</v>
      </c>
      <c r="K1040" s="178" t="str">
        <f>VLOOKUP(A1040,'BASE REGISTRO AGOSTO'!$A$1:$T$889,11,FALSE)</f>
        <v xml:space="preserve">Presidente:
Karen Edilia Briones Farias,
Director Ejecutivo. 
Ramiro Rodrigo González Figueroa, 
</v>
      </c>
      <c r="L1040" s="178" t="str">
        <f>VLOOKUP(A1040,'BASE REGISTRO AGOSTO'!$A$1:$T$889,12,FALSE)</f>
        <v xml:space="preserve">Calle General Velásquez N°1430, villa Carmen y Dolores, comuna de San Felipe, región de Valparaíso.
</v>
      </c>
      <c r="M1040" s="178" t="str">
        <f>VLOOKUP(A1040,'BASE REGISTRO AGOSTO'!$A$1:$T$889,13,FALSE)</f>
        <v>V</v>
      </c>
      <c r="N1040" s="178" t="str">
        <f>VLOOKUP(A1040,'BASE REGISTRO AGOSTO'!$A$1:$T$889,14,FALSE)</f>
        <v>San Felipe</v>
      </c>
      <c r="O1040" s="178" t="str">
        <f>VLOOKUP(A1040,'BASE REGISTRO AGOSTO'!$A$1:$T$889,15,FALSE)</f>
        <v>Teléfono: 34-223-6101</v>
      </c>
      <c r="P1040" s="178" t="str">
        <f>VLOOKUP(A1040,'BASE REGISTRO AGOSTO'!$A$1:$T$889,16,FALSE)</f>
        <v xml:space="preserve">Correo electrónico: ongcreapsi@gmail.com
</v>
      </c>
      <c r="Q1040" s="178">
        <f>VLOOKUP(A1040,'BASE REGISTRO AGOSTO'!$A$1:$T$889,17,FALSE)</f>
        <v>0</v>
      </c>
      <c r="R1040" s="178">
        <f>VLOOKUP(A1040,'BASE REGISTRO AGOSTO'!$A$1:$T$889,18,FALSE)</f>
        <v>93401</v>
      </c>
      <c r="S1040" s="178" t="str">
        <f>VLOOKUP(A1040,'BASE REGISTRO AGOSTO'!$A$1:$T$889,19,FALSE)</f>
        <v xml:space="preserve">Antecedentes financieros correspondientes al año 2020, aprobados por el Sub Depto de Supervisión Financiera Nacional. </v>
      </c>
      <c r="T1040" s="183">
        <f>VLOOKUP(A1040,'BASE REGISTRO AGOSTO'!$A$1:$T$889,20,FALSE)</f>
        <v>43644</v>
      </c>
      <c r="U1040" s="177">
        <v>7683</v>
      </c>
      <c r="V1040" s="179">
        <v>9637160</v>
      </c>
      <c r="W1040" s="179">
        <v>23277448</v>
      </c>
      <c r="X1040" s="180">
        <v>44469</v>
      </c>
      <c r="Y1040" s="176" t="s">
        <v>6489</v>
      </c>
      <c r="Z1040" s="176" t="s">
        <v>6490</v>
      </c>
      <c r="AA1040" s="181" t="s">
        <v>7476</v>
      </c>
    </row>
    <row r="1041" spans="1:27" ht="15.75" customHeight="1" x14ac:dyDescent="0.2">
      <c r="A1041" s="177">
        <v>7691</v>
      </c>
      <c r="B1041" s="178" t="str">
        <f>VLOOKUP(A1041,'BASE REGISTRO AGOSTO'!$A$1:$T$889,2,FALSE)</f>
        <v>Fundación Profesionales Asociados para el Desarrollo Regional o Fundación PRODERE</v>
      </c>
      <c r="C1041" s="178">
        <f>VLOOKUP(A1041,'BASE REGISTRO AGOSTO'!$A$1:$T$889,3,FALSE)</f>
        <v>651539544</v>
      </c>
      <c r="D1041" s="178">
        <f>VLOOKUP(A1041,'BASE REGISTRO AGOSTO'!$A$1:$T$889,4,FALSE)</f>
        <v>0</v>
      </c>
      <c r="E1041" s="178" t="str">
        <f>VLOOKUP(A1041,'BASE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41" s="178" t="str">
        <f>VLOOKUP(A1041,'BASE REGISTRO AGOSTO'!$A$1:$T$889,6,FALSE)</f>
        <v>Certificado de Vigencia de Persona Jurídica sin Fines de Lucro, Folio Nº 500395474238, de fecha 25 de junio de 2021, del Servicio de Registro Civil e Identificación.</v>
      </c>
      <c r="G1041" s="178" t="str">
        <f>VLOOKUP(A1041,'BASE REGISTRO AGOSTO'!$A$1:$T$889,7,FALSE)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41" s="178" t="str">
        <f>VLOOKUP(A1041,'BASE REGISTRO AGOSTO'!$A$1:$T$889,8,FALSE)</f>
        <v xml:space="preserve">Presidente: 
Marina Inés Bustos Pino, 
Vicepresidente:
Evelyn Paola Garrote Jirón, 
Tesorero: 
Rodrigo Alberto Díaz Bustos,
Secretaria: 
Carlos Eduardo Valdivia Espergue, 
</v>
      </c>
      <c r="I1041" s="178" t="str">
        <f>VLOOKUP(A1041,'BASE REGISTRO AGOSTO'!$A$1:$T$889,9,FALSE)</f>
        <v>3 AÑOS</v>
      </c>
      <c r="J1041" s="178" t="str">
        <f>VLOOKUP(A1041,'BASE REGISTRO AGOSTO'!$A$1:$T$889,10,FALSE)</f>
        <v>01-12-2020 hasta el 01-12-2023.</v>
      </c>
      <c r="K1041" s="178" t="str">
        <f>VLOOKUP(A1041,'BASE REGISTRO AGOSTO'!$A$1:$T$889,11,FALSE)</f>
        <v>Marina Inés Bustos Pino</v>
      </c>
      <c r="L1041" s="178" t="str">
        <f>VLOOKUP(A1041,'BASE REGISTRO AGOSTO'!$A$1:$T$889,12,FALSE)</f>
        <v xml:space="preserve">4 Oriente N° 143, Viña del Mar
</v>
      </c>
      <c r="M1041" s="178" t="str">
        <f>VLOOKUP(A1041,'BASE REGISTRO AGOSTO'!$A$1:$T$889,13,FALSE)</f>
        <v>v</v>
      </c>
      <c r="N1041" s="178" t="str">
        <f>VLOOKUP(A1041,'BASE REGISTRO AGOSTO'!$A$1:$T$889,14,FALSE)</f>
        <v>Viña del Mar</v>
      </c>
      <c r="O1041" s="178">
        <f>VLOOKUP(A1041,'BASE REGISTRO AGOSTO'!$A$1:$T$889,15,FALSE)</f>
        <v>582262569</v>
      </c>
      <c r="P1041" s="178" t="str">
        <f>VLOOKUP(A1041,'BASE REGISTRO AGOSTO'!$A$1:$T$889,16,FALSE)</f>
        <v>fundacion.prodere@gmail.com</v>
      </c>
      <c r="Q1041" s="178">
        <f>VLOOKUP(A1041,'BASE REGISTRO AGOSTO'!$A$1:$T$889,17,FALSE)</f>
        <v>0</v>
      </c>
      <c r="R1041" s="178">
        <f>VLOOKUP(A1041,'BASE REGISTRO AGOSTO'!$A$1:$T$889,18,FALSE)</f>
        <v>93401</v>
      </c>
      <c r="S1041" s="178" t="str">
        <f>VLOOKUP(A1041,'BASE REGISTRO AGOSTO'!$A$1:$T$889,19,FALSE)</f>
        <v xml:space="preserve">Antecedentes financieros correspondientes al año 2020, remitidos para aprobación del Sub Departamento de Supervisión Financiera Nacional. </v>
      </c>
      <c r="T1041" s="183">
        <f>VLOOKUP(A1041,'BASE REGISTRO AGOSTO'!$A$1:$T$889,20,FALSE)</f>
        <v>43798</v>
      </c>
      <c r="U1041" s="177">
        <v>7691</v>
      </c>
      <c r="V1041" s="179">
        <v>7211561</v>
      </c>
      <c r="W1041" s="179">
        <v>49152477</v>
      </c>
      <c r="X1041" s="180">
        <v>44469</v>
      </c>
      <c r="Y1041" s="176" t="s">
        <v>6489</v>
      </c>
      <c r="Z1041" s="176" t="s">
        <v>6490</v>
      </c>
      <c r="AA1041" s="181" t="s">
        <v>6618</v>
      </c>
    </row>
    <row r="1042" spans="1:27" ht="15.75" customHeight="1" x14ac:dyDescent="0.2">
      <c r="A1042" s="177">
        <v>7691</v>
      </c>
      <c r="B1042" s="178" t="str">
        <f>VLOOKUP(A1042,'BASE REGISTRO AGOSTO'!$A$1:$T$889,2,FALSE)</f>
        <v>Fundación Profesionales Asociados para el Desarrollo Regional o Fundación PRODERE</v>
      </c>
      <c r="C1042" s="178">
        <f>VLOOKUP(A1042,'BASE REGISTRO AGOSTO'!$A$1:$T$889,3,FALSE)</f>
        <v>651539544</v>
      </c>
      <c r="D1042" s="178">
        <f>VLOOKUP(A1042,'BASE REGISTRO AGOSTO'!$A$1:$T$889,4,FALSE)</f>
        <v>0</v>
      </c>
      <c r="E1042" s="178" t="str">
        <f>VLOOKUP(A1042,'BASE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42" s="178" t="str">
        <f>VLOOKUP(A1042,'BASE REGISTRO AGOSTO'!$A$1:$T$889,6,FALSE)</f>
        <v>Certificado de Vigencia de Persona Jurídica sin Fines de Lucro, Folio Nº 500395474238, de fecha 25 de junio de 2021, del Servicio de Registro Civil e Identificación.</v>
      </c>
      <c r="G1042" s="178" t="str">
        <f>VLOOKUP(A1042,'BASE REGISTRO AGOSTO'!$A$1:$T$889,7,FALSE)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42" s="178" t="str">
        <f>VLOOKUP(A1042,'BASE REGISTRO AGOSTO'!$A$1:$T$889,8,FALSE)</f>
        <v xml:space="preserve">Presidente: 
Marina Inés Bustos Pino, 
Vicepresidente:
Evelyn Paola Garrote Jirón, 
Tesorero: 
Rodrigo Alberto Díaz Bustos,
Secretaria: 
Carlos Eduardo Valdivia Espergue, 
</v>
      </c>
      <c r="I1042" s="178" t="str">
        <f>VLOOKUP(A1042,'BASE REGISTRO AGOSTO'!$A$1:$T$889,9,FALSE)</f>
        <v>3 AÑOS</v>
      </c>
      <c r="J1042" s="178" t="str">
        <f>VLOOKUP(A1042,'BASE REGISTRO AGOSTO'!$A$1:$T$889,10,FALSE)</f>
        <v>01-12-2020 hasta el 01-12-2023.</v>
      </c>
      <c r="K1042" s="178" t="str">
        <f>VLOOKUP(A1042,'BASE REGISTRO AGOSTO'!$A$1:$T$889,11,FALSE)</f>
        <v>Marina Inés Bustos Pino</v>
      </c>
      <c r="L1042" s="178" t="str">
        <f>VLOOKUP(A1042,'BASE REGISTRO AGOSTO'!$A$1:$T$889,12,FALSE)</f>
        <v xml:space="preserve">4 Oriente N° 143, Viña del Mar
</v>
      </c>
      <c r="M1042" s="178" t="str">
        <f>VLOOKUP(A1042,'BASE REGISTRO AGOSTO'!$A$1:$T$889,13,FALSE)</f>
        <v>v</v>
      </c>
      <c r="N1042" s="178" t="str">
        <f>VLOOKUP(A1042,'BASE REGISTRO AGOSTO'!$A$1:$T$889,14,FALSE)</f>
        <v>Viña del Mar</v>
      </c>
      <c r="O1042" s="178">
        <f>VLOOKUP(A1042,'BASE REGISTRO AGOSTO'!$A$1:$T$889,15,FALSE)</f>
        <v>582262569</v>
      </c>
      <c r="P1042" s="178" t="str">
        <f>VLOOKUP(A1042,'BASE REGISTRO AGOSTO'!$A$1:$T$889,16,FALSE)</f>
        <v>fundacion.prodere@gmail.com</v>
      </c>
      <c r="Q1042" s="178">
        <f>VLOOKUP(A1042,'BASE REGISTRO AGOSTO'!$A$1:$T$889,17,FALSE)</f>
        <v>0</v>
      </c>
      <c r="R1042" s="178">
        <f>VLOOKUP(A1042,'BASE REGISTRO AGOSTO'!$A$1:$T$889,18,FALSE)</f>
        <v>93401</v>
      </c>
      <c r="S1042" s="178" t="str">
        <f>VLOOKUP(A1042,'BASE REGISTRO AGOSTO'!$A$1:$T$889,19,FALSE)</f>
        <v xml:space="preserve">Antecedentes financieros correspondientes al año 2020, remitidos para aprobación del Sub Departamento de Supervisión Financiera Nacional. </v>
      </c>
      <c r="T1042" s="183">
        <f>VLOOKUP(A1042,'BASE REGISTRO AGOSTO'!$A$1:$T$889,20,FALSE)</f>
        <v>43798</v>
      </c>
      <c r="U1042" s="177">
        <v>7691</v>
      </c>
      <c r="V1042" s="179">
        <v>15878086</v>
      </c>
      <c r="W1042" s="179">
        <v>71736061</v>
      </c>
      <c r="X1042" s="180">
        <v>44469</v>
      </c>
      <c r="Y1042" s="176" t="s">
        <v>6489</v>
      </c>
      <c r="Z1042" s="176" t="s">
        <v>6490</v>
      </c>
      <c r="AA1042" s="181" t="s">
        <v>6516</v>
      </c>
    </row>
    <row r="1043" spans="1:27" ht="15.75" customHeight="1" x14ac:dyDescent="0.2">
      <c r="A1043" s="177">
        <v>7691</v>
      </c>
      <c r="B1043" s="178" t="str">
        <f>VLOOKUP(A1043,'BASE REGISTRO AGOSTO'!$A$1:$T$889,2,FALSE)</f>
        <v>Fundación Profesionales Asociados para el Desarrollo Regional o Fundación PRODERE</v>
      </c>
      <c r="C1043" s="178">
        <f>VLOOKUP(A1043,'BASE REGISTRO AGOSTO'!$A$1:$T$889,3,FALSE)</f>
        <v>651539544</v>
      </c>
      <c r="D1043" s="178">
        <f>VLOOKUP(A1043,'BASE REGISTRO AGOSTO'!$A$1:$T$889,4,FALSE)</f>
        <v>0</v>
      </c>
      <c r="E1043" s="178" t="str">
        <f>VLOOKUP(A1043,'BASE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43" s="178" t="str">
        <f>VLOOKUP(A1043,'BASE REGISTRO AGOSTO'!$A$1:$T$889,6,FALSE)</f>
        <v>Certificado de Vigencia de Persona Jurídica sin Fines de Lucro, Folio Nº 500395474238, de fecha 25 de junio de 2021, del Servicio de Registro Civil e Identificación.</v>
      </c>
      <c r="G1043" s="178" t="str">
        <f>VLOOKUP(A1043,'BASE REGISTRO AGOSTO'!$A$1:$T$889,7,FALSE)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43" s="178" t="str">
        <f>VLOOKUP(A1043,'BASE REGISTRO AGOSTO'!$A$1:$T$889,8,FALSE)</f>
        <v xml:space="preserve">Presidente: 
Marina Inés Bustos Pino, 
Vicepresidente:
Evelyn Paola Garrote Jirón, 
Tesorero: 
Rodrigo Alberto Díaz Bustos,
Secretaria: 
Carlos Eduardo Valdivia Espergue, 
</v>
      </c>
      <c r="I1043" s="178" t="str">
        <f>VLOOKUP(A1043,'BASE REGISTRO AGOSTO'!$A$1:$T$889,9,FALSE)</f>
        <v>3 AÑOS</v>
      </c>
      <c r="J1043" s="178" t="str">
        <f>VLOOKUP(A1043,'BASE REGISTRO AGOSTO'!$A$1:$T$889,10,FALSE)</f>
        <v>01-12-2020 hasta el 01-12-2023.</v>
      </c>
      <c r="K1043" s="178" t="str">
        <f>VLOOKUP(A1043,'BASE REGISTRO AGOSTO'!$A$1:$T$889,11,FALSE)</f>
        <v>Marina Inés Bustos Pino</v>
      </c>
      <c r="L1043" s="178" t="str">
        <f>VLOOKUP(A1043,'BASE REGISTRO AGOSTO'!$A$1:$T$889,12,FALSE)</f>
        <v xml:space="preserve">4 Oriente N° 143, Viña del Mar
</v>
      </c>
      <c r="M1043" s="178" t="str">
        <f>VLOOKUP(A1043,'BASE REGISTRO AGOSTO'!$A$1:$T$889,13,FALSE)</f>
        <v>v</v>
      </c>
      <c r="N1043" s="178" t="str">
        <f>VLOOKUP(A1043,'BASE REGISTRO AGOSTO'!$A$1:$T$889,14,FALSE)</f>
        <v>Viña del Mar</v>
      </c>
      <c r="O1043" s="178">
        <f>VLOOKUP(A1043,'BASE REGISTRO AGOSTO'!$A$1:$T$889,15,FALSE)</f>
        <v>582262569</v>
      </c>
      <c r="P1043" s="178" t="str">
        <f>VLOOKUP(A1043,'BASE REGISTRO AGOSTO'!$A$1:$T$889,16,FALSE)</f>
        <v>fundacion.prodere@gmail.com</v>
      </c>
      <c r="Q1043" s="178">
        <f>VLOOKUP(A1043,'BASE REGISTRO AGOSTO'!$A$1:$T$889,17,FALSE)</f>
        <v>0</v>
      </c>
      <c r="R1043" s="178">
        <f>VLOOKUP(A1043,'BASE REGISTRO AGOSTO'!$A$1:$T$889,18,FALSE)</f>
        <v>93401</v>
      </c>
      <c r="S1043" s="178" t="str">
        <f>VLOOKUP(A1043,'BASE REGISTRO AGOSTO'!$A$1:$T$889,19,FALSE)</f>
        <v xml:space="preserve">Antecedentes financieros correspondientes al año 2020, remitidos para aprobación del Sub Departamento de Supervisión Financiera Nacional. </v>
      </c>
      <c r="T1043" s="183">
        <f>VLOOKUP(A1043,'BASE REGISTRO AGOSTO'!$A$1:$T$889,20,FALSE)</f>
        <v>43798</v>
      </c>
      <c r="U1043" s="177">
        <v>7691</v>
      </c>
      <c r="V1043" s="179">
        <v>9014451</v>
      </c>
      <c r="W1043" s="179">
        <v>37522655</v>
      </c>
      <c r="X1043" s="180">
        <v>44469</v>
      </c>
      <c r="Y1043" s="176" t="s">
        <v>6489</v>
      </c>
      <c r="Z1043" s="176" t="s">
        <v>6490</v>
      </c>
      <c r="AA1043" s="181" t="s">
        <v>6517</v>
      </c>
    </row>
    <row r="1044" spans="1:27" ht="15.75" customHeight="1" x14ac:dyDescent="0.2">
      <c r="A1044" s="177">
        <v>7691</v>
      </c>
      <c r="B1044" s="178" t="str">
        <f>VLOOKUP(A1044,'BASE REGISTRO AGOSTO'!$A$1:$T$889,2,FALSE)</f>
        <v>Fundación Profesionales Asociados para el Desarrollo Regional o Fundación PRODERE</v>
      </c>
      <c r="C1044" s="178">
        <f>VLOOKUP(A1044,'BASE REGISTRO AGOSTO'!$A$1:$T$889,3,FALSE)</f>
        <v>651539544</v>
      </c>
      <c r="D1044" s="178">
        <f>VLOOKUP(A1044,'BASE REGISTRO AGOSTO'!$A$1:$T$889,4,FALSE)</f>
        <v>0</v>
      </c>
      <c r="E1044" s="178" t="str">
        <f>VLOOKUP(A1044,'BASE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44" s="178" t="str">
        <f>VLOOKUP(A1044,'BASE REGISTRO AGOSTO'!$A$1:$T$889,6,FALSE)</f>
        <v>Certificado de Vigencia de Persona Jurídica sin Fines de Lucro, Folio Nº 500395474238, de fecha 25 de junio de 2021, del Servicio de Registro Civil e Identificación.</v>
      </c>
      <c r="G1044" s="178" t="str">
        <f>VLOOKUP(A1044,'BASE REGISTRO AGOSTO'!$A$1:$T$889,7,FALSE)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44" s="178" t="str">
        <f>VLOOKUP(A1044,'BASE REGISTRO AGOSTO'!$A$1:$T$889,8,FALSE)</f>
        <v xml:space="preserve">Presidente: 
Marina Inés Bustos Pino, 
Vicepresidente:
Evelyn Paola Garrote Jirón, 
Tesorero: 
Rodrigo Alberto Díaz Bustos,
Secretaria: 
Carlos Eduardo Valdivia Espergue, 
</v>
      </c>
      <c r="I1044" s="178" t="str">
        <f>VLOOKUP(A1044,'BASE REGISTRO AGOSTO'!$A$1:$T$889,9,FALSE)</f>
        <v>3 AÑOS</v>
      </c>
      <c r="J1044" s="178" t="str">
        <f>VLOOKUP(A1044,'BASE REGISTRO AGOSTO'!$A$1:$T$889,10,FALSE)</f>
        <v>01-12-2020 hasta el 01-12-2023.</v>
      </c>
      <c r="K1044" s="178" t="str">
        <f>VLOOKUP(A1044,'BASE REGISTRO AGOSTO'!$A$1:$T$889,11,FALSE)</f>
        <v>Marina Inés Bustos Pino</v>
      </c>
      <c r="L1044" s="178" t="str">
        <f>VLOOKUP(A1044,'BASE REGISTRO AGOSTO'!$A$1:$T$889,12,FALSE)</f>
        <v xml:space="preserve">4 Oriente N° 143, Viña del Mar
</v>
      </c>
      <c r="M1044" s="178" t="str">
        <f>VLOOKUP(A1044,'BASE REGISTRO AGOSTO'!$A$1:$T$889,13,FALSE)</f>
        <v>v</v>
      </c>
      <c r="N1044" s="178" t="str">
        <f>VLOOKUP(A1044,'BASE REGISTRO AGOSTO'!$A$1:$T$889,14,FALSE)</f>
        <v>Viña del Mar</v>
      </c>
      <c r="O1044" s="178">
        <f>VLOOKUP(A1044,'BASE REGISTRO AGOSTO'!$A$1:$T$889,15,FALSE)</f>
        <v>582262569</v>
      </c>
      <c r="P1044" s="178" t="str">
        <f>VLOOKUP(A1044,'BASE REGISTRO AGOSTO'!$A$1:$T$889,16,FALSE)</f>
        <v>fundacion.prodere@gmail.com</v>
      </c>
      <c r="Q1044" s="178">
        <f>VLOOKUP(A1044,'BASE REGISTRO AGOSTO'!$A$1:$T$889,17,FALSE)</f>
        <v>0</v>
      </c>
      <c r="R1044" s="178">
        <f>VLOOKUP(A1044,'BASE REGISTRO AGOSTO'!$A$1:$T$889,18,FALSE)</f>
        <v>93401</v>
      </c>
      <c r="S1044" s="178" t="str">
        <f>VLOOKUP(A1044,'BASE REGISTRO AGOSTO'!$A$1:$T$889,19,FALSE)</f>
        <v xml:space="preserve">Antecedentes financieros correspondientes al año 2020, remitidos para aprobación del Sub Departamento de Supervisión Financiera Nacional. </v>
      </c>
      <c r="T1044" s="183">
        <f>VLOOKUP(A1044,'BASE REGISTRO AGOSTO'!$A$1:$T$889,20,FALSE)</f>
        <v>43798</v>
      </c>
      <c r="U1044" s="177">
        <v>7691</v>
      </c>
      <c r="V1044" s="179">
        <v>8451048</v>
      </c>
      <c r="W1044" s="179">
        <v>50537270</v>
      </c>
      <c r="X1044" s="180">
        <v>44469</v>
      </c>
      <c r="Y1044" s="176" t="s">
        <v>6489</v>
      </c>
      <c r="Z1044" s="176" t="s">
        <v>6490</v>
      </c>
      <c r="AA1044" s="181" t="s">
        <v>6561</v>
      </c>
    </row>
    <row r="1045" spans="1:27" ht="15.75" customHeight="1" x14ac:dyDescent="0.2">
      <c r="A1045" s="177">
        <v>7691</v>
      </c>
      <c r="B1045" s="178" t="str">
        <f>VLOOKUP(A1045,'BASE REGISTRO AGOSTO'!$A$1:$T$889,2,FALSE)</f>
        <v>Fundación Profesionales Asociados para el Desarrollo Regional o Fundación PRODERE</v>
      </c>
      <c r="C1045" s="178">
        <f>VLOOKUP(A1045,'BASE REGISTRO AGOSTO'!$A$1:$T$889,3,FALSE)</f>
        <v>651539544</v>
      </c>
      <c r="D1045" s="178">
        <f>VLOOKUP(A1045,'BASE REGISTRO AGOSTO'!$A$1:$T$889,4,FALSE)</f>
        <v>0</v>
      </c>
      <c r="E1045" s="178" t="str">
        <f>VLOOKUP(A1045,'BASE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45" s="178" t="str">
        <f>VLOOKUP(A1045,'BASE REGISTRO AGOSTO'!$A$1:$T$889,6,FALSE)</f>
        <v>Certificado de Vigencia de Persona Jurídica sin Fines de Lucro, Folio Nº 500395474238, de fecha 25 de junio de 2021, del Servicio de Registro Civil e Identificación.</v>
      </c>
      <c r="G1045" s="178" t="str">
        <f>VLOOKUP(A1045,'BASE REGISTRO AGOSTO'!$A$1:$T$889,7,FALSE)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45" s="178" t="str">
        <f>VLOOKUP(A1045,'BASE REGISTRO AGOSTO'!$A$1:$T$889,8,FALSE)</f>
        <v xml:space="preserve">Presidente: 
Marina Inés Bustos Pino, 
Vicepresidente:
Evelyn Paola Garrote Jirón, 
Tesorero: 
Rodrigo Alberto Díaz Bustos,
Secretaria: 
Carlos Eduardo Valdivia Espergue, 
</v>
      </c>
      <c r="I1045" s="178" t="str">
        <f>VLOOKUP(A1045,'BASE REGISTRO AGOSTO'!$A$1:$T$889,9,FALSE)</f>
        <v>3 AÑOS</v>
      </c>
      <c r="J1045" s="178" t="str">
        <f>VLOOKUP(A1045,'BASE REGISTRO AGOSTO'!$A$1:$T$889,10,FALSE)</f>
        <v>01-12-2020 hasta el 01-12-2023.</v>
      </c>
      <c r="K1045" s="178" t="str">
        <f>VLOOKUP(A1045,'BASE REGISTRO AGOSTO'!$A$1:$T$889,11,FALSE)</f>
        <v>Marina Inés Bustos Pino</v>
      </c>
      <c r="L1045" s="178" t="str">
        <f>VLOOKUP(A1045,'BASE REGISTRO AGOSTO'!$A$1:$T$889,12,FALSE)</f>
        <v xml:space="preserve">4 Oriente N° 143, Viña del Mar
</v>
      </c>
      <c r="M1045" s="178" t="str">
        <f>VLOOKUP(A1045,'BASE REGISTRO AGOSTO'!$A$1:$T$889,13,FALSE)</f>
        <v>v</v>
      </c>
      <c r="N1045" s="178" t="str">
        <f>VLOOKUP(A1045,'BASE REGISTRO AGOSTO'!$A$1:$T$889,14,FALSE)</f>
        <v>Viña del Mar</v>
      </c>
      <c r="O1045" s="178">
        <f>VLOOKUP(A1045,'BASE REGISTRO AGOSTO'!$A$1:$T$889,15,FALSE)</f>
        <v>582262569</v>
      </c>
      <c r="P1045" s="178" t="str">
        <f>VLOOKUP(A1045,'BASE REGISTRO AGOSTO'!$A$1:$T$889,16,FALSE)</f>
        <v>fundacion.prodere@gmail.com</v>
      </c>
      <c r="Q1045" s="178">
        <f>VLOOKUP(A1045,'BASE REGISTRO AGOSTO'!$A$1:$T$889,17,FALSE)</f>
        <v>0</v>
      </c>
      <c r="R1045" s="178">
        <f>VLOOKUP(A1045,'BASE REGISTRO AGOSTO'!$A$1:$T$889,18,FALSE)</f>
        <v>93401</v>
      </c>
      <c r="S1045" s="178" t="str">
        <f>VLOOKUP(A1045,'BASE REGISTRO AGOSTO'!$A$1:$T$889,19,FALSE)</f>
        <v xml:space="preserve">Antecedentes financieros correspondientes al año 2020, remitidos para aprobación del Sub Departamento de Supervisión Financiera Nacional. </v>
      </c>
      <c r="T1045" s="183">
        <f>VLOOKUP(A1045,'BASE REGISTRO AGOSTO'!$A$1:$T$889,20,FALSE)</f>
        <v>43798</v>
      </c>
      <c r="U1045" s="177">
        <v>7691</v>
      </c>
      <c r="V1045" s="179">
        <v>14075196</v>
      </c>
      <c r="W1045" s="179">
        <v>74867398</v>
      </c>
      <c r="X1045" s="180">
        <v>44469</v>
      </c>
      <c r="Y1045" s="176" t="s">
        <v>6489</v>
      </c>
      <c r="Z1045" s="176" t="s">
        <v>6490</v>
      </c>
      <c r="AA1045" s="181" t="s">
        <v>171</v>
      </c>
    </row>
    <row r="1046" spans="1:27" ht="15.75" customHeight="1" x14ac:dyDescent="0.2">
      <c r="A1046" s="177">
        <v>7691</v>
      </c>
      <c r="B1046" s="178" t="str">
        <f>VLOOKUP(A1046,'BASE REGISTRO AGOSTO'!$A$1:$T$889,2,FALSE)</f>
        <v>Fundación Profesionales Asociados para el Desarrollo Regional o Fundación PRODERE</v>
      </c>
      <c r="C1046" s="178">
        <f>VLOOKUP(A1046,'BASE REGISTRO AGOSTO'!$A$1:$T$889,3,FALSE)</f>
        <v>651539544</v>
      </c>
      <c r="D1046" s="178">
        <f>VLOOKUP(A1046,'BASE REGISTRO AGOSTO'!$A$1:$T$889,4,FALSE)</f>
        <v>0</v>
      </c>
      <c r="E1046" s="178" t="str">
        <f>VLOOKUP(A1046,'BASE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46" s="178" t="str">
        <f>VLOOKUP(A1046,'BASE REGISTRO AGOSTO'!$A$1:$T$889,6,FALSE)</f>
        <v>Certificado de Vigencia de Persona Jurídica sin Fines de Lucro, Folio Nº 500395474238, de fecha 25 de junio de 2021, del Servicio de Registro Civil e Identificación.</v>
      </c>
      <c r="G1046" s="178" t="str">
        <f>VLOOKUP(A1046,'BASE REGISTRO AGOSTO'!$A$1:$T$889,7,FALSE)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46" s="178" t="str">
        <f>VLOOKUP(A1046,'BASE REGISTRO AGOSTO'!$A$1:$T$889,8,FALSE)</f>
        <v xml:space="preserve">Presidente: 
Marina Inés Bustos Pino, 
Vicepresidente:
Evelyn Paola Garrote Jirón, 
Tesorero: 
Rodrigo Alberto Díaz Bustos,
Secretaria: 
Carlos Eduardo Valdivia Espergue, 
</v>
      </c>
      <c r="I1046" s="178" t="str">
        <f>VLOOKUP(A1046,'BASE REGISTRO AGOSTO'!$A$1:$T$889,9,FALSE)</f>
        <v>3 AÑOS</v>
      </c>
      <c r="J1046" s="178" t="str">
        <f>VLOOKUP(A1046,'BASE REGISTRO AGOSTO'!$A$1:$T$889,10,FALSE)</f>
        <v>01-12-2020 hasta el 01-12-2023.</v>
      </c>
      <c r="K1046" s="178" t="str">
        <f>VLOOKUP(A1046,'BASE REGISTRO AGOSTO'!$A$1:$T$889,11,FALSE)</f>
        <v>Marina Inés Bustos Pino</v>
      </c>
      <c r="L1046" s="178" t="str">
        <f>VLOOKUP(A1046,'BASE REGISTRO AGOSTO'!$A$1:$T$889,12,FALSE)</f>
        <v xml:space="preserve">4 Oriente N° 143, Viña del Mar
</v>
      </c>
      <c r="M1046" s="178" t="str">
        <f>VLOOKUP(A1046,'BASE REGISTRO AGOSTO'!$A$1:$T$889,13,FALSE)</f>
        <v>v</v>
      </c>
      <c r="N1046" s="178" t="str">
        <f>VLOOKUP(A1046,'BASE REGISTRO AGOSTO'!$A$1:$T$889,14,FALSE)</f>
        <v>Viña del Mar</v>
      </c>
      <c r="O1046" s="178">
        <f>VLOOKUP(A1046,'BASE REGISTRO AGOSTO'!$A$1:$T$889,15,FALSE)</f>
        <v>582262569</v>
      </c>
      <c r="P1046" s="178" t="str">
        <f>VLOOKUP(A1046,'BASE REGISTRO AGOSTO'!$A$1:$T$889,16,FALSE)</f>
        <v>fundacion.prodere@gmail.com</v>
      </c>
      <c r="Q1046" s="178">
        <f>VLOOKUP(A1046,'BASE REGISTRO AGOSTO'!$A$1:$T$889,17,FALSE)</f>
        <v>0</v>
      </c>
      <c r="R1046" s="178">
        <f>VLOOKUP(A1046,'BASE REGISTRO AGOSTO'!$A$1:$T$889,18,FALSE)</f>
        <v>93401</v>
      </c>
      <c r="S1046" s="178" t="str">
        <f>VLOOKUP(A1046,'BASE REGISTRO AGOSTO'!$A$1:$T$889,19,FALSE)</f>
        <v xml:space="preserve">Antecedentes financieros correspondientes al año 2020, remitidos para aprobación del Sub Departamento de Supervisión Financiera Nacional. </v>
      </c>
      <c r="T1046" s="183">
        <f>VLOOKUP(A1046,'BASE REGISTRO AGOSTO'!$A$1:$T$889,20,FALSE)</f>
        <v>43798</v>
      </c>
      <c r="U1046" s="177">
        <v>7691</v>
      </c>
      <c r="V1046" s="179">
        <v>6671880</v>
      </c>
      <c r="W1046" s="179">
        <v>35583360</v>
      </c>
      <c r="X1046" s="180">
        <v>44469</v>
      </c>
      <c r="Y1046" s="176" t="s">
        <v>6489</v>
      </c>
      <c r="Z1046" s="176" t="s">
        <v>6490</v>
      </c>
      <c r="AA1046" s="181" t="s">
        <v>6574</v>
      </c>
    </row>
    <row r="1047" spans="1:27" ht="15.75" customHeight="1" x14ac:dyDescent="0.2">
      <c r="A1047" s="177">
        <v>7691</v>
      </c>
      <c r="B1047" s="178" t="str">
        <f>VLOOKUP(A1047,'BASE REGISTRO AGOSTO'!$A$1:$T$889,2,FALSE)</f>
        <v>Fundación Profesionales Asociados para el Desarrollo Regional o Fundación PRODERE</v>
      </c>
      <c r="C1047" s="178">
        <f>VLOOKUP(A1047,'BASE REGISTRO AGOSTO'!$A$1:$T$889,3,FALSE)</f>
        <v>651539544</v>
      </c>
      <c r="D1047" s="178">
        <f>VLOOKUP(A1047,'BASE REGISTRO AGOSTO'!$A$1:$T$889,4,FALSE)</f>
        <v>0</v>
      </c>
      <c r="E1047" s="178" t="str">
        <f>VLOOKUP(A1047,'BASE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47" s="178" t="str">
        <f>VLOOKUP(A1047,'BASE REGISTRO AGOSTO'!$A$1:$T$889,6,FALSE)</f>
        <v>Certificado de Vigencia de Persona Jurídica sin Fines de Lucro, Folio Nº 500395474238, de fecha 25 de junio de 2021, del Servicio de Registro Civil e Identificación.</v>
      </c>
      <c r="G1047" s="178" t="str">
        <f>VLOOKUP(A1047,'BASE REGISTRO AGOSTO'!$A$1:$T$889,7,FALSE)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47" s="178" t="str">
        <f>VLOOKUP(A1047,'BASE REGISTRO AGOSTO'!$A$1:$T$889,8,FALSE)</f>
        <v xml:space="preserve">Presidente: 
Marina Inés Bustos Pino, 
Vicepresidente:
Evelyn Paola Garrote Jirón, 
Tesorero: 
Rodrigo Alberto Díaz Bustos,
Secretaria: 
Carlos Eduardo Valdivia Espergue, 
</v>
      </c>
      <c r="I1047" s="178" t="str">
        <f>VLOOKUP(A1047,'BASE REGISTRO AGOSTO'!$A$1:$T$889,9,FALSE)</f>
        <v>3 AÑOS</v>
      </c>
      <c r="J1047" s="178" t="str">
        <f>VLOOKUP(A1047,'BASE REGISTRO AGOSTO'!$A$1:$T$889,10,FALSE)</f>
        <v>01-12-2020 hasta el 01-12-2023.</v>
      </c>
      <c r="K1047" s="178" t="str">
        <f>VLOOKUP(A1047,'BASE REGISTRO AGOSTO'!$A$1:$T$889,11,FALSE)</f>
        <v>Marina Inés Bustos Pino</v>
      </c>
      <c r="L1047" s="178" t="str">
        <f>VLOOKUP(A1047,'BASE REGISTRO AGOSTO'!$A$1:$T$889,12,FALSE)</f>
        <v xml:space="preserve">4 Oriente N° 143, Viña del Mar
</v>
      </c>
      <c r="M1047" s="178" t="str">
        <f>VLOOKUP(A1047,'BASE REGISTRO AGOSTO'!$A$1:$T$889,13,FALSE)</f>
        <v>v</v>
      </c>
      <c r="N1047" s="178" t="str">
        <f>VLOOKUP(A1047,'BASE REGISTRO AGOSTO'!$A$1:$T$889,14,FALSE)</f>
        <v>Viña del Mar</v>
      </c>
      <c r="O1047" s="178">
        <f>VLOOKUP(A1047,'BASE REGISTRO AGOSTO'!$A$1:$T$889,15,FALSE)</f>
        <v>582262569</v>
      </c>
      <c r="P1047" s="178" t="str">
        <f>VLOOKUP(A1047,'BASE REGISTRO AGOSTO'!$A$1:$T$889,16,FALSE)</f>
        <v>fundacion.prodere@gmail.com</v>
      </c>
      <c r="Q1047" s="178">
        <f>VLOOKUP(A1047,'BASE REGISTRO AGOSTO'!$A$1:$T$889,17,FALSE)</f>
        <v>0</v>
      </c>
      <c r="R1047" s="178">
        <f>VLOOKUP(A1047,'BASE REGISTRO AGOSTO'!$A$1:$T$889,18,FALSE)</f>
        <v>93401</v>
      </c>
      <c r="S1047" s="178" t="str">
        <f>VLOOKUP(A1047,'BASE REGISTRO AGOSTO'!$A$1:$T$889,19,FALSE)</f>
        <v xml:space="preserve">Antecedentes financieros correspondientes al año 2020, remitidos para aprobación del Sub Departamento de Supervisión Financiera Nacional. </v>
      </c>
      <c r="T1047" s="183">
        <f>VLOOKUP(A1047,'BASE REGISTRO AGOSTO'!$A$1:$T$889,20,FALSE)</f>
        <v>43798</v>
      </c>
      <c r="U1047" s="177">
        <v>7691</v>
      </c>
      <c r="V1047" s="179">
        <v>10648320</v>
      </c>
      <c r="W1047" s="179">
        <v>47494893</v>
      </c>
      <c r="X1047" s="180">
        <v>44469</v>
      </c>
      <c r="Y1047" s="176" t="s">
        <v>6489</v>
      </c>
      <c r="Z1047" s="176" t="s">
        <v>6490</v>
      </c>
      <c r="AA1047" s="181" t="s">
        <v>6514</v>
      </c>
    </row>
    <row r="1048" spans="1:27" ht="15.75" customHeight="1" x14ac:dyDescent="0.2">
      <c r="A1048" s="177">
        <v>7691</v>
      </c>
      <c r="B1048" s="178" t="str">
        <f>VLOOKUP(A1048,'BASE REGISTRO AGOSTO'!$A$1:$T$889,2,FALSE)</f>
        <v>Fundación Profesionales Asociados para el Desarrollo Regional o Fundación PRODERE</v>
      </c>
      <c r="C1048" s="178">
        <f>VLOOKUP(A1048,'BASE REGISTRO AGOSTO'!$A$1:$T$889,3,FALSE)</f>
        <v>651539544</v>
      </c>
      <c r="D1048" s="178">
        <f>VLOOKUP(A1048,'BASE REGISTRO AGOSTO'!$A$1:$T$889,4,FALSE)</f>
        <v>0</v>
      </c>
      <c r="E1048" s="178" t="str">
        <f>VLOOKUP(A1048,'BASE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48" s="178" t="str">
        <f>VLOOKUP(A1048,'BASE REGISTRO AGOSTO'!$A$1:$T$889,6,FALSE)</f>
        <v>Certificado de Vigencia de Persona Jurídica sin Fines de Lucro, Folio Nº 500395474238, de fecha 25 de junio de 2021, del Servicio de Registro Civil e Identificación.</v>
      </c>
      <c r="G1048" s="178" t="str">
        <f>VLOOKUP(A1048,'BASE REGISTRO AGOSTO'!$A$1:$T$889,7,FALSE)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48" s="178" t="str">
        <f>VLOOKUP(A1048,'BASE REGISTRO AGOSTO'!$A$1:$T$889,8,FALSE)</f>
        <v xml:space="preserve">Presidente: 
Marina Inés Bustos Pino, 
Vicepresidente:
Evelyn Paola Garrote Jirón, 
Tesorero: 
Rodrigo Alberto Díaz Bustos,
Secretaria: 
Carlos Eduardo Valdivia Espergue, 
</v>
      </c>
      <c r="I1048" s="178" t="str">
        <f>VLOOKUP(A1048,'BASE REGISTRO AGOSTO'!$A$1:$T$889,9,FALSE)</f>
        <v>3 AÑOS</v>
      </c>
      <c r="J1048" s="178" t="str">
        <f>VLOOKUP(A1048,'BASE REGISTRO AGOSTO'!$A$1:$T$889,10,FALSE)</f>
        <v>01-12-2020 hasta el 01-12-2023.</v>
      </c>
      <c r="K1048" s="178" t="str">
        <f>VLOOKUP(A1048,'BASE REGISTRO AGOSTO'!$A$1:$T$889,11,FALSE)</f>
        <v>Marina Inés Bustos Pino</v>
      </c>
      <c r="L1048" s="178" t="str">
        <f>VLOOKUP(A1048,'BASE REGISTRO AGOSTO'!$A$1:$T$889,12,FALSE)</f>
        <v xml:space="preserve">4 Oriente N° 143, Viña del Mar
</v>
      </c>
      <c r="M1048" s="178" t="str">
        <f>VLOOKUP(A1048,'BASE REGISTRO AGOSTO'!$A$1:$T$889,13,FALSE)</f>
        <v>v</v>
      </c>
      <c r="N1048" s="178" t="str">
        <f>VLOOKUP(A1048,'BASE REGISTRO AGOSTO'!$A$1:$T$889,14,FALSE)</f>
        <v>Viña del Mar</v>
      </c>
      <c r="O1048" s="178">
        <f>VLOOKUP(A1048,'BASE REGISTRO AGOSTO'!$A$1:$T$889,15,FALSE)</f>
        <v>582262569</v>
      </c>
      <c r="P1048" s="178" t="str">
        <f>VLOOKUP(A1048,'BASE REGISTRO AGOSTO'!$A$1:$T$889,16,FALSE)</f>
        <v>fundacion.prodere@gmail.com</v>
      </c>
      <c r="Q1048" s="178">
        <f>VLOOKUP(A1048,'BASE REGISTRO AGOSTO'!$A$1:$T$889,17,FALSE)</f>
        <v>0</v>
      </c>
      <c r="R1048" s="178">
        <f>VLOOKUP(A1048,'BASE REGISTRO AGOSTO'!$A$1:$T$889,18,FALSE)</f>
        <v>93401</v>
      </c>
      <c r="S1048" s="178" t="str">
        <f>VLOOKUP(A1048,'BASE REGISTRO AGOSTO'!$A$1:$T$889,19,FALSE)</f>
        <v xml:space="preserve">Antecedentes financieros correspondientes al año 2020, remitidos para aprobación del Sub Departamento de Supervisión Financiera Nacional. </v>
      </c>
      <c r="T1048" s="183">
        <f>VLOOKUP(A1048,'BASE REGISTRO AGOSTO'!$A$1:$T$889,20,FALSE)</f>
        <v>43798</v>
      </c>
      <c r="U1048" s="177">
        <v>7691</v>
      </c>
      <c r="V1048" s="179">
        <v>4450886</v>
      </c>
      <c r="W1048" s="179">
        <v>24339021</v>
      </c>
      <c r="X1048" s="180">
        <v>44469</v>
      </c>
      <c r="Y1048" s="176" t="s">
        <v>6489</v>
      </c>
      <c r="Z1048" s="176" t="s">
        <v>6490</v>
      </c>
      <c r="AA1048" s="181" t="s">
        <v>7487</v>
      </c>
    </row>
    <row r="1049" spans="1:27" ht="15.75" customHeight="1" x14ac:dyDescent="0.2">
      <c r="A1049" s="177">
        <v>7692</v>
      </c>
      <c r="B1049" s="178" t="str">
        <f>VLOOKUP(A1049,'BASE REGISTRO AGOSTO'!$A$1:$T$889,2,FALSE)</f>
        <v>Fundación Pares</v>
      </c>
      <c r="C1049" s="178">
        <f>VLOOKUP(A1049,'BASE REGISTRO AGOSTO'!$A$1:$T$889,3,FALSE)</f>
        <v>651883474</v>
      </c>
      <c r="D1049" s="178">
        <f>VLOOKUP(A1049,'BASE REGISTRO AGOSTO'!$A$1:$T$889,4,FALSE)</f>
        <v>0</v>
      </c>
      <c r="E1049" s="178" t="str">
        <f>VLOOKUP(A1049,'BASE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49" s="178" t="str">
        <f>VLOOKUP(A1049,'BASE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49" s="178" t="str">
        <f>VLOOKUP(A1049,'BASE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49" s="178" t="str">
        <f>VLOOKUP(A1049,'BASE REGISTRO AGOSTO'!$A$1:$T$889,8,FALSE)</f>
        <v xml:space="preserve">Directorio 
Presidenta: Camila Belén Rivera Gómez, 
Directora: Camila Alejandra Cordero Valenzuela,
Tesorera: Valeska Andrea Vergara Baygorria, 
Secretario: Christian Luis Menares Papagallo,
</v>
      </c>
      <c r="I1049" s="178" t="str">
        <f>VLOOKUP(A1049,'BASE REGISTRO AGOSTO'!$A$1:$T$889,9,FALSE)</f>
        <v>De acuerdo a Estatutos Directorio definitivo dura 2 años</v>
      </c>
      <c r="J1049" s="178" t="str">
        <f>VLOOKUP(A1049,'BASE REGISTRO AGOSTO'!$A$1:$T$889,10,FALSE)</f>
        <v>Inicio 15 de mayo de 2021 hasta el 15 de mayo de 2023</v>
      </c>
      <c r="K1049" s="178" t="str">
        <f>VLOOKUP(A1049,'BASE REGISTRO AGOSTO'!$A$1:$T$889,11,FALSE)</f>
        <v>Camila Rivera Gómez</v>
      </c>
      <c r="L1049" s="178" t="str">
        <f>VLOOKUP(A1049,'BASE REGISTRO AGOSTO'!$A$1:$T$889,12,FALSE)</f>
        <v>Calle Santiago N° 710, oficina 200, Comuna de Villa Alemana. Región de Valparaíso</v>
      </c>
      <c r="M1049" s="178" t="str">
        <f>VLOOKUP(A1049,'BASE REGISTRO AGOSTO'!$A$1:$T$889,13,FALSE)</f>
        <v>V</v>
      </c>
      <c r="N1049" s="178" t="str">
        <f>VLOOKUP(A1049,'BASE REGISTRO AGOSTO'!$A$1:$T$889,14,FALSE)</f>
        <v>Villa Alemana</v>
      </c>
      <c r="O1049" s="178" t="str">
        <f>VLOOKUP(A1049,'BASE REGISTRO AGOSTO'!$A$1:$T$889,15,FALSE)</f>
        <v xml:space="preserve">Fono: 966910337
</v>
      </c>
      <c r="P1049" s="178" t="str">
        <f>VLOOKUP(A1049,'BASE REGISTRO AGOSTO'!$A$1:$T$889,16,FALSE)</f>
        <v xml:space="preserve">Correo electrónico: f.pares2019@gmail.com
</v>
      </c>
      <c r="Q1049" s="178">
        <f>VLOOKUP(A1049,'BASE REGISTRO AGOSTO'!$A$1:$T$889,17,FALSE)</f>
        <v>0</v>
      </c>
      <c r="R1049" s="178">
        <f>VLOOKUP(A1049,'BASE REGISTRO AGOSTO'!$A$1:$T$889,18,FALSE)</f>
        <v>93401</v>
      </c>
      <c r="S1049" s="178" t="str">
        <f>VLOOKUP(A1049,'BASE REGISTRO AGOSTO'!$A$1:$T$889,19,FALSE)</f>
        <v>Certificado Financiero 2020, aprobados por el Subdepartamento de Supervisión financiera.</v>
      </c>
      <c r="T1049" s="183">
        <f>VLOOKUP(A1049,'BASE REGISTRO AGOSTO'!$A$1:$T$889,20,FALSE)</f>
        <v>43802</v>
      </c>
      <c r="U1049" s="177">
        <v>7692</v>
      </c>
      <c r="V1049" s="179">
        <v>23405943</v>
      </c>
      <c r="W1049" s="179">
        <v>126202327</v>
      </c>
      <c r="X1049" s="180">
        <v>44469</v>
      </c>
      <c r="Y1049" s="176" t="s">
        <v>6489</v>
      </c>
      <c r="Z1049" s="176" t="s">
        <v>6490</v>
      </c>
      <c r="AA1049" s="181" t="s">
        <v>6492</v>
      </c>
    </row>
    <row r="1050" spans="1:27" ht="15.75" customHeight="1" x14ac:dyDescent="0.2">
      <c r="A1050" s="177">
        <v>7692</v>
      </c>
      <c r="B1050" s="178" t="str">
        <f>VLOOKUP(A1050,'BASE REGISTRO AGOSTO'!$A$1:$T$889,2,FALSE)</f>
        <v>Fundación Pares</v>
      </c>
      <c r="C1050" s="178">
        <f>VLOOKUP(A1050,'BASE REGISTRO AGOSTO'!$A$1:$T$889,3,FALSE)</f>
        <v>651883474</v>
      </c>
      <c r="D1050" s="178">
        <f>VLOOKUP(A1050,'BASE REGISTRO AGOSTO'!$A$1:$T$889,4,FALSE)</f>
        <v>0</v>
      </c>
      <c r="E1050" s="178" t="str">
        <f>VLOOKUP(A1050,'BASE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0" s="178" t="str">
        <f>VLOOKUP(A1050,'BASE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0" s="178" t="str">
        <f>VLOOKUP(A1050,'BASE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0" s="178" t="str">
        <f>VLOOKUP(A1050,'BASE REGISTRO AGOSTO'!$A$1:$T$889,8,FALSE)</f>
        <v xml:space="preserve">Directorio 
Presidenta: Camila Belén Rivera Gómez, 
Directora: Camila Alejandra Cordero Valenzuela,
Tesorera: Valeska Andrea Vergara Baygorria, 
Secretario: Christian Luis Menares Papagallo,
</v>
      </c>
      <c r="I1050" s="178" t="str">
        <f>VLOOKUP(A1050,'BASE REGISTRO AGOSTO'!$A$1:$T$889,9,FALSE)</f>
        <v>De acuerdo a Estatutos Directorio definitivo dura 2 años</v>
      </c>
      <c r="J1050" s="178" t="str">
        <f>VLOOKUP(A1050,'BASE REGISTRO AGOSTO'!$A$1:$T$889,10,FALSE)</f>
        <v>Inicio 15 de mayo de 2021 hasta el 15 de mayo de 2023</v>
      </c>
      <c r="K1050" s="178" t="str">
        <f>VLOOKUP(A1050,'BASE REGISTRO AGOSTO'!$A$1:$T$889,11,FALSE)</f>
        <v>Camila Rivera Gómez</v>
      </c>
      <c r="L1050" s="178" t="str">
        <f>VLOOKUP(A1050,'BASE REGISTRO AGOSTO'!$A$1:$T$889,12,FALSE)</f>
        <v>Calle Santiago N° 710, oficina 200, Comuna de Villa Alemana. Región de Valparaíso</v>
      </c>
      <c r="M1050" s="178" t="str">
        <f>VLOOKUP(A1050,'BASE REGISTRO AGOSTO'!$A$1:$T$889,13,FALSE)</f>
        <v>V</v>
      </c>
      <c r="N1050" s="178" t="str">
        <f>VLOOKUP(A1050,'BASE REGISTRO AGOSTO'!$A$1:$T$889,14,FALSE)</f>
        <v>Villa Alemana</v>
      </c>
      <c r="O1050" s="178" t="str">
        <f>VLOOKUP(A1050,'BASE REGISTRO AGOSTO'!$A$1:$T$889,15,FALSE)</f>
        <v xml:space="preserve">Fono: 966910337
</v>
      </c>
      <c r="P1050" s="178" t="str">
        <f>VLOOKUP(A1050,'BASE REGISTRO AGOSTO'!$A$1:$T$889,16,FALSE)</f>
        <v xml:space="preserve">Correo electrónico: f.pares2019@gmail.com
</v>
      </c>
      <c r="Q1050" s="178">
        <f>VLOOKUP(A1050,'BASE REGISTRO AGOSTO'!$A$1:$T$889,17,FALSE)</f>
        <v>0</v>
      </c>
      <c r="R1050" s="178">
        <f>VLOOKUP(A1050,'BASE REGISTRO AGOSTO'!$A$1:$T$889,18,FALSE)</f>
        <v>93401</v>
      </c>
      <c r="S1050" s="178" t="str">
        <f>VLOOKUP(A1050,'BASE REGISTRO AGOSTO'!$A$1:$T$889,19,FALSE)</f>
        <v>Certificado Financiero 2020, aprobados por el Subdepartamento de Supervisión financiera.</v>
      </c>
      <c r="T1050" s="183">
        <f>VLOOKUP(A1050,'BASE REGISTRO AGOSTO'!$A$1:$T$889,20,FALSE)</f>
        <v>43802</v>
      </c>
      <c r="U1050" s="177">
        <v>7692</v>
      </c>
      <c r="V1050" s="179">
        <v>11702972</v>
      </c>
      <c r="W1050" s="179">
        <v>64144944</v>
      </c>
      <c r="X1050" s="180">
        <v>44469</v>
      </c>
      <c r="Y1050" s="176" t="s">
        <v>6489</v>
      </c>
      <c r="Z1050" s="176" t="s">
        <v>6490</v>
      </c>
      <c r="AA1050" s="181" t="s">
        <v>6493</v>
      </c>
    </row>
    <row r="1051" spans="1:27" ht="15.75" customHeight="1" x14ac:dyDescent="0.2">
      <c r="A1051" s="177">
        <v>7692</v>
      </c>
      <c r="B1051" s="178" t="str">
        <f>VLOOKUP(A1051,'BASE REGISTRO AGOSTO'!$A$1:$T$889,2,FALSE)</f>
        <v>Fundación Pares</v>
      </c>
      <c r="C1051" s="178">
        <f>VLOOKUP(A1051,'BASE REGISTRO AGOSTO'!$A$1:$T$889,3,FALSE)</f>
        <v>651883474</v>
      </c>
      <c r="D1051" s="178">
        <f>VLOOKUP(A1051,'BASE REGISTRO AGOSTO'!$A$1:$T$889,4,FALSE)</f>
        <v>0</v>
      </c>
      <c r="E1051" s="178" t="str">
        <f>VLOOKUP(A1051,'BASE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1" s="178" t="str">
        <f>VLOOKUP(A1051,'BASE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1" s="178" t="str">
        <f>VLOOKUP(A1051,'BASE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1" s="178" t="str">
        <f>VLOOKUP(A1051,'BASE REGISTRO AGOSTO'!$A$1:$T$889,8,FALSE)</f>
        <v xml:space="preserve">Directorio 
Presidenta: Camila Belén Rivera Gómez, 
Directora: Camila Alejandra Cordero Valenzuela,
Tesorera: Valeska Andrea Vergara Baygorria, 
Secretario: Christian Luis Menares Papagallo,
</v>
      </c>
      <c r="I1051" s="178" t="str">
        <f>VLOOKUP(A1051,'BASE REGISTRO AGOSTO'!$A$1:$T$889,9,FALSE)</f>
        <v>De acuerdo a Estatutos Directorio definitivo dura 2 años</v>
      </c>
      <c r="J1051" s="178" t="str">
        <f>VLOOKUP(A1051,'BASE REGISTRO AGOSTO'!$A$1:$T$889,10,FALSE)</f>
        <v>Inicio 15 de mayo de 2021 hasta el 15 de mayo de 2023</v>
      </c>
      <c r="K1051" s="178" t="str">
        <f>VLOOKUP(A1051,'BASE REGISTRO AGOSTO'!$A$1:$T$889,11,FALSE)</f>
        <v>Camila Rivera Gómez</v>
      </c>
      <c r="L1051" s="178" t="str">
        <f>VLOOKUP(A1051,'BASE REGISTRO AGOSTO'!$A$1:$T$889,12,FALSE)</f>
        <v>Calle Santiago N° 710, oficina 200, Comuna de Villa Alemana. Región de Valparaíso</v>
      </c>
      <c r="M1051" s="178" t="str">
        <f>VLOOKUP(A1051,'BASE REGISTRO AGOSTO'!$A$1:$T$889,13,FALSE)</f>
        <v>V</v>
      </c>
      <c r="N1051" s="178" t="str">
        <f>VLOOKUP(A1051,'BASE REGISTRO AGOSTO'!$A$1:$T$889,14,FALSE)</f>
        <v>Villa Alemana</v>
      </c>
      <c r="O1051" s="178" t="str">
        <f>VLOOKUP(A1051,'BASE REGISTRO AGOSTO'!$A$1:$T$889,15,FALSE)</f>
        <v xml:space="preserve">Fono: 966910337
</v>
      </c>
      <c r="P1051" s="178" t="str">
        <f>VLOOKUP(A1051,'BASE REGISTRO AGOSTO'!$A$1:$T$889,16,FALSE)</f>
        <v xml:space="preserve">Correo electrónico: f.pares2019@gmail.com
</v>
      </c>
      <c r="Q1051" s="178">
        <f>VLOOKUP(A1051,'BASE REGISTRO AGOSTO'!$A$1:$T$889,17,FALSE)</f>
        <v>0</v>
      </c>
      <c r="R1051" s="178">
        <f>VLOOKUP(A1051,'BASE REGISTRO AGOSTO'!$A$1:$T$889,18,FALSE)</f>
        <v>93401</v>
      </c>
      <c r="S1051" s="178" t="str">
        <f>VLOOKUP(A1051,'BASE REGISTRO AGOSTO'!$A$1:$T$889,19,FALSE)</f>
        <v>Certificado Financiero 2020, aprobados por el Subdepartamento de Supervisión financiera.</v>
      </c>
      <c r="T1051" s="183">
        <f>VLOOKUP(A1051,'BASE REGISTRO AGOSTO'!$A$1:$T$889,20,FALSE)</f>
        <v>43802</v>
      </c>
      <c r="U1051" s="177">
        <v>7692</v>
      </c>
      <c r="V1051" s="179">
        <v>6177667</v>
      </c>
      <c r="W1051" s="179">
        <v>28763217</v>
      </c>
      <c r="X1051" s="180">
        <v>44469</v>
      </c>
      <c r="Y1051" s="176" t="s">
        <v>6489</v>
      </c>
      <c r="Z1051" s="176" t="s">
        <v>6490</v>
      </c>
      <c r="AA1051" s="181" t="s">
        <v>6549</v>
      </c>
    </row>
    <row r="1052" spans="1:27" ht="15.75" customHeight="1" x14ac:dyDescent="0.2">
      <c r="A1052" s="177">
        <v>7692</v>
      </c>
      <c r="B1052" s="178" t="str">
        <f>VLOOKUP(A1052,'BASE REGISTRO AGOSTO'!$A$1:$T$889,2,FALSE)</f>
        <v>Fundación Pares</v>
      </c>
      <c r="C1052" s="178">
        <f>VLOOKUP(A1052,'BASE REGISTRO AGOSTO'!$A$1:$T$889,3,FALSE)</f>
        <v>651883474</v>
      </c>
      <c r="D1052" s="178">
        <f>VLOOKUP(A1052,'BASE REGISTRO AGOSTO'!$A$1:$T$889,4,FALSE)</f>
        <v>0</v>
      </c>
      <c r="E1052" s="178" t="str">
        <f>VLOOKUP(A1052,'BASE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2" s="178" t="str">
        <f>VLOOKUP(A1052,'BASE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2" s="178" t="str">
        <f>VLOOKUP(A1052,'BASE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2" s="178" t="str">
        <f>VLOOKUP(A1052,'BASE REGISTRO AGOSTO'!$A$1:$T$889,8,FALSE)</f>
        <v xml:space="preserve">Directorio 
Presidenta: Camila Belén Rivera Gómez, 
Directora: Camila Alejandra Cordero Valenzuela,
Tesorera: Valeska Andrea Vergara Baygorria, 
Secretario: Christian Luis Menares Papagallo,
</v>
      </c>
      <c r="I1052" s="178" t="str">
        <f>VLOOKUP(A1052,'BASE REGISTRO AGOSTO'!$A$1:$T$889,9,FALSE)</f>
        <v>De acuerdo a Estatutos Directorio definitivo dura 2 años</v>
      </c>
      <c r="J1052" s="178" t="str">
        <f>VLOOKUP(A1052,'BASE REGISTRO AGOSTO'!$A$1:$T$889,10,FALSE)</f>
        <v>Inicio 15 de mayo de 2021 hasta el 15 de mayo de 2023</v>
      </c>
      <c r="K1052" s="178" t="str">
        <f>VLOOKUP(A1052,'BASE REGISTRO AGOSTO'!$A$1:$T$889,11,FALSE)</f>
        <v>Camila Rivera Gómez</v>
      </c>
      <c r="L1052" s="178" t="str">
        <f>VLOOKUP(A1052,'BASE REGISTRO AGOSTO'!$A$1:$T$889,12,FALSE)</f>
        <v>Calle Santiago N° 710, oficina 200, Comuna de Villa Alemana. Región de Valparaíso</v>
      </c>
      <c r="M1052" s="178" t="str">
        <f>VLOOKUP(A1052,'BASE REGISTRO AGOSTO'!$A$1:$T$889,13,FALSE)</f>
        <v>V</v>
      </c>
      <c r="N1052" s="178" t="str">
        <f>VLOOKUP(A1052,'BASE REGISTRO AGOSTO'!$A$1:$T$889,14,FALSE)</f>
        <v>Villa Alemana</v>
      </c>
      <c r="O1052" s="178" t="str">
        <f>VLOOKUP(A1052,'BASE REGISTRO AGOSTO'!$A$1:$T$889,15,FALSE)</f>
        <v xml:space="preserve">Fono: 966910337
</v>
      </c>
      <c r="P1052" s="178" t="str">
        <f>VLOOKUP(A1052,'BASE REGISTRO AGOSTO'!$A$1:$T$889,16,FALSE)</f>
        <v xml:space="preserve">Correo electrónico: f.pares2019@gmail.com
</v>
      </c>
      <c r="Q1052" s="178">
        <f>VLOOKUP(A1052,'BASE REGISTRO AGOSTO'!$A$1:$T$889,17,FALSE)</f>
        <v>0</v>
      </c>
      <c r="R1052" s="178">
        <f>VLOOKUP(A1052,'BASE REGISTRO AGOSTO'!$A$1:$T$889,18,FALSE)</f>
        <v>93401</v>
      </c>
      <c r="S1052" s="178" t="str">
        <f>VLOOKUP(A1052,'BASE REGISTRO AGOSTO'!$A$1:$T$889,19,FALSE)</f>
        <v>Certificado Financiero 2020, aprobados por el Subdepartamento de Supervisión financiera.</v>
      </c>
      <c r="T1052" s="183">
        <f>VLOOKUP(A1052,'BASE REGISTRO AGOSTO'!$A$1:$T$889,20,FALSE)</f>
        <v>43802</v>
      </c>
      <c r="U1052" s="177">
        <v>7692</v>
      </c>
      <c r="V1052" s="179">
        <v>24414138</v>
      </c>
      <c r="W1052" s="179">
        <v>132350329</v>
      </c>
      <c r="X1052" s="180">
        <v>44469</v>
      </c>
      <c r="Y1052" s="176" t="s">
        <v>6489</v>
      </c>
      <c r="Z1052" s="176" t="s">
        <v>6490</v>
      </c>
      <c r="AA1052" s="181" t="s">
        <v>6565</v>
      </c>
    </row>
    <row r="1053" spans="1:27" ht="15.75" customHeight="1" x14ac:dyDescent="0.2">
      <c r="A1053" s="177">
        <v>7692</v>
      </c>
      <c r="B1053" s="178" t="str">
        <f>VLOOKUP(A1053,'BASE REGISTRO AGOSTO'!$A$1:$T$889,2,FALSE)</f>
        <v>Fundación Pares</v>
      </c>
      <c r="C1053" s="178">
        <f>VLOOKUP(A1053,'BASE REGISTRO AGOSTO'!$A$1:$T$889,3,FALSE)</f>
        <v>651883474</v>
      </c>
      <c r="D1053" s="178">
        <f>VLOOKUP(A1053,'BASE REGISTRO AGOSTO'!$A$1:$T$889,4,FALSE)</f>
        <v>0</v>
      </c>
      <c r="E1053" s="178" t="str">
        <f>VLOOKUP(A1053,'BASE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3" s="178" t="str">
        <f>VLOOKUP(A1053,'BASE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3" s="178" t="str">
        <f>VLOOKUP(A1053,'BASE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3" s="178" t="str">
        <f>VLOOKUP(A1053,'BASE REGISTRO AGOSTO'!$A$1:$T$889,8,FALSE)</f>
        <v xml:space="preserve">Directorio 
Presidenta: Camila Belén Rivera Gómez, 
Directora: Camila Alejandra Cordero Valenzuela,
Tesorera: Valeska Andrea Vergara Baygorria, 
Secretario: Christian Luis Menares Papagallo,
</v>
      </c>
      <c r="I1053" s="178" t="str">
        <f>VLOOKUP(A1053,'BASE REGISTRO AGOSTO'!$A$1:$T$889,9,FALSE)</f>
        <v>De acuerdo a Estatutos Directorio definitivo dura 2 años</v>
      </c>
      <c r="J1053" s="178" t="str">
        <f>VLOOKUP(A1053,'BASE REGISTRO AGOSTO'!$A$1:$T$889,10,FALSE)</f>
        <v>Inicio 15 de mayo de 2021 hasta el 15 de mayo de 2023</v>
      </c>
      <c r="K1053" s="178" t="str">
        <f>VLOOKUP(A1053,'BASE REGISTRO AGOSTO'!$A$1:$T$889,11,FALSE)</f>
        <v>Camila Rivera Gómez</v>
      </c>
      <c r="L1053" s="178" t="str">
        <f>VLOOKUP(A1053,'BASE REGISTRO AGOSTO'!$A$1:$T$889,12,FALSE)</f>
        <v>Calle Santiago N° 710, oficina 200, Comuna de Villa Alemana. Región de Valparaíso</v>
      </c>
      <c r="M1053" s="178" t="str">
        <f>VLOOKUP(A1053,'BASE REGISTRO AGOSTO'!$A$1:$T$889,13,FALSE)</f>
        <v>V</v>
      </c>
      <c r="N1053" s="178" t="str">
        <f>VLOOKUP(A1053,'BASE REGISTRO AGOSTO'!$A$1:$T$889,14,FALSE)</f>
        <v>Villa Alemana</v>
      </c>
      <c r="O1053" s="178" t="str">
        <f>VLOOKUP(A1053,'BASE REGISTRO AGOSTO'!$A$1:$T$889,15,FALSE)</f>
        <v xml:space="preserve">Fono: 966910337
</v>
      </c>
      <c r="P1053" s="178" t="str">
        <f>VLOOKUP(A1053,'BASE REGISTRO AGOSTO'!$A$1:$T$889,16,FALSE)</f>
        <v xml:space="preserve">Correo electrónico: f.pares2019@gmail.com
</v>
      </c>
      <c r="Q1053" s="178">
        <f>VLOOKUP(A1053,'BASE REGISTRO AGOSTO'!$A$1:$T$889,17,FALSE)</f>
        <v>0</v>
      </c>
      <c r="R1053" s="178">
        <f>VLOOKUP(A1053,'BASE REGISTRO AGOSTO'!$A$1:$T$889,18,FALSE)</f>
        <v>93401</v>
      </c>
      <c r="S1053" s="178" t="str">
        <f>VLOOKUP(A1053,'BASE REGISTRO AGOSTO'!$A$1:$T$889,19,FALSE)</f>
        <v>Certificado Financiero 2020, aprobados por el Subdepartamento de Supervisión financiera.</v>
      </c>
      <c r="T1053" s="183">
        <f>VLOOKUP(A1053,'BASE REGISTRO AGOSTO'!$A$1:$T$889,20,FALSE)</f>
        <v>43802</v>
      </c>
      <c r="U1053" s="177">
        <v>7692</v>
      </c>
      <c r="V1053" s="179">
        <v>12355333</v>
      </c>
      <c r="W1053" s="179">
        <v>60046919</v>
      </c>
      <c r="X1053" s="180">
        <v>44469</v>
      </c>
      <c r="Y1053" s="176" t="s">
        <v>6489</v>
      </c>
      <c r="Z1053" s="176" t="s">
        <v>6490</v>
      </c>
      <c r="AA1053" s="181" t="s">
        <v>229</v>
      </c>
    </row>
    <row r="1054" spans="1:27" ht="15.75" customHeight="1" x14ac:dyDescent="0.2">
      <c r="A1054" s="177">
        <v>7692</v>
      </c>
      <c r="B1054" s="178" t="str">
        <f>VLOOKUP(A1054,'BASE REGISTRO AGOSTO'!$A$1:$T$889,2,FALSE)</f>
        <v>Fundación Pares</v>
      </c>
      <c r="C1054" s="178">
        <f>VLOOKUP(A1054,'BASE REGISTRO AGOSTO'!$A$1:$T$889,3,FALSE)</f>
        <v>651883474</v>
      </c>
      <c r="D1054" s="178">
        <f>VLOOKUP(A1054,'BASE REGISTRO AGOSTO'!$A$1:$T$889,4,FALSE)</f>
        <v>0</v>
      </c>
      <c r="E1054" s="178" t="str">
        <f>VLOOKUP(A1054,'BASE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4" s="178" t="str">
        <f>VLOOKUP(A1054,'BASE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4" s="178" t="str">
        <f>VLOOKUP(A1054,'BASE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4" s="178" t="str">
        <f>VLOOKUP(A1054,'BASE REGISTRO AGOSTO'!$A$1:$T$889,8,FALSE)</f>
        <v xml:space="preserve">Directorio 
Presidenta: Camila Belén Rivera Gómez, 
Directora: Camila Alejandra Cordero Valenzuela,
Tesorera: Valeska Andrea Vergara Baygorria, 
Secretario: Christian Luis Menares Papagallo,
</v>
      </c>
      <c r="I1054" s="178" t="str">
        <f>VLOOKUP(A1054,'BASE REGISTRO AGOSTO'!$A$1:$T$889,9,FALSE)</f>
        <v>De acuerdo a Estatutos Directorio definitivo dura 2 años</v>
      </c>
      <c r="J1054" s="178" t="str">
        <f>VLOOKUP(A1054,'BASE REGISTRO AGOSTO'!$A$1:$T$889,10,FALSE)</f>
        <v>Inicio 15 de mayo de 2021 hasta el 15 de mayo de 2023</v>
      </c>
      <c r="K1054" s="178" t="str">
        <f>VLOOKUP(A1054,'BASE REGISTRO AGOSTO'!$A$1:$T$889,11,FALSE)</f>
        <v>Camila Rivera Gómez</v>
      </c>
      <c r="L1054" s="178" t="str">
        <f>VLOOKUP(A1054,'BASE REGISTRO AGOSTO'!$A$1:$T$889,12,FALSE)</f>
        <v>Calle Santiago N° 710, oficina 200, Comuna de Villa Alemana. Región de Valparaíso</v>
      </c>
      <c r="M1054" s="178" t="str">
        <f>VLOOKUP(A1054,'BASE REGISTRO AGOSTO'!$A$1:$T$889,13,FALSE)</f>
        <v>V</v>
      </c>
      <c r="N1054" s="178" t="str">
        <f>VLOOKUP(A1054,'BASE REGISTRO AGOSTO'!$A$1:$T$889,14,FALSE)</f>
        <v>Villa Alemana</v>
      </c>
      <c r="O1054" s="178" t="str">
        <f>VLOOKUP(A1054,'BASE REGISTRO AGOSTO'!$A$1:$T$889,15,FALSE)</f>
        <v xml:space="preserve">Fono: 966910337
</v>
      </c>
      <c r="P1054" s="178" t="str">
        <f>VLOOKUP(A1054,'BASE REGISTRO AGOSTO'!$A$1:$T$889,16,FALSE)</f>
        <v xml:space="preserve">Correo electrónico: f.pares2019@gmail.com
</v>
      </c>
      <c r="Q1054" s="178">
        <f>VLOOKUP(A1054,'BASE REGISTRO AGOSTO'!$A$1:$T$889,17,FALSE)</f>
        <v>0</v>
      </c>
      <c r="R1054" s="178">
        <f>VLOOKUP(A1054,'BASE REGISTRO AGOSTO'!$A$1:$T$889,18,FALSE)</f>
        <v>93401</v>
      </c>
      <c r="S1054" s="178" t="str">
        <f>VLOOKUP(A1054,'BASE REGISTRO AGOSTO'!$A$1:$T$889,19,FALSE)</f>
        <v>Certificado Financiero 2020, aprobados por el Subdepartamento de Supervisión financiera.</v>
      </c>
      <c r="T1054" s="183">
        <f>VLOOKUP(A1054,'BASE REGISTRO AGOSTO'!$A$1:$T$889,20,FALSE)</f>
        <v>43802</v>
      </c>
      <c r="U1054" s="177">
        <v>7692</v>
      </c>
      <c r="V1054" s="179">
        <v>9983109</v>
      </c>
      <c r="W1054" s="179">
        <v>63605255</v>
      </c>
      <c r="X1054" s="180">
        <v>44469</v>
      </c>
      <c r="Y1054" s="176" t="s">
        <v>6489</v>
      </c>
      <c r="Z1054" s="176" t="s">
        <v>6490</v>
      </c>
      <c r="AA1054" s="181" t="s">
        <v>6551</v>
      </c>
    </row>
    <row r="1055" spans="1:27" ht="15.75" customHeight="1" x14ac:dyDescent="0.2">
      <c r="A1055" s="177">
        <v>7692</v>
      </c>
      <c r="B1055" s="178" t="str">
        <f>VLOOKUP(A1055,'BASE REGISTRO AGOSTO'!$A$1:$T$889,2,FALSE)</f>
        <v>Fundación Pares</v>
      </c>
      <c r="C1055" s="178">
        <f>VLOOKUP(A1055,'BASE REGISTRO AGOSTO'!$A$1:$T$889,3,FALSE)</f>
        <v>651883474</v>
      </c>
      <c r="D1055" s="178">
        <f>VLOOKUP(A1055,'BASE REGISTRO AGOSTO'!$A$1:$T$889,4,FALSE)</f>
        <v>0</v>
      </c>
      <c r="E1055" s="178" t="str">
        <f>VLOOKUP(A1055,'BASE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5" s="178" t="str">
        <f>VLOOKUP(A1055,'BASE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5" s="178" t="str">
        <f>VLOOKUP(A1055,'BASE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5" s="178" t="str">
        <f>VLOOKUP(A1055,'BASE REGISTRO AGOSTO'!$A$1:$T$889,8,FALSE)</f>
        <v xml:space="preserve">Directorio 
Presidenta: Camila Belén Rivera Gómez, 
Directora: Camila Alejandra Cordero Valenzuela,
Tesorera: Valeska Andrea Vergara Baygorria, 
Secretario: Christian Luis Menares Papagallo,
</v>
      </c>
      <c r="I1055" s="178" t="str">
        <f>VLOOKUP(A1055,'BASE REGISTRO AGOSTO'!$A$1:$T$889,9,FALSE)</f>
        <v>De acuerdo a Estatutos Directorio definitivo dura 2 años</v>
      </c>
      <c r="J1055" s="178" t="str">
        <f>VLOOKUP(A1055,'BASE REGISTRO AGOSTO'!$A$1:$T$889,10,FALSE)</f>
        <v>Inicio 15 de mayo de 2021 hasta el 15 de mayo de 2023</v>
      </c>
      <c r="K1055" s="178" t="str">
        <f>VLOOKUP(A1055,'BASE REGISTRO AGOSTO'!$A$1:$T$889,11,FALSE)</f>
        <v>Camila Rivera Gómez</v>
      </c>
      <c r="L1055" s="178" t="str">
        <f>VLOOKUP(A1055,'BASE REGISTRO AGOSTO'!$A$1:$T$889,12,FALSE)</f>
        <v>Calle Santiago N° 710, oficina 200, Comuna de Villa Alemana. Región de Valparaíso</v>
      </c>
      <c r="M1055" s="178" t="str">
        <f>VLOOKUP(A1055,'BASE REGISTRO AGOSTO'!$A$1:$T$889,13,FALSE)</f>
        <v>V</v>
      </c>
      <c r="N1055" s="178" t="str">
        <f>VLOOKUP(A1055,'BASE REGISTRO AGOSTO'!$A$1:$T$889,14,FALSE)</f>
        <v>Villa Alemana</v>
      </c>
      <c r="O1055" s="178" t="str">
        <f>VLOOKUP(A1055,'BASE REGISTRO AGOSTO'!$A$1:$T$889,15,FALSE)</f>
        <v xml:space="preserve">Fono: 966910337
</v>
      </c>
      <c r="P1055" s="178" t="str">
        <f>VLOOKUP(A1055,'BASE REGISTRO AGOSTO'!$A$1:$T$889,16,FALSE)</f>
        <v xml:space="preserve">Correo electrónico: f.pares2019@gmail.com
</v>
      </c>
      <c r="Q1055" s="178">
        <f>VLOOKUP(A1055,'BASE REGISTRO AGOSTO'!$A$1:$T$889,17,FALSE)</f>
        <v>0</v>
      </c>
      <c r="R1055" s="178">
        <f>VLOOKUP(A1055,'BASE REGISTRO AGOSTO'!$A$1:$T$889,18,FALSE)</f>
        <v>93401</v>
      </c>
      <c r="S1055" s="178" t="str">
        <f>VLOOKUP(A1055,'BASE REGISTRO AGOSTO'!$A$1:$T$889,19,FALSE)</f>
        <v>Certificado Financiero 2020, aprobados por el Subdepartamento de Supervisión financiera.</v>
      </c>
      <c r="T1055" s="183">
        <f>VLOOKUP(A1055,'BASE REGISTRO AGOSTO'!$A$1:$T$889,20,FALSE)</f>
        <v>43802</v>
      </c>
      <c r="U1055" s="177">
        <v>7692</v>
      </c>
      <c r="V1055" s="179">
        <v>12355333</v>
      </c>
      <c r="W1055" s="179">
        <v>65977479</v>
      </c>
      <c r="X1055" s="180">
        <v>44469</v>
      </c>
      <c r="Y1055" s="176" t="s">
        <v>6489</v>
      </c>
      <c r="Z1055" s="176" t="s">
        <v>6490</v>
      </c>
      <c r="AA1055" s="181" t="s">
        <v>6566</v>
      </c>
    </row>
    <row r="1056" spans="1:27" ht="15.75" customHeight="1" x14ac:dyDescent="0.2">
      <c r="A1056" s="177">
        <v>7692</v>
      </c>
      <c r="B1056" s="178" t="str">
        <f>VLOOKUP(A1056,'BASE REGISTRO AGOSTO'!$A$1:$T$889,2,FALSE)</f>
        <v>Fundación Pares</v>
      </c>
      <c r="C1056" s="178">
        <f>VLOOKUP(A1056,'BASE REGISTRO AGOSTO'!$A$1:$T$889,3,FALSE)</f>
        <v>651883474</v>
      </c>
      <c r="D1056" s="178">
        <f>VLOOKUP(A1056,'BASE REGISTRO AGOSTO'!$A$1:$T$889,4,FALSE)</f>
        <v>0</v>
      </c>
      <c r="E1056" s="178" t="str">
        <f>VLOOKUP(A1056,'BASE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6" s="178" t="str">
        <f>VLOOKUP(A1056,'BASE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6" s="178" t="str">
        <f>VLOOKUP(A1056,'BASE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6" s="178" t="str">
        <f>VLOOKUP(A1056,'BASE REGISTRO AGOSTO'!$A$1:$T$889,8,FALSE)</f>
        <v xml:space="preserve">Directorio 
Presidenta: Camila Belén Rivera Gómez, 
Directora: Camila Alejandra Cordero Valenzuela,
Tesorera: Valeska Andrea Vergara Baygorria, 
Secretario: Christian Luis Menares Papagallo,
</v>
      </c>
      <c r="I1056" s="178" t="str">
        <f>VLOOKUP(A1056,'BASE REGISTRO AGOSTO'!$A$1:$T$889,9,FALSE)</f>
        <v>De acuerdo a Estatutos Directorio definitivo dura 2 años</v>
      </c>
      <c r="J1056" s="178" t="str">
        <f>VLOOKUP(A1056,'BASE REGISTRO AGOSTO'!$A$1:$T$889,10,FALSE)</f>
        <v>Inicio 15 de mayo de 2021 hasta el 15 de mayo de 2023</v>
      </c>
      <c r="K1056" s="178" t="str">
        <f>VLOOKUP(A1056,'BASE REGISTRO AGOSTO'!$A$1:$T$889,11,FALSE)</f>
        <v>Camila Rivera Gómez</v>
      </c>
      <c r="L1056" s="178" t="str">
        <f>VLOOKUP(A1056,'BASE REGISTRO AGOSTO'!$A$1:$T$889,12,FALSE)</f>
        <v>Calle Santiago N° 710, oficina 200, Comuna de Villa Alemana. Región de Valparaíso</v>
      </c>
      <c r="M1056" s="178" t="str">
        <f>VLOOKUP(A1056,'BASE REGISTRO AGOSTO'!$A$1:$T$889,13,FALSE)</f>
        <v>V</v>
      </c>
      <c r="N1056" s="178" t="str">
        <f>VLOOKUP(A1056,'BASE REGISTRO AGOSTO'!$A$1:$T$889,14,FALSE)</f>
        <v>Villa Alemana</v>
      </c>
      <c r="O1056" s="178" t="str">
        <f>VLOOKUP(A1056,'BASE REGISTRO AGOSTO'!$A$1:$T$889,15,FALSE)</f>
        <v xml:space="preserve">Fono: 966910337
</v>
      </c>
      <c r="P1056" s="178" t="str">
        <f>VLOOKUP(A1056,'BASE REGISTRO AGOSTO'!$A$1:$T$889,16,FALSE)</f>
        <v xml:space="preserve">Correo electrónico: f.pares2019@gmail.com
</v>
      </c>
      <c r="Q1056" s="178">
        <f>VLOOKUP(A1056,'BASE REGISTRO AGOSTO'!$A$1:$T$889,17,FALSE)</f>
        <v>0</v>
      </c>
      <c r="R1056" s="178">
        <f>VLOOKUP(A1056,'BASE REGISTRO AGOSTO'!$A$1:$T$889,18,FALSE)</f>
        <v>93401</v>
      </c>
      <c r="S1056" s="178" t="str">
        <f>VLOOKUP(A1056,'BASE REGISTRO AGOSTO'!$A$1:$T$889,19,FALSE)</f>
        <v>Certificado Financiero 2020, aprobados por el Subdepartamento de Supervisión financiera.</v>
      </c>
      <c r="T1056" s="183">
        <f>VLOOKUP(A1056,'BASE REGISTRO AGOSTO'!$A$1:$T$889,20,FALSE)</f>
        <v>43802</v>
      </c>
      <c r="U1056" s="177">
        <v>7692</v>
      </c>
      <c r="V1056" s="179">
        <v>12355333</v>
      </c>
      <c r="W1056" s="179">
        <v>65829215</v>
      </c>
      <c r="X1056" s="180">
        <v>44469</v>
      </c>
      <c r="Y1056" s="176" t="s">
        <v>6489</v>
      </c>
      <c r="Z1056" s="176" t="s">
        <v>6490</v>
      </c>
      <c r="AA1056" s="181" t="s">
        <v>6548</v>
      </c>
    </row>
    <row r="1057" spans="1:27" ht="15.75" customHeight="1" x14ac:dyDescent="0.2">
      <c r="A1057" s="177">
        <v>7692</v>
      </c>
      <c r="B1057" s="178" t="str">
        <f>VLOOKUP(A1057,'BASE REGISTRO AGOSTO'!$A$1:$T$889,2,FALSE)</f>
        <v>Fundación Pares</v>
      </c>
      <c r="C1057" s="178">
        <f>VLOOKUP(A1057,'BASE REGISTRO AGOSTO'!$A$1:$T$889,3,FALSE)</f>
        <v>651883474</v>
      </c>
      <c r="D1057" s="178">
        <f>VLOOKUP(A1057,'BASE REGISTRO AGOSTO'!$A$1:$T$889,4,FALSE)</f>
        <v>0</v>
      </c>
      <c r="E1057" s="178" t="str">
        <f>VLOOKUP(A1057,'BASE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7" s="178" t="str">
        <f>VLOOKUP(A1057,'BASE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7" s="178" t="str">
        <f>VLOOKUP(A1057,'BASE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7" s="178" t="str">
        <f>VLOOKUP(A1057,'BASE REGISTRO AGOSTO'!$A$1:$T$889,8,FALSE)</f>
        <v xml:space="preserve">Directorio 
Presidenta: Camila Belén Rivera Gómez, 
Directora: Camila Alejandra Cordero Valenzuela,
Tesorera: Valeska Andrea Vergara Baygorria, 
Secretario: Christian Luis Menares Papagallo,
</v>
      </c>
      <c r="I1057" s="178" t="str">
        <f>VLOOKUP(A1057,'BASE REGISTRO AGOSTO'!$A$1:$T$889,9,FALSE)</f>
        <v>De acuerdo a Estatutos Directorio definitivo dura 2 años</v>
      </c>
      <c r="J1057" s="178" t="str">
        <f>VLOOKUP(A1057,'BASE REGISTRO AGOSTO'!$A$1:$T$889,10,FALSE)</f>
        <v>Inicio 15 de mayo de 2021 hasta el 15 de mayo de 2023</v>
      </c>
      <c r="K1057" s="178" t="str">
        <f>VLOOKUP(A1057,'BASE REGISTRO AGOSTO'!$A$1:$T$889,11,FALSE)</f>
        <v>Camila Rivera Gómez</v>
      </c>
      <c r="L1057" s="178" t="str">
        <f>VLOOKUP(A1057,'BASE REGISTRO AGOSTO'!$A$1:$T$889,12,FALSE)</f>
        <v>Calle Santiago N° 710, oficina 200, Comuna de Villa Alemana. Región de Valparaíso</v>
      </c>
      <c r="M1057" s="178" t="str">
        <f>VLOOKUP(A1057,'BASE REGISTRO AGOSTO'!$A$1:$T$889,13,FALSE)</f>
        <v>V</v>
      </c>
      <c r="N1057" s="178" t="str">
        <f>VLOOKUP(A1057,'BASE REGISTRO AGOSTO'!$A$1:$T$889,14,FALSE)</f>
        <v>Villa Alemana</v>
      </c>
      <c r="O1057" s="178" t="str">
        <f>VLOOKUP(A1057,'BASE REGISTRO AGOSTO'!$A$1:$T$889,15,FALSE)</f>
        <v xml:space="preserve">Fono: 966910337
</v>
      </c>
      <c r="P1057" s="178" t="str">
        <f>VLOOKUP(A1057,'BASE REGISTRO AGOSTO'!$A$1:$T$889,16,FALSE)</f>
        <v xml:space="preserve">Correo electrónico: f.pares2019@gmail.com
</v>
      </c>
      <c r="Q1057" s="178">
        <f>VLOOKUP(A1057,'BASE REGISTRO AGOSTO'!$A$1:$T$889,17,FALSE)</f>
        <v>0</v>
      </c>
      <c r="R1057" s="178">
        <f>VLOOKUP(A1057,'BASE REGISTRO AGOSTO'!$A$1:$T$889,18,FALSE)</f>
        <v>93401</v>
      </c>
      <c r="S1057" s="178" t="str">
        <f>VLOOKUP(A1057,'BASE REGISTRO AGOSTO'!$A$1:$T$889,19,FALSE)</f>
        <v>Certificado Financiero 2020, aprobados por el Subdepartamento de Supervisión financiera.</v>
      </c>
      <c r="T1057" s="183">
        <f>VLOOKUP(A1057,'BASE REGISTRO AGOSTO'!$A$1:$T$889,20,FALSE)</f>
        <v>43802</v>
      </c>
      <c r="U1057" s="177">
        <v>7692</v>
      </c>
      <c r="V1057" s="179">
        <v>21621833</v>
      </c>
      <c r="W1057" s="179">
        <v>110234283</v>
      </c>
      <c r="X1057" s="180">
        <v>44469</v>
      </c>
      <c r="Y1057" s="176" t="s">
        <v>6489</v>
      </c>
      <c r="Z1057" s="176" t="s">
        <v>6490</v>
      </c>
      <c r="AA1057" s="181" t="s">
        <v>6529</v>
      </c>
    </row>
    <row r="1058" spans="1:27" ht="15.75" customHeight="1" x14ac:dyDescent="0.2">
      <c r="A1058" s="177">
        <v>7692</v>
      </c>
      <c r="B1058" s="178" t="str">
        <f>VLOOKUP(A1058,'BASE REGISTRO AGOSTO'!$A$1:$T$889,2,FALSE)</f>
        <v>Fundación Pares</v>
      </c>
      <c r="C1058" s="178">
        <f>VLOOKUP(A1058,'BASE REGISTRO AGOSTO'!$A$1:$T$889,3,FALSE)</f>
        <v>651883474</v>
      </c>
      <c r="D1058" s="178">
        <f>VLOOKUP(A1058,'BASE REGISTRO AGOSTO'!$A$1:$T$889,4,FALSE)</f>
        <v>0</v>
      </c>
      <c r="E1058" s="178" t="str">
        <f>VLOOKUP(A1058,'BASE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8" s="178" t="str">
        <f>VLOOKUP(A1058,'BASE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8" s="178" t="str">
        <f>VLOOKUP(A1058,'BASE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8" s="178" t="str">
        <f>VLOOKUP(A1058,'BASE REGISTRO AGOSTO'!$A$1:$T$889,8,FALSE)</f>
        <v xml:space="preserve">Directorio 
Presidenta: Camila Belén Rivera Gómez, 
Directora: Camila Alejandra Cordero Valenzuela,
Tesorera: Valeska Andrea Vergara Baygorria, 
Secretario: Christian Luis Menares Papagallo,
</v>
      </c>
      <c r="I1058" s="178" t="str">
        <f>VLOOKUP(A1058,'BASE REGISTRO AGOSTO'!$A$1:$T$889,9,FALSE)</f>
        <v>De acuerdo a Estatutos Directorio definitivo dura 2 años</v>
      </c>
      <c r="J1058" s="178" t="str">
        <f>VLOOKUP(A1058,'BASE REGISTRO AGOSTO'!$A$1:$T$889,10,FALSE)</f>
        <v>Inicio 15 de mayo de 2021 hasta el 15 de mayo de 2023</v>
      </c>
      <c r="K1058" s="178" t="str">
        <f>VLOOKUP(A1058,'BASE REGISTRO AGOSTO'!$A$1:$T$889,11,FALSE)</f>
        <v>Camila Rivera Gómez</v>
      </c>
      <c r="L1058" s="178" t="str">
        <f>VLOOKUP(A1058,'BASE REGISTRO AGOSTO'!$A$1:$T$889,12,FALSE)</f>
        <v>Calle Santiago N° 710, oficina 200, Comuna de Villa Alemana. Región de Valparaíso</v>
      </c>
      <c r="M1058" s="178" t="str">
        <f>VLOOKUP(A1058,'BASE REGISTRO AGOSTO'!$A$1:$T$889,13,FALSE)</f>
        <v>V</v>
      </c>
      <c r="N1058" s="178" t="str">
        <f>VLOOKUP(A1058,'BASE REGISTRO AGOSTO'!$A$1:$T$889,14,FALSE)</f>
        <v>Villa Alemana</v>
      </c>
      <c r="O1058" s="178" t="str">
        <f>VLOOKUP(A1058,'BASE REGISTRO AGOSTO'!$A$1:$T$889,15,FALSE)</f>
        <v xml:space="preserve">Fono: 966910337
</v>
      </c>
      <c r="P1058" s="178" t="str">
        <f>VLOOKUP(A1058,'BASE REGISTRO AGOSTO'!$A$1:$T$889,16,FALSE)</f>
        <v xml:space="preserve">Correo electrónico: f.pares2019@gmail.com
</v>
      </c>
      <c r="Q1058" s="178">
        <f>VLOOKUP(A1058,'BASE REGISTRO AGOSTO'!$A$1:$T$889,17,FALSE)</f>
        <v>0</v>
      </c>
      <c r="R1058" s="178">
        <f>VLOOKUP(A1058,'BASE REGISTRO AGOSTO'!$A$1:$T$889,18,FALSE)</f>
        <v>93401</v>
      </c>
      <c r="S1058" s="178" t="str">
        <f>VLOOKUP(A1058,'BASE REGISTRO AGOSTO'!$A$1:$T$889,19,FALSE)</f>
        <v>Certificado Financiero 2020, aprobados por el Subdepartamento de Supervisión financiera.</v>
      </c>
      <c r="T1058" s="183">
        <f>VLOOKUP(A1058,'BASE REGISTRO AGOSTO'!$A$1:$T$889,20,FALSE)</f>
        <v>43802</v>
      </c>
      <c r="U1058" s="177">
        <v>7692</v>
      </c>
      <c r="V1058" s="179">
        <v>14974664</v>
      </c>
      <c r="W1058" s="179">
        <v>39364092</v>
      </c>
      <c r="X1058" s="180">
        <v>44469</v>
      </c>
      <c r="Y1058" s="176" t="s">
        <v>6489</v>
      </c>
      <c r="Z1058" s="176" t="s">
        <v>6490</v>
      </c>
      <c r="AA1058" s="181" t="s">
        <v>6530</v>
      </c>
    </row>
    <row r="1059" spans="1:27" ht="15.75" customHeight="1" x14ac:dyDescent="0.2">
      <c r="A1059" s="177">
        <v>7692</v>
      </c>
      <c r="B1059" s="178" t="str">
        <f>VLOOKUP(A1059,'BASE REGISTRO AGOSTO'!$A$1:$T$889,2,FALSE)</f>
        <v>Fundación Pares</v>
      </c>
      <c r="C1059" s="178">
        <f>VLOOKUP(A1059,'BASE REGISTRO AGOSTO'!$A$1:$T$889,3,FALSE)</f>
        <v>651883474</v>
      </c>
      <c r="D1059" s="178">
        <f>VLOOKUP(A1059,'BASE REGISTRO AGOSTO'!$A$1:$T$889,4,FALSE)</f>
        <v>0</v>
      </c>
      <c r="E1059" s="178" t="str">
        <f>VLOOKUP(A1059,'BASE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59" s="178" t="str">
        <f>VLOOKUP(A1059,'BASE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59" s="178" t="str">
        <f>VLOOKUP(A1059,'BASE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59" s="178" t="str">
        <f>VLOOKUP(A1059,'BASE REGISTRO AGOSTO'!$A$1:$T$889,8,FALSE)</f>
        <v xml:space="preserve">Directorio 
Presidenta: Camila Belén Rivera Gómez, 
Directora: Camila Alejandra Cordero Valenzuela,
Tesorera: Valeska Andrea Vergara Baygorria, 
Secretario: Christian Luis Menares Papagallo,
</v>
      </c>
      <c r="I1059" s="178" t="str">
        <f>VLOOKUP(A1059,'BASE REGISTRO AGOSTO'!$A$1:$T$889,9,FALSE)</f>
        <v>De acuerdo a Estatutos Directorio definitivo dura 2 años</v>
      </c>
      <c r="J1059" s="178" t="str">
        <f>VLOOKUP(A1059,'BASE REGISTRO AGOSTO'!$A$1:$T$889,10,FALSE)</f>
        <v>Inicio 15 de mayo de 2021 hasta el 15 de mayo de 2023</v>
      </c>
      <c r="K1059" s="178" t="str">
        <f>VLOOKUP(A1059,'BASE REGISTRO AGOSTO'!$A$1:$T$889,11,FALSE)</f>
        <v>Camila Rivera Gómez</v>
      </c>
      <c r="L1059" s="178" t="str">
        <f>VLOOKUP(A1059,'BASE REGISTRO AGOSTO'!$A$1:$T$889,12,FALSE)</f>
        <v>Calle Santiago N° 710, oficina 200, Comuna de Villa Alemana. Región de Valparaíso</v>
      </c>
      <c r="M1059" s="178" t="str">
        <f>VLOOKUP(A1059,'BASE REGISTRO AGOSTO'!$A$1:$T$889,13,FALSE)</f>
        <v>V</v>
      </c>
      <c r="N1059" s="178" t="str">
        <f>VLOOKUP(A1059,'BASE REGISTRO AGOSTO'!$A$1:$T$889,14,FALSE)</f>
        <v>Villa Alemana</v>
      </c>
      <c r="O1059" s="178" t="str">
        <f>VLOOKUP(A1059,'BASE REGISTRO AGOSTO'!$A$1:$T$889,15,FALSE)</f>
        <v xml:space="preserve">Fono: 966910337
</v>
      </c>
      <c r="P1059" s="178" t="str">
        <f>VLOOKUP(A1059,'BASE REGISTRO AGOSTO'!$A$1:$T$889,16,FALSE)</f>
        <v xml:space="preserve">Correo electrónico: f.pares2019@gmail.com
</v>
      </c>
      <c r="Q1059" s="178">
        <f>VLOOKUP(A1059,'BASE REGISTRO AGOSTO'!$A$1:$T$889,17,FALSE)</f>
        <v>0</v>
      </c>
      <c r="R1059" s="178">
        <f>VLOOKUP(A1059,'BASE REGISTRO AGOSTO'!$A$1:$T$889,18,FALSE)</f>
        <v>93401</v>
      </c>
      <c r="S1059" s="178" t="str">
        <f>VLOOKUP(A1059,'BASE REGISTRO AGOSTO'!$A$1:$T$889,19,FALSE)</f>
        <v>Certificado Financiero 2020, aprobados por el Subdepartamento de Supervisión financiera.</v>
      </c>
      <c r="T1059" s="183">
        <f>VLOOKUP(A1059,'BASE REGISTRO AGOSTO'!$A$1:$T$889,20,FALSE)</f>
        <v>43802</v>
      </c>
      <c r="U1059" s="177">
        <v>7692</v>
      </c>
      <c r="V1059" s="179">
        <v>22029065</v>
      </c>
      <c r="W1059" s="179">
        <v>57467129</v>
      </c>
      <c r="X1059" s="180">
        <v>44469</v>
      </c>
      <c r="Y1059" s="176" t="s">
        <v>6489</v>
      </c>
      <c r="Z1059" s="176" t="s">
        <v>6490</v>
      </c>
      <c r="AA1059" s="181" t="s">
        <v>6491</v>
      </c>
    </row>
    <row r="1060" spans="1:27" ht="15.75" customHeight="1" x14ac:dyDescent="0.2">
      <c r="A1060" s="177">
        <v>7692</v>
      </c>
      <c r="B1060" s="178" t="str">
        <f>VLOOKUP(A1060,'BASE REGISTRO AGOSTO'!$A$1:$T$889,2,FALSE)</f>
        <v>Fundación Pares</v>
      </c>
      <c r="C1060" s="178">
        <f>VLOOKUP(A1060,'BASE REGISTRO AGOSTO'!$A$1:$T$889,3,FALSE)</f>
        <v>651883474</v>
      </c>
      <c r="D1060" s="178">
        <f>VLOOKUP(A1060,'BASE REGISTRO AGOSTO'!$A$1:$T$889,4,FALSE)</f>
        <v>0</v>
      </c>
      <c r="E1060" s="178" t="str">
        <f>VLOOKUP(A1060,'BASE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0" s="178" t="str">
        <f>VLOOKUP(A1060,'BASE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60" s="178" t="str">
        <f>VLOOKUP(A1060,'BASE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0" s="178" t="str">
        <f>VLOOKUP(A1060,'BASE REGISTRO AGOSTO'!$A$1:$T$889,8,FALSE)</f>
        <v xml:space="preserve">Directorio 
Presidenta: Camila Belén Rivera Gómez, 
Directora: Camila Alejandra Cordero Valenzuela,
Tesorera: Valeska Andrea Vergara Baygorria, 
Secretario: Christian Luis Menares Papagallo,
</v>
      </c>
      <c r="I1060" s="178" t="str">
        <f>VLOOKUP(A1060,'BASE REGISTRO AGOSTO'!$A$1:$T$889,9,FALSE)</f>
        <v>De acuerdo a Estatutos Directorio definitivo dura 2 años</v>
      </c>
      <c r="J1060" s="178" t="str">
        <f>VLOOKUP(A1060,'BASE REGISTRO AGOSTO'!$A$1:$T$889,10,FALSE)</f>
        <v>Inicio 15 de mayo de 2021 hasta el 15 de mayo de 2023</v>
      </c>
      <c r="K1060" s="178" t="str">
        <f>VLOOKUP(A1060,'BASE REGISTRO AGOSTO'!$A$1:$T$889,11,FALSE)</f>
        <v>Camila Rivera Gómez</v>
      </c>
      <c r="L1060" s="178" t="str">
        <f>VLOOKUP(A1060,'BASE REGISTRO AGOSTO'!$A$1:$T$889,12,FALSE)</f>
        <v>Calle Santiago N° 710, oficina 200, Comuna de Villa Alemana. Región de Valparaíso</v>
      </c>
      <c r="M1060" s="178" t="str">
        <f>VLOOKUP(A1060,'BASE REGISTRO AGOSTO'!$A$1:$T$889,13,FALSE)</f>
        <v>V</v>
      </c>
      <c r="N1060" s="178" t="str">
        <f>VLOOKUP(A1060,'BASE REGISTRO AGOSTO'!$A$1:$T$889,14,FALSE)</f>
        <v>Villa Alemana</v>
      </c>
      <c r="O1060" s="178" t="str">
        <f>VLOOKUP(A1060,'BASE REGISTRO AGOSTO'!$A$1:$T$889,15,FALSE)</f>
        <v xml:space="preserve">Fono: 966910337
</v>
      </c>
      <c r="P1060" s="178" t="str">
        <f>VLOOKUP(A1060,'BASE REGISTRO AGOSTO'!$A$1:$T$889,16,FALSE)</f>
        <v xml:space="preserve">Correo electrónico: f.pares2019@gmail.com
</v>
      </c>
      <c r="Q1060" s="178">
        <f>VLOOKUP(A1060,'BASE REGISTRO AGOSTO'!$A$1:$T$889,17,FALSE)</f>
        <v>0</v>
      </c>
      <c r="R1060" s="178">
        <f>VLOOKUP(A1060,'BASE REGISTRO AGOSTO'!$A$1:$T$889,18,FALSE)</f>
        <v>93401</v>
      </c>
      <c r="S1060" s="178" t="str">
        <f>VLOOKUP(A1060,'BASE REGISTRO AGOSTO'!$A$1:$T$889,19,FALSE)</f>
        <v>Certificado Financiero 2020, aprobados por el Subdepartamento de Supervisión financiera.</v>
      </c>
      <c r="T1060" s="183">
        <f>VLOOKUP(A1060,'BASE REGISTRO AGOSTO'!$A$1:$T$889,20,FALSE)</f>
        <v>43802</v>
      </c>
      <c r="U1060" s="177">
        <v>7692</v>
      </c>
      <c r="V1060" s="179">
        <v>5155139</v>
      </c>
      <c r="W1060" s="179">
        <v>37860698</v>
      </c>
      <c r="X1060" s="180">
        <v>44469</v>
      </c>
      <c r="Y1060" s="176" t="s">
        <v>6489</v>
      </c>
      <c r="Z1060" s="176" t="s">
        <v>6490</v>
      </c>
      <c r="AA1060" s="181" t="s">
        <v>6531</v>
      </c>
    </row>
    <row r="1061" spans="1:27" ht="15.75" customHeight="1" x14ac:dyDescent="0.2">
      <c r="A1061" s="177">
        <v>7692</v>
      </c>
      <c r="B1061" s="178" t="str">
        <f>VLOOKUP(A1061,'BASE REGISTRO AGOSTO'!$A$1:$T$889,2,FALSE)</f>
        <v>Fundación Pares</v>
      </c>
      <c r="C1061" s="178">
        <f>VLOOKUP(A1061,'BASE REGISTRO AGOSTO'!$A$1:$T$889,3,FALSE)</f>
        <v>651883474</v>
      </c>
      <c r="D1061" s="178">
        <f>VLOOKUP(A1061,'BASE REGISTRO AGOSTO'!$A$1:$T$889,4,FALSE)</f>
        <v>0</v>
      </c>
      <c r="E1061" s="178" t="str">
        <f>VLOOKUP(A1061,'BASE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1" s="178" t="str">
        <f>VLOOKUP(A1061,'BASE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61" s="178" t="str">
        <f>VLOOKUP(A1061,'BASE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1" s="178" t="str">
        <f>VLOOKUP(A1061,'BASE REGISTRO AGOSTO'!$A$1:$T$889,8,FALSE)</f>
        <v xml:space="preserve">Directorio 
Presidenta: Camila Belén Rivera Gómez, 
Directora: Camila Alejandra Cordero Valenzuela,
Tesorera: Valeska Andrea Vergara Baygorria, 
Secretario: Christian Luis Menares Papagallo,
</v>
      </c>
      <c r="I1061" s="178" t="str">
        <f>VLOOKUP(A1061,'BASE REGISTRO AGOSTO'!$A$1:$T$889,9,FALSE)</f>
        <v>De acuerdo a Estatutos Directorio definitivo dura 2 años</v>
      </c>
      <c r="J1061" s="178" t="str">
        <f>VLOOKUP(A1061,'BASE REGISTRO AGOSTO'!$A$1:$T$889,10,FALSE)</f>
        <v>Inicio 15 de mayo de 2021 hasta el 15 de mayo de 2023</v>
      </c>
      <c r="K1061" s="178" t="str">
        <f>VLOOKUP(A1061,'BASE REGISTRO AGOSTO'!$A$1:$T$889,11,FALSE)</f>
        <v>Camila Rivera Gómez</v>
      </c>
      <c r="L1061" s="178" t="str">
        <f>VLOOKUP(A1061,'BASE REGISTRO AGOSTO'!$A$1:$T$889,12,FALSE)</f>
        <v>Calle Santiago N° 710, oficina 200, Comuna de Villa Alemana. Región de Valparaíso</v>
      </c>
      <c r="M1061" s="178" t="str">
        <f>VLOOKUP(A1061,'BASE REGISTRO AGOSTO'!$A$1:$T$889,13,FALSE)</f>
        <v>V</v>
      </c>
      <c r="N1061" s="178" t="str">
        <f>VLOOKUP(A1061,'BASE REGISTRO AGOSTO'!$A$1:$T$889,14,FALSE)</f>
        <v>Villa Alemana</v>
      </c>
      <c r="O1061" s="178" t="str">
        <f>VLOOKUP(A1061,'BASE REGISTRO AGOSTO'!$A$1:$T$889,15,FALSE)</f>
        <v xml:space="preserve">Fono: 966910337
</v>
      </c>
      <c r="P1061" s="178" t="str">
        <f>VLOOKUP(A1061,'BASE REGISTRO AGOSTO'!$A$1:$T$889,16,FALSE)</f>
        <v xml:space="preserve">Correo electrónico: f.pares2019@gmail.com
</v>
      </c>
      <c r="Q1061" s="178">
        <f>VLOOKUP(A1061,'BASE REGISTRO AGOSTO'!$A$1:$T$889,17,FALSE)</f>
        <v>0</v>
      </c>
      <c r="R1061" s="178">
        <f>VLOOKUP(A1061,'BASE REGISTRO AGOSTO'!$A$1:$T$889,18,FALSE)</f>
        <v>93401</v>
      </c>
      <c r="S1061" s="178" t="str">
        <f>VLOOKUP(A1061,'BASE REGISTRO AGOSTO'!$A$1:$T$889,19,FALSE)</f>
        <v>Certificado Financiero 2020, aprobados por el Subdepartamento de Supervisión financiera.</v>
      </c>
      <c r="T1061" s="183">
        <f>VLOOKUP(A1061,'BASE REGISTRO AGOSTO'!$A$1:$T$889,20,FALSE)</f>
        <v>43802</v>
      </c>
      <c r="U1061" s="177">
        <v>7692</v>
      </c>
      <c r="V1061" s="179">
        <v>11144511</v>
      </c>
      <c r="W1061" s="179">
        <v>57452301</v>
      </c>
      <c r="X1061" s="180">
        <v>44469</v>
      </c>
      <c r="Y1061" s="176" t="s">
        <v>6489</v>
      </c>
      <c r="Z1061" s="176" t="s">
        <v>6490</v>
      </c>
      <c r="AA1061" s="181" t="s">
        <v>6534</v>
      </c>
    </row>
    <row r="1062" spans="1:27" ht="15.75" customHeight="1" x14ac:dyDescent="0.2">
      <c r="A1062" s="177">
        <v>7692</v>
      </c>
      <c r="B1062" s="178" t="str">
        <f>VLOOKUP(A1062,'BASE REGISTRO AGOSTO'!$A$1:$T$889,2,FALSE)</f>
        <v>Fundación Pares</v>
      </c>
      <c r="C1062" s="178">
        <f>VLOOKUP(A1062,'BASE REGISTRO AGOSTO'!$A$1:$T$889,3,FALSE)</f>
        <v>651883474</v>
      </c>
      <c r="D1062" s="178">
        <f>VLOOKUP(A1062,'BASE REGISTRO AGOSTO'!$A$1:$T$889,4,FALSE)</f>
        <v>0</v>
      </c>
      <c r="E1062" s="178" t="str">
        <f>VLOOKUP(A1062,'BASE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2" s="178" t="str">
        <f>VLOOKUP(A1062,'BASE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62" s="178" t="str">
        <f>VLOOKUP(A1062,'BASE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2" s="178" t="str">
        <f>VLOOKUP(A1062,'BASE REGISTRO AGOSTO'!$A$1:$T$889,8,FALSE)</f>
        <v xml:space="preserve">Directorio 
Presidenta: Camila Belén Rivera Gómez, 
Directora: Camila Alejandra Cordero Valenzuela,
Tesorera: Valeska Andrea Vergara Baygorria, 
Secretario: Christian Luis Menares Papagallo,
</v>
      </c>
      <c r="I1062" s="178" t="str">
        <f>VLOOKUP(A1062,'BASE REGISTRO AGOSTO'!$A$1:$T$889,9,FALSE)</f>
        <v>De acuerdo a Estatutos Directorio definitivo dura 2 años</v>
      </c>
      <c r="J1062" s="178" t="str">
        <f>VLOOKUP(A1062,'BASE REGISTRO AGOSTO'!$A$1:$T$889,10,FALSE)</f>
        <v>Inicio 15 de mayo de 2021 hasta el 15 de mayo de 2023</v>
      </c>
      <c r="K1062" s="178" t="str">
        <f>VLOOKUP(A1062,'BASE REGISTRO AGOSTO'!$A$1:$T$889,11,FALSE)</f>
        <v>Camila Rivera Gómez</v>
      </c>
      <c r="L1062" s="178" t="str">
        <f>VLOOKUP(A1062,'BASE REGISTRO AGOSTO'!$A$1:$T$889,12,FALSE)</f>
        <v>Calle Santiago N° 710, oficina 200, Comuna de Villa Alemana. Región de Valparaíso</v>
      </c>
      <c r="M1062" s="178" t="str">
        <f>VLOOKUP(A1062,'BASE REGISTRO AGOSTO'!$A$1:$T$889,13,FALSE)</f>
        <v>V</v>
      </c>
      <c r="N1062" s="178" t="str">
        <f>VLOOKUP(A1062,'BASE REGISTRO AGOSTO'!$A$1:$T$889,14,FALSE)</f>
        <v>Villa Alemana</v>
      </c>
      <c r="O1062" s="178" t="str">
        <f>VLOOKUP(A1062,'BASE REGISTRO AGOSTO'!$A$1:$T$889,15,FALSE)</f>
        <v xml:space="preserve">Fono: 966910337
</v>
      </c>
      <c r="P1062" s="178" t="str">
        <f>VLOOKUP(A1062,'BASE REGISTRO AGOSTO'!$A$1:$T$889,16,FALSE)</f>
        <v xml:space="preserve">Correo electrónico: f.pares2019@gmail.com
</v>
      </c>
      <c r="Q1062" s="178">
        <f>VLOOKUP(A1062,'BASE REGISTRO AGOSTO'!$A$1:$T$889,17,FALSE)</f>
        <v>0</v>
      </c>
      <c r="R1062" s="178">
        <f>VLOOKUP(A1062,'BASE REGISTRO AGOSTO'!$A$1:$T$889,18,FALSE)</f>
        <v>93401</v>
      </c>
      <c r="S1062" s="178" t="str">
        <f>VLOOKUP(A1062,'BASE REGISTRO AGOSTO'!$A$1:$T$889,19,FALSE)</f>
        <v>Certificado Financiero 2020, aprobados por el Subdepartamento de Supervisión financiera.</v>
      </c>
      <c r="T1062" s="183">
        <f>VLOOKUP(A1062,'BASE REGISTRO AGOSTO'!$A$1:$T$889,20,FALSE)</f>
        <v>43802</v>
      </c>
      <c r="U1062" s="177">
        <v>7692</v>
      </c>
      <c r="V1062" s="179">
        <v>9155302</v>
      </c>
      <c r="W1062" s="179">
        <v>49438636</v>
      </c>
      <c r="X1062" s="180">
        <v>44469</v>
      </c>
      <c r="Y1062" s="176" t="s">
        <v>6489</v>
      </c>
      <c r="Z1062" s="176" t="s">
        <v>6490</v>
      </c>
      <c r="AA1062" s="181" t="s">
        <v>6535</v>
      </c>
    </row>
    <row r="1063" spans="1:27" ht="15.75" customHeight="1" x14ac:dyDescent="0.2">
      <c r="A1063" s="177">
        <v>7692</v>
      </c>
      <c r="B1063" s="178" t="str">
        <f>VLOOKUP(A1063,'BASE REGISTRO AGOSTO'!$A$1:$T$889,2,FALSE)</f>
        <v>Fundación Pares</v>
      </c>
      <c r="C1063" s="178">
        <f>VLOOKUP(A1063,'BASE REGISTRO AGOSTO'!$A$1:$T$889,3,FALSE)</f>
        <v>651883474</v>
      </c>
      <c r="D1063" s="178">
        <f>VLOOKUP(A1063,'BASE REGISTRO AGOSTO'!$A$1:$T$889,4,FALSE)</f>
        <v>0</v>
      </c>
      <c r="E1063" s="178" t="str">
        <f>VLOOKUP(A1063,'BASE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3" s="178" t="str">
        <f>VLOOKUP(A1063,'BASE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63" s="178" t="str">
        <f>VLOOKUP(A1063,'BASE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3" s="178" t="str">
        <f>VLOOKUP(A1063,'BASE REGISTRO AGOSTO'!$A$1:$T$889,8,FALSE)</f>
        <v xml:space="preserve">Directorio 
Presidenta: Camila Belén Rivera Gómez, 
Directora: Camila Alejandra Cordero Valenzuela,
Tesorera: Valeska Andrea Vergara Baygorria, 
Secretario: Christian Luis Menares Papagallo,
</v>
      </c>
      <c r="I1063" s="178" t="str">
        <f>VLOOKUP(A1063,'BASE REGISTRO AGOSTO'!$A$1:$T$889,9,FALSE)</f>
        <v>De acuerdo a Estatutos Directorio definitivo dura 2 años</v>
      </c>
      <c r="J1063" s="178" t="str">
        <f>VLOOKUP(A1063,'BASE REGISTRO AGOSTO'!$A$1:$T$889,10,FALSE)</f>
        <v>Inicio 15 de mayo de 2021 hasta el 15 de mayo de 2023</v>
      </c>
      <c r="K1063" s="178" t="str">
        <f>VLOOKUP(A1063,'BASE REGISTRO AGOSTO'!$A$1:$T$889,11,FALSE)</f>
        <v>Camila Rivera Gómez</v>
      </c>
      <c r="L1063" s="178" t="str">
        <f>VLOOKUP(A1063,'BASE REGISTRO AGOSTO'!$A$1:$T$889,12,FALSE)</f>
        <v>Calle Santiago N° 710, oficina 200, Comuna de Villa Alemana. Región de Valparaíso</v>
      </c>
      <c r="M1063" s="178" t="str">
        <f>VLOOKUP(A1063,'BASE REGISTRO AGOSTO'!$A$1:$T$889,13,FALSE)</f>
        <v>V</v>
      </c>
      <c r="N1063" s="178" t="str">
        <f>VLOOKUP(A1063,'BASE REGISTRO AGOSTO'!$A$1:$T$889,14,FALSE)</f>
        <v>Villa Alemana</v>
      </c>
      <c r="O1063" s="178" t="str">
        <f>VLOOKUP(A1063,'BASE REGISTRO AGOSTO'!$A$1:$T$889,15,FALSE)</f>
        <v xml:space="preserve">Fono: 966910337
</v>
      </c>
      <c r="P1063" s="178" t="str">
        <f>VLOOKUP(A1063,'BASE REGISTRO AGOSTO'!$A$1:$T$889,16,FALSE)</f>
        <v xml:space="preserve">Correo electrónico: f.pares2019@gmail.com
</v>
      </c>
      <c r="Q1063" s="178">
        <f>VLOOKUP(A1063,'BASE REGISTRO AGOSTO'!$A$1:$T$889,17,FALSE)</f>
        <v>0</v>
      </c>
      <c r="R1063" s="178">
        <f>VLOOKUP(A1063,'BASE REGISTRO AGOSTO'!$A$1:$T$889,18,FALSE)</f>
        <v>93401</v>
      </c>
      <c r="S1063" s="178" t="str">
        <f>VLOOKUP(A1063,'BASE REGISTRO AGOSTO'!$A$1:$T$889,19,FALSE)</f>
        <v>Certificado Financiero 2020, aprobados por el Subdepartamento de Supervisión financiera.</v>
      </c>
      <c r="T1063" s="183">
        <f>VLOOKUP(A1063,'BASE REGISTRO AGOSTO'!$A$1:$T$889,20,FALSE)</f>
        <v>43802</v>
      </c>
      <c r="U1063" s="177">
        <v>7692</v>
      </c>
      <c r="V1063" s="179">
        <v>23969346</v>
      </c>
      <c r="W1063" s="179">
        <v>65977479</v>
      </c>
      <c r="X1063" s="180">
        <v>44469</v>
      </c>
      <c r="Y1063" s="176" t="s">
        <v>6489</v>
      </c>
      <c r="Z1063" s="176" t="s">
        <v>6490</v>
      </c>
      <c r="AA1063" s="181" t="s">
        <v>6622</v>
      </c>
    </row>
    <row r="1064" spans="1:27" ht="15.75" customHeight="1" x14ac:dyDescent="0.2">
      <c r="A1064" s="177">
        <v>7692</v>
      </c>
      <c r="B1064" s="178" t="str">
        <f>VLOOKUP(A1064,'BASE REGISTRO AGOSTO'!$A$1:$T$889,2,FALSE)</f>
        <v>Fundación Pares</v>
      </c>
      <c r="C1064" s="178">
        <f>VLOOKUP(A1064,'BASE REGISTRO AGOSTO'!$A$1:$T$889,3,FALSE)</f>
        <v>651883474</v>
      </c>
      <c r="D1064" s="178">
        <f>VLOOKUP(A1064,'BASE REGISTRO AGOSTO'!$A$1:$T$889,4,FALSE)</f>
        <v>0</v>
      </c>
      <c r="E1064" s="178" t="str">
        <f>VLOOKUP(A1064,'BASE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4" s="178" t="str">
        <f>VLOOKUP(A1064,'BASE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64" s="178" t="str">
        <f>VLOOKUP(A1064,'BASE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4" s="178" t="str">
        <f>VLOOKUP(A1064,'BASE REGISTRO AGOSTO'!$A$1:$T$889,8,FALSE)</f>
        <v xml:space="preserve">Directorio 
Presidenta: Camila Belén Rivera Gómez, 
Directora: Camila Alejandra Cordero Valenzuela,
Tesorera: Valeska Andrea Vergara Baygorria, 
Secretario: Christian Luis Menares Papagallo,
</v>
      </c>
      <c r="I1064" s="178" t="str">
        <f>VLOOKUP(A1064,'BASE REGISTRO AGOSTO'!$A$1:$T$889,9,FALSE)</f>
        <v>De acuerdo a Estatutos Directorio definitivo dura 2 años</v>
      </c>
      <c r="J1064" s="178" t="str">
        <f>VLOOKUP(A1064,'BASE REGISTRO AGOSTO'!$A$1:$T$889,10,FALSE)</f>
        <v>Inicio 15 de mayo de 2021 hasta el 15 de mayo de 2023</v>
      </c>
      <c r="K1064" s="178" t="str">
        <f>VLOOKUP(A1064,'BASE REGISTRO AGOSTO'!$A$1:$T$889,11,FALSE)</f>
        <v>Camila Rivera Gómez</v>
      </c>
      <c r="L1064" s="178" t="str">
        <f>VLOOKUP(A1064,'BASE REGISTRO AGOSTO'!$A$1:$T$889,12,FALSE)</f>
        <v>Calle Santiago N° 710, oficina 200, Comuna de Villa Alemana. Región de Valparaíso</v>
      </c>
      <c r="M1064" s="178" t="str">
        <f>VLOOKUP(A1064,'BASE REGISTRO AGOSTO'!$A$1:$T$889,13,FALSE)</f>
        <v>V</v>
      </c>
      <c r="N1064" s="178" t="str">
        <f>VLOOKUP(A1064,'BASE REGISTRO AGOSTO'!$A$1:$T$889,14,FALSE)</f>
        <v>Villa Alemana</v>
      </c>
      <c r="O1064" s="178" t="str">
        <f>VLOOKUP(A1064,'BASE REGISTRO AGOSTO'!$A$1:$T$889,15,FALSE)</f>
        <v xml:space="preserve">Fono: 966910337
</v>
      </c>
      <c r="P1064" s="178" t="str">
        <f>VLOOKUP(A1064,'BASE REGISTRO AGOSTO'!$A$1:$T$889,16,FALSE)</f>
        <v xml:space="preserve">Correo electrónico: f.pares2019@gmail.com
</v>
      </c>
      <c r="Q1064" s="178">
        <f>VLOOKUP(A1064,'BASE REGISTRO AGOSTO'!$A$1:$T$889,17,FALSE)</f>
        <v>0</v>
      </c>
      <c r="R1064" s="178">
        <f>VLOOKUP(A1064,'BASE REGISTRO AGOSTO'!$A$1:$T$889,18,FALSE)</f>
        <v>93401</v>
      </c>
      <c r="S1064" s="178" t="str">
        <f>VLOOKUP(A1064,'BASE REGISTRO AGOSTO'!$A$1:$T$889,19,FALSE)</f>
        <v>Certificado Financiero 2020, aprobados por el Subdepartamento de Supervisión financiera.</v>
      </c>
      <c r="T1064" s="183">
        <f>VLOOKUP(A1064,'BASE REGISTRO AGOSTO'!$A$1:$T$889,20,FALSE)</f>
        <v>43802</v>
      </c>
      <c r="U1064" s="177">
        <v>7692</v>
      </c>
      <c r="V1064" s="179">
        <v>12355333</v>
      </c>
      <c r="W1064" s="179">
        <v>66718799</v>
      </c>
      <c r="X1064" s="180">
        <v>44469</v>
      </c>
      <c r="Y1064" s="176" t="s">
        <v>6489</v>
      </c>
      <c r="Z1064" s="176" t="s">
        <v>6490</v>
      </c>
      <c r="AA1064" s="181" t="s">
        <v>6575</v>
      </c>
    </row>
    <row r="1065" spans="1:27" ht="15.75" customHeight="1" x14ac:dyDescent="0.2">
      <c r="A1065" s="177">
        <v>7692</v>
      </c>
      <c r="B1065" s="178" t="str">
        <f>VLOOKUP(A1065,'BASE REGISTRO AGOSTO'!$A$1:$T$889,2,FALSE)</f>
        <v>Fundación Pares</v>
      </c>
      <c r="C1065" s="178">
        <f>VLOOKUP(A1065,'BASE REGISTRO AGOSTO'!$A$1:$T$889,3,FALSE)</f>
        <v>651883474</v>
      </c>
      <c r="D1065" s="178">
        <f>VLOOKUP(A1065,'BASE REGISTRO AGOSTO'!$A$1:$T$889,4,FALSE)</f>
        <v>0</v>
      </c>
      <c r="E1065" s="178" t="str">
        <f>VLOOKUP(A1065,'BASE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5" s="178" t="str">
        <f>VLOOKUP(A1065,'BASE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65" s="178" t="str">
        <f>VLOOKUP(A1065,'BASE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5" s="178" t="str">
        <f>VLOOKUP(A1065,'BASE REGISTRO AGOSTO'!$A$1:$T$889,8,FALSE)</f>
        <v xml:space="preserve">Directorio 
Presidenta: Camila Belén Rivera Gómez, 
Directora: Camila Alejandra Cordero Valenzuela,
Tesorera: Valeska Andrea Vergara Baygorria, 
Secretario: Christian Luis Menares Papagallo,
</v>
      </c>
      <c r="I1065" s="178" t="str">
        <f>VLOOKUP(A1065,'BASE REGISTRO AGOSTO'!$A$1:$T$889,9,FALSE)</f>
        <v>De acuerdo a Estatutos Directorio definitivo dura 2 años</v>
      </c>
      <c r="J1065" s="178" t="str">
        <f>VLOOKUP(A1065,'BASE REGISTRO AGOSTO'!$A$1:$T$889,10,FALSE)</f>
        <v>Inicio 15 de mayo de 2021 hasta el 15 de mayo de 2023</v>
      </c>
      <c r="K1065" s="178" t="str">
        <f>VLOOKUP(A1065,'BASE REGISTRO AGOSTO'!$A$1:$T$889,11,FALSE)</f>
        <v>Camila Rivera Gómez</v>
      </c>
      <c r="L1065" s="178" t="str">
        <f>VLOOKUP(A1065,'BASE REGISTRO AGOSTO'!$A$1:$T$889,12,FALSE)</f>
        <v>Calle Santiago N° 710, oficina 200, Comuna de Villa Alemana. Región de Valparaíso</v>
      </c>
      <c r="M1065" s="178" t="str">
        <f>VLOOKUP(A1065,'BASE REGISTRO AGOSTO'!$A$1:$T$889,13,FALSE)</f>
        <v>V</v>
      </c>
      <c r="N1065" s="178" t="str">
        <f>VLOOKUP(A1065,'BASE REGISTRO AGOSTO'!$A$1:$T$889,14,FALSE)</f>
        <v>Villa Alemana</v>
      </c>
      <c r="O1065" s="178" t="str">
        <f>VLOOKUP(A1065,'BASE REGISTRO AGOSTO'!$A$1:$T$889,15,FALSE)</f>
        <v xml:space="preserve">Fono: 966910337
</v>
      </c>
      <c r="P1065" s="178" t="str">
        <f>VLOOKUP(A1065,'BASE REGISTRO AGOSTO'!$A$1:$T$889,16,FALSE)</f>
        <v xml:space="preserve">Correo electrónico: f.pares2019@gmail.com
</v>
      </c>
      <c r="Q1065" s="178">
        <f>VLOOKUP(A1065,'BASE REGISTRO AGOSTO'!$A$1:$T$889,17,FALSE)</f>
        <v>0</v>
      </c>
      <c r="R1065" s="178">
        <f>VLOOKUP(A1065,'BASE REGISTRO AGOSTO'!$A$1:$T$889,18,FALSE)</f>
        <v>93401</v>
      </c>
      <c r="S1065" s="178" t="str">
        <f>VLOOKUP(A1065,'BASE REGISTRO AGOSTO'!$A$1:$T$889,19,FALSE)</f>
        <v>Certificado Financiero 2020, aprobados por el Subdepartamento de Supervisión financiera.</v>
      </c>
      <c r="T1065" s="183">
        <f>VLOOKUP(A1065,'BASE REGISTRO AGOSTO'!$A$1:$T$889,20,FALSE)</f>
        <v>43802</v>
      </c>
      <c r="U1065" s="177">
        <v>7692</v>
      </c>
      <c r="V1065" s="179">
        <v>24710666</v>
      </c>
      <c r="W1065" s="179">
        <v>65532687</v>
      </c>
      <c r="X1065" s="180">
        <v>44469</v>
      </c>
      <c r="Y1065" s="176" t="s">
        <v>6489</v>
      </c>
      <c r="Z1065" s="176" t="s">
        <v>6490</v>
      </c>
      <c r="AA1065" s="181" t="s">
        <v>5595</v>
      </c>
    </row>
    <row r="1066" spans="1:27" ht="15.75" customHeight="1" x14ac:dyDescent="0.2">
      <c r="A1066" s="177">
        <v>7692</v>
      </c>
      <c r="B1066" s="178" t="str">
        <f>VLOOKUP(A1066,'BASE REGISTRO AGOSTO'!$A$1:$T$889,2,FALSE)</f>
        <v>Fundación Pares</v>
      </c>
      <c r="C1066" s="178">
        <f>VLOOKUP(A1066,'BASE REGISTRO AGOSTO'!$A$1:$T$889,3,FALSE)</f>
        <v>651883474</v>
      </c>
      <c r="D1066" s="178">
        <f>VLOOKUP(A1066,'BASE REGISTRO AGOSTO'!$A$1:$T$889,4,FALSE)</f>
        <v>0</v>
      </c>
      <c r="E1066" s="178" t="str">
        <f>VLOOKUP(A1066,'BASE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6" s="178" t="str">
        <f>VLOOKUP(A1066,'BASE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66" s="178" t="str">
        <f>VLOOKUP(A1066,'BASE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6" s="178" t="str">
        <f>VLOOKUP(A1066,'BASE REGISTRO AGOSTO'!$A$1:$T$889,8,FALSE)</f>
        <v xml:space="preserve">Directorio 
Presidenta: Camila Belén Rivera Gómez, 
Directora: Camila Alejandra Cordero Valenzuela,
Tesorera: Valeska Andrea Vergara Baygorria, 
Secretario: Christian Luis Menares Papagallo,
</v>
      </c>
      <c r="I1066" s="178" t="str">
        <f>VLOOKUP(A1066,'BASE REGISTRO AGOSTO'!$A$1:$T$889,9,FALSE)</f>
        <v>De acuerdo a Estatutos Directorio definitivo dura 2 años</v>
      </c>
      <c r="J1066" s="178" t="str">
        <f>VLOOKUP(A1066,'BASE REGISTRO AGOSTO'!$A$1:$T$889,10,FALSE)</f>
        <v>Inicio 15 de mayo de 2021 hasta el 15 de mayo de 2023</v>
      </c>
      <c r="K1066" s="178" t="str">
        <f>VLOOKUP(A1066,'BASE REGISTRO AGOSTO'!$A$1:$T$889,11,FALSE)</f>
        <v>Camila Rivera Gómez</v>
      </c>
      <c r="L1066" s="178" t="str">
        <f>VLOOKUP(A1066,'BASE REGISTRO AGOSTO'!$A$1:$T$889,12,FALSE)</f>
        <v>Calle Santiago N° 710, oficina 200, Comuna de Villa Alemana. Región de Valparaíso</v>
      </c>
      <c r="M1066" s="178" t="str">
        <f>VLOOKUP(A1066,'BASE REGISTRO AGOSTO'!$A$1:$T$889,13,FALSE)</f>
        <v>V</v>
      </c>
      <c r="N1066" s="178" t="str">
        <f>VLOOKUP(A1066,'BASE REGISTRO AGOSTO'!$A$1:$T$889,14,FALSE)</f>
        <v>Villa Alemana</v>
      </c>
      <c r="O1066" s="178" t="str">
        <f>VLOOKUP(A1066,'BASE REGISTRO AGOSTO'!$A$1:$T$889,15,FALSE)</f>
        <v xml:space="preserve">Fono: 966910337
</v>
      </c>
      <c r="P1066" s="178" t="str">
        <f>VLOOKUP(A1066,'BASE REGISTRO AGOSTO'!$A$1:$T$889,16,FALSE)</f>
        <v xml:space="preserve">Correo electrónico: f.pares2019@gmail.com
</v>
      </c>
      <c r="Q1066" s="178">
        <f>VLOOKUP(A1066,'BASE REGISTRO AGOSTO'!$A$1:$T$889,17,FALSE)</f>
        <v>0</v>
      </c>
      <c r="R1066" s="178">
        <f>VLOOKUP(A1066,'BASE REGISTRO AGOSTO'!$A$1:$T$889,18,FALSE)</f>
        <v>93401</v>
      </c>
      <c r="S1066" s="178" t="str">
        <f>VLOOKUP(A1066,'BASE REGISTRO AGOSTO'!$A$1:$T$889,19,FALSE)</f>
        <v>Certificado Financiero 2020, aprobados por el Subdepartamento de Supervisión financiera.</v>
      </c>
      <c r="T1066" s="183">
        <f>VLOOKUP(A1066,'BASE REGISTRO AGOSTO'!$A$1:$T$889,20,FALSE)</f>
        <v>43802</v>
      </c>
      <c r="U1066" s="177">
        <v>7692</v>
      </c>
      <c r="V1066" s="179">
        <v>37164842</v>
      </c>
      <c r="W1066" s="179">
        <v>64346575</v>
      </c>
      <c r="X1066" s="180">
        <v>44469</v>
      </c>
      <c r="Y1066" s="176" t="s">
        <v>6489</v>
      </c>
      <c r="Z1066" s="176" t="s">
        <v>6490</v>
      </c>
      <c r="AA1066" s="181" t="s">
        <v>6544</v>
      </c>
    </row>
    <row r="1067" spans="1:27" ht="15.75" customHeight="1" x14ac:dyDescent="0.2">
      <c r="A1067" s="177">
        <v>7692</v>
      </c>
      <c r="B1067" s="178" t="str">
        <f>VLOOKUP(A1067,'BASE REGISTRO AGOSTO'!$A$1:$T$889,2,FALSE)</f>
        <v>Fundación Pares</v>
      </c>
      <c r="C1067" s="178">
        <f>VLOOKUP(A1067,'BASE REGISTRO AGOSTO'!$A$1:$T$889,3,FALSE)</f>
        <v>651883474</v>
      </c>
      <c r="D1067" s="178">
        <f>VLOOKUP(A1067,'BASE REGISTRO AGOSTO'!$A$1:$T$889,4,FALSE)</f>
        <v>0</v>
      </c>
      <c r="E1067" s="178" t="str">
        <f>VLOOKUP(A1067,'BASE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7" s="178" t="str">
        <f>VLOOKUP(A1067,'BASE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67" s="178" t="str">
        <f>VLOOKUP(A1067,'BASE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7" s="178" t="str">
        <f>VLOOKUP(A1067,'BASE REGISTRO AGOSTO'!$A$1:$T$889,8,FALSE)</f>
        <v xml:space="preserve">Directorio 
Presidenta: Camila Belén Rivera Gómez, 
Directora: Camila Alejandra Cordero Valenzuela,
Tesorera: Valeska Andrea Vergara Baygorria, 
Secretario: Christian Luis Menares Papagallo,
</v>
      </c>
      <c r="I1067" s="178" t="str">
        <f>VLOOKUP(A1067,'BASE REGISTRO AGOSTO'!$A$1:$T$889,9,FALSE)</f>
        <v>De acuerdo a Estatutos Directorio definitivo dura 2 años</v>
      </c>
      <c r="J1067" s="178" t="str">
        <f>VLOOKUP(A1067,'BASE REGISTRO AGOSTO'!$A$1:$T$889,10,FALSE)</f>
        <v>Inicio 15 de mayo de 2021 hasta el 15 de mayo de 2023</v>
      </c>
      <c r="K1067" s="178" t="str">
        <f>VLOOKUP(A1067,'BASE REGISTRO AGOSTO'!$A$1:$T$889,11,FALSE)</f>
        <v>Camila Rivera Gómez</v>
      </c>
      <c r="L1067" s="178" t="str">
        <f>VLOOKUP(A1067,'BASE REGISTRO AGOSTO'!$A$1:$T$889,12,FALSE)</f>
        <v>Calle Santiago N° 710, oficina 200, Comuna de Villa Alemana. Región de Valparaíso</v>
      </c>
      <c r="M1067" s="178" t="str">
        <f>VLOOKUP(A1067,'BASE REGISTRO AGOSTO'!$A$1:$T$889,13,FALSE)</f>
        <v>V</v>
      </c>
      <c r="N1067" s="178" t="str">
        <f>VLOOKUP(A1067,'BASE REGISTRO AGOSTO'!$A$1:$T$889,14,FALSE)</f>
        <v>Villa Alemana</v>
      </c>
      <c r="O1067" s="178" t="str">
        <f>VLOOKUP(A1067,'BASE REGISTRO AGOSTO'!$A$1:$T$889,15,FALSE)</f>
        <v xml:space="preserve">Fono: 966910337
</v>
      </c>
      <c r="P1067" s="178" t="str">
        <f>VLOOKUP(A1067,'BASE REGISTRO AGOSTO'!$A$1:$T$889,16,FALSE)</f>
        <v xml:space="preserve">Correo electrónico: f.pares2019@gmail.com
</v>
      </c>
      <c r="Q1067" s="178">
        <f>VLOOKUP(A1067,'BASE REGISTRO AGOSTO'!$A$1:$T$889,17,FALSE)</f>
        <v>0</v>
      </c>
      <c r="R1067" s="178">
        <f>VLOOKUP(A1067,'BASE REGISTRO AGOSTO'!$A$1:$T$889,18,FALSE)</f>
        <v>93401</v>
      </c>
      <c r="S1067" s="178" t="str">
        <f>VLOOKUP(A1067,'BASE REGISTRO AGOSTO'!$A$1:$T$889,19,FALSE)</f>
        <v>Certificado Financiero 2020, aprobados por el Subdepartamento de Supervisión financiera.</v>
      </c>
      <c r="T1067" s="183">
        <f>VLOOKUP(A1067,'BASE REGISTRO AGOSTO'!$A$1:$T$889,20,FALSE)</f>
        <v>43802</v>
      </c>
      <c r="U1067" s="177">
        <v>7692</v>
      </c>
      <c r="V1067" s="179">
        <v>4767544</v>
      </c>
      <c r="W1067" s="179">
        <v>49642612</v>
      </c>
      <c r="X1067" s="180">
        <v>44469</v>
      </c>
      <c r="Y1067" s="176" t="s">
        <v>6489</v>
      </c>
      <c r="Z1067" s="176" t="s">
        <v>6490</v>
      </c>
      <c r="AA1067" s="181" t="s">
        <v>6545</v>
      </c>
    </row>
    <row r="1068" spans="1:27" ht="15.75" customHeight="1" x14ac:dyDescent="0.2">
      <c r="A1068" s="177">
        <v>7692</v>
      </c>
      <c r="B1068" s="178" t="str">
        <f>VLOOKUP(A1068,'BASE REGISTRO AGOSTO'!$A$1:$T$889,2,FALSE)</f>
        <v>Fundación Pares</v>
      </c>
      <c r="C1068" s="178">
        <f>VLOOKUP(A1068,'BASE REGISTRO AGOSTO'!$A$1:$T$889,3,FALSE)</f>
        <v>651883474</v>
      </c>
      <c r="D1068" s="178">
        <f>VLOOKUP(A1068,'BASE REGISTRO AGOSTO'!$A$1:$T$889,4,FALSE)</f>
        <v>0</v>
      </c>
      <c r="E1068" s="178" t="str">
        <f>VLOOKUP(A1068,'BASE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8" s="178" t="str">
        <f>VLOOKUP(A1068,'BASE REGISTRO AGOSTO'!$A$1:$T$889,6,FALSE)</f>
        <v>Certificado de Vigencia de Persona Jurídica sin fines de lucro Folio N° 500252111385, de 03 de septiembre de 2019.Se acompaña certificado de directorio de Persona Jurídica sin fines de lucro Folio N° 5500375556810, de 09 de marzo de 2021.</v>
      </c>
      <c r="G1068" s="178" t="str">
        <f>VLOOKUP(A1068,'BASE REGISTRO AGOSTO'!$A$1:$T$889,7,FALSE)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8" s="178" t="str">
        <f>VLOOKUP(A1068,'BASE REGISTRO AGOSTO'!$A$1:$T$889,8,FALSE)</f>
        <v xml:space="preserve">Directorio 
Presidenta: Camila Belén Rivera Gómez, 
Directora: Camila Alejandra Cordero Valenzuela,
Tesorera: Valeska Andrea Vergara Baygorria, 
Secretario: Christian Luis Menares Papagallo,
</v>
      </c>
      <c r="I1068" s="178" t="str">
        <f>VLOOKUP(A1068,'BASE REGISTRO AGOSTO'!$A$1:$T$889,9,FALSE)</f>
        <v>De acuerdo a Estatutos Directorio definitivo dura 2 años</v>
      </c>
      <c r="J1068" s="178" t="str">
        <f>VLOOKUP(A1068,'BASE REGISTRO AGOSTO'!$A$1:$T$889,10,FALSE)</f>
        <v>Inicio 15 de mayo de 2021 hasta el 15 de mayo de 2023</v>
      </c>
      <c r="K1068" s="178" t="str">
        <f>VLOOKUP(A1068,'BASE REGISTRO AGOSTO'!$A$1:$T$889,11,FALSE)</f>
        <v>Camila Rivera Gómez</v>
      </c>
      <c r="L1068" s="178" t="str">
        <f>VLOOKUP(A1068,'BASE REGISTRO AGOSTO'!$A$1:$T$889,12,FALSE)</f>
        <v>Calle Santiago N° 710, oficina 200, Comuna de Villa Alemana. Región de Valparaíso</v>
      </c>
      <c r="M1068" s="178" t="str">
        <f>VLOOKUP(A1068,'BASE REGISTRO AGOSTO'!$A$1:$T$889,13,FALSE)</f>
        <v>V</v>
      </c>
      <c r="N1068" s="178" t="str">
        <f>VLOOKUP(A1068,'BASE REGISTRO AGOSTO'!$A$1:$T$889,14,FALSE)</f>
        <v>Villa Alemana</v>
      </c>
      <c r="O1068" s="178" t="str">
        <f>VLOOKUP(A1068,'BASE REGISTRO AGOSTO'!$A$1:$T$889,15,FALSE)</f>
        <v xml:space="preserve">Fono: 966910337
</v>
      </c>
      <c r="P1068" s="178" t="str">
        <f>VLOOKUP(A1068,'BASE REGISTRO AGOSTO'!$A$1:$T$889,16,FALSE)</f>
        <v xml:space="preserve">Correo electrónico: f.pares2019@gmail.com
</v>
      </c>
      <c r="Q1068" s="178">
        <f>VLOOKUP(A1068,'BASE REGISTRO AGOSTO'!$A$1:$T$889,17,FALSE)</f>
        <v>0</v>
      </c>
      <c r="R1068" s="178">
        <f>VLOOKUP(A1068,'BASE REGISTRO AGOSTO'!$A$1:$T$889,18,FALSE)</f>
        <v>93401</v>
      </c>
      <c r="S1068" s="178" t="str">
        <f>VLOOKUP(A1068,'BASE REGISTRO AGOSTO'!$A$1:$T$889,19,FALSE)</f>
        <v>Certificado Financiero 2020, aprobados por el Subdepartamento de Supervisión financiera.</v>
      </c>
      <c r="T1068" s="183">
        <f>VLOOKUP(A1068,'BASE REGISTRO AGOSTO'!$A$1:$T$889,20,FALSE)</f>
        <v>43802</v>
      </c>
      <c r="U1068" s="177">
        <v>7692</v>
      </c>
      <c r="V1068" s="179">
        <v>12355333</v>
      </c>
      <c r="W1068" s="179">
        <v>59009071</v>
      </c>
      <c r="X1068" s="180">
        <v>44469</v>
      </c>
      <c r="Y1068" s="176" t="s">
        <v>6489</v>
      </c>
      <c r="Z1068" s="176" t="s">
        <v>6490</v>
      </c>
      <c r="AA1068" s="181" t="s">
        <v>7481</v>
      </c>
    </row>
    <row r="1069" spans="1:27" ht="15.75" customHeight="1" x14ac:dyDescent="0.2">
      <c r="A1069" s="177">
        <v>7694</v>
      </c>
      <c r="B1069" s="178" t="str">
        <f>VLOOKUP(A1069,'BASE REGISTRO AGOSTO'!$A$1:$T$889,2,FALSE)</f>
        <v xml:space="preserve">ORGANIZACIÓN NO GUBERNAMENTAL PARA EL DESARROLLO DE LA EDUCACIÓN CRATEDUC – ONG CRATEDUC </v>
      </c>
      <c r="C1069" s="178">
        <f>VLOOKUP(A1069,'BASE REGISTRO AGOSTO'!$A$1:$T$889,3,FALSE)</f>
        <v>732489002</v>
      </c>
      <c r="D1069" s="178">
        <f>VLOOKUP(A1069,'BASE REGISTRO AGOSTO'!$A$1:$T$889,4,FALSE)</f>
        <v>0</v>
      </c>
      <c r="E1069" s="178" t="str">
        <f>VLOOKUP(A1069,'BASE REGISTRO AGOSTO'!$A$1:$T$889,5,FALSE)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1069" s="178" t="str">
        <f>VLOOKUP(A1069,'BASE REGISTRO AGOSTO'!$A$1:$T$889,6,FALSE)</f>
        <v>Certificado de Vigencia Folio N.º 500402853935, otorgado el 10 de agosto de 2021, del Servicio de Registro Civil e Identificación.</v>
      </c>
      <c r="G1069" s="178" t="str">
        <f>VLOOKUP(A1069,'BASE REGISTRO AGOSTO'!$A$1:$T$889,7,FALSE)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69" s="178" t="str">
        <f>VLOOKUP(A1069,'BASE REGISTRO AGOSTO'!$A$1:$T$889,8,FALSE)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1069" s="178" t="str">
        <f>VLOOKUP(A1069,'BASE REGISTRO AGOSTO'!$A$1:$T$889,9,FALSE)</f>
        <v>2 años</v>
      </c>
      <c r="J1069" s="178" t="str">
        <f>VLOOKUP(A1069,'BASE REGISTRO AGOSTO'!$A$1:$T$889,10,FALSE)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1069" s="178" t="str">
        <f>VLOOKUP(A1069,'BASE REGISTRO AGOSTO'!$A$1:$T$889,11,FALSE)</f>
        <v xml:space="preserve">Presidente: 
Francisco Javier Herrera Alcaino
</v>
      </c>
      <c r="L1069" s="178" t="str">
        <f>VLOOKUP(A1069,'BASE REGISTRO AGOSTO'!$A$1:$T$889,12,FALSE)</f>
        <v xml:space="preserve">Calle 1 Norte N°550, segundo piso, comuna de Talca, región del Maule.
</v>
      </c>
      <c r="M1069" s="178" t="str">
        <f>VLOOKUP(A1069,'BASE REGISTRO AGOSTO'!$A$1:$T$889,13,FALSE)</f>
        <v>VII</v>
      </c>
      <c r="N1069" s="178" t="str">
        <f>VLOOKUP(A1069,'BASE REGISTRO AGOSTO'!$A$1:$T$889,14,FALSE)</f>
        <v>Talca</v>
      </c>
      <c r="O1069" s="178" t="str">
        <f>VLOOKUP(A1069,'BASE REGISTRO AGOSTO'!$A$1:$T$889,15,FALSE)</f>
        <v>(71)2219243- 985665102</v>
      </c>
      <c r="P1069" s="178" t="str">
        <f>VLOOKUP(A1069,'BASE REGISTRO AGOSTO'!$A$1:$T$889,16,FALSE)</f>
        <v>direccion@crateduc.cl</v>
      </c>
      <c r="Q1069" s="178">
        <f>VLOOKUP(A1069,'BASE REGISTRO AGOSTO'!$A$1:$T$889,17,FALSE)</f>
        <v>0</v>
      </c>
      <c r="R1069" s="178">
        <f>VLOOKUP(A1069,'BASE REGISTRO AGOSTO'!$A$1:$T$889,18,FALSE)</f>
        <v>93401</v>
      </c>
      <c r="S1069" s="178" t="str">
        <f>VLOOKUP(A1069,'BASE REGISTRO AGOSTO'!$A$1:$T$889,19,FALSE)</f>
        <v>Antecedentes financieros correspondientes al año 2020 aprobados por el Sub Departamento de Supervisión Financiera Nacional.</v>
      </c>
      <c r="T1069" s="183">
        <f>VLOOKUP(A1069,'BASE REGISTRO AGOSTO'!$A$1:$T$889,20,FALSE)</f>
        <v>43812</v>
      </c>
      <c r="U1069" s="177">
        <v>7694</v>
      </c>
      <c r="V1069" s="179">
        <v>16061933</v>
      </c>
      <c r="W1069" s="179">
        <v>89946826</v>
      </c>
      <c r="X1069" s="180">
        <v>44469</v>
      </c>
      <c r="Y1069" s="176" t="s">
        <v>6489</v>
      </c>
      <c r="Z1069" s="176" t="s">
        <v>6490</v>
      </c>
      <c r="AA1069" s="181" t="s">
        <v>6522</v>
      </c>
    </row>
    <row r="1070" spans="1:27" ht="15.75" customHeight="1" x14ac:dyDescent="0.2">
      <c r="A1070" s="177">
        <v>7694</v>
      </c>
      <c r="B1070" s="178" t="str">
        <f>VLOOKUP(A1070,'BASE REGISTRO AGOSTO'!$A$1:$T$889,2,FALSE)</f>
        <v xml:space="preserve">ORGANIZACIÓN NO GUBERNAMENTAL PARA EL DESARROLLO DE LA EDUCACIÓN CRATEDUC – ONG CRATEDUC </v>
      </c>
      <c r="C1070" s="178">
        <f>VLOOKUP(A1070,'BASE REGISTRO AGOSTO'!$A$1:$T$889,3,FALSE)</f>
        <v>732489002</v>
      </c>
      <c r="D1070" s="178">
        <f>VLOOKUP(A1070,'BASE REGISTRO AGOSTO'!$A$1:$T$889,4,FALSE)</f>
        <v>0</v>
      </c>
      <c r="E1070" s="178" t="str">
        <f>VLOOKUP(A1070,'BASE REGISTRO AGOSTO'!$A$1:$T$889,5,FALSE)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1070" s="178" t="str">
        <f>VLOOKUP(A1070,'BASE REGISTRO AGOSTO'!$A$1:$T$889,6,FALSE)</f>
        <v>Certificado de Vigencia Folio N.º 500402853935, otorgado el 10 de agosto de 2021, del Servicio de Registro Civil e Identificación.</v>
      </c>
      <c r="G1070" s="178" t="str">
        <f>VLOOKUP(A1070,'BASE REGISTRO AGOSTO'!$A$1:$T$889,7,FALSE)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70" s="178" t="str">
        <f>VLOOKUP(A1070,'BASE REGISTRO AGOSTO'!$A$1:$T$889,8,FALSE)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1070" s="178" t="str">
        <f>VLOOKUP(A1070,'BASE REGISTRO AGOSTO'!$A$1:$T$889,9,FALSE)</f>
        <v>2 años</v>
      </c>
      <c r="J1070" s="178" t="str">
        <f>VLOOKUP(A1070,'BASE REGISTRO AGOSTO'!$A$1:$T$889,10,FALSE)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1070" s="178" t="str">
        <f>VLOOKUP(A1070,'BASE REGISTRO AGOSTO'!$A$1:$T$889,11,FALSE)</f>
        <v xml:space="preserve">Presidente: 
Francisco Javier Herrera Alcaino
</v>
      </c>
      <c r="L1070" s="178" t="str">
        <f>VLOOKUP(A1070,'BASE REGISTRO AGOSTO'!$A$1:$T$889,12,FALSE)</f>
        <v xml:space="preserve">Calle 1 Norte N°550, segundo piso, comuna de Talca, región del Maule.
</v>
      </c>
      <c r="M1070" s="178" t="str">
        <f>VLOOKUP(A1070,'BASE REGISTRO AGOSTO'!$A$1:$T$889,13,FALSE)</f>
        <v>VII</v>
      </c>
      <c r="N1070" s="178" t="str">
        <f>VLOOKUP(A1070,'BASE REGISTRO AGOSTO'!$A$1:$T$889,14,FALSE)</f>
        <v>Talca</v>
      </c>
      <c r="O1070" s="178" t="str">
        <f>VLOOKUP(A1070,'BASE REGISTRO AGOSTO'!$A$1:$T$889,15,FALSE)</f>
        <v>(71)2219243- 985665102</v>
      </c>
      <c r="P1070" s="178" t="str">
        <f>VLOOKUP(A1070,'BASE REGISTRO AGOSTO'!$A$1:$T$889,16,FALSE)</f>
        <v>direccion@crateduc.cl</v>
      </c>
      <c r="Q1070" s="178">
        <f>VLOOKUP(A1070,'BASE REGISTRO AGOSTO'!$A$1:$T$889,17,FALSE)</f>
        <v>0</v>
      </c>
      <c r="R1070" s="178">
        <f>VLOOKUP(A1070,'BASE REGISTRO AGOSTO'!$A$1:$T$889,18,FALSE)</f>
        <v>93401</v>
      </c>
      <c r="S1070" s="178" t="str">
        <f>VLOOKUP(A1070,'BASE REGISTRO AGOSTO'!$A$1:$T$889,19,FALSE)</f>
        <v>Antecedentes financieros correspondientes al año 2020 aprobados por el Sub Departamento de Supervisión Financiera Nacional.</v>
      </c>
      <c r="T1070" s="183">
        <f>VLOOKUP(A1070,'BASE REGISTRO AGOSTO'!$A$1:$T$889,20,FALSE)</f>
        <v>43812</v>
      </c>
      <c r="U1070" s="177">
        <v>7694</v>
      </c>
      <c r="V1070" s="179">
        <v>13393182</v>
      </c>
      <c r="W1070" s="179">
        <v>70227716</v>
      </c>
      <c r="X1070" s="180">
        <v>44469</v>
      </c>
      <c r="Y1070" s="176" t="s">
        <v>6489</v>
      </c>
      <c r="Z1070" s="176" t="s">
        <v>6490</v>
      </c>
      <c r="AA1070" s="181" t="s">
        <v>6599</v>
      </c>
    </row>
    <row r="1071" spans="1:27" ht="15.75" customHeight="1" x14ac:dyDescent="0.2">
      <c r="A1071" s="177">
        <v>7694</v>
      </c>
      <c r="B1071" s="178" t="str">
        <f>VLOOKUP(A1071,'BASE REGISTRO AGOSTO'!$A$1:$T$889,2,FALSE)</f>
        <v xml:space="preserve">ORGANIZACIÓN NO GUBERNAMENTAL PARA EL DESARROLLO DE LA EDUCACIÓN CRATEDUC – ONG CRATEDUC </v>
      </c>
      <c r="C1071" s="178">
        <f>VLOOKUP(A1071,'BASE REGISTRO AGOSTO'!$A$1:$T$889,3,FALSE)</f>
        <v>732489002</v>
      </c>
      <c r="D1071" s="178">
        <f>VLOOKUP(A1071,'BASE REGISTRO AGOSTO'!$A$1:$T$889,4,FALSE)</f>
        <v>0</v>
      </c>
      <c r="E1071" s="178" t="str">
        <f>VLOOKUP(A1071,'BASE REGISTRO AGOSTO'!$A$1:$T$889,5,FALSE)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1071" s="178" t="str">
        <f>VLOOKUP(A1071,'BASE REGISTRO AGOSTO'!$A$1:$T$889,6,FALSE)</f>
        <v>Certificado de Vigencia Folio N.º 500402853935, otorgado el 10 de agosto de 2021, del Servicio de Registro Civil e Identificación.</v>
      </c>
      <c r="G1071" s="178" t="str">
        <f>VLOOKUP(A1071,'BASE REGISTRO AGOSTO'!$A$1:$T$889,7,FALSE)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71" s="178" t="str">
        <f>VLOOKUP(A1071,'BASE REGISTRO AGOSTO'!$A$1:$T$889,8,FALSE)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1071" s="178" t="str">
        <f>VLOOKUP(A1071,'BASE REGISTRO AGOSTO'!$A$1:$T$889,9,FALSE)</f>
        <v>2 años</v>
      </c>
      <c r="J1071" s="178" t="str">
        <f>VLOOKUP(A1071,'BASE REGISTRO AGOSTO'!$A$1:$T$889,10,FALSE)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1071" s="178" t="str">
        <f>VLOOKUP(A1071,'BASE REGISTRO AGOSTO'!$A$1:$T$889,11,FALSE)</f>
        <v xml:space="preserve">Presidente: 
Francisco Javier Herrera Alcaino
</v>
      </c>
      <c r="L1071" s="178" t="str">
        <f>VLOOKUP(A1071,'BASE REGISTRO AGOSTO'!$A$1:$T$889,12,FALSE)</f>
        <v xml:space="preserve">Calle 1 Norte N°550, segundo piso, comuna de Talca, región del Maule.
</v>
      </c>
      <c r="M1071" s="178" t="str">
        <f>VLOOKUP(A1071,'BASE REGISTRO AGOSTO'!$A$1:$T$889,13,FALSE)</f>
        <v>VII</v>
      </c>
      <c r="N1071" s="178" t="str">
        <f>VLOOKUP(A1071,'BASE REGISTRO AGOSTO'!$A$1:$T$889,14,FALSE)</f>
        <v>Talca</v>
      </c>
      <c r="O1071" s="178" t="str">
        <f>VLOOKUP(A1071,'BASE REGISTRO AGOSTO'!$A$1:$T$889,15,FALSE)</f>
        <v>(71)2219243- 985665102</v>
      </c>
      <c r="P1071" s="178" t="str">
        <f>VLOOKUP(A1071,'BASE REGISTRO AGOSTO'!$A$1:$T$889,16,FALSE)</f>
        <v>direccion@crateduc.cl</v>
      </c>
      <c r="Q1071" s="178">
        <f>VLOOKUP(A1071,'BASE REGISTRO AGOSTO'!$A$1:$T$889,17,FALSE)</f>
        <v>0</v>
      </c>
      <c r="R1071" s="178">
        <f>VLOOKUP(A1071,'BASE REGISTRO AGOSTO'!$A$1:$T$889,18,FALSE)</f>
        <v>93401</v>
      </c>
      <c r="S1071" s="178" t="str">
        <f>VLOOKUP(A1071,'BASE REGISTRO AGOSTO'!$A$1:$T$889,19,FALSE)</f>
        <v>Antecedentes financieros correspondientes al año 2020 aprobados por el Sub Departamento de Supervisión Financiera Nacional.</v>
      </c>
      <c r="T1071" s="183">
        <f>VLOOKUP(A1071,'BASE REGISTRO AGOSTO'!$A$1:$T$889,20,FALSE)</f>
        <v>43812</v>
      </c>
      <c r="U1071" s="177">
        <v>7694</v>
      </c>
      <c r="V1071" s="179">
        <v>15271192</v>
      </c>
      <c r="W1071" s="179">
        <v>56192056</v>
      </c>
      <c r="X1071" s="180">
        <v>44469</v>
      </c>
      <c r="Y1071" s="176" t="s">
        <v>6489</v>
      </c>
      <c r="Z1071" s="176" t="s">
        <v>6490</v>
      </c>
      <c r="AA1071" s="181" t="s">
        <v>6508</v>
      </c>
    </row>
    <row r="1072" spans="1:27" ht="15.75" customHeight="1" x14ac:dyDescent="0.2">
      <c r="A1072" s="177">
        <v>7696</v>
      </c>
      <c r="B1072" s="178" t="str">
        <f>VLOOKUP(A1072,'BASE REGISTRO AGOSTO'!$A$1:$T$889,2,FALSE)</f>
        <v xml:space="preserve">Organización No Gubernamental de Desarrollo Paihuén </v>
      </c>
      <c r="C1072" s="178">
        <f>VLOOKUP(A1072,'BASE REGISTRO AGOSTO'!$A$1:$T$889,3,FALSE)</f>
        <v>651902215</v>
      </c>
      <c r="D1072" s="178">
        <f>VLOOKUP(A1072,'BASE REGISTRO AGOSTO'!$A$1:$T$889,4,FALSE)</f>
        <v>0</v>
      </c>
      <c r="E1072" s="178" t="str">
        <f>VLOOKUP(A1072,'BASE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72" s="178" t="str">
        <f>VLOOKUP(A1072,'BASE REGISTRO AGOSTO'!$A$1:$T$889,6,FALSE)</f>
        <v>Certificado de Vigencia Folio Nº 500377123734, otorgado el 16 de marzo de 2021, del Servicio de Registro Civil e Identificación.</v>
      </c>
      <c r="G1072" s="178" t="str">
        <f>VLOOKUP(A1072,'BASE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72" s="178" t="str">
        <f>VLOOKUP(A1072,'BASE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72" s="178" t="str">
        <f>VLOOKUP(A1072,'BASE REGISTRO AGOSTO'!$A$1:$T$889,9,FALSE)</f>
        <v>1 año</v>
      </c>
      <c r="J1072" s="178" t="str">
        <f>VLOOKUP(A1072,'BASE REGISTRO AGOSTO'!$A$1:$T$889,10,FALSE)</f>
        <v>Del 15 de junio de 2020 al15 de junio de 2021.</v>
      </c>
      <c r="K1072" s="178" t="str">
        <f>VLOOKUP(A1072,'BASE REGISTRO AGOSTO'!$A$1:$T$889,11,FALSE)</f>
        <v xml:space="preserve">Patricia Mabel de la Fuente Riveros
</v>
      </c>
      <c r="L1072" s="178" t="str">
        <f>VLOOKUP(A1072,'BASE REGISTRO AGOSTO'!$A$1:$T$889,12,FALSE)</f>
        <v xml:space="preserve">Calle El Roble N° 214, comuna de Chillan, región del Ñuble.
</v>
      </c>
      <c r="M1072" s="178" t="str">
        <f>VLOOKUP(A1072,'BASE REGISTRO AGOSTO'!$A$1:$T$889,13,FALSE)</f>
        <v>XVI</v>
      </c>
      <c r="N1072" s="178" t="str">
        <f>VLOOKUP(A1072,'BASE REGISTRO AGOSTO'!$A$1:$T$889,14,FALSE)</f>
        <v>Chillán</v>
      </c>
      <c r="O1072" s="178" t="str">
        <f>VLOOKUP(A1072,'BASE REGISTRO AGOSTO'!$A$1:$T$889,15,FALSE)</f>
        <v>Teléfono: 
988892887</v>
      </c>
      <c r="P1072" s="178" t="str">
        <f>VLOOKUP(A1072,'BASE REGISTRO AGOSTO'!$A$1:$T$889,16,FALSE)</f>
        <v>ongpaihuen@gmail.com</v>
      </c>
      <c r="Q1072" s="178">
        <f>VLOOKUP(A1072,'BASE REGISTRO AGOSTO'!$A$1:$T$889,17,FALSE)</f>
        <v>0</v>
      </c>
      <c r="R1072" s="178">
        <f>VLOOKUP(A1072,'BASE REGISTRO AGOSTO'!$A$1:$T$889,18,FALSE)</f>
        <v>93401</v>
      </c>
      <c r="S1072" s="178" t="str">
        <f>VLOOKUP(A1072,'BASE REGISTRO AGOSTO'!$A$1:$T$889,19,FALSE)</f>
        <v>Antecedentes financieros correspondientes al año 2020, aprobados por el Sub Departamento de Supervisión Financiera Nacional.</v>
      </c>
      <c r="T1072" s="183">
        <f>VLOOKUP(A1072,'BASE REGISTRO AGOSTO'!$A$1:$T$889,20,FALSE)</f>
        <v>43858</v>
      </c>
      <c r="U1072" s="177">
        <v>7696</v>
      </c>
      <c r="V1072" s="179">
        <v>24733401</v>
      </c>
      <c r="W1072" s="179">
        <v>86707757</v>
      </c>
      <c r="X1072" s="180">
        <v>44469</v>
      </c>
      <c r="Y1072" s="176" t="s">
        <v>6489</v>
      </c>
      <c r="Z1072" s="176" t="s">
        <v>6490</v>
      </c>
      <c r="AA1072" s="181" t="s">
        <v>6519</v>
      </c>
    </row>
    <row r="1073" spans="1:27" ht="15.75" customHeight="1" x14ac:dyDescent="0.2">
      <c r="A1073" s="177">
        <v>7696</v>
      </c>
      <c r="B1073" s="178" t="str">
        <f>VLOOKUP(A1073,'BASE REGISTRO AGOSTO'!$A$1:$T$889,2,FALSE)</f>
        <v xml:space="preserve">Organización No Gubernamental de Desarrollo Paihuén </v>
      </c>
      <c r="C1073" s="178">
        <f>VLOOKUP(A1073,'BASE REGISTRO AGOSTO'!$A$1:$T$889,3,FALSE)</f>
        <v>651902215</v>
      </c>
      <c r="D1073" s="178">
        <f>VLOOKUP(A1073,'BASE REGISTRO AGOSTO'!$A$1:$T$889,4,FALSE)</f>
        <v>0</v>
      </c>
      <c r="E1073" s="178" t="str">
        <f>VLOOKUP(A1073,'BASE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73" s="178" t="str">
        <f>VLOOKUP(A1073,'BASE REGISTRO AGOSTO'!$A$1:$T$889,6,FALSE)</f>
        <v>Certificado de Vigencia Folio Nº 500377123734, otorgado el 16 de marzo de 2021, del Servicio de Registro Civil e Identificación.</v>
      </c>
      <c r="G1073" s="178" t="str">
        <f>VLOOKUP(A1073,'BASE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73" s="178" t="str">
        <f>VLOOKUP(A1073,'BASE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73" s="178" t="str">
        <f>VLOOKUP(A1073,'BASE REGISTRO AGOSTO'!$A$1:$T$889,9,FALSE)</f>
        <v>1 año</v>
      </c>
      <c r="J1073" s="178" t="str">
        <f>VLOOKUP(A1073,'BASE REGISTRO AGOSTO'!$A$1:$T$889,10,FALSE)</f>
        <v>Del 15 de junio de 2020 al15 de junio de 2021.</v>
      </c>
      <c r="K1073" s="178" t="str">
        <f>VLOOKUP(A1073,'BASE REGISTRO AGOSTO'!$A$1:$T$889,11,FALSE)</f>
        <v xml:space="preserve">Patricia Mabel de la Fuente Riveros
</v>
      </c>
      <c r="L1073" s="178" t="str">
        <f>VLOOKUP(A1073,'BASE REGISTRO AGOSTO'!$A$1:$T$889,12,FALSE)</f>
        <v xml:space="preserve">Calle El Roble N° 214, comuna de Chillan, región del Ñuble.
</v>
      </c>
      <c r="M1073" s="178" t="str">
        <f>VLOOKUP(A1073,'BASE REGISTRO AGOSTO'!$A$1:$T$889,13,FALSE)</f>
        <v>XVI</v>
      </c>
      <c r="N1073" s="178" t="str">
        <f>VLOOKUP(A1073,'BASE REGISTRO AGOSTO'!$A$1:$T$889,14,FALSE)</f>
        <v>Chillán</v>
      </c>
      <c r="O1073" s="178" t="str">
        <f>VLOOKUP(A1073,'BASE REGISTRO AGOSTO'!$A$1:$T$889,15,FALSE)</f>
        <v>Teléfono: 
988892887</v>
      </c>
      <c r="P1073" s="178" t="str">
        <f>VLOOKUP(A1073,'BASE REGISTRO AGOSTO'!$A$1:$T$889,16,FALSE)</f>
        <v>ongpaihuen@gmail.com</v>
      </c>
      <c r="Q1073" s="178">
        <f>VLOOKUP(A1073,'BASE REGISTRO AGOSTO'!$A$1:$T$889,17,FALSE)</f>
        <v>0</v>
      </c>
      <c r="R1073" s="178">
        <f>VLOOKUP(A1073,'BASE REGISTRO AGOSTO'!$A$1:$T$889,18,FALSE)</f>
        <v>93401</v>
      </c>
      <c r="S1073" s="178" t="str">
        <f>VLOOKUP(A1073,'BASE REGISTRO AGOSTO'!$A$1:$T$889,19,FALSE)</f>
        <v>Antecedentes financieros correspondientes al año 2020, aprobados por el Sub Departamento de Supervisión Financiera Nacional.</v>
      </c>
      <c r="T1073" s="183">
        <f>VLOOKUP(A1073,'BASE REGISTRO AGOSTO'!$A$1:$T$889,20,FALSE)</f>
        <v>43858</v>
      </c>
      <c r="U1073" s="177">
        <v>7696</v>
      </c>
      <c r="V1073" s="179">
        <v>15465418</v>
      </c>
      <c r="W1073" s="179">
        <v>77665135</v>
      </c>
      <c r="X1073" s="180">
        <v>44469</v>
      </c>
      <c r="Y1073" s="176" t="s">
        <v>6489</v>
      </c>
      <c r="Z1073" s="176" t="s">
        <v>6490</v>
      </c>
      <c r="AA1073" s="181" t="s">
        <v>148</v>
      </c>
    </row>
    <row r="1074" spans="1:27" ht="15.75" customHeight="1" x14ac:dyDescent="0.2">
      <c r="A1074" s="177">
        <v>7696</v>
      </c>
      <c r="B1074" s="178" t="str">
        <f>VLOOKUP(A1074,'BASE REGISTRO AGOSTO'!$A$1:$T$889,2,FALSE)</f>
        <v xml:space="preserve">Organización No Gubernamental de Desarrollo Paihuén </v>
      </c>
      <c r="C1074" s="178">
        <f>VLOOKUP(A1074,'BASE REGISTRO AGOSTO'!$A$1:$T$889,3,FALSE)</f>
        <v>651902215</v>
      </c>
      <c r="D1074" s="178">
        <f>VLOOKUP(A1074,'BASE REGISTRO AGOSTO'!$A$1:$T$889,4,FALSE)</f>
        <v>0</v>
      </c>
      <c r="E1074" s="178" t="str">
        <f>VLOOKUP(A1074,'BASE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74" s="178" t="str">
        <f>VLOOKUP(A1074,'BASE REGISTRO AGOSTO'!$A$1:$T$889,6,FALSE)</f>
        <v>Certificado de Vigencia Folio Nº 500377123734, otorgado el 16 de marzo de 2021, del Servicio de Registro Civil e Identificación.</v>
      </c>
      <c r="G1074" s="178" t="str">
        <f>VLOOKUP(A1074,'BASE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74" s="178" t="str">
        <f>VLOOKUP(A1074,'BASE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74" s="178" t="str">
        <f>VLOOKUP(A1074,'BASE REGISTRO AGOSTO'!$A$1:$T$889,9,FALSE)</f>
        <v>1 año</v>
      </c>
      <c r="J1074" s="178" t="str">
        <f>VLOOKUP(A1074,'BASE REGISTRO AGOSTO'!$A$1:$T$889,10,FALSE)</f>
        <v>Del 15 de junio de 2020 al15 de junio de 2021.</v>
      </c>
      <c r="K1074" s="178" t="str">
        <f>VLOOKUP(A1074,'BASE REGISTRO AGOSTO'!$A$1:$T$889,11,FALSE)</f>
        <v xml:space="preserve">Patricia Mabel de la Fuente Riveros
</v>
      </c>
      <c r="L1074" s="178" t="str">
        <f>VLOOKUP(A1074,'BASE REGISTRO AGOSTO'!$A$1:$T$889,12,FALSE)</f>
        <v xml:space="preserve">Calle El Roble N° 214, comuna de Chillan, región del Ñuble.
</v>
      </c>
      <c r="M1074" s="178" t="str">
        <f>VLOOKUP(A1074,'BASE REGISTRO AGOSTO'!$A$1:$T$889,13,FALSE)</f>
        <v>XVI</v>
      </c>
      <c r="N1074" s="178" t="str">
        <f>VLOOKUP(A1074,'BASE REGISTRO AGOSTO'!$A$1:$T$889,14,FALSE)</f>
        <v>Chillán</v>
      </c>
      <c r="O1074" s="178" t="str">
        <f>VLOOKUP(A1074,'BASE REGISTRO AGOSTO'!$A$1:$T$889,15,FALSE)</f>
        <v>Teléfono: 
988892887</v>
      </c>
      <c r="P1074" s="178" t="str">
        <f>VLOOKUP(A1074,'BASE REGISTRO AGOSTO'!$A$1:$T$889,16,FALSE)</f>
        <v>ongpaihuen@gmail.com</v>
      </c>
      <c r="Q1074" s="178">
        <f>VLOOKUP(A1074,'BASE REGISTRO AGOSTO'!$A$1:$T$889,17,FALSE)</f>
        <v>0</v>
      </c>
      <c r="R1074" s="178">
        <f>VLOOKUP(A1074,'BASE REGISTRO AGOSTO'!$A$1:$T$889,18,FALSE)</f>
        <v>93401</v>
      </c>
      <c r="S1074" s="178" t="str">
        <f>VLOOKUP(A1074,'BASE REGISTRO AGOSTO'!$A$1:$T$889,19,FALSE)</f>
        <v>Antecedentes financieros correspondientes al año 2020, aprobados por el Sub Departamento de Supervisión Financiera Nacional.</v>
      </c>
      <c r="T1074" s="183">
        <f>VLOOKUP(A1074,'BASE REGISTRO AGOSTO'!$A$1:$T$889,20,FALSE)</f>
        <v>43858</v>
      </c>
      <c r="U1074" s="177">
        <v>7696</v>
      </c>
      <c r="V1074" s="179">
        <v>8648733</v>
      </c>
      <c r="W1074" s="179">
        <v>45467626</v>
      </c>
      <c r="X1074" s="180">
        <v>44469</v>
      </c>
      <c r="Y1074" s="176" t="s">
        <v>6489</v>
      </c>
      <c r="Z1074" s="176" t="s">
        <v>6490</v>
      </c>
      <c r="AA1074" s="181" t="s">
        <v>6576</v>
      </c>
    </row>
    <row r="1075" spans="1:27" ht="15.75" customHeight="1" x14ac:dyDescent="0.2">
      <c r="A1075" s="177">
        <v>7696</v>
      </c>
      <c r="B1075" s="178" t="str">
        <f>VLOOKUP(A1075,'BASE REGISTRO AGOSTO'!$A$1:$T$889,2,FALSE)</f>
        <v xml:space="preserve">Organización No Gubernamental de Desarrollo Paihuén </v>
      </c>
      <c r="C1075" s="178">
        <f>VLOOKUP(A1075,'BASE REGISTRO AGOSTO'!$A$1:$T$889,3,FALSE)</f>
        <v>651902215</v>
      </c>
      <c r="D1075" s="178">
        <f>VLOOKUP(A1075,'BASE REGISTRO AGOSTO'!$A$1:$T$889,4,FALSE)</f>
        <v>0</v>
      </c>
      <c r="E1075" s="178" t="str">
        <f>VLOOKUP(A1075,'BASE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75" s="178" t="str">
        <f>VLOOKUP(A1075,'BASE REGISTRO AGOSTO'!$A$1:$T$889,6,FALSE)</f>
        <v>Certificado de Vigencia Folio Nº 500377123734, otorgado el 16 de marzo de 2021, del Servicio de Registro Civil e Identificación.</v>
      </c>
      <c r="G1075" s="178" t="str">
        <f>VLOOKUP(A1075,'BASE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75" s="178" t="str">
        <f>VLOOKUP(A1075,'BASE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75" s="178" t="str">
        <f>VLOOKUP(A1075,'BASE REGISTRO AGOSTO'!$A$1:$T$889,9,FALSE)</f>
        <v>1 año</v>
      </c>
      <c r="J1075" s="178" t="str">
        <f>VLOOKUP(A1075,'BASE REGISTRO AGOSTO'!$A$1:$T$889,10,FALSE)</f>
        <v>Del 15 de junio de 2020 al15 de junio de 2021.</v>
      </c>
      <c r="K1075" s="178" t="str">
        <f>VLOOKUP(A1075,'BASE REGISTRO AGOSTO'!$A$1:$T$889,11,FALSE)</f>
        <v xml:space="preserve">Patricia Mabel de la Fuente Riveros
</v>
      </c>
      <c r="L1075" s="178" t="str">
        <f>VLOOKUP(A1075,'BASE REGISTRO AGOSTO'!$A$1:$T$889,12,FALSE)</f>
        <v xml:space="preserve">Calle El Roble N° 214, comuna de Chillan, región del Ñuble.
</v>
      </c>
      <c r="M1075" s="178" t="str">
        <f>VLOOKUP(A1075,'BASE REGISTRO AGOSTO'!$A$1:$T$889,13,FALSE)</f>
        <v>XVI</v>
      </c>
      <c r="N1075" s="178" t="str">
        <f>VLOOKUP(A1075,'BASE REGISTRO AGOSTO'!$A$1:$T$889,14,FALSE)</f>
        <v>Chillán</v>
      </c>
      <c r="O1075" s="178" t="str">
        <f>VLOOKUP(A1075,'BASE REGISTRO AGOSTO'!$A$1:$T$889,15,FALSE)</f>
        <v>Teléfono: 
988892887</v>
      </c>
      <c r="P1075" s="178" t="str">
        <f>VLOOKUP(A1075,'BASE REGISTRO AGOSTO'!$A$1:$T$889,16,FALSE)</f>
        <v>ongpaihuen@gmail.com</v>
      </c>
      <c r="Q1075" s="178">
        <f>VLOOKUP(A1075,'BASE REGISTRO AGOSTO'!$A$1:$T$889,17,FALSE)</f>
        <v>0</v>
      </c>
      <c r="R1075" s="178">
        <f>VLOOKUP(A1075,'BASE REGISTRO AGOSTO'!$A$1:$T$889,18,FALSE)</f>
        <v>93401</v>
      </c>
      <c r="S1075" s="178" t="str">
        <f>VLOOKUP(A1075,'BASE REGISTRO AGOSTO'!$A$1:$T$889,19,FALSE)</f>
        <v>Antecedentes financieros correspondientes al año 2020, aprobados por el Sub Departamento de Supervisión Financiera Nacional.</v>
      </c>
      <c r="T1075" s="183">
        <f>VLOOKUP(A1075,'BASE REGISTRO AGOSTO'!$A$1:$T$889,20,FALSE)</f>
        <v>43858</v>
      </c>
      <c r="U1075" s="177">
        <v>7696</v>
      </c>
      <c r="V1075" s="179">
        <v>15071036</v>
      </c>
      <c r="W1075" s="179">
        <v>68707024</v>
      </c>
      <c r="X1075" s="180">
        <v>44469</v>
      </c>
      <c r="Y1075" s="176" t="s">
        <v>6489</v>
      </c>
      <c r="Z1075" s="176" t="s">
        <v>6490</v>
      </c>
      <c r="AA1075" s="181" t="s">
        <v>6502</v>
      </c>
    </row>
    <row r="1076" spans="1:27" ht="15.75" customHeight="1" x14ac:dyDescent="0.2">
      <c r="A1076" s="177">
        <v>7696</v>
      </c>
      <c r="B1076" s="178" t="str">
        <f>VLOOKUP(A1076,'BASE REGISTRO AGOSTO'!$A$1:$T$889,2,FALSE)</f>
        <v xml:space="preserve">Organización No Gubernamental de Desarrollo Paihuén </v>
      </c>
      <c r="C1076" s="178">
        <f>VLOOKUP(A1076,'BASE REGISTRO AGOSTO'!$A$1:$T$889,3,FALSE)</f>
        <v>651902215</v>
      </c>
      <c r="D1076" s="178">
        <f>VLOOKUP(A1076,'BASE REGISTRO AGOSTO'!$A$1:$T$889,4,FALSE)</f>
        <v>0</v>
      </c>
      <c r="E1076" s="178" t="str">
        <f>VLOOKUP(A1076,'BASE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76" s="178" t="str">
        <f>VLOOKUP(A1076,'BASE REGISTRO AGOSTO'!$A$1:$T$889,6,FALSE)</f>
        <v>Certificado de Vigencia Folio Nº 500377123734, otorgado el 16 de marzo de 2021, del Servicio de Registro Civil e Identificación.</v>
      </c>
      <c r="G1076" s="178" t="str">
        <f>VLOOKUP(A1076,'BASE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76" s="178" t="str">
        <f>VLOOKUP(A1076,'BASE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76" s="178" t="str">
        <f>VLOOKUP(A1076,'BASE REGISTRO AGOSTO'!$A$1:$T$889,9,FALSE)</f>
        <v>1 año</v>
      </c>
      <c r="J1076" s="178" t="str">
        <f>VLOOKUP(A1076,'BASE REGISTRO AGOSTO'!$A$1:$T$889,10,FALSE)</f>
        <v>Del 15 de junio de 2020 al15 de junio de 2021.</v>
      </c>
      <c r="K1076" s="178" t="str">
        <f>VLOOKUP(A1076,'BASE REGISTRO AGOSTO'!$A$1:$T$889,11,FALSE)</f>
        <v xml:space="preserve">Patricia Mabel de la Fuente Riveros
</v>
      </c>
      <c r="L1076" s="178" t="str">
        <f>VLOOKUP(A1076,'BASE REGISTRO AGOSTO'!$A$1:$T$889,12,FALSE)</f>
        <v xml:space="preserve">Calle El Roble N° 214, comuna de Chillan, región del Ñuble.
</v>
      </c>
      <c r="M1076" s="178" t="str">
        <f>VLOOKUP(A1076,'BASE REGISTRO AGOSTO'!$A$1:$T$889,13,FALSE)</f>
        <v>XVI</v>
      </c>
      <c r="N1076" s="178" t="str">
        <f>VLOOKUP(A1076,'BASE REGISTRO AGOSTO'!$A$1:$T$889,14,FALSE)</f>
        <v>Chillán</v>
      </c>
      <c r="O1076" s="178" t="str">
        <f>VLOOKUP(A1076,'BASE REGISTRO AGOSTO'!$A$1:$T$889,15,FALSE)</f>
        <v>Teléfono: 
988892887</v>
      </c>
      <c r="P1076" s="178" t="str">
        <f>VLOOKUP(A1076,'BASE REGISTRO AGOSTO'!$A$1:$T$889,16,FALSE)</f>
        <v>ongpaihuen@gmail.com</v>
      </c>
      <c r="Q1076" s="178">
        <f>VLOOKUP(A1076,'BASE REGISTRO AGOSTO'!$A$1:$T$889,17,FALSE)</f>
        <v>0</v>
      </c>
      <c r="R1076" s="178">
        <f>VLOOKUP(A1076,'BASE REGISTRO AGOSTO'!$A$1:$T$889,18,FALSE)</f>
        <v>93401</v>
      </c>
      <c r="S1076" s="178" t="str">
        <f>VLOOKUP(A1076,'BASE REGISTRO AGOSTO'!$A$1:$T$889,19,FALSE)</f>
        <v>Antecedentes financieros correspondientes al año 2020, aprobados por el Sub Departamento de Supervisión Financiera Nacional.</v>
      </c>
      <c r="T1076" s="183">
        <f>VLOOKUP(A1076,'BASE REGISTRO AGOSTO'!$A$1:$T$889,20,FALSE)</f>
        <v>43858</v>
      </c>
      <c r="U1076" s="177">
        <v>7696</v>
      </c>
      <c r="V1076" s="179">
        <v>9859556</v>
      </c>
      <c r="W1076" s="179">
        <v>53241605</v>
      </c>
      <c r="X1076" s="180">
        <v>44469</v>
      </c>
      <c r="Y1076" s="176" t="s">
        <v>6489</v>
      </c>
      <c r="Z1076" s="176" t="s">
        <v>6490</v>
      </c>
      <c r="AA1076" s="181" t="s">
        <v>6491</v>
      </c>
    </row>
    <row r="1077" spans="1:27" ht="15.75" customHeight="1" x14ac:dyDescent="0.2">
      <c r="A1077" s="177">
        <v>7696</v>
      </c>
      <c r="B1077" s="178" t="str">
        <f>VLOOKUP(A1077,'BASE REGISTRO AGOSTO'!$A$1:$T$889,2,FALSE)</f>
        <v xml:space="preserve">Organización No Gubernamental de Desarrollo Paihuén </v>
      </c>
      <c r="C1077" s="178">
        <f>VLOOKUP(A1077,'BASE REGISTRO AGOSTO'!$A$1:$T$889,3,FALSE)</f>
        <v>651902215</v>
      </c>
      <c r="D1077" s="178">
        <f>VLOOKUP(A1077,'BASE REGISTRO AGOSTO'!$A$1:$T$889,4,FALSE)</f>
        <v>0</v>
      </c>
      <c r="E1077" s="178" t="str">
        <f>VLOOKUP(A1077,'BASE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77" s="178" t="str">
        <f>VLOOKUP(A1077,'BASE REGISTRO AGOSTO'!$A$1:$T$889,6,FALSE)</f>
        <v>Certificado de Vigencia Folio Nº 500377123734, otorgado el 16 de marzo de 2021, del Servicio de Registro Civil e Identificación.</v>
      </c>
      <c r="G1077" s="178" t="str">
        <f>VLOOKUP(A1077,'BASE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77" s="178" t="str">
        <f>VLOOKUP(A1077,'BASE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77" s="178" t="str">
        <f>VLOOKUP(A1077,'BASE REGISTRO AGOSTO'!$A$1:$T$889,9,FALSE)</f>
        <v>1 año</v>
      </c>
      <c r="J1077" s="178" t="str">
        <f>VLOOKUP(A1077,'BASE REGISTRO AGOSTO'!$A$1:$T$889,10,FALSE)</f>
        <v>Del 15 de junio de 2020 al15 de junio de 2021.</v>
      </c>
      <c r="K1077" s="178" t="str">
        <f>VLOOKUP(A1077,'BASE REGISTRO AGOSTO'!$A$1:$T$889,11,FALSE)</f>
        <v xml:space="preserve">Patricia Mabel de la Fuente Riveros
</v>
      </c>
      <c r="L1077" s="178" t="str">
        <f>VLOOKUP(A1077,'BASE REGISTRO AGOSTO'!$A$1:$T$889,12,FALSE)</f>
        <v xml:space="preserve">Calle El Roble N° 214, comuna de Chillan, región del Ñuble.
</v>
      </c>
      <c r="M1077" s="178" t="str">
        <f>VLOOKUP(A1077,'BASE REGISTRO AGOSTO'!$A$1:$T$889,13,FALSE)</f>
        <v>XVI</v>
      </c>
      <c r="N1077" s="178" t="str">
        <f>VLOOKUP(A1077,'BASE REGISTRO AGOSTO'!$A$1:$T$889,14,FALSE)</f>
        <v>Chillán</v>
      </c>
      <c r="O1077" s="178" t="str">
        <f>VLOOKUP(A1077,'BASE REGISTRO AGOSTO'!$A$1:$T$889,15,FALSE)</f>
        <v>Teléfono: 
988892887</v>
      </c>
      <c r="P1077" s="178" t="str">
        <f>VLOOKUP(A1077,'BASE REGISTRO AGOSTO'!$A$1:$T$889,16,FALSE)</f>
        <v>ongpaihuen@gmail.com</v>
      </c>
      <c r="Q1077" s="178">
        <f>VLOOKUP(A1077,'BASE REGISTRO AGOSTO'!$A$1:$T$889,17,FALSE)</f>
        <v>0</v>
      </c>
      <c r="R1077" s="178">
        <f>VLOOKUP(A1077,'BASE REGISTRO AGOSTO'!$A$1:$T$889,18,FALSE)</f>
        <v>93401</v>
      </c>
      <c r="S1077" s="178" t="str">
        <f>VLOOKUP(A1077,'BASE REGISTRO AGOSTO'!$A$1:$T$889,19,FALSE)</f>
        <v>Antecedentes financieros correspondientes al año 2020, aprobados por el Sub Departamento de Supervisión Financiera Nacional.</v>
      </c>
      <c r="T1077" s="183">
        <f>VLOOKUP(A1077,'BASE REGISTRO AGOSTO'!$A$1:$T$889,20,FALSE)</f>
        <v>43858</v>
      </c>
      <c r="U1077" s="177">
        <v>7696</v>
      </c>
      <c r="V1077" s="179">
        <v>8845431</v>
      </c>
      <c r="W1077" s="179">
        <v>37691678</v>
      </c>
      <c r="X1077" s="180">
        <v>44469</v>
      </c>
      <c r="Y1077" s="176" t="s">
        <v>6489</v>
      </c>
      <c r="Z1077" s="176" t="s">
        <v>6490</v>
      </c>
      <c r="AA1077" s="181" t="s">
        <v>6535</v>
      </c>
    </row>
    <row r="1078" spans="1:27" ht="15.75" customHeight="1" x14ac:dyDescent="0.2">
      <c r="A1078" s="177">
        <v>7696</v>
      </c>
      <c r="B1078" s="178" t="str">
        <f>VLOOKUP(A1078,'BASE REGISTRO AGOSTO'!$A$1:$T$889,2,FALSE)</f>
        <v xml:space="preserve">Organización No Gubernamental de Desarrollo Paihuén </v>
      </c>
      <c r="C1078" s="178">
        <f>VLOOKUP(A1078,'BASE REGISTRO AGOSTO'!$A$1:$T$889,3,FALSE)</f>
        <v>651902215</v>
      </c>
      <c r="D1078" s="178">
        <f>VLOOKUP(A1078,'BASE REGISTRO AGOSTO'!$A$1:$T$889,4,FALSE)</f>
        <v>0</v>
      </c>
      <c r="E1078" s="178" t="str">
        <f>VLOOKUP(A1078,'BASE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78" s="178" t="str">
        <f>VLOOKUP(A1078,'BASE REGISTRO AGOSTO'!$A$1:$T$889,6,FALSE)</f>
        <v>Certificado de Vigencia Folio Nº 500377123734, otorgado el 16 de marzo de 2021, del Servicio de Registro Civil e Identificación.</v>
      </c>
      <c r="G1078" s="178" t="str">
        <f>VLOOKUP(A1078,'BASE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78" s="178" t="str">
        <f>VLOOKUP(A1078,'BASE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78" s="178" t="str">
        <f>VLOOKUP(A1078,'BASE REGISTRO AGOSTO'!$A$1:$T$889,9,FALSE)</f>
        <v>1 año</v>
      </c>
      <c r="J1078" s="178" t="str">
        <f>VLOOKUP(A1078,'BASE REGISTRO AGOSTO'!$A$1:$T$889,10,FALSE)</f>
        <v>Del 15 de junio de 2020 al15 de junio de 2021.</v>
      </c>
      <c r="K1078" s="178" t="str">
        <f>VLOOKUP(A1078,'BASE REGISTRO AGOSTO'!$A$1:$T$889,11,FALSE)</f>
        <v xml:space="preserve">Patricia Mabel de la Fuente Riveros
</v>
      </c>
      <c r="L1078" s="178" t="str">
        <f>VLOOKUP(A1078,'BASE REGISTRO AGOSTO'!$A$1:$T$889,12,FALSE)</f>
        <v xml:space="preserve">Calle El Roble N° 214, comuna de Chillan, región del Ñuble.
</v>
      </c>
      <c r="M1078" s="178" t="str">
        <f>VLOOKUP(A1078,'BASE REGISTRO AGOSTO'!$A$1:$T$889,13,FALSE)</f>
        <v>XVI</v>
      </c>
      <c r="N1078" s="178" t="str">
        <f>VLOOKUP(A1078,'BASE REGISTRO AGOSTO'!$A$1:$T$889,14,FALSE)</f>
        <v>Chillán</v>
      </c>
      <c r="O1078" s="178" t="str">
        <f>VLOOKUP(A1078,'BASE REGISTRO AGOSTO'!$A$1:$T$889,15,FALSE)</f>
        <v>Teléfono: 
988892887</v>
      </c>
      <c r="P1078" s="178" t="str">
        <f>VLOOKUP(A1078,'BASE REGISTRO AGOSTO'!$A$1:$T$889,16,FALSE)</f>
        <v>ongpaihuen@gmail.com</v>
      </c>
      <c r="Q1078" s="178">
        <f>VLOOKUP(A1078,'BASE REGISTRO AGOSTO'!$A$1:$T$889,17,FALSE)</f>
        <v>0</v>
      </c>
      <c r="R1078" s="178">
        <f>VLOOKUP(A1078,'BASE REGISTRO AGOSTO'!$A$1:$T$889,18,FALSE)</f>
        <v>93401</v>
      </c>
      <c r="S1078" s="178" t="str">
        <f>VLOOKUP(A1078,'BASE REGISTRO AGOSTO'!$A$1:$T$889,19,FALSE)</f>
        <v>Antecedentes financieros correspondientes al año 2020, aprobados por el Sub Departamento de Supervisión Financiera Nacional.</v>
      </c>
      <c r="T1078" s="183">
        <f>VLOOKUP(A1078,'BASE REGISTRO AGOSTO'!$A$1:$T$889,20,FALSE)</f>
        <v>43858</v>
      </c>
      <c r="U1078" s="177">
        <v>7696</v>
      </c>
      <c r="V1078" s="179">
        <v>19224899</v>
      </c>
      <c r="W1078" s="179">
        <v>86487334</v>
      </c>
      <c r="X1078" s="180">
        <v>44469</v>
      </c>
      <c r="Y1078" s="176" t="s">
        <v>6489</v>
      </c>
      <c r="Z1078" s="176" t="s">
        <v>6490</v>
      </c>
      <c r="AA1078" s="181" t="s">
        <v>6507</v>
      </c>
    </row>
    <row r="1079" spans="1:27" ht="15.75" customHeight="1" x14ac:dyDescent="0.2">
      <c r="A1079" s="177">
        <v>7696</v>
      </c>
      <c r="B1079" s="178" t="str">
        <f>VLOOKUP(A1079,'BASE REGISTRO AGOSTO'!$A$1:$T$889,2,FALSE)</f>
        <v xml:space="preserve">Organización No Gubernamental de Desarrollo Paihuén </v>
      </c>
      <c r="C1079" s="178">
        <f>VLOOKUP(A1079,'BASE REGISTRO AGOSTO'!$A$1:$T$889,3,FALSE)</f>
        <v>651902215</v>
      </c>
      <c r="D1079" s="178">
        <f>VLOOKUP(A1079,'BASE REGISTRO AGOSTO'!$A$1:$T$889,4,FALSE)</f>
        <v>0</v>
      </c>
      <c r="E1079" s="178" t="str">
        <f>VLOOKUP(A1079,'BASE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79" s="178" t="str">
        <f>VLOOKUP(A1079,'BASE REGISTRO AGOSTO'!$A$1:$T$889,6,FALSE)</f>
        <v>Certificado de Vigencia Folio Nº 500377123734, otorgado el 16 de marzo de 2021, del Servicio de Registro Civil e Identificación.</v>
      </c>
      <c r="G1079" s="178" t="str">
        <f>VLOOKUP(A1079,'BASE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79" s="178" t="str">
        <f>VLOOKUP(A1079,'BASE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79" s="178" t="str">
        <f>VLOOKUP(A1079,'BASE REGISTRO AGOSTO'!$A$1:$T$889,9,FALSE)</f>
        <v>1 año</v>
      </c>
      <c r="J1079" s="178" t="str">
        <f>VLOOKUP(A1079,'BASE REGISTRO AGOSTO'!$A$1:$T$889,10,FALSE)</f>
        <v>Del 15 de junio de 2020 al15 de junio de 2021.</v>
      </c>
      <c r="K1079" s="178" t="str">
        <f>VLOOKUP(A1079,'BASE REGISTRO AGOSTO'!$A$1:$T$889,11,FALSE)</f>
        <v xml:space="preserve">Patricia Mabel de la Fuente Riveros
</v>
      </c>
      <c r="L1079" s="178" t="str">
        <f>VLOOKUP(A1079,'BASE REGISTRO AGOSTO'!$A$1:$T$889,12,FALSE)</f>
        <v xml:space="preserve">Calle El Roble N° 214, comuna de Chillan, región del Ñuble.
</v>
      </c>
      <c r="M1079" s="178" t="str">
        <f>VLOOKUP(A1079,'BASE REGISTRO AGOSTO'!$A$1:$T$889,13,FALSE)</f>
        <v>XVI</v>
      </c>
      <c r="N1079" s="178" t="str">
        <f>VLOOKUP(A1079,'BASE REGISTRO AGOSTO'!$A$1:$T$889,14,FALSE)</f>
        <v>Chillán</v>
      </c>
      <c r="O1079" s="178" t="str">
        <f>VLOOKUP(A1079,'BASE REGISTRO AGOSTO'!$A$1:$T$889,15,FALSE)</f>
        <v>Teléfono: 
988892887</v>
      </c>
      <c r="P1079" s="178" t="str">
        <f>VLOOKUP(A1079,'BASE REGISTRO AGOSTO'!$A$1:$T$889,16,FALSE)</f>
        <v>ongpaihuen@gmail.com</v>
      </c>
      <c r="Q1079" s="178">
        <f>VLOOKUP(A1079,'BASE REGISTRO AGOSTO'!$A$1:$T$889,17,FALSE)</f>
        <v>0</v>
      </c>
      <c r="R1079" s="178">
        <f>VLOOKUP(A1079,'BASE REGISTRO AGOSTO'!$A$1:$T$889,18,FALSE)</f>
        <v>93401</v>
      </c>
      <c r="S1079" s="178" t="str">
        <f>VLOOKUP(A1079,'BASE REGISTRO AGOSTO'!$A$1:$T$889,19,FALSE)</f>
        <v>Antecedentes financieros correspondientes al año 2020, aprobados por el Sub Departamento de Supervisión Financiera Nacional.</v>
      </c>
      <c r="T1079" s="183">
        <f>VLOOKUP(A1079,'BASE REGISTRO AGOSTO'!$A$1:$T$889,20,FALSE)</f>
        <v>43858</v>
      </c>
      <c r="U1079" s="177">
        <v>7696</v>
      </c>
      <c r="V1079" s="179">
        <v>10000407</v>
      </c>
      <c r="W1079" s="179">
        <v>52481012</v>
      </c>
      <c r="X1079" s="180">
        <v>44469</v>
      </c>
      <c r="Y1079" s="176" t="s">
        <v>6489</v>
      </c>
      <c r="Z1079" s="176" t="s">
        <v>6490</v>
      </c>
      <c r="AA1079" s="181" t="s">
        <v>6571</v>
      </c>
    </row>
    <row r="1080" spans="1:27" ht="15.75" customHeight="1" x14ac:dyDescent="0.2">
      <c r="A1080" s="177">
        <v>7696</v>
      </c>
      <c r="B1080" s="178" t="str">
        <f>VLOOKUP(A1080,'BASE REGISTRO AGOSTO'!$A$1:$T$889,2,FALSE)</f>
        <v xml:space="preserve">Organización No Gubernamental de Desarrollo Paihuén </v>
      </c>
      <c r="C1080" s="178">
        <f>VLOOKUP(A1080,'BASE REGISTRO AGOSTO'!$A$1:$T$889,3,FALSE)</f>
        <v>651902215</v>
      </c>
      <c r="D1080" s="178">
        <f>VLOOKUP(A1080,'BASE REGISTRO AGOSTO'!$A$1:$T$889,4,FALSE)</f>
        <v>0</v>
      </c>
      <c r="E1080" s="178" t="str">
        <f>VLOOKUP(A1080,'BASE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80" s="178" t="str">
        <f>VLOOKUP(A1080,'BASE REGISTRO AGOSTO'!$A$1:$T$889,6,FALSE)</f>
        <v>Certificado de Vigencia Folio Nº 500377123734, otorgado el 16 de marzo de 2021, del Servicio de Registro Civil e Identificación.</v>
      </c>
      <c r="G1080" s="178" t="str">
        <f>VLOOKUP(A1080,'BASE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80" s="178" t="str">
        <f>VLOOKUP(A1080,'BASE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80" s="178" t="str">
        <f>VLOOKUP(A1080,'BASE REGISTRO AGOSTO'!$A$1:$T$889,9,FALSE)</f>
        <v>1 año</v>
      </c>
      <c r="J1080" s="178" t="str">
        <f>VLOOKUP(A1080,'BASE REGISTRO AGOSTO'!$A$1:$T$889,10,FALSE)</f>
        <v>Del 15 de junio de 2020 al15 de junio de 2021.</v>
      </c>
      <c r="K1080" s="178" t="str">
        <f>VLOOKUP(A1080,'BASE REGISTRO AGOSTO'!$A$1:$T$889,11,FALSE)</f>
        <v xml:space="preserve">Patricia Mabel de la Fuente Riveros
</v>
      </c>
      <c r="L1080" s="178" t="str">
        <f>VLOOKUP(A1080,'BASE REGISTRO AGOSTO'!$A$1:$T$889,12,FALSE)</f>
        <v xml:space="preserve">Calle El Roble N° 214, comuna de Chillan, región del Ñuble.
</v>
      </c>
      <c r="M1080" s="178" t="str">
        <f>VLOOKUP(A1080,'BASE REGISTRO AGOSTO'!$A$1:$T$889,13,FALSE)</f>
        <v>XVI</v>
      </c>
      <c r="N1080" s="178" t="str">
        <f>VLOOKUP(A1080,'BASE REGISTRO AGOSTO'!$A$1:$T$889,14,FALSE)</f>
        <v>Chillán</v>
      </c>
      <c r="O1080" s="178" t="str">
        <f>VLOOKUP(A1080,'BASE REGISTRO AGOSTO'!$A$1:$T$889,15,FALSE)</f>
        <v>Teléfono: 
988892887</v>
      </c>
      <c r="P1080" s="178" t="str">
        <f>VLOOKUP(A1080,'BASE REGISTRO AGOSTO'!$A$1:$T$889,16,FALSE)</f>
        <v>ongpaihuen@gmail.com</v>
      </c>
      <c r="Q1080" s="178">
        <f>VLOOKUP(A1080,'BASE REGISTRO AGOSTO'!$A$1:$T$889,17,FALSE)</f>
        <v>0</v>
      </c>
      <c r="R1080" s="178">
        <f>VLOOKUP(A1080,'BASE REGISTRO AGOSTO'!$A$1:$T$889,18,FALSE)</f>
        <v>93401</v>
      </c>
      <c r="S1080" s="178" t="str">
        <f>VLOOKUP(A1080,'BASE REGISTRO AGOSTO'!$A$1:$T$889,19,FALSE)</f>
        <v>Antecedentes financieros correspondientes al año 2020, aprobados por el Sub Departamento de Supervisión Financiera Nacional.</v>
      </c>
      <c r="T1080" s="183">
        <f>VLOOKUP(A1080,'BASE REGISTRO AGOSTO'!$A$1:$T$889,20,FALSE)</f>
        <v>43858</v>
      </c>
      <c r="U1080" s="177">
        <v>7696</v>
      </c>
      <c r="V1080" s="179">
        <v>13352656</v>
      </c>
      <c r="W1080" s="179">
        <v>62875801</v>
      </c>
      <c r="X1080" s="180">
        <v>44469</v>
      </c>
      <c r="Y1080" s="176" t="s">
        <v>6489</v>
      </c>
      <c r="Z1080" s="176" t="s">
        <v>6490</v>
      </c>
      <c r="AA1080" s="181" t="s">
        <v>181</v>
      </c>
    </row>
    <row r="1081" spans="1:27" ht="15.75" customHeight="1" x14ac:dyDescent="0.2">
      <c r="A1081" s="177">
        <v>7696</v>
      </c>
      <c r="B1081" s="178" t="str">
        <f>VLOOKUP(A1081,'BASE REGISTRO AGOSTO'!$A$1:$T$889,2,FALSE)</f>
        <v xml:space="preserve">Organización No Gubernamental de Desarrollo Paihuén </v>
      </c>
      <c r="C1081" s="178">
        <f>VLOOKUP(A1081,'BASE REGISTRO AGOSTO'!$A$1:$T$889,3,FALSE)</f>
        <v>651902215</v>
      </c>
      <c r="D1081" s="178">
        <f>VLOOKUP(A1081,'BASE REGISTRO AGOSTO'!$A$1:$T$889,4,FALSE)</f>
        <v>0</v>
      </c>
      <c r="E1081" s="178" t="str">
        <f>VLOOKUP(A1081,'BASE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81" s="178" t="str">
        <f>VLOOKUP(A1081,'BASE REGISTRO AGOSTO'!$A$1:$T$889,6,FALSE)</f>
        <v>Certificado de Vigencia Folio Nº 500377123734, otorgado el 16 de marzo de 2021, del Servicio de Registro Civil e Identificación.</v>
      </c>
      <c r="G1081" s="178" t="str">
        <f>VLOOKUP(A1081,'BASE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81" s="178" t="str">
        <f>VLOOKUP(A1081,'BASE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81" s="178" t="str">
        <f>VLOOKUP(A1081,'BASE REGISTRO AGOSTO'!$A$1:$T$889,9,FALSE)</f>
        <v>1 año</v>
      </c>
      <c r="J1081" s="178" t="str">
        <f>VLOOKUP(A1081,'BASE REGISTRO AGOSTO'!$A$1:$T$889,10,FALSE)</f>
        <v>Del 15 de junio de 2020 al15 de junio de 2021.</v>
      </c>
      <c r="K1081" s="178" t="str">
        <f>VLOOKUP(A1081,'BASE REGISTRO AGOSTO'!$A$1:$T$889,11,FALSE)</f>
        <v xml:space="preserve">Patricia Mabel de la Fuente Riveros
</v>
      </c>
      <c r="L1081" s="178" t="str">
        <f>VLOOKUP(A1081,'BASE REGISTRO AGOSTO'!$A$1:$T$889,12,FALSE)</f>
        <v xml:space="preserve">Calle El Roble N° 214, comuna de Chillan, región del Ñuble.
</v>
      </c>
      <c r="M1081" s="178" t="str">
        <f>VLOOKUP(A1081,'BASE REGISTRO AGOSTO'!$A$1:$T$889,13,FALSE)</f>
        <v>XVI</v>
      </c>
      <c r="N1081" s="178" t="str">
        <f>VLOOKUP(A1081,'BASE REGISTRO AGOSTO'!$A$1:$T$889,14,FALSE)</f>
        <v>Chillán</v>
      </c>
      <c r="O1081" s="178" t="str">
        <f>VLOOKUP(A1081,'BASE REGISTRO AGOSTO'!$A$1:$T$889,15,FALSE)</f>
        <v>Teléfono: 
988892887</v>
      </c>
      <c r="P1081" s="178" t="str">
        <f>VLOOKUP(A1081,'BASE REGISTRO AGOSTO'!$A$1:$T$889,16,FALSE)</f>
        <v>ongpaihuen@gmail.com</v>
      </c>
      <c r="Q1081" s="178">
        <f>VLOOKUP(A1081,'BASE REGISTRO AGOSTO'!$A$1:$T$889,17,FALSE)</f>
        <v>0</v>
      </c>
      <c r="R1081" s="178">
        <f>VLOOKUP(A1081,'BASE REGISTRO AGOSTO'!$A$1:$T$889,18,FALSE)</f>
        <v>93401</v>
      </c>
      <c r="S1081" s="178" t="str">
        <f>VLOOKUP(A1081,'BASE REGISTRO AGOSTO'!$A$1:$T$889,19,FALSE)</f>
        <v>Antecedentes financieros correspondientes al año 2020, aprobados por el Sub Departamento de Supervisión Financiera Nacional.</v>
      </c>
      <c r="T1081" s="183">
        <f>VLOOKUP(A1081,'BASE REGISTRO AGOSTO'!$A$1:$T$889,20,FALSE)</f>
        <v>43858</v>
      </c>
      <c r="U1081" s="177">
        <v>7696</v>
      </c>
      <c r="V1081" s="179">
        <v>14010948</v>
      </c>
      <c r="W1081" s="179">
        <v>59898656</v>
      </c>
      <c r="X1081" s="180">
        <v>44469</v>
      </c>
      <c r="Y1081" s="176" t="s">
        <v>6489</v>
      </c>
      <c r="Z1081" s="176" t="s">
        <v>6490</v>
      </c>
      <c r="AA1081" s="181" t="s">
        <v>6498</v>
      </c>
    </row>
    <row r="1082" spans="1:27" ht="15.75" customHeight="1" x14ac:dyDescent="0.2">
      <c r="A1082" s="177">
        <v>7696</v>
      </c>
      <c r="B1082" s="178" t="str">
        <f>VLOOKUP(A1082,'BASE REGISTRO AGOSTO'!$A$1:$T$889,2,FALSE)</f>
        <v xml:space="preserve">Organización No Gubernamental de Desarrollo Paihuén </v>
      </c>
      <c r="C1082" s="178">
        <f>VLOOKUP(A1082,'BASE REGISTRO AGOSTO'!$A$1:$T$889,3,FALSE)</f>
        <v>651902215</v>
      </c>
      <c r="D1082" s="178">
        <f>VLOOKUP(A1082,'BASE REGISTRO AGOSTO'!$A$1:$T$889,4,FALSE)</f>
        <v>0</v>
      </c>
      <c r="E1082" s="178" t="str">
        <f>VLOOKUP(A1082,'BASE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82" s="178" t="str">
        <f>VLOOKUP(A1082,'BASE REGISTRO AGOSTO'!$A$1:$T$889,6,FALSE)</f>
        <v>Certificado de Vigencia Folio Nº 500377123734, otorgado el 16 de marzo de 2021, del Servicio de Registro Civil e Identificación.</v>
      </c>
      <c r="G1082" s="178" t="str">
        <f>VLOOKUP(A1082,'BASE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82" s="178" t="str">
        <f>VLOOKUP(A1082,'BASE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82" s="178" t="str">
        <f>VLOOKUP(A1082,'BASE REGISTRO AGOSTO'!$A$1:$T$889,9,FALSE)</f>
        <v>1 año</v>
      </c>
      <c r="J1082" s="178" t="str">
        <f>VLOOKUP(A1082,'BASE REGISTRO AGOSTO'!$A$1:$T$889,10,FALSE)</f>
        <v>Del 15 de junio de 2020 al15 de junio de 2021.</v>
      </c>
      <c r="K1082" s="178" t="str">
        <f>VLOOKUP(A1082,'BASE REGISTRO AGOSTO'!$A$1:$T$889,11,FALSE)</f>
        <v xml:space="preserve">Patricia Mabel de la Fuente Riveros
</v>
      </c>
      <c r="L1082" s="178" t="str">
        <f>VLOOKUP(A1082,'BASE REGISTRO AGOSTO'!$A$1:$T$889,12,FALSE)</f>
        <v xml:space="preserve">Calle El Roble N° 214, comuna de Chillan, región del Ñuble.
</v>
      </c>
      <c r="M1082" s="178" t="str">
        <f>VLOOKUP(A1082,'BASE REGISTRO AGOSTO'!$A$1:$T$889,13,FALSE)</f>
        <v>XVI</v>
      </c>
      <c r="N1082" s="178" t="str">
        <f>VLOOKUP(A1082,'BASE REGISTRO AGOSTO'!$A$1:$T$889,14,FALSE)</f>
        <v>Chillán</v>
      </c>
      <c r="O1082" s="178" t="str">
        <f>VLOOKUP(A1082,'BASE REGISTRO AGOSTO'!$A$1:$T$889,15,FALSE)</f>
        <v>Teléfono: 
988892887</v>
      </c>
      <c r="P1082" s="178" t="str">
        <f>VLOOKUP(A1082,'BASE REGISTRO AGOSTO'!$A$1:$T$889,16,FALSE)</f>
        <v>ongpaihuen@gmail.com</v>
      </c>
      <c r="Q1082" s="178">
        <f>VLOOKUP(A1082,'BASE REGISTRO AGOSTO'!$A$1:$T$889,17,FALSE)</f>
        <v>0</v>
      </c>
      <c r="R1082" s="178">
        <f>VLOOKUP(A1082,'BASE REGISTRO AGOSTO'!$A$1:$T$889,18,FALSE)</f>
        <v>93401</v>
      </c>
      <c r="S1082" s="178" t="str">
        <f>VLOOKUP(A1082,'BASE REGISTRO AGOSTO'!$A$1:$T$889,19,FALSE)</f>
        <v>Antecedentes financieros correspondientes al año 2020, aprobados por el Sub Departamento de Supervisión Financiera Nacional.</v>
      </c>
      <c r="T1082" s="183">
        <f>VLOOKUP(A1082,'BASE REGISTRO AGOSTO'!$A$1:$T$889,20,FALSE)</f>
        <v>43858</v>
      </c>
      <c r="U1082" s="177">
        <v>7696</v>
      </c>
      <c r="V1082" s="179">
        <v>9239813</v>
      </c>
      <c r="W1082" s="179">
        <v>40226991</v>
      </c>
      <c r="X1082" s="180">
        <v>44469</v>
      </c>
      <c r="Y1082" s="176" t="s">
        <v>6489</v>
      </c>
      <c r="Z1082" s="176" t="s">
        <v>6490</v>
      </c>
      <c r="AA1082" s="181" t="s">
        <v>6591</v>
      </c>
    </row>
    <row r="1083" spans="1:27" ht="15.75" customHeight="1" x14ac:dyDescent="0.2">
      <c r="A1083" s="177">
        <v>7696</v>
      </c>
      <c r="B1083" s="178" t="str">
        <f>VLOOKUP(A1083,'BASE REGISTRO AGOSTO'!$A$1:$T$889,2,FALSE)</f>
        <v xml:space="preserve">Organización No Gubernamental de Desarrollo Paihuén </v>
      </c>
      <c r="C1083" s="178">
        <f>VLOOKUP(A1083,'BASE REGISTRO AGOSTO'!$A$1:$T$889,3,FALSE)</f>
        <v>651902215</v>
      </c>
      <c r="D1083" s="178">
        <f>VLOOKUP(A1083,'BASE REGISTRO AGOSTO'!$A$1:$T$889,4,FALSE)</f>
        <v>0</v>
      </c>
      <c r="E1083" s="178" t="str">
        <f>VLOOKUP(A1083,'BASE REGISTRO AGOSTO'!$A$1:$T$889,5,FALSE)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83" s="178" t="str">
        <f>VLOOKUP(A1083,'BASE REGISTRO AGOSTO'!$A$1:$T$889,6,FALSE)</f>
        <v>Certificado de Vigencia Folio Nº 500377123734, otorgado el 16 de marzo de 2021, del Servicio de Registro Civil e Identificación.</v>
      </c>
      <c r="G1083" s="178" t="str">
        <f>VLOOKUP(A1083,'BASE REGISTRO AGOSTO'!$A$1:$T$889,7,FALSE)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83" s="178" t="str">
        <f>VLOOKUP(A1083,'BASE REGISTRO AGOSTO'!$A$1:$T$889,8,FALSE)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83" s="178" t="str">
        <f>VLOOKUP(A1083,'BASE REGISTRO AGOSTO'!$A$1:$T$889,9,FALSE)</f>
        <v>1 año</v>
      </c>
      <c r="J1083" s="178" t="str">
        <f>VLOOKUP(A1083,'BASE REGISTRO AGOSTO'!$A$1:$T$889,10,FALSE)</f>
        <v>Del 15 de junio de 2020 al15 de junio de 2021.</v>
      </c>
      <c r="K1083" s="178" t="str">
        <f>VLOOKUP(A1083,'BASE REGISTRO AGOSTO'!$A$1:$T$889,11,FALSE)</f>
        <v xml:space="preserve">Patricia Mabel de la Fuente Riveros
</v>
      </c>
      <c r="L1083" s="178" t="str">
        <f>VLOOKUP(A1083,'BASE REGISTRO AGOSTO'!$A$1:$T$889,12,FALSE)</f>
        <v xml:space="preserve">Calle El Roble N° 214, comuna de Chillan, región del Ñuble.
</v>
      </c>
      <c r="M1083" s="178" t="str">
        <f>VLOOKUP(A1083,'BASE REGISTRO AGOSTO'!$A$1:$T$889,13,FALSE)</f>
        <v>XVI</v>
      </c>
      <c r="N1083" s="178" t="str">
        <f>VLOOKUP(A1083,'BASE REGISTRO AGOSTO'!$A$1:$T$889,14,FALSE)</f>
        <v>Chillán</v>
      </c>
      <c r="O1083" s="178" t="str">
        <f>VLOOKUP(A1083,'BASE REGISTRO AGOSTO'!$A$1:$T$889,15,FALSE)</f>
        <v>Teléfono: 
988892887</v>
      </c>
      <c r="P1083" s="178" t="str">
        <f>VLOOKUP(A1083,'BASE REGISTRO AGOSTO'!$A$1:$T$889,16,FALSE)</f>
        <v>ongpaihuen@gmail.com</v>
      </c>
      <c r="Q1083" s="178">
        <f>VLOOKUP(A1083,'BASE REGISTRO AGOSTO'!$A$1:$T$889,17,FALSE)</f>
        <v>0</v>
      </c>
      <c r="R1083" s="178">
        <f>VLOOKUP(A1083,'BASE REGISTRO AGOSTO'!$A$1:$T$889,18,FALSE)</f>
        <v>93401</v>
      </c>
      <c r="S1083" s="178" t="str">
        <f>VLOOKUP(A1083,'BASE REGISTRO AGOSTO'!$A$1:$T$889,19,FALSE)</f>
        <v>Antecedentes financieros correspondientes al año 2020, aprobados por el Sub Departamento de Supervisión Financiera Nacional.</v>
      </c>
      <c r="T1083" s="183">
        <f>VLOOKUP(A1083,'BASE REGISTRO AGOSTO'!$A$1:$T$889,20,FALSE)</f>
        <v>43858</v>
      </c>
      <c r="U1083" s="177">
        <v>7696</v>
      </c>
      <c r="V1083" s="179">
        <v>21606514</v>
      </c>
      <c r="W1083" s="179">
        <v>56706536</v>
      </c>
      <c r="X1083" s="180">
        <v>44469</v>
      </c>
      <c r="Y1083" s="176" t="s">
        <v>6489</v>
      </c>
      <c r="Z1083" s="176" t="s">
        <v>6490</v>
      </c>
      <c r="AA1083" s="181" t="s">
        <v>7478</v>
      </c>
    </row>
    <row r="1084" spans="1:27" ht="15.75" customHeight="1" x14ac:dyDescent="0.2">
      <c r="A1084" s="177">
        <v>7704</v>
      </c>
      <c r="B1084" s="178" t="str">
        <f>VLOOKUP(A1084,'BASE REGISTRO AGOSTO'!$A$1:$T$889,2,FALSE)</f>
        <v>Organización No Gubernamental de Desarrollo Familiar- CORDEFAM</v>
      </c>
      <c r="C1084" s="178">
        <f>VLOOKUP(A1084,'BASE REGISTRO AGOSTO'!$A$1:$T$889,3,FALSE)</f>
        <v>651908876</v>
      </c>
      <c r="D1084" s="178">
        <f>VLOOKUP(A1084,'BASE REGISTRO AGOSTO'!$A$1:$T$889,4,FALSE)</f>
        <v>0</v>
      </c>
      <c r="E1084" s="178" t="str">
        <f>VLOOKUP(A1084,'BASE REGISTRO AGOSTO'!$A$1:$T$889,5,FALSE)</f>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
      <c r="F1084" s="178" t="str">
        <f>VLOOKUP(A1084,'BASE REGISTRO AGOSTO'!$A$1:$T$889,6,FALSE)</f>
        <v>Certificado de Vigencia Folio Nº 500405779658, de  fecha 27 de agosto de 2021, del Servicio de Registro Civil e Identificación.</v>
      </c>
      <c r="G1084" s="178" t="str">
        <f>VLOOKUP(A1084,'BASE REGISTRO AGOSTO'!$A$1:$T$889,7,FALSE)</f>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
      <c r="H1084" s="178" t="str">
        <f>VLOOKUP(A1084,'BASE REGISTRO AGOSTO'!$A$1:$T$889,8,FALSE)</f>
        <v>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v>
      </c>
      <c r="I1084" s="178" t="str">
        <f>VLOOKUP(A1084,'BASE REGISTRO AGOSTO'!$A$1:$T$889,9,FALSE)</f>
        <v>3 AÑOS (MÁXIMO 5 AÑOS)</v>
      </c>
      <c r="J1084" s="178" t="str">
        <f>VLOOKUP(A1084,'BASE REGISTRO AGOSTO'!$A$1:$T$889,10,FALSE)</f>
        <v>Hasta el 29 de septiembre de 2023 o 2025</v>
      </c>
      <c r="K1084" s="178" t="str">
        <f>VLOOKUP(A1084,'BASE REGISTRO AGOSTO'!$A$1:$T$889,11,FALSE)</f>
        <v xml:space="preserve">1° representante legal:
Presidenta:
Priscilla Andrea Sabando Zamora, 
2° representante legal:
Tesorero:
Edwin Antonio Vera Marin, 
3° representante legal:
Secretaria: 
Diana Carolina Alcon Henríquez, </v>
      </c>
      <c r="L1084" s="178" t="str">
        <f>VLOOKUP(A1084,'BASE REGISTRO AGOSTO'!$A$1:$T$889,12,FALSE)</f>
        <v>Pedro Aguirre Cerda N°1246, Población Maipú oriente</v>
      </c>
      <c r="M1084" s="178" t="str">
        <f>VLOOKUP(A1084,'BASE REGISTRO AGOSTO'!$A$1:$T$889,13,FALSE)</f>
        <v>XV</v>
      </c>
      <c r="N1084" s="178" t="str">
        <f>VLOOKUP(A1084,'BASE REGISTRO AGOSTO'!$A$1:$T$889,14,FALSE)</f>
        <v xml:space="preserve">Arica </v>
      </c>
      <c r="O1084" s="178" t="str">
        <f>VLOOKUP(A1084,'BASE REGISTRO AGOSTO'!$A$1:$T$889,15,FALSE)</f>
        <v>32-3273967- 552955290-988397269.</v>
      </c>
      <c r="P1084" s="178" t="str">
        <f>VLOOKUP(A1084,'BASE REGISTRO AGOSTO'!$A$1:$T$889,16,FALSE)</f>
        <v>Cordefam.arica@gmail.com</v>
      </c>
      <c r="Q1084" s="178">
        <f>VLOOKUP(A1084,'BASE REGISTRO AGOSTO'!$A$1:$T$889,17,FALSE)</f>
        <v>0</v>
      </c>
      <c r="R1084" s="178">
        <f>VLOOKUP(A1084,'BASE REGISTRO AGOSTO'!$A$1:$T$889,18,FALSE)</f>
        <v>93401</v>
      </c>
      <c r="S1084" s="178" t="str">
        <f>VLOOKUP(A1084,'BASE REGISTRO AGOSTO'!$A$1:$T$889,19,FALSE)</f>
        <v xml:space="preserve">Antecedentes financieros correspondientes al año 2020, aprobados por el Sub Departamento de Supervisión Financiera Nacional. </v>
      </c>
      <c r="T1084" s="183">
        <f>VLOOKUP(A1084,'BASE REGISTRO AGOSTO'!$A$1:$T$889,20,FALSE)</f>
        <v>43934</v>
      </c>
      <c r="U1084" s="177">
        <v>7704</v>
      </c>
      <c r="V1084" s="179">
        <v>15498531</v>
      </c>
      <c r="W1084" s="179">
        <v>77239622</v>
      </c>
      <c r="X1084" s="180">
        <v>44469</v>
      </c>
      <c r="Y1084" s="176" t="s">
        <v>6489</v>
      </c>
      <c r="Z1084" s="176" t="s">
        <v>6490</v>
      </c>
      <c r="AA1084" s="181" t="s">
        <v>6509</v>
      </c>
    </row>
    <row r="1085" spans="1:27" ht="15.75" customHeight="1" x14ac:dyDescent="0.2">
      <c r="A1085" s="177">
        <v>7706</v>
      </c>
      <c r="B1085" s="178" t="str">
        <f>VLOOKUP(A1085,'BASE REGISTRO AGOSTO'!$A$1:$T$889,2,FALSE)</f>
        <v>Organización No Gubernamental de Desarrollo – ALTA TIERRA</v>
      </c>
      <c r="C1085" s="178">
        <f>VLOOKUP(A1085,'BASE REGISTRO AGOSTO'!$A$1:$T$889,3,FALSE)</f>
        <v>650837746</v>
      </c>
      <c r="D1085" s="178">
        <f>VLOOKUP(A1085,'BASE REGISTRO AGOSTO'!$A$1:$T$889,4,FALSE)</f>
        <v>0</v>
      </c>
      <c r="E1085" s="178" t="str">
        <f>VLOOKUP(A1085,'BASE REGISTRO AGOSTO'!$A$1:$T$889,5,FALSE)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85" s="178" t="str">
        <f>VLOOKUP(A1085,'BASE REGISTRO AGOSTO'!$A$1:$T$889,6,FALSE)</f>
        <v>Certificado de Vigencia Folio Nº 500402836951, otorgado el 10 de agosto de 2021, del Servicio de Registro Civil e Identificación.</v>
      </c>
      <c r="G1085" s="178" t="str">
        <f>VLOOKUP(A1085,'BASE REGISTRO AGOSTO'!$A$1:$T$889,7,FALSE)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85" s="178" t="str">
        <f>VLOOKUP(A1085,'BASE REGISTRO AGOSTO'!$A$1:$T$889,8,FALSE)</f>
        <v xml:space="preserve">Presidente: 
Amanda Elizabeth Alarcón Herrera
 Vicepresidente:
Fernando Rodrigo Valdivia Muñóz
Secretario:
Claudia Vlaeska Valdes Olave
Tesorero:
Christian Enrique Assis González
</v>
      </c>
      <c r="I1085" s="178" t="str">
        <f>VLOOKUP(A1085,'BASE REGISTRO AGOSTO'!$A$1:$T$889,9,FALSE)</f>
        <v>5 AÑOS</v>
      </c>
      <c r="J1085" s="178" t="str">
        <f>VLOOKUP(A1085,'BASE REGISTRO AGOSTO'!$A$1:$T$889,10,FALSE)</f>
        <v>20.05.20 al 20.05.25</v>
      </c>
      <c r="K1085" s="178" t="str">
        <f>VLOOKUP(A1085,'BASE REGISTRO AGOSTO'!$A$1:$T$889,11,FALSE)</f>
        <v xml:space="preserve">Amanda Elizabeth Alarcón Herrera
</v>
      </c>
      <c r="L1085" s="178" t="str">
        <f>VLOOKUP(A1085,'BASE REGISTRO AGOSTO'!$A$1:$T$889,12,FALSE)</f>
        <v xml:space="preserve">Calle Prat N° 146, comuna de Curicó, Región del Maule
</v>
      </c>
      <c r="M1085" s="178" t="str">
        <f>VLOOKUP(A1085,'BASE REGISTRO AGOSTO'!$A$1:$T$889,13,FALSE)</f>
        <v>VII</v>
      </c>
      <c r="N1085" s="178" t="str">
        <f>VLOOKUP(A1085,'BASE REGISTRO AGOSTO'!$A$1:$T$889,14,FALSE)</f>
        <v>Curicó</v>
      </c>
      <c r="O1085" s="178" t="str">
        <f>VLOOKUP(A1085,'BASE REGISTRO AGOSTO'!$A$1:$T$889,15,FALSE)</f>
        <v xml:space="preserve">Teléfono: 75-23111132/ 0990174873
</v>
      </c>
      <c r="P1085" s="178" t="str">
        <f>VLOOKUP(A1085,'BASE REGISTRO AGOSTO'!$A$1:$T$889,16,FALSE)</f>
        <v xml:space="preserve">Correo electrónico: altatierraong@gmail.com </v>
      </c>
      <c r="Q1085" s="178">
        <f>VLOOKUP(A1085,'BASE REGISTRO AGOSTO'!$A$1:$T$889,17,FALSE)</f>
        <v>0</v>
      </c>
      <c r="R1085" s="178">
        <f>VLOOKUP(A1085,'BASE REGISTRO AGOSTO'!$A$1:$T$889,18,FALSE)</f>
        <v>93401</v>
      </c>
      <c r="S1085" s="178" t="str">
        <f>VLOOKUP(A1085,'BASE REGISTRO AGOSTO'!$A$1:$T$889,19,FALSE)</f>
        <v xml:space="preserve">Antecedentes financieros correspondientes al año 2020, aprobados por el Sub Depto de Supervisión Financiera Nacional. </v>
      </c>
      <c r="T1085" s="183">
        <f>VLOOKUP(A1085,'BASE REGISTRO AGOSTO'!$A$1:$T$889,20,FALSE)</f>
        <v>43990</v>
      </c>
      <c r="U1085" s="177">
        <v>7706</v>
      </c>
      <c r="V1085" s="179">
        <v>11296515</v>
      </c>
      <c r="W1085" s="179">
        <v>77653384</v>
      </c>
      <c r="X1085" s="180">
        <v>44469</v>
      </c>
      <c r="Y1085" s="176" t="s">
        <v>6489</v>
      </c>
      <c r="Z1085" s="176" t="s">
        <v>6490</v>
      </c>
      <c r="AA1085" s="181" t="s">
        <v>6522</v>
      </c>
    </row>
    <row r="1086" spans="1:27" ht="15.75" customHeight="1" x14ac:dyDescent="0.2">
      <c r="A1086" s="177">
        <v>7706</v>
      </c>
      <c r="B1086" s="178" t="str">
        <f>VLOOKUP(A1086,'BASE REGISTRO AGOSTO'!$A$1:$T$889,2,FALSE)</f>
        <v>Organización No Gubernamental de Desarrollo – ALTA TIERRA</v>
      </c>
      <c r="C1086" s="178">
        <f>VLOOKUP(A1086,'BASE REGISTRO AGOSTO'!$A$1:$T$889,3,FALSE)</f>
        <v>650837746</v>
      </c>
      <c r="D1086" s="178">
        <f>VLOOKUP(A1086,'BASE REGISTRO AGOSTO'!$A$1:$T$889,4,FALSE)</f>
        <v>0</v>
      </c>
      <c r="E1086" s="178" t="str">
        <f>VLOOKUP(A1086,'BASE REGISTRO AGOSTO'!$A$1:$T$889,5,FALSE)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86" s="178" t="str">
        <f>VLOOKUP(A1086,'BASE REGISTRO AGOSTO'!$A$1:$T$889,6,FALSE)</f>
        <v>Certificado de Vigencia Folio Nº 500402836951, otorgado el 10 de agosto de 2021, del Servicio de Registro Civil e Identificación.</v>
      </c>
      <c r="G1086" s="178" t="str">
        <f>VLOOKUP(A1086,'BASE REGISTRO AGOSTO'!$A$1:$T$889,7,FALSE)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86" s="178" t="str">
        <f>VLOOKUP(A1086,'BASE REGISTRO AGOSTO'!$A$1:$T$889,8,FALSE)</f>
        <v xml:space="preserve">Presidente: 
Amanda Elizabeth Alarcón Herrera
 Vicepresidente:
Fernando Rodrigo Valdivia Muñóz
Secretario:
Claudia Vlaeska Valdes Olave
Tesorero:
Christian Enrique Assis González
</v>
      </c>
      <c r="I1086" s="178" t="str">
        <f>VLOOKUP(A1086,'BASE REGISTRO AGOSTO'!$A$1:$T$889,9,FALSE)</f>
        <v>5 AÑOS</v>
      </c>
      <c r="J1086" s="178" t="str">
        <f>VLOOKUP(A1086,'BASE REGISTRO AGOSTO'!$A$1:$T$889,10,FALSE)</f>
        <v>20.05.20 al 20.05.25</v>
      </c>
      <c r="K1086" s="178" t="str">
        <f>VLOOKUP(A1086,'BASE REGISTRO AGOSTO'!$A$1:$T$889,11,FALSE)</f>
        <v xml:space="preserve">Amanda Elizabeth Alarcón Herrera
</v>
      </c>
      <c r="L1086" s="178" t="str">
        <f>VLOOKUP(A1086,'BASE REGISTRO AGOSTO'!$A$1:$T$889,12,FALSE)</f>
        <v xml:space="preserve">Calle Prat N° 146, comuna de Curicó, Región del Maule
</v>
      </c>
      <c r="M1086" s="178" t="str">
        <f>VLOOKUP(A1086,'BASE REGISTRO AGOSTO'!$A$1:$T$889,13,FALSE)</f>
        <v>VII</v>
      </c>
      <c r="N1086" s="178" t="str">
        <f>VLOOKUP(A1086,'BASE REGISTRO AGOSTO'!$A$1:$T$889,14,FALSE)</f>
        <v>Curicó</v>
      </c>
      <c r="O1086" s="178" t="str">
        <f>VLOOKUP(A1086,'BASE REGISTRO AGOSTO'!$A$1:$T$889,15,FALSE)</f>
        <v xml:space="preserve">Teléfono: 75-23111132/ 0990174873
</v>
      </c>
      <c r="P1086" s="178" t="str">
        <f>VLOOKUP(A1086,'BASE REGISTRO AGOSTO'!$A$1:$T$889,16,FALSE)</f>
        <v xml:space="preserve">Correo electrónico: altatierraong@gmail.com </v>
      </c>
      <c r="Q1086" s="178">
        <f>VLOOKUP(A1086,'BASE REGISTRO AGOSTO'!$A$1:$T$889,17,FALSE)</f>
        <v>0</v>
      </c>
      <c r="R1086" s="178">
        <f>VLOOKUP(A1086,'BASE REGISTRO AGOSTO'!$A$1:$T$889,18,FALSE)</f>
        <v>93401</v>
      </c>
      <c r="S1086" s="178" t="str">
        <f>VLOOKUP(A1086,'BASE REGISTRO AGOSTO'!$A$1:$T$889,19,FALSE)</f>
        <v xml:space="preserve">Antecedentes financieros correspondientes al año 2020, aprobados por el Sub Depto de Supervisión Financiera Nacional. </v>
      </c>
      <c r="T1086" s="183">
        <f>VLOOKUP(A1086,'BASE REGISTRO AGOSTO'!$A$1:$T$889,20,FALSE)</f>
        <v>43990</v>
      </c>
      <c r="U1086" s="177">
        <v>7706</v>
      </c>
      <c r="V1086" s="179">
        <v>14777294</v>
      </c>
      <c r="W1086" s="179">
        <v>114414415</v>
      </c>
      <c r="X1086" s="180">
        <v>44469</v>
      </c>
      <c r="Y1086" s="176" t="s">
        <v>6489</v>
      </c>
      <c r="Z1086" s="176" t="s">
        <v>6490</v>
      </c>
      <c r="AA1086" s="181" t="s">
        <v>6508</v>
      </c>
    </row>
    <row r="1087" spans="1:27" ht="15.75" customHeight="1" x14ac:dyDescent="0.2">
      <c r="A1087" s="182">
        <v>7717</v>
      </c>
      <c r="B1087" s="178" t="str">
        <f>VLOOKUP(A1087,'BASE REGISTRO AGOSTO'!$A$1:$T$889,2,FALSE)</f>
        <v>Corporación Vivo Inclusión.</v>
      </c>
      <c r="C1087" s="178">
        <f>VLOOKUP(A1087,'BASE REGISTRO AGOSTO'!$A$1:$T$889,3,FALSE)</f>
        <v>533344577</v>
      </c>
      <c r="D1087" s="178">
        <f>VLOOKUP(A1087,'BASE REGISTRO AGOSTO'!$A$1:$T$889,4,FALSE)</f>
        <v>0</v>
      </c>
      <c r="E1087" s="178" t="str">
        <f>VLOOKUP(A1087,'BASE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1087" s="178" t="str">
        <f>VLOOKUP(A1087,'BASE REGISTRO AGOSTO'!$A$1:$T$889,6,FALSE)</f>
        <v xml:space="preserve">Certificado de Vigencia de Persona Jurídica sin fines de Lucro, folio Nº 500340980709, de fecha 17 de agosto de 2020, emitida por el Servicio de Registro Civil e Identificación.
</v>
      </c>
      <c r="G1087" s="178" t="str">
        <f>VLOOKUP(A1087,'BASE REGISTRO AGOSTO'!$A$1:$T$889,7,FALSE)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1087" s="178" t="str">
        <f>VLOOKUP(A1087,'BASE REGISTRO AGOSTO'!$A$1:$T$889,8,FALSE)</f>
        <v xml:space="preserve">Presidente: 
Fernando Gómez Carmona
Secretaria: 
Claudia Soledad Cos Rosales
Tesorera: 
Sandra Zelada González
 </v>
      </c>
      <c r="I1087" s="178" t="str">
        <f>VLOOKUP(A1087,'BASE REGISTRO AGOSTO'!$A$1:$T$889,9,FALSE)</f>
        <v>2 AÑOS</v>
      </c>
      <c r="J1087" s="178" t="str">
        <f>VLOOKUP(A1087,'BASE REGISTRO AGOSTO'!$A$1:$T$889,10,FALSE)</f>
        <v>Directorio inicial durará hasta la primera Asamblea Ordinaria de Socios que se celebrará dentro de los 90 días posteriores al respectivo registro en el Servicio de Registro Civil e Identificación, es decir hasta el 13 de noviembre de 2020.</v>
      </c>
      <c r="K1087" s="178" t="str">
        <f>VLOOKUP(A1087,'BASE REGISTRO AGOSTO'!$A$1:$T$889,11,FALSE)</f>
        <v>Presidente: 
Fernando Gómez Carmona</v>
      </c>
      <c r="L1087" s="178" t="str">
        <f>VLOOKUP(A1087,'BASE REGISTRO AGOSTO'!$A$1:$T$889,12,FALSE)</f>
        <v>Calle Roma N° 198, Villa San Francisco, comuna de Limache, Región de Valparaíso.</v>
      </c>
      <c r="M1087" s="178" t="str">
        <f>VLOOKUP(A1087,'BASE REGISTRO AGOSTO'!$A$1:$T$889,13,FALSE)</f>
        <v>V</v>
      </c>
      <c r="N1087" s="178" t="str">
        <f>VLOOKUP(A1087,'BASE REGISTRO AGOSTO'!$A$1:$T$889,14,FALSE)</f>
        <v>Valparaíso</v>
      </c>
      <c r="O1087" s="178">
        <f>VLOOKUP(A1087,'BASE REGISTRO AGOSTO'!$A$1:$T$889,15,FALSE)</f>
        <v>56977591646</v>
      </c>
      <c r="P1087" s="178" t="str">
        <f>VLOOKUP(A1087,'BASE REGISTRO AGOSTO'!$A$1:$T$889,16,FALSE)</f>
        <v>fernando.gomez@gmail.com</v>
      </c>
      <c r="Q1087" s="178">
        <f>VLOOKUP(A1087,'BASE REGISTRO AGOSTO'!$A$1:$T$889,17,FALSE)</f>
        <v>0</v>
      </c>
      <c r="R1087" s="178">
        <f>VLOOKUP(A1087,'BASE REGISTRO AGOSTO'!$A$1:$T$889,18,FALSE)</f>
        <v>93401</v>
      </c>
      <c r="S1087" s="178" t="str">
        <f>VLOOKUP(A1087,'BASE REGISTRO AGOSTO'!$A$1:$T$889,19,FALSE)</f>
        <v>Se acompaña certificado financiero correspondiente al año 2020, aprobado por el Sub Departamento de Supervisión Financiera Nacional.</v>
      </c>
      <c r="T1087" s="183">
        <f>VLOOKUP(A1087,'BASE REGISTRO AGOSTO'!$A$1:$T$889,20,FALSE)</f>
        <v>44050</v>
      </c>
      <c r="U1087" s="182">
        <v>7708</v>
      </c>
      <c r="V1087" s="179">
        <v>600000</v>
      </c>
      <c r="W1087" s="179">
        <v>600000</v>
      </c>
      <c r="X1087" s="180">
        <v>44469</v>
      </c>
      <c r="Y1087" s="176" t="s">
        <v>6489</v>
      </c>
      <c r="Z1087" s="176" t="s">
        <v>6490</v>
      </c>
      <c r="AA1087" s="182" t="s">
        <v>6609</v>
      </c>
    </row>
    <row r="1088" spans="1:27" ht="15.75" customHeight="1" x14ac:dyDescent="0.2">
      <c r="A1088" s="177">
        <v>7708</v>
      </c>
      <c r="B1088" s="178" t="str">
        <f>VLOOKUP(A1088,'BASE REGISTRO AGOSTO'!$A$1:$T$889,2,FALSE)</f>
        <v>Fundación Trabajo con Sentido</v>
      </c>
      <c r="C1088" s="178">
        <f>VLOOKUP(A1088,'BASE REGISTRO AGOSTO'!$A$1:$T$889,3,FALSE)</f>
        <v>651932017</v>
      </c>
      <c r="D1088" s="178">
        <f>VLOOKUP(A1088,'BASE REGISTRO AGOSTO'!$A$1:$T$889,4,FALSE)</f>
        <v>0</v>
      </c>
      <c r="E1088" s="178" t="str">
        <f>VLOOKUP(A1088,'BASE REGISTRO AGOSTO'!$A$1:$T$889,5,FALSE)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88" s="178" t="str">
        <f>VLOOKUP(A1088,'BASE REGISTRO AGOSTO'!$A$1:$T$889,6,FALSE)</f>
        <v>Certificado de Vigencia folio Nº 500403752958, de fecha 16 de agosto de 2021, del Servicio de Registro Civil e Identificación.</v>
      </c>
      <c r="G1088" s="178" t="str">
        <f>VLOOKUP(A1088,'BASE REGISTRO AGOSTO'!$A$1:$T$889,7,FALSE)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88" s="178" t="str">
        <f>VLOOKUP(A1088,'BASE REGISTRO AGOSTO'!$A$1:$T$889,8,FALSE)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088" s="178" t="str">
        <f>VLOOKUP(A1088,'BASE REGISTRO AGOSTO'!$A$1:$T$889,9,FALSE)</f>
        <v>5 años</v>
      </c>
      <c r="J1088" s="178" t="str">
        <f>VLOOKUP(A1088,'BASE REGISTRO AGOSTO'!$A$1:$T$889,10,FALSE)</f>
        <v>Del 17.09.2019 al 17.09.2024</v>
      </c>
      <c r="K1088" s="178" t="str">
        <f>VLOOKUP(A1088,'BASE REGISTRO AGOSTO'!$A$1:$T$889,11,FALSE)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88" s="178" t="str">
        <f>VLOOKUP(A1088,'BASE REGISTRO AGOSTO'!$A$1:$T$889,12,FALSE)</f>
        <v>Avenida Bulnes N°317 oficina 511, comuna de Santiago, región Metropolitana.
T</v>
      </c>
      <c r="M1088" s="178" t="str">
        <f>VLOOKUP(A1088,'BASE REGISTRO AGOSTO'!$A$1:$T$889,13,FALSE)</f>
        <v>XIII</v>
      </c>
      <c r="N1088" s="178" t="str">
        <f>VLOOKUP(A1088,'BASE REGISTRO AGOSTO'!$A$1:$T$889,14,FALSE)</f>
        <v>Santiago</v>
      </c>
      <c r="O1088" s="178" t="str">
        <f>VLOOKUP(A1088,'BASE REGISTRO AGOSTO'!$A$1:$T$889,15,FALSE)</f>
        <v xml:space="preserve">teléfono: 224367000
</v>
      </c>
      <c r="P1088" s="178" t="str">
        <f>VLOOKUP(A1088,'BASE REGISTRO AGOSTO'!$A$1:$T$889,16,FALSE)</f>
        <v>Correo electrónico: ftrabajoconsentido@gmail.com</v>
      </c>
      <c r="Q1088" s="178">
        <f>VLOOKUP(A1088,'BASE REGISTRO AGOSTO'!$A$1:$T$889,17,FALSE)</f>
        <v>0</v>
      </c>
      <c r="R1088" s="178">
        <f>VLOOKUP(A1088,'BASE REGISTRO AGOSTO'!$A$1:$T$889,18,FALSE)</f>
        <v>93401</v>
      </c>
      <c r="S1088" s="178" t="str">
        <f>VLOOKUP(A1088,'BASE REGISTRO AGOSTO'!$A$1:$T$889,19,FALSE)</f>
        <v xml:space="preserve">Antecedentes financieros correspondientes al año 2020, aprobados por el sub Depto de Supervisión Financiera Nacional. </v>
      </c>
      <c r="T1088" s="183">
        <f>VLOOKUP(A1088,'BASE REGISTRO AGOSTO'!$A$1:$T$889,20,FALSE)</f>
        <v>44034</v>
      </c>
      <c r="U1088" s="177">
        <v>7708</v>
      </c>
      <c r="V1088" s="179">
        <v>8113006</v>
      </c>
      <c r="W1088" s="179">
        <v>38705802</v>
      </c>
      <c r="X1088" s="180">
        <v>44469</v>
      </c>
      <c r="Y1088" s="176" t="s">
        <v>6489</v>
      </c>
      <c r="Z1088" s="176" t="s">
        <v>6490</v>
      </c>
      <c r="AA1088" s="181" t="s">
        <v>6561</v>
      </c>
    </row>
    <row r="1089" spans="1:27" ht="15.75" customHeight="1" x14ac:dyDescent="0.2">
      <c r="A1089" s="177">
        <v>7708</v>
      </c>
      <c r="B1089" s="178" t="str">
        <f>VLOOKUP(A1089,'BASE REGISTRO AGOSTO'!$A$1:$T$889,2,FALSE)</f>
        <v>Fundación Trabajo con Sentido</v>
      </c>
      <c r="C1089" s="178">
        <f>VLOOKUP(A1089,'BASE REGISTRO AGOSTO'!$A$1:$T$889,3,FALSE)</f>
        <v>651932017</v>
      </c>
      <c r="D1089" s="178">
        <f>VLOOKUP(A1089,'BASE REGISTRO AGOSTO'!$A$1:$T$889,4,FALSE)</f>
        <v>0</v>
      </c>
      <c r="E1089" s="178" t="str">
        <f>VLOOKUP(A1089,'BASE REGISTRO AGOSTO'!$A$1:$T$889,5,FALSE)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89" s="178" t="str">
        <f>VLOOKUP(A1089,'BASE REGISTRO AGOSTO'!$A$1:$T$889,6,FALSE)</f>
        <v>Certificado de Vigencia folio Nº 500403752958, de fecha 16 de agosto de 2021, del Servicio de Registro Civil e Identificación.</v>
      </c>
      <c r="G1089" s="178" t="str">
        <f>VLOOKUP(A1089,'BASE REGISTRO AGOSTO'!$A$1:$T$889,7,FALSE)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89" s="178" t="str">
        <f>VLOOKUP(A1089,'BASE REGISTRO AGOSTO'!$A$1:$T$889,8,FALSE)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089" s="178" t="str">
        <f>VLOOKUP(A1089,'BASE REGISTRO AGOSTO'!$A$1:$T$889,9,FALSE)</f>
        <v>5 años</v>
      </c>
      <c r="J1089" s="178" t="str">
        <f>VLOOKUP(A1089,'BASE REGISTRO AGOSTO'!$A$1:$T$889,10,FALSE)</f>
        <v>Del 17.09.2019 al 17.09.2024</v>
      </c>
      <c r="K1089" s="178" t="str">
        <f>VLOOKUP(A1089,'BASE REGISTRO AGOSTO'!$A$1:$T$889,11,FALSE)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89" s="178" t="str">
        <f>VLOOKUP(A1089,'BASE REGISTRO AGOSTO'!$A$1:$T$889,12,FALSE)</f>
        <v>Avenida Bulnes N°317 oficina 511, comuna de Santiago, región Metropolitana.
T</v>
      </c>
      <c r="M1089" s="178" t="str">
        <f>VLOOKUP(A1089,'BASE REGISTRO AGOSTO'!$A$1:$T$889,13,FALSE)</f>
        <v>XIII</v>
      </c>
      <c r="N1089" s="178" t="str">
        <f>VLOOKUP(A1089,'BASE REGISTRO AGOSTO'!$A$1:$T$889,14,FALSE)</f>
        <v>Santiago</v>
      </c>
      <c r="O1089" s="178" t="str">
        <f>VLOOKUP(A1089,'BASE REGISTRO AGOSTO'!$A$1:$T$889,15,FALSE)</f>
        <v xml:space="preserve">teléfono: 224367000
</v>
      </c>
      <c r="P1089" s="178" t="str">
        <f>VLOOKUP(A1089,'BASE REGISTRO AGOSTO'!$A$1:$T$889,16,FALSE)</f>
        <v>Correo electrónico: ftrabajoconsentido@gmail.com</v>
      </c>
      <c r="Q1089" s="178">
        <f>VLOOKUP(A1089,'BASE REGISTRO AGOSTO'!$A$1:$T$889,17,FALSE)</f>
        <v>0</v>
      </c>
      <c r="R1089" s="178">
        <f>VLOOKUP(A1089,'BASE REGISTRO AGOSTO'!$A$1:$T$889,18,FALSE)</f>
        <v>93401</v>
      </c>
      <c r="S1089" s="178" t="str">
        <f>VLOOKUP(A1089,'BASE REGISTRO AGOSTO'!$A$1:$T$889,19,FALSE)</f>
        <v xml:space="preserve">Antecedentes financieros correspondientes al año 2020, aprobados por el sub Depto de Supervisión Financiera Nacional. </v>
      </c>
      <c r="T1089" s="183">
        <f>VLOOKUP(A1089,'BASE REGISTRO AGOSTO'!$A$1:$T$889,20,FALSE)</f>
        <v>44034</v>
      </c>
      <c r="U1089" s="177">
        <v>7708</v>
      </c>
      <c r="V1089" s="179">
        <v>6301220</v>
      </c>
      <c r="W1089" s="179">
        <v>31728496</v>
      </c>
      <c r="X1089" s="180">
        <v>44469</v>
      </c>
      <c r="Y1089" s="176" t="s">
        <v>6489</v>
      </c>
      <c r="Z1089" s="176" t="s">
        <v>6490</v>
      </c>
      <c r="AA1089" s="181" t="s">
        <v>6688</v>
      </c>
    </row>
    <row r="1090" spans="1:27" ht="15.75" customHeight="1" x14ac:dyDescent="0.2">
      <c r="A1090" s="177">
        <v>7708</v>
      </c>
      <c r="B1090" s="178" t="str">
        <f>VLOOKUP(A1090,'BASE REGISTRO AGOSTO'!$A$1:$T$889,2,FALSE)</f>
        <v>Fundación Trabajo con Sentido</v>
      </c>
      <c r="C1090" s="178">
        <f>VLOOKUP(A1090,'BASE REGISTRO AGOSTO'!$A$1:$T$889,3,FALSE)</f>
        <v>651932017</v>
      </c>
      <c r="D1090" s="178">
        <f>VLOOKUP(A1090,'BASE REGISTRO AGOSTO'!$A$1:$T$889,4,FALSE)</f>
        <v>0</v>
      </c>
      <c r="E1090" s="178" t="str">
        <f>VLOOKUP(A1090,'BASE REGISTRO AGOSTO'!$A$1:$T$889,5,FALSE)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90" s="178" t="str">
        <f>VLOOKUP(A1090,'BASE REGISTRO AGOSTO'!$A$1:$T$889,6,FALSE)</f>
        <v>Certificado de Vigencia folio Nº 500403752958, de fecha 16 de agosto de 2021, del Servicio de Registro Civil e Identificación.</v>
      </c>
      <c r="G1090" s="178" t="str">
        <f>VLOOKUP(A1090,'BASE REGISTRO AGOSTO'!$A$1:$T$889,7,FALSE)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90" s="178" t="str">
        <f>VLOOKUP(A1090,'BASE REGISTRO AGOSTO'!$A$1:$T$889,8,FALSE)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090" s="178" t="str">
        <f>VLOOKUP(A1090,'BASE REGISTRO AGOSTO'!$A$1:$T$889,9,FALSE)</f>
        <v>5 años</v>
      </c>
      <c r="J1090" s="178" t="str">
        <f>VLOOKUP(A1090,'BASE REGISTRO AGOSTO'!$A$1:$T$889,10,FALSE)</f>
        <v>Del 17.09.2019 al 17.09.2024</v>
      </c>
      <c r="K1090" s="178" t="str">
        <f>VLOOKUP(A1090,'BASE REGISTRO AGOSTO'!$A$1:$T$889,11,FALSE)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90" s="178" t="str">
        <f>VLOOKUP(A1090,'BASE REGISTRO AGOSTO'!$A$1:$T$889,12,FALSE)</f>
        <v>Avenida Bulnes N°317 oficina 511, comuna de Santiago, región Metropolitana.
T</v>
      </c>
      <c r="M1090" s="178" t="str">
        <f>VLOOKUP(A1090,'BASE REGISTRO AGOSTO'!$A$1:$T$889,13,FALSE)</f>
        <v>XIII</v>
      </c>
      <c r="N1090" s="178" t="str">
        <f>VLOOKUP(A1090,'BASE REGISTRO AGOSTO'!$A$1:$T$889,14,FALSE)</f>
        <v>Santiago</v>
      </c>
      <c r="O1090" s="178" t="str">
        <f>VLOOKUP(A1090,'BASE REGISTRO AGOSTO'!$A$1:$T$889,15,FALSE)</f>
        <v xml:space="preserve">teléfono: 224367000
</v>
      </c>
      <c r="P1090" s="178" t="str">
        <f>VLOOKUP(A1090,'BASE REGISTRO AGOSTO'!$A$1:$T$889,16,FALSE)</f>
        <v>Correo electrónico: ftrabajoconsentido@gmail.com</v>
      </c>
      <c r="Q1090" s="178">
        <f>VLOOKUP(A1090,'BASE REGISTRO AGOSTO'!$A$1:$T$889,17,FALSE)</f>
        <v>0</v>
      </c>
      <c r="R1090" s="178">
        <f>VLOOKUP(A1090,'BASE REGISTRO AGOSTO'!$A$1:$T$889,18,FALSE)</f>
        <v>93401</v>
      </c>
      <c r="S1090" s="178" t="str">
        <f>VLOOKUP(A1090,'BASE REGISTRO AGOSTO'!$A$1:$T$889,19,FALSE)</f>
        <v xml:space="preserve">Antecedentes financieros correspondientes al año 2020, aprobados por el sub Depto de Supervisión Financiera Nacional. </v>
      </c>
      <c r="T1090" s="183">
        <f>VLOOKUP(A1090,'BASE REGISTRO AGOSTO'!$A$1:$T$889,20,FALSE)</f>
        <v>44034</v>
      </c>
      <c r="U1090" s="177">
        <v>7708</v>
      </c>
      <c r="V1090" s="179">
        <v>9686581</v>
      </c>
      <c r="W1090" s="179">
        <v>49470754</v>
      </c>
      <c r="X1090" s="180">
        <v>44469</v>
      </c>
      <c r="Y1090" s="176" t="s">
        <v>6489</v>
      </c>
      <c r="Z1090" s="176" t="s">
        <v>6490</v>
      </c>
      <c r="AA1090" s="181" t="s">
        <v>6595</v>
      </c>
    </row>
    <row r="1091" spans="1:27" ht="15.75" customHeight="1" x14ac:dyDescent="0.2">
      <c r="A1091" s="177">
        <v>7708</v>
      </c>
      <c r="B1091" s="178" t="str">
        <f>VLOOKUP(A1091,'BASE REGISTRO AGOSTO'!$A$1:$T$889,2,FALSE)</f>
        <v>Fundación Trabajo con Sentido</v>
      </c>
      <c r="C1091" s="178">
        <f>VLOOKUP(A1091,'BASE REGISTRO AGOSTO'!$A$1:$T$889,3,FALSE)</f>
        <v>651932017</v>
      </c>
      <c r="D1091" s="178">
        <f>VLOOKUP(A1091,'BASE REGISTRO AGOSTO'!$A$1:$T$889,4,FALSE)</f>
        <v>0</v>
      </c>
      <c r="E1091" s="178" t="str">
        <f>VLOOKUP(A1091,'BASE REGISTRO AGOSTO'!$A$1:$T$889,5,FALSE)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91" s="178" t="str">
        <f>VLOOKUP(A1091,'BASE REGISTRO AGOSTO'!$A$1:$T$889,6,FALSE)</f>
        <v>Certificado de Vigencia folio Nº 500403752958, de fecha 16 de agosto de 2021, del Servicio de Registro Civil e Identificación.</v>
      </c>
      <c r="G1091" s="178" t="str">
        <f>VLOOKUP(A1091,'BASE REGISTRO AGOSTO'!$A$1:$T$889,7,FALSE)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91" s="178" t="str">
        <f>VLOOKUP(A1091,'BASE REGISTRO AGOSTO'!$A$1:$T$889,8,FALSE)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091" s="178" t="str">
        <f>VLOOKUP(A1091,'BASE REGISTRO AGOSTO'!$A$1:$T$889,9,FALSE)</f>
        <v>5 años</v>
      </c>
      <c r="J1091" s="178" t="str">
        <f>VLOOKUP(A1091,'BASE REGISTRO AGOSTO'!$A$1:$T$889,10,FALSE)</f>
        <v>Del 17.09.2019 al 17.09.2024</v>
      </c>
      <c r="K1091" s="178" t="str">
        <f>VLOOKUP(A1091,'BASE REGISTRO AGOSTO'!$A$1:$T$889,11,FALSE)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91" s="178" t="str">
        <f>VLOOKUP(A1091,'BASE REGISTRO AGOSTO'!$A$1:$T$889,12,FALSE)</f>
        <v>Avenida Bulnes N°317 oficina 511, comuna de Santiago, región Metropolitana.
T</v>
      </c>
      <c r="M1091" s="178" t="str">
        <f>VLOOKUP(A1091,'BASE REGISTRO AGOSTO'!$A$1:$T$889,13,FALSE)</f>
        <v>XIII</v>
      </c>
      <c r="N1091" s="178" t="str">
        <f>VLOOKUP(A1091,'BASE REGISTRO AGOSTO'!$A$1:$T$889,14,FALSE)</f>
        <v>Santiago</v>
      </c>
      <c r="O1091" s="178" t="str">
        <f>VLOOKUP(A1091,'BASE REGISTRO AGOSTO'!$A$1:$T$889,15,FALSE)</f>
        <v xml:space="preserve">teléfono: 224367000
</v>
      </c>
      <c r="P1091" s="178" t="str">
        <f>VLOOKUP(A1091,'BASE REGISTRO AGOSTO'!$A$1:$T$889,16,FALSE)</f>
        <v>Correo electrónico: ftrabajoconsentido@gmail.com</v>
      </c>
      <c r="Q1091" s="178">
        <f>VLOOKUP(A1091,'BASE REGISTRO AGOSTO'!$A$1:$T$889,17,FALSE)</f>
        <v>0</v>
      </c>
      <c r="R1091" s="178">
        <f>VLOOKUP(A1091,'BASE REGISTRO AGOSTO'!$A$1:$T$889,18,FALSE)</f>
        <v>93401</v>
      </c>
      <c r="S1091" s="178" t="str">
        <f>VLOOKUP(A1091,'BASE REGISTRO AGOSTO'!$A$1:$T$889,19,FALSE)</f>
        <v xml:space="preserve">Antecedentes financieros correspondientes al año 2020, aprobados por el sub Depto de Supervisión Financiera Nacional. </v>
      </c>
      <c r="T1091" s="183">
        <f>VLOOKUP(A1091,'BASE REGISTRO AGOSTO'!$A$1:$T$889,20,FALSE)</f>
        <v>44034</v>
      </c>
      <c r="U1091" s="177">
        <v>7708</v>
      </c>
      <c r="V1091" s="179">
        <v>6894276</v>
      </c>
      <c r="W1091" s="179">
        <v>35879888</v>
      </c>
      <c r="X1091" s="180">
        <v>44469</v>
      </c>
      <c r="Y1091" s="176" t="s">
        <v>6489</v>
      </c>
      <c r="Z1091" s="176" t="s">
        <v>6490</v>
      </c>
      <c r="AA1091" s="181" t="s">
        <v>6543</v>
      </c>
    </row>
    <row r="1092" spans="1:27" ht="15.75" customHeight="1" x14ac:dyDescent="0.2">
      <c r="A1092" s="177">
        <v>7708</v>
      </c>
      <c r="B1092" s="178" t="str">
        <f>VLOOKUP(A1092,'BASE REGISTRO AGOSTO'!$A$1:$T$889,2,FALSE)</f>
        <v>Fundación Trabajo con Sentido</v>
      </c>
      <c r="C1092" s="178">
        <f>VLOOKUP(A1092,'BASE REGISTRO AGOSTO'!$A$1:$T$889,3,FALSE)</f>
        <v>651932017</v>
      </c>
      <c r="D1092" s="178">
        <f>VLOOKUP(A1092,'BASE REGISTRO AGOSTO'!$A$1:$T$889,4,FALSE)</f>
        <v>0</v>
      </c>
      <c r="E1092" s="178" t="str">
        <f>VLOOKUP(A1092,'BASE REGISTRO AGOSTO'!$A$1:$T$889,5,FALSE)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92" s="178" t="str">
        <f>VLOOKUP(A1092,'BASE REGISTRO AGOSTO'!$A$1:$T$889,6,FALSE)</f>
        <v>Certificado de Vigencia folio Nº 500403752958, de fecha 16 de agosto de 2021, del Servicio de Registro Civil e Identificación.</v>
      </c>
      <c r="G1092" s="178" t="str">
        <f>VLOOKUP(A1092,'BASE REGISTRO AGOSTO'!$A$1:$T$889,7,FALSE)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92" s="178" t="str">
        <f>VLOOKUP(A1092,'BASE REGISTRO AGOSTO'!$A$1:$T$889,8,FALSE)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092" s="178" t="str">
        <f>VLOOKUP(A1092,'BASE REGISTRO AGOSTO'!$A$1:$T$889,9,FALSE)</f>
        <v>5 años</v>
      </c>
      <c r="J1092" s="178" t="str">
        <f>VLOOKUP(A1092,'BASE REGISTRO AGOSTO'!$A$1:$T$889,10,FALSE)</f>
        <v>Del 17.09.2019 al 17.09.2024</v>
      </c>
      <c r="K1092" s="178" t="str">
        <f>VLOOKUP(A1092,'BASE REGISTRO AGOSTO'!$A$1:$T$889,11,FALSE)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092" s="178" t="str">
        <f>VLOOKUP(A1092,'BASE REGISTRO AGOSTO'!$A$1:$T$889,12,FALSE)</f>
        <v>Avenida Bulnes N°317 oficina 511, comuna de Santiago, región Metropolitana.
T</v>
      </c>
      <c r="M1092" s="178" t="str">
        <f>VLOOKUP(A1092,'BASE REGISTRO AGOSTO'!$A$1:$T$889,13,FALSE)</f>
        <v>XIII</v>
      </c>
      <c r="N1092" s="178" t="str">
        <f>VLOOKUP(A1092,'BASE REGISTRO AGOSTO'!$A$1:$T$889,14,FALSE)</f>
        <v>Santiago</v>
      </c>
      <c r="O1092" s="178" t="str">
        <f>VLOOKUP(A1092,'BASE REGISTRO AGOSTO'!$A$1:$T$889,15,FALSE)</f>
        <v xml:space="preserve">teléfono: 224367000
</v>
      </c>
      <c r="P1092" s="178" t="str">
        <f>VLOOKUP(A1092,'BASE REGISTRO AGOSTO'!$A$1:$T$889,16,FALSE)</f>
        <v>Correo electrónico: ftrabajoconsentido@gmail.com</v>
      </c>
      <c r="Q1092" s="178">
        <f>VLOOKUP(A1092,'BASE REGISTRO AGOSTO'!$A$1:$T$889,17,FALSE)</f>
        <v>0</v>
      </c>
      <c r="R1092" s="178">
        <f>VLOOKUP(A1092,'BASE REGISTRO AGOSTO'!$A$1:$T$889,18,FALSE)</f>
        <v>93401</v>
      </c>
      <c r="S1092" s="178" t="str">
        <f>VLOOKUP(A1092,'BASE REGISTRO AGOSTO'!$A$1:$T$889,19,FALSE)</f>
        <v xml:space="preserve">Antecedentes financieros correspondientes al año 2020, aprobados por el sub Depto de Supervisión Financiera Nacional. </v>
      </c>
      <c r="T1092" s="183">
        <f>VLOOKUP(A1092,'BASE REGISTRO AGOSTO'!$A$1:$T$889,20,FALSE)</f>
        <v>44034</v>
      </c>
      <c r="U1092" s="177">
        <v>7708</v>
      </c>
      <c r="V1092" s="179">
        <v>7660307</v>
      </c>
      <c r="W1092" s="179">
        <v>42749454</v>
      </c>
      <c r="X1092" s="180">
        <v>44469</v>
      </c>
      <c r="Y1092" s="176" t="s">
        <v>6489</v>
      </c>
      <c r="Z1092" s="176" t="s">
        <v>6490</v>
      </c>
      <c r="AA1092" s="181" t="s">
        <v>7482</v>
      </c>
    </row>
    <row r="1093" spans="1:27" ht="15.75" customHeight="1" x14ac:dyDescent="0.2">
      <c r="A1093" s="177">
        <v>7713</v>
      </c>
      <c r="B1093" s="178" t="str">
        <f>VLOOKUP(A1093,'BASE REGISTRO AGOSTO'!$A$1:$T$889,2,FALSE)</f>
        <v>FUNDACIÓN CREESER</v>
      </c>
      <c r="C1093" s="178">
        <f>VLOOKUP(A1093,'BASE REGISTRO AGOSTO'!$A$1:$T$889,3,FALSE)</f>
        <v>651868661</v>
      </c>
      <c r="D1093" s="178">
        <f>VLOOKUP(A1093,'BASE REGISTRO AGOSTO'!$A$1:$T$889,4,FALSE)</f>
        <v>0</v>
      </c>
      <c r="E1093" s="178" t="str">
        <f>VLOOKUP(A1093,'BASE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093" s="178" t="str">
        <f>VLOOKUP(A1093,'BASE REGISTRO AGOSTO'!$A$1:$T$889,6,FALSE)</f>
        <v>Certificado de Vigencia de persona jurídica sin fin de lucro folio Nº 500396313644, de fecha 01 de julio de 2021, emitido por el Servicio de Registro Civil e Identificación.</v>
      </c>
      <c r="G1093" s="178" t="str">
        <f>VLOOKUP(A1093,'BASE REGISTRO AGOSTO'!$A$1:$T$889,7,FALSE)</f>
        <v>La acción de fortalecer la familia en contexto de riesgo y vulnerabilidad social, con la finalidad de promover el desarrollo de la misma mediante la articulación y gestión de los recursos dispuestos en los diversos entornos y contextos que la rodean.</v>
      </c>
      <c r="H1093" s="178" t="str">
        <f>VLOOKUP(A1093,'BASE REGISTRO AGOSTO'!$A$1:$T$889,8,FALSE)</f>
        <v xml:space="preserve">Presidente:
Felipe Evaristo Bobadilla Zapata
Vicepresidenta:
Carolina Andrea Arancibia Tamayo
Secretaria:
Myriam Betsabe Flores Vega
Tesorero:
Alejandro Ignacio Guerrero Guerrero
</v>
      </c>
      <c r="I1093" s="178" t="str">
        <f>VLOOKUP(A1093,'BASE REGISTRO AGOSTO'!$A$1:$T$889,9,FALSE)</f>
        <v>3 AÑOS.</v>
      </c>
      <c r="J1093" s="178" t="str">
        <f>VLOOKUP(A1093,'BASE REGISTRO AGOSTO'!$A$1:$T$889,10,FALSE)</f>
        <v>De 07 de julio de 2019 al 07 de julio de 2022.</v>
      </c>
      <c r="K1093" s="178" t="str">
        <f>VLOOKUP(A1093,'BASE REGISTRO AGOSTO'!$A$1:$T$889,11,FALSE)</f>
        <v xml:space="preserve">Felipe Evaristo Bobadilla Zapata
</v>
      </c>
      <c r="L1093" s="178" t="str">
        <f>VLOOKUP(A1093,'BASE REGISTRO AGOSTO'!$A$1:$T$889,12,FALSE)</f>
        <v>Colo Colo N° 735, Comuna de Rengo, Región del Libertador General Bernardo O´Higgins.</v>
      </c>
      <c r="M1093" s="178" t="str">
        <f>VLOOKUP(A1093,'BASE REGISTRO AGOSTO'!$A$1:$T$889,13,FALSE)</f>
        <v>VI</v>
      </c>
      <c r="N1093" s="178" t="str">
        <f>VLOOKUP(A1093,'BASE REGISTRO AGOSTO'!$A$1:$T$889,14,FALSE)</f>
        <v>Rengo</v>
      </c>
      <c r="O1093" s="178" t="str">
        <f>VLOOKUP(A1093,'BASE REGISTRO AGOSTO'!$A$1:$T$889,15,FALSE)</f>
        <v>56976979477 - 56995723973</v>
      </c>
      <c r="P1093" s="178" t="str">
        <f>VLOOKUP(A1093,'BASE REGISTRO AGOSTO'!$A$1:$T$889,16,FALSE)</f>
        <v>Fundación.creeser1@gmail.com</v>
      </c>
      <c r="Q1093" s="178">
        <f>VLOOKUP(A1093,'BASE REGISTRO AGOSTO'!$A$1:$T$889,17,FALSE)</f>
        <v>0</v>
      </c>
      <c r="R1093" s="178">
        <f>VLOOKUP(A1093,'BASE REGISTRO AGOSTO'!$A$1:$T$889,18,FALSE)</f>
        <v>94301</v>
      </c>
      <c r="S1093" s="178" t="str">
        <f>VLOOKUP(A1093,'BASE REGISTRO AGOSTO'!$A$1:$T$889,19,FALSE)</f>
        <v xml:space="preserve">Antecedentes Financieros correspondientes al año 2021, pendientes de aprobación por Supervisión Financiera. </v>
      </c>
      <c r="T1093" s="183">
        <f>VLOOKUP(A1093,'BASE REGISTRO AGOSTO'!$A$1:$T$889,20,FALSE)</f>
        <v>44102</v>
      </c>
      <c r="U1093" s="177">
        <v>7713</v>
      </c>
      <c r="V1093" s="179">
        <v>5451288</v>
      </c>
      <c r="W1093" s="179">
        <v>48320962</v>
      </c>
      <c r="X1093" s="180">
        <v>44469</v>
      </c>
      <c r="Y1093" s="176" t="s">
        <v>6489</v>
      </c>
      <c r="Z1093" s="176" t="s">
        <v>6490</v>
      </c>
      <c r="AA1093" s="181" t="s">
        <v>6526</v>
      </c>
    </row>
    <row r="1094" spans="1:27" ht="15.75" customHeight="1" x14ac:dyDescent="0.2">
      <c r="A1094" s="177">
        <v>7713</v>
      </c>
      <c r="B1094" s="178" t="str">
        <f>VLOOKUP(A1094,'BASE REGISTRO AGOSTO'!$A$1:$T$889,2,FALSE)</f>
        <v>FUNDACIÓN CREESER</v>
      </c>
      <c r="C1094" s="178">
        <f>VLOOKUP(A1094,'BASE REGISTRO AGOSTO'!$A$1:$T$889,3,FALSE)</f>
        <v>651868661</v>
      </c>
      <c r="D1094" s="178">
        <f>VLOOKUP(A1094,'BASE REGISTRO AGOSTO'!$A$1:$T$889,4,FALSE)</f>
        <v>0</v>
      </c>
      <c r="E1094" s="178" t="str">
        <f>VLOOKUP(A1094,'BASE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094" s="178" t="str">
        <f>VLOOKUP(A1094,'BASE REGISTRO AGOSTO'!$A$1:$T$889,6,FALSE)</f>
        <v>Certificado de Vigencia de persona jurídica sin fin de lucro folio Nº 500396313644, de fecha 01 de julio de 2021, emitido por el Servicio de Registro Civil e Identificación.</v>
      </c>
      <c r="G1094" s="178" t="str">
        <f>VLOOKUP(A1094,'BASE REGISTRO AGOSTO'!$A$1:$T$889,7,FALSE)</f>
        <v>La acción de fortalecer la familia en contexto de riesgo y vulnerabilidad social, con la finalidad de promover el desarrollo de la misma mediante la articulación y gestión de los recursos dispuestos en los diversos entornos y contextos que la rodean.</v>
      </c>
      <c r="H1094" s="178" t="str">
        <f>VLOOKUP(A1094,'BASE REGISTRO AGOSTO'!$A$1:$T$889,8,FALSE)</f>
        <v xml:space="preserve">Presidente:
Felipe Evaristo Bobadilla Zapata
Vicepresidenta:
Carolina Andrea Arancibia Tamayo
Secretaria:
Myriam Betsabe Flores Vega
Tesorero:
Alejandro Ignacio Guerrero Guerrero
</v>
      </c>
      <c r="I1094" s="178" t="str">
        <f>VLOOKUP(A1094,'BASE REGISTRO AGOSTO'!$A$1:$T$889,9,FALSE)</f>
        <v>3 AÑOS.</v>
      </c>
      <c r="J1094" s="178" t="str">
        <f>VLOOKUP(A1094,'BASE REGISTRO AGOSTO'!$A$1:$T$889,10,FALSE)</f>
        <v>De 07 de julio de 2019 al 07 de julio de 2022.</v>
      </c>
      <c r="K1094" s="178" t="str">
        <f>VLOOKUP(A1094,'BASE REGISTRO AGOSTO'!$A$1:$T$889,11,FALSE)</f>
        <v xml:space="preserve">Felipe Evaristo Bobadilla Zapata
</v>
      </c>
      <c r="L1094" s="178" t="str">
        <f>VLOOKUP(A1094,'BASE REGISTRO AGOSTO'!$A$1:$T$889,12,FALSE)</f>
        <v>Colo Colo N° 735, Comuna de Rengo, Región del Libertador General Bernardo O´Higgins.</v>
      </c>
      <c r="M1094" s="178" t="str">
        <f>VLOOKUP(A1094,'BASE REGISTRO AGOSTO'!$A$1:$T$889,13,FALSE)</f>
        <v>VI</v>
      </c>
      <c r="N1094" s="178" t="str">
        <f>VLOOKUP(A1094,'BASE REGISTRO AGOSTO'!$A$1:$T$889,14,FALSE)</f>
        <v>Rengo</v>
      </c>
      <c r="O1094" s="178" t="str">
        <f>VLOOKUP(A1094,'BASE REGISTRO AGOSTO'!$A$1:$T$889,15,FALSE)</f>
        <v>56976979477 - 56995723973</v>
      </c>
      <c r="P1094" s="178" t="str">
        <f>VLOOKUP(A1094,'BASE REGISTRO AGOSTO'!$A$1:$T$889,16,FALSE)</f>
        <v>Fundación.creeser1@gmail.com</v>
      </c>
      <c r="Q1094" s="178">
        <f>VLOOKUP(A1094,'BASE REGISTRO AGOSTO'!$A$1:$T$889,17,FALSE)</f>
        <v>0</v>
      </c>
      <c r="R1094" s="178">
        <f>VLOOKUP(A1094,'BASE REGISTRO AGOSTO'!$A$1:$T$889,18,FALSE)</f>
        <v>94301</v>
      </c>
      <c r="S1094" s="178" t="str">
        <f>VLOOKUP(A1094,'BASE REGISTRO AGOSTO'!$A$1:$T$889,19,FALSE)</f>
        <v xml:space="preserve">Antecedentes Financieros correspondientes al año 2021, pendientes de aprobación por Supervisión Financiera. </v>
      </c>
      <c r="T1094" s="183">
        <f>VLOOKUP(A1094,'BASE REGISTRO AGOSTO'!$A$1:$T$889,20,FALSE)</f>
        <v>44102</v>
      </c>
      <c r="U1094" s="177">
        <v>7713</v>
      </c>
      <c r="V1094" s="179">
        <v>3046308</v>
      </c>
      <c r="W1094" s="179">
        <v>9459588</v>
      </c>
      <c r="X1094" s="180">
        <v>44469</v>
      </c>
      <c r="Y1094" s="176" t="s">
        <v>6489</v>
      </c>
      <c r="Z1094" s="176" t="s">
        <v>6490</v>
      </c>
      <c r="AA1094" s="181" t="s">
        <v>6574</v>
      </c>
    </row>
    <row r="1095" spans="1:27" ht="15.75" customHeight="1" x14ac:dyDescent="0.2">
      <c r="A1095" s="177">
        <v>7714</v>
      </c>
      <c r="B1095" s="178" t="str">
        <f>VLOOKUP(A1095,'BASE REGISTRO AGOSTO'!$A$1:$T$889,2,FALSE)</f>
        <v>FUNDACIÓN DOLMA POR LOS DERECHOS DE LA INFANCIA Y ANCIANIDAD</v>
      </c>
      <c r="C1095" s="178">
        <f>VLOOKUP(A1095,'BASE REGISTRO AGOSTO'!$A$1:$T$889,3,FALSE)</f>
        <v>651935253</v>
      </c>
      <c r="D1095" s="178">
        <f>VLOOKUP(A1095,'BASE REGISTRO AGOSTO'!$A$1:$T$889,4,FALSE)</f>
        <v>0</v>
      </c>
      <c r="E1095" s="178" t="str">
        <f>VLOOKUP(A1095,'BASE REGISTRO AGOSTO'!$A$1:$T$889,5,FALSE)</f>
        <v>Corporación de Derecho PrivadoInscripción N° 305986 con fecha 06 de enero de 2020</v>
      </c>
      <c r="F1095" s="178" t="str">
        <f>VLOOKUP(A1095,'BASE REGISTRO AGOSTO'!$A$1:$T$889,6,FALSE)</f>
        <v>Se acompaña Certificado de Vigencia Folio 500396941815, de fecha 05 de julio de 2021.</v>
      </c>
      <c r="G1095" s="178" t="str">
        <f>VLOOKUP(A1095,'BASE REGISTRO AGOSTO'!$A$1:$T$889,7,FALSE)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95" s="178" t="str">
        <f>VLOOKUP(A1095,'BASE REGISTRO AGOSTO'!$A$1:$T$889,8,FALSE)</f>
        <v>Presidenta:
Lorena Grez Mauna, 
Secretaria:
Nadezna Lagos Ortiz, 
Tesorero:
Andrés Grez Mauna,
Se acompaña Certificado de Directorio, Folio 500396941804, de fecha 05 de julio de 2021, emitido por el Servicio de Registro Civil e Identificación.</v>
      </c>
      <c r="I1095" s="178" t="str">
        <f>VLOOKUP(A1095,'BASE REGISTRO AGOSTO'!$A$1:$T$889,9,FALSE)</f>
        <v>Durarán cinco años en sus cargos.</v>
      </c>
      <c r="J1095" s="178" t="str">
        <f>VLOOKUP(A1095,'BASE REGISTRO AGOSTO'!$A$1:$T$889,10,FALSE)</f>
        <v>De 30 de noviembre de 2020 al 30 de noviembre de 2025</v>
      </c>
      <c r="K1095" s="178" t="str">
        <f>VLOOKUP(A1095,'BASE REGISTRO AGOSTO'!$A$1:$T$889,11,FALSE)</f>
        <v xml:space="preserve">Presidenta: Lorena Grez Mauna,
Directora Ejecutiva: Rossana Janet Grez Mauna 
</v>
      </c>
      <c r="L1095" s="178" t="str">
        <f>VLOOKUP(A1095,'BASE REGISTRO AGOSTO'!$A$1:$T$889,12,FALSE)</f>
        <v>Avenida Irarrázaval N° 2401, oficina 823, Ñuñoa Región Metropolitana.</v>
      </c>
      <c r="M1095" s="178" t="str">
        <f>VLOOKUP(A1095,'BASE REGISTRO AGOSTO'!$A$1:$T$889,13,FALSE)</f>
        <v>XIII</v>
      </c>
      <c r="N1095" s="178" t="str">
        <f>VLOOKUP(A1095,'BASE REGISTRO AGOSTO'!$A$1:$T$889,14,FALSE)</f>
        <v>Ñuñoa</v>
      </c>
      <c r="O1095" s="178" t="str">
        <f>VLOOKUP(A1095,'BASE REGISTRO AGOSTO'!$A$1:$T$889,15,FALSE)</f>
        <v>Fono 56-934436879</v>
      </c>
      <c r="P1095" s="178" t="str">
        <f>VLOOKUP(A1095,'BASE REGISTRO AGOSTO'!$A$1:$T$889,16,FALSE)</f>
        <v>contacto@fundaciondolma.cl 
 rgrez@fundaciondolma.cl</v>
      </c>
      <c r="Q1095" s="178">
        <f>VLOOKUP(A1095,'BASE REGISTRO AGOSTO'!$A$1:$T$889,17,FALSE)</f>
        <v>0</v>
      </c>
      <c r="R1095" s="178">
        <f>VLOOKUP(A1095,'BASE REGISTRO AGOSTO'!$A$1:$T$889,18,FALSE)</f>
        <v>93401</v>
      </c>
      <c r="S1095" s="178" t="str">
        <f>VLOOKUP(A1095,'BASE REGISTRO AGOSTO'!$A$1:$T$889,19,FALSE)</f>
        <v xml:space="preserve">Se acompaña Certificado Financiero al año 2020, APROBADOS POR USUFI </v>
      </c>
      <c r="T1095" s="183">
        <f>VLOOKUP(A1095,'BASE REGISTRO AGOSTO'!$A$1:$T$889,20,FALSE)</f>
        <v>44104</v>
      </c>
      <c r="U1095" s="177">
        <v>7714</v>
      </c>
      <c r="V1095" s="179">
        <v>13049208</v>
      </c>
      <c r="W1095" s="179">
        <v>85479147</v>
      </c>
      <c r="X1095" s="180">
        <v>44469</v>
      </c>
      <c r="Y1095" s="176" t="s">
        <v>6489</v>
      </c>
      <c r="Z1095" s="176" t="s">
        <v>6490</v>
      </c>
      <c r="AA1095" s="181" t="s">
        <v>6619</v>
      </c>
    </row>
    <row r="1096" spans="1:27" ht="15.75" customHeight="1" x14ac:dyDescent="0.2">
      <c r="A1096" s="177">
        <v>7714</v>
      </c>
      <c r="B1096" s="178" t="str">
        <f>VLOOKUP(A1096,'BASE REGISTRO AGOSTO'!$A$1:$T$889,2,FALSE)</f>
        <v>FUNDACIÓN DOLMA POR LOS DERECHOS DE LA INFANCIA Y ANCIANIDAD</v>
      </c>
      <c r="C1096" s="178">
        <f>VLOOKUP(A1096,'BASE REGISTRO AGOSTO'!$A$1:$T$889,3,FALSE)</f>
        <v>651935253</v>
      </c>
      <c r="D1096" s="178">
        <f>VLOOKUP(A1096,'BASE REGISTRO AGOSTO'!$A$1:$T$889,4,FALSE)</f>
        <v>0</v>
      </c>
      <c r="E1096" s="178" t="str">
        <f>VLOOKUP(A1096,'BASE REGISTRO AGOSTO'!$A$1:$T$889,5,FALSE)</f>
        <v>Corporación de Derecho PrivadoInscripción N° 305986 con fecha 06 de enero de 2020</v>
      </c>
      <c r="F1096" s="178" t="str">
        <f>VLOOKUP(A1096,'BASE REGISTRO AGOSTO'!$A$1:$T$889,6,FALSE)</f>
        <v>Se acompaña Certificado de Vigencia Folio 500396941815, de fecha 05 de julio de 2021.</v>
      </c>
      <c r="G1096" s="178" t="str">
        <f>VLOOKUP(A1096,'BASE REGISTRO AGOSTO'!$A$1:$T$889,7,FALSE)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96" s="178" t="str">
        <f>VLOOKUP(A1096,'BASE REGISTRO AGOSTO'!$A$1:$T$889,8,FALSE)</f>
        <v>Presidenta:
Lorena Grez Mauna, 
Secretaria:
Nadezna Lagos Ortiz, 
Tesorero:
Andrés Grez Mauna,
Se acompaña Certificado de Directorio, Folio 500396941804, de fecha 05 de julio de 2021, emitido por el Servicio de Registro Civil e Identificación.</v>
      </c>
      <c r="I1096" s="178" t="str">
        <f>VLOOKUP(A1096,'BASE REGISTRO AGOSTO'!$A$1:$T$889,9,FALSE)</f>
        <v>Durarán cinco años en sus cargos.</v>
      </c>
      <c r="J1096" s="178" t="str">
        <f>VLOOKUP(A1096,'BASE REGISTRO AGOSTO'!$A$1:$T$889,10,FALSE)</f>
        <v>De 30 de noviembre de 2020 al 30 de noviembre de 2025</v>
      </c>
      <c r="K1096" s="178" t="str">
        <f>VLOOKUP(A1096,'BASE REGISTRO AGOSTO'!$A$1:$T$889,11,FALSE)</f>
        <v xml:space="preserve">Presidenta: Lorena Grez Mauna,
Directora Ejecutiva: Rossana Janet Grez Mauna 
</v>
      </c>
      <c r="L1096" s="178" t="str">
        <f>VLOOKUP(A1096,'BASE REGISTRO AGOSTO'!$A$1:$T$889,12,FALSE)</f>
        <v>Avenida Irarrázaval N° 2401, oficina 823, Ñuñoa Región Metropolitana.</v>
      </c>
      <c r="M1096" s="178" t="str">
        <f>VLOOKUP(A1096,'BASE REGISTRO AGOSTO'!$A$1:$T$889,13,FALSE)</f>
        <v>XIII</v>
      </c>
      <c r="N1096" s="178" t="str">
        <f>VLOOKUP(A1096,'BASE REGISTRO AGOSTO'!$A$1:$T$889,14,FALSE)</f>
        <v>Ñuñoa</v>
      </c>
      <c r="O1096" s="178" t="str">
        <f>VLOOKUP(A1096,'BASE REGISTRO AGOSTO'!$A$1:$T$889,15,FALSE)</f>
        <v>Fono 56-934436879</v>
      </c>
      <c r="P1096" s="178" t="str">
        <f>VLOOKUP(A1096,'BASE REGISTRO AGOSTO'!$A$1:$T$889,16,FALSE)</f>
        <v>contacto@fundaciondolma.cl 
 rgrez@fundaciondolma.cl</v>
      </c>
      <c r="Q1096" s="178">
        <f>VLOOKUP(A1096,'BASE REGISTRO AGOSTO'!$A$1:$T$889,17,FALSE)</f>
        <v>0</v>
      </c>
      <c r="R1096" s="178">
        <f>VLOOKUP(A1096,'BASE REGISTRO AGOSTO'!$A$1:$T$889,18,FALSE)</f>
        <v>93401</v>
      </c>
      <c r="S1096" s="178" t="str">
        <f>VLOOKUP(A1096,'BASE REGISTRO AGOSTO'!$A$1:$T$889,19,FALSE)</f>
        <v xml:space="preserve">Se acompaña Certificado Financiero al año 2020, APROBADOS POR USUFI </v>
      </c>
      <c r="T1096" s="183">
        <f>VLOOKUP(A1096,'BASE REGISTRO AGOSTO'!$A$1:$T$889,20,FALSE)</f>
        <v>44104</v>
      </c>
      <c r="U1096" s="177">
        <v>7714</v>
      </c>
      <c r="V1096" s="179">
        <v>11366907</v>
      </c>
      <c r="W1096" s="179">
        <v>68656130</v>
      </c>
      <c r="X1096" s="180">
        <v>44469</v>
      </c>
      <c r="Y1096" s="176" t="s">
        <v>6489</v>
      </c>
      <c r="Z1096" s="176" t="s">
        <v>6490</v>
      </c>
      <c r="AA1096" s="181" t="s">
        <v>7199</v>
      </c>
    </row>
    <row r="1097" spans="1:27" ht="15.75" customHeight="1" x14ac:dyDescent="0.2">
      <c r="A1097" s="177">
        <v>7717</v>
      </c>
      <c r="B1097" s="178" t="str">
        <f>VLOOKUP(A1097,'BASE REGISTRO AGOSTO'!$A$1:$T$889,2,FALSE)</f>
        <v>Corporación Vivo Inclusión.</v>
      </c>
      <c r="C1097" s="178">
        <f>VLOOKUP(A1097,'BASE REGISTRO AGOSTO'!$A$1:$T$889,3,FALSE)</f>
        <v>533344577</v>
      </c>
      <c r="D1097" s="178">
        <f>VLOOKUP(A1097,'BASE REGISTRO AGOSTO'!$A$1:$T$889,4,FALSE)</f>
        <v>0</v>
      </c>
      <c r="E1097" s="178" t="str">
        <f>VLOOKUP(A1097,'BASE REGISTRO AGOSTO'!$A$1:$T$889,5,FALSE)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1097" s="178" t="str">
        <f>VLOOKUP(A1097,'BASE REGISTRO AGOSTO'!$A$1:$T$889,6,FALSE)</f>
        <v xml:space="preserve">Certificado de Vigencia de Persona Jurídica sin fines de Lucro, folio Nº 500340980709, de fecha 17 de agosto de 2020, emitida por el Servicio de Registro Civil e Identificación.
</v>
      </c>
      <c r="G1097" s="178" t="str">
        <f>VLOOKUP(A1097,'BASE REGISTRO AGOSTO'!$A$1:$T$889,7,FALSE)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1097" s="178" t="str">
        <f>VLOOKUP(A1097,'BASE REGISTRO AGOSTO'!$A$1:$T$889,8,FALSE)</f>
        <v xml:space="preserve">Presidente: 
Fernando Gómez Carmona
Secretaria: 
Claudia Soledad Cos Rosales
Tesorera: 
Sandra Zelada González
 </v>
      </c>
      <c r="I1097" s="178" t="str">
        <f>VLOOKUP(A1097,'BASE REGISTRO AGOSTO'!$A$1:$T$889,9,FALSE)</f>
        <v>2 AÑOS</v>
      </c>
      <c r="J1097" s="178" t="str">
        <f>VLOOKUP(A1097,'BASE REGISTRO AGOSTO'!$A$1:$T$889,10,FALSE)</f>
        <v>Directorio inicial durará hasta la primera Asamblea Ordinaria de Socios que se celebrará dentro de los 90 días posteriores al respectivo registro en el Servicio de Registro Civil e Identificación, es decir hasta el 13 de noviembre de 2020.</v>
      </c>
      <c r="K1097" s="178" t="str">
        <f>VLOOKUP(A1097,'BASE REGISTRO AGOSTO'!$A$1:$T$889,11,FALSE)</f>
        <v>Presidente: 
Fernando Gómez Carmona</v>
      </c>
      <c r="L1097" s="178" t="str">
        <f>VLOOKUP(A1097,'BASE REGISTRO AGOSTO'!$A$1:$T$889,12,FALSE)</f>
        <v>Calle Roma N° 198, Villa San Francisco, comuna de Limache, Región de Valparaíso.</v>
      </c>
      <c r="M1097" s="178" t="str">
        <f>VLOOKUP(A1097,'BASE REGISTRO AGOSTO'!$A$1:$T$889,13,FALSE)</f>
        <v>V</v>
      </c>
      <c r="N1097" s="178" t="str">
        <f>VLOOKUP(A1097,'BASE REGISTRO AGOSTO'!$A$1:$T$889,14,FALSE)</f>
        <v>Valparaíso</v>
      </c>
      <c r="O1097" s="178">
        <f>VLOOKUP(A1097,'BASE REGISTRO AGOSTO'!$A$1:$T$889,15,FALSE)</f>
        <v>56977591646</v>
      </c>
      <c r="P1097" s="178" t="str">
        <f>VLOOKUP(A1097,'BASE REGISTRO AGOSTO'!$A$1:$T$889,16,FALSE)</f>
        <v>fernando.gomez@gmail.com</v>
      </c>
      <c r="Q1097" s="178">
        <f>VLOOKUP(A1097,'BASE REGISTRO AGOSTO'!$A$1:$T$889,17,FALSE)</f>
        <v>0</v>
      </c>
      <c r="R1097" s="178">
        <f>VLOOKUP(A1097,'BASE REGISTRO AGOSTO'!$A$1:$T$889,18,FALSE)</f>
        <v>93401</v>
      </c>
      <c r="S1097" s="178" t="str">
        <f>VLOOKUP(A1097,'BASE REGISTRO AGOSTO'!$A$1:$T$889,19,FALSE)</f>
        <v>Se acompaña certificado financiero correspondiente al año 2020, aprobado por el Sub Departamento de Supervisión Financiera Nacional.</v>
      </c>
      <c r="T1097" s="183">
        <f>VLOOKUP(A1097,'BASE REGISTRO AGOSTO'!$A$1:$T$889,20,FALSE)</f>
        <v>44050</v>
      </c>
      <c r="U1097" s="177">
        <v>7717</v>
      </c>
      <c r="V1097" s="179">
        <v>9765215</v>
      </c>
      <c r="W1097" s="179">
        <v>52305698</v>
      </c>
      <c r="X1097" s="180">
        <v>44469</v>
      </c>
      <c r="Y1097" s="176" t="s">
        <v>6489</v>
      </c>
      <c r="Z1097" s="176" t="s">
        <v>6490</v>
      </c>
      <c r="AA1097" s="181" t="s">
        <v>6609</v>
      </c>
    </row>
    <row r="1098" spans="1:27" ht="15.75" customHeight="1" x14ac:dyDescent="0.2">
      <c r="A1098" s="177">
        <v>7723</v>
      </c>
      <c r="B1098" s="178" t="str">
        <f>VLOOKUP(A1098,'BASE REGISTRO AGOSTO'!$A$1:$T$889,2,FALSE)</f>
        <v>Corporación Ayuda y Protege al Niño, Niña y Adolescente</v>
      </c>
      <c r="C1098" s="178">
        <f>VLOOKUP(A1098,'BASE REGISTRO AGOSTO'!$A$1:$T$889,3,FALSE)</f>
        <v>651927862</v>
      </c>
      <c r="D1098" s="178">
        <f>VLOOKUP(A1098,'BASE REGISTRO AGOSTO'!$A$1:$T$889,4,FALSE)</f>
        <v>0</v>
      </c>
      <c r="E1098" s="178" t="str">
        <f>VLOOKUP(A1098,'BASE REGISTRO AGOSTO'!$A$1:$T$889,5,FALSE)</f>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
      <c r="F1098" s="178" t="str">
        <f>VLOOKUP(A1098,'BASE REGISTRO AGOSTO'!$A$1:$T$889,6,FALSE)</f>
        <v>Certificado de Vigencia extendido por el SRCeI, Folio Nº500351248414, otorgado el 19 de octubre de 2020</v>
      </c>
      <c r="G1098" s="178" t="str">
        <f>VLOOKUP(A1098,'BASE REGISTRO AGOSTO'!$A$1:$T$889,7,FALSE)</f>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
      <c r="H1098" s="178" t="str">
        <f>VLOOKUP(A1098,'BASE REGISTRO AGOSTO'!$A$1:$T$889,8,FALSE)</f>
        <v xml:space="preserve">Presidente: 
GIONANNI FRANCESCO PASTORINI RIQUELME                                                  
Secretaria:
VERÓNICA CECILIA ORTÍZ RODRIGUEZ
Tesorera:
VALENTINA PAZSANDOVAL DÍAZ
Directora:
DANIA INÉS PINCHEIRA PASCAL
</v>
      </c>
      <c r="I1098" s="178" t="str">
        <f>VLOOKUP(A1098,'BASE REGISTRO AGOSTO'!$A$1:$T$889,9,FALSE)</f>
        <v>4 años</v>
      </c>
      <c r="J1098" s="178" t="str">
        <f>VLOOKUP(A1098,'BASE REGISTRO AGOSTO'!$A$1:$T$889,10,FALSE)</f>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
      <c r="K1098" s="178" t="str">
        <f>VLOOKUP(A1098,'BASE REGISTRO AGOSTO'!$A$1:$T$889,11,FALSE)</f>
        <v xml:space="preserve">GIONANNI FRANCESCO PASTORINI RIQUELME                                                 </v>
      </c>
      <c r="L1098" s="178" t="str">
        <f>VLOOKUP(A1098,'BASE REGISTRO AGOSTO'!$A$1:$T$889,12,FALSE)</f>
        <v xml:space="preserve">Enrique Soro Nº1998, comuna de San Pedro de La Paz, región del Biobío.  </v>
      </c>
      <c r="M1098" s="178" t="str">
        <f>VLOOKUP(A1098,'BASE REGISTRO AGOSTO'!$A$1:$T$889,13,FALSE)</f>
        <v>VIII</v>
      </c>
      <c r="N1098" s="178" t="str">
        <f>VLOOKUP(A1098,'BASE REGISTRO AGOSTO'!$A$1:$T$889,14,FALSE)</f>
        <v>San Pedro de la Paz</v>
      </c>
      <c r="O1098" s="178" t="str">
        <f>VLOOKUP(A1098,'BASE REGISTRO AGOSTO'!$A$1:$T$889,15,FALSE)</f>
        <v>41-2947165</v>
      </c>
      <c r="P1098" s="178" t="str">
        <f>VLOOKUP(A1098,'BASE REGISTRO AGOSTO'!$A$1:$T$889,16,FALSE)</f>
        <v>hogarbernarditaserrano@gmail.com</v>
      </c>
      <c r="Q1098" s="178">
        <f>VLOOKUP(A1098,'BASE REGISTRO AGOSTO'!$A$1:$T$889,17,FALSE)</f>
        <v>0</v>
      </c>
      <c r="R1098" s="178">
        <f>VLOOKUP(A1098,'BASE REGISTRO AGOSTO'!$A$1:$T$889,18,FALSE)</f>
        <v>93401</v>
      </c>
      <c r="S1098" s="178" t="str">
        <f>VLOOKUP(A1098,'BASE REGISTRO AGOSTO'!$A$1:$T$889,19,FALSE)</f>
        <v>Certificado de Antecedentes Financieros del año 2020, aprobados por Subdepartamento de Supervisión Nacional.</v>
      </c>
      <c r="T1098" s="183">
        <f>VLOOKUP(A1098,'BASE REGISTRO AGOSTO'!$A$1:$T$889,20,FALSE)</f>
        <v>44187</v>
      </c>
      <c r="U1098" s="177">
        <v>7723</v>
      </c>
      <c r="V1098" s="179">
        <v>38953687</v>
      </c>
      <c r="W1098" s="179">
        <v>88076456</v>
      </c>
      <c r="X1098" s="180">
        <v>44469</v>
      </c>
      <c r="Y1098" s="176" t="s">
        <v>6489</v>
      </c>
      <c r="Z1098" s="176" t="s">
        <v>6490</v>
      </c>
      <c r="AA1098" s="181" t="s">
        <v>6542</v>
      </c>
    </row>
    <row r="1099" spans="1:27" ht="15.75" customHeight="1" x14ac:dyDescent="0.2">
      <c r="A1099" s="177">
        <v>7729</v>
      </c>
      <c r="B1099" s="178" t="str">
        <f>VLOOKUP(A1099,'BASE REGISTRO AGOSTO'!$A$1:$T$889,2,FALSE)</f>
        <v>Intendencia II Región Antofagasta</v>
      </c>
      <c r="C1099" s="178">
        <f>VLOOKUP(A1099,'BASE REGISTRO AGOSTO'!$A$1:$T$889,3,FALSE)</f>
        <v>605110207</v>
      </c>
      <c r="D1099" s="178">
        <f>VLOOKUP(A1099,'BASE REGISTRO AGOSTO'!$A$1:$T$889,4,FALSE)</f>
        <v>0</v>
      </c>
      <c r="E1099" s="178" t="str">
        <f>VLOOKUP(A1099,'BASE REGISTRO AGOSTO'!$A$1:$T$889,5,FALSE)</f>
        <v xml:space="preserve">Constitución Política de la República, artículo 112.
Decreto N° 100, de 2005, que fija el texto refundido, coordinado y sistematizado de la Constitución Política de la República de Chile, artículos 115 bis, 116 y 117. </v>
      </c>
      <c r="F1099" s="178" t="str">
        <f>VLOOKUP(A1099,'BASE REGISTRO AGOSTO'!$A$1:$T$889,6,FALSE)</f>
        <v>Indefinida</v>
      </c>
      <c r="G1099" s="178" t="str">
        <f>VLOOKUP(A1099,'BASE REGISTRO AGOSTO'!$A$1:$T$889,7,FALSE)</f>
        <v>D.F.L. Nº 1-19.175, de 2005, del Ministerio del Interior, que fija el texto refundido, coordinado, sistematizado y actualizado de la Ley N° 19.175, Orgánica Constitucional sobre Gobierno y Administración Regional.</v>
      </c>
      <c r="H1099" s="178" t="str">
        <f>VLOOKUP(A1099,'BASE REGISTRO AGOSTO'!$A$1:$T$889,8,FALSE)</f>
        <v>no tiene</v>
      </c>
      <c r="I1099" s="178" t="str">
        <f>VLOOKUP(A1099,'BASE REGISTRO AGOSTO'!$A$1:$T$889,9,FALSE)</f>
        <v>no tiene</v>
      </c>
      <c r="J1099" s="178" t="str">
        <f>VLOOKUP(A1099,'BASE REGISTRO AGOSTO'!$A$1:$T$889,10,FALSE)</f>
        <v>no tiene</v>
      </c>
      <c r="K1099" s="178" t="str">
        <f>VLOOKUP(A1099,'BASE REGISTRO AGOSTO'!$A$1:$T$889,11,FALSE)</f>
        <v>Rodrigo Felipe Andrés Saavedra Burgos,</v>
      </c>
      <c r="L1099" s="178" t="str">
        <f>VLOOKUP(A1099,'BASE REGISTRO AGOSTO'!$A$1:$T$889,12,FALSE)</f>
        <v>Arturo Prat N° 384, comuna de Antofagasta, Región de Antofagasta</v>
      </c>
      <c r="M1099" s="178" t="str">
        <f>VLOOKUP(A1099,'BASE REGISTRO AGOSTO'!$A$1:$T$889,13,FALSE)</f>
        <v>II</v>
      </c>
      <c r="N1099" s="178" t="str">
        <f>VLOOKUP(A1099,'BASE REGISTRO AGOSTO'!$A$1:$T$889,14,FALSE)</f>
        <v>Antofagasta</v>
      </c>
      <c r="O1099" s="178" t="str">
        <f>VLOOKUP(A1099,'BASE REGISTRO AGOSTO'!$A$1:$T$889,15,FALSE)</f>
        <v>(055) 2461000</v>
      </c>
      <c r="P1099" s="178" t="str">
        <f>VLOOKUP(A1099,'BASE REGISTRO AGOSTO'!$A$1:$T$889,16,FALSE)</f>
        <v xml:space="preserve">
iantofagasta@interior.gov.cl
</v>
      </c>
      <c r="Q1099" s="178">
        <f>VLOOKUP(A1099,'BASE REGISTRO AGOSTO'!$A$1:$T$889,17,FALSE)</f>
        <v>0</v>
      </c>
      <c r="R1099" s="178">
        <f>VLOOKUP(A1099,'BASE REGISTRO AGOSTO'!$A$1:$T$889,18,FALSE)</f>
        <v>91001</v>
      </c>
      <c r="S1099" s="178" t="str">
        <f>VLOOKUP(A1099,'BASE REGISTRO AGOSTO'!$A$1:$T$889,19,FALSE)</f>
        <v>No se acompañan. Aplica Informe Jurídico Nº 09, de  fecha 14 de marzo de 2011 del Departamento Jurídico y Dictamen Nº 070791, de 2009, de la Contraloría General de la República.</v>
      </c>
      <c r="T1099" s="183">
        <f>VLOOKUP(A1099,'BASE REGISTRO AGOSTO'!$A$1:$T$889,20,FALSE)</f>
        <v>44294</v>
      </c>
      <c r="U1099" s="177">
        <v>7729</v>
      </c>
      <c r="V1099" s="179">
        <v>10073677</v>
      </c>
      <c r="W1099" s="179">
        <v>40294708</v>
      </c>
      <c r="X1099" s="180">
        <v>44469</v>
      </c>
      <c r="Y1099" s="176" t="s">
        <v>6489</v>
      </c>
      <c r="Z1099" s="176" t="s">
        <v>6490</v>
      </c>
      <c r="AA1099" s="181" t="s">
        <v>6492</v>
      </c>
    </row>
  </sheetData>
  <autoFilter ref="A7:AA1099"/>
  <mergeCells count="4">
    <mergeCell ref="B1:P1"/>
    <mergeCell ref="B2:P2"/>
    <mergeCell ref="B3:P3"/>
    <mergeCell ref="B4:P4"/>
  </mergeCells>
  <pageMargins left="0.70866141732283472" right="0.70866141732283472" top="0.74803149606299213" bottom="0.74803149606299213" header="0.31496062992125984" footer="0.31496062992125984"/>
  <pageSetup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1093"/>
  <sheetViews>
    <sheetView workbookViewId="0">
      <selection activeCell="F1123" sqref="F1123"/>
    </sheetView>
  </sheetViews>
  <sheetFormatPr baseColWidth="10" defaultRowHeight="12.75" x14ac:dyDescent="0.2"/>
  <sheetData>
    <row r="1" spans="1:6" x14ac:dyDescent="0.2">
      <c r="A1" s="134" t="s">
        <v>7509</v>
      </c>
      <c r="B1" s="134" t="s">
        <v>7197</v>
      </c>
      <c r="C1" s="134" t="s">
        <v>13</v>
      </c>
      <c r="D1" s="134" t="s">
        <v>7195</v>
      </c>
      <c r="E1" s="135" t="s">
        <v>7510</v>
      </c>
      <c r="F1" s="135" t="s">
        <v>7511</v>
      </c>
    </row>
    <row r="2" spans="1:6" hidden="1" x14ac:dyDescent="0.2">
      <c r="A2" s="136">
        <v>150</v>
      </c>
      <c r="B2" s="137">
        <v>700700003</v>
      </c>
      <c r="C2" s="137" t="s">
        <v>6491</v>
      </c>
      <c r="D2" s="137" t="s">
        <v>6823</v>
      </c>
      <c r="E2" s="135">
        <v>0</v>
      </c>
      <c r="F2" s="135">
        <v>293897489</v>
      </c>
    </row>
    <row r="3" spans="1:6" hidden="1" x14ac:dyDescent="0.2">
      <c r="A3" s="136">
        <v>225</v>
      </c>
      <c r="B3" s="137">
        <v>704164009</v>
      </c>
      <c r="C3" s="137" t="s">
        <v>6492</v>
      </c>
      <c r="D3" s="137" t="s">
        <v>6824</v>
      </c>
      <c r="E3" s="135">
        <v>5728645</v>
      </c>
      <c r="F3" s="135">
        <v>57677017</v>
      </c>
    </row>
    <row r="4" spans="1:6" hidden="1" x14ac:dyDescent="0.2">
      <c r="A4" s="136">
        <v>225</v>
      </c>
      <c r="B4" s="137">
        <v>704164009</v>
      </c>
      <c r="C4" s="137" t="s">
        <v>6493</v>
      </c>
      <c r="D4" s="137" t="s">
        <v>6824</v>
      </c>
      <c r="E4" s="135">
        <v>4272210</v>
      </c>
      <c r="F4" s="135">
        <v>44344029</v>
      </c>
    </row>
    <row r="5" spans="1:6" hidden="1" x14ac:dyDescent="0.2">
      <c r="A5" s="136">
        <v>250</v>
      </c>
      <c r="B5" s="137">
        <v>818329008</v>
      </c>
      <c r="C5" s="137" t="s">
        <v>6494</v>
      </c>
      <c r="D5" s="137" t="s">
        <v>6825</v>
      </c>
      <c r="E5" s="135">
        <v>5269234</v>
      </c>
      <c r="F5" s="135">
        <v>41568410</v>
      </c>
    </row>
    <row r="6" spans="1:6" hidden="1" x14ac:dyDescent="0.2">
      <c r="A6" s="136">
        <v>250</v>
      </c>
      <c r="B6" s="137">
        <v>818329008</v>
      </c>
      <c r="C6" s="137" t="s">
        <v>6495</v>
      </c>
      <c r="D6" s="137" t="s">
        <v>6825</v>
      </c>
      <c r="E6" s="135">
        <v>11499597</v>
      </c>
      <c r="F6" s="135">
        <v>126275393</v>
      </c>
    </row>
    <row r="7" spans="1:6" hidden="1" x14ac:dyDescent="0.2">
      <c r="A7" s="136">
        <v>250</v>
      </c>
      <c r="B7" s="137">
        <v>818329008</v>
      </c>
      <c r="C7" s="137" t="s">
        <v>6496</v>
      </c>
      <c r="D7" s="137" t="s">
        <v>6825</v>
      </c>
      <c r="E7" s="135">
        <v>1327480</v>
      </c>
      <c r="F7" s="135">
        <v>7699384</v>
      </c>
    </row>
    <row r="8" spans="1:6" hidden="1" x14ac:dyDescent="0.2">
      <c r="A8" s="136">
        <v>250</v>
      </c>
      <c r="B8" s="137">
        <v>818329008</v>
      </c>
      <c r="C8" s="137" t="s">
        <v>6497</v>
      </c>
      <c r="D8" s="137" t="s">
        <v>6825</v>
      </c>
      <c r="E8" s="135">
        <v>6404487</v>
      </c>
      <c r="F8" s="135">
        <v>68538137</v>
      </c>
    </row>
    <row r="9" spans="1:6" hidden="1" x14ac:dyDescent="0.2">
      <c r="A9" s="136">
        <v>250</v>
      </c>
      <c r="B9" s="137">
        <v>818329008</v>
      </c>
      <c r="C9" s="137" t="s">
        <v>6498</v>
      </c>
      <c r="D9" s="137" t="s">
        <v>6825</v>
      </c>
      <c r="E9" s="135">
        <v>40015764</v>
      </c>
      <c r="F9" s="135">
        <v>526695063</v>
      </c>
    </row>
    <row r="10" spans="1:6" hidden="1" x14ac:dyDescent="0.2">
      <c r="A10" s="136">
        <v>250</v>
      </c>
      <c r="B10" s="137">
        <v>818329008</v>
      </c>
      <c r="C10" s="137" t="s">
        <v>7476</v>
      </c>
      <c r="D10" s="137" t="s">
        <v>6825</v>
      </c>
      <c r="E10" s="135">
        <v>32014680</v>
      </c>
      <c r="F10" s="135">
        <v>339847990</v>
      </c>
    </row>
    <row r="11" spans="1:6" hidden="1" x14ac:dyDescent="0.2">
      <c r="A11" s="136">
        <v>400</v>
      </c>
      <c r="B11" s="137">
        <v>700134407</v>
      </c>
      <c r="C11" s="137" t="s">
        <v>6498</v>
      </c>
      <c r="D11" s="137" t="s">
        <v>6826</v>
      </c>
      <c r="E11" s="135">
        <v>33166760</v>
      </c>
      <c r="F11" s="135">
        <v>220745661</v>
      </c>
    </row>
    <row r="12" spans="1:6" hidden="1" x14ac:dyDescent="0.2">
      <c r="A12" s="136">
        <v>1050</v>
      </c>
      <c r="B12" s="137">
        <v>700006700</v>
      </c>
      <c r="C12" s="137" t="s">
        <v>148</v>
      </c>
      <c r="D12" s="137" t="s">
        <v>6827</v>
      </c>
      <c r="E12" s="135">
        <v>46034981</v>
      </c>
      <c r="F12" s="135">
        <v>344401900</v>
      </c>
    </row>
    <row r="13" spans="1:6" hidden="1" x14ac:dyDescent="0.2">
      <c r="A13" s="136">
        <v>1050</v>
      </c>
      <c r="B13" s="137">
        <v>700006700</v>
      </c>
      <c r="C13" s="137" t="s">
        <v>6500</v>
      </c>
      <c r="D13" s="137" t="s">
        <v>6827</v>
      </c>
      <c r="E13" s="135">
        <v>28699428</v>
      </c>
      <c r="F13" s="135">
        <v>187267776</v>
      </c>
    </row>
    <row r="14" spans="1:6" hidden="1" x14ac:dyDescent="0.2">
      <c r="A14" s="136">
        <v>1150</v>
      </c>
      <c r="B14" s="137">
        <v>706724001</v>
      </c>
      <c r="C14" s="137" t="s">
        <v>6501</v>
      </c>
      <c r="D14" s="137" t="s">
        <v>6828</v>
      </c>
      <c r="E14" s="135">
        <v>34786564</v>
      </c>
      <c r="F14" s="135">
        <v>239338609</v>
      </c>
    </row>
    <row r="15" spans="1:6" hidden="1" x14ac:dyDescent="0.2">
      <c r="A15" s="136">
        <v>1200</v>
      </c>
      <c r="B15" s="137">
        <v>702002001</v>
      </c>
      <c r="C15" s="137" t="s">
        <v>6502</v>
      </c>
      <c r="D15" s="137" t="s">
        <v>7477</v>
      </c>
      <c r="E15" s="135">
        <v>27117598</v>
      </c>
      <c r="F15" s="135">
        <v>221299610</v>
      </c>
    </row>
    <row r="16" spans="1:6" hidden="1" x14ac:dyDescent="0.2">
      <c r="A16" s="136">
        <v>1250</v>
      </c>
      <c r="B16" s="137">
        <v>826902000</v>
      </c>
      <c r="C16" s="137" t="s">
        <v>6503</v>
      </c>
      <c r="D16" s="137" t="s">
        <v>6829</v>
      </c>
      <c r="E16" s="135">
        <v>38324353</v>
      </c>
      <c r="F16" s="135">
        <v>301673043</v>
      </c>
    </row>
    <row r="17" spans="1:6" hidden="1" x14ac:dyDescent="0.2">
      <c r="A17" s="136">
        <v>1450</v>
      </c>
      <c r="B17" s="137">
        <v>700813002</v>
      </c>
      <c r="C17" s="137" t="s">
        <v>6504</v>
      </c>
      <c r="D17" s="137" t="s">
        <v>6830</v>
      </c>
      <c r="E17" s="135">
        <v>53308512</v>
      </c>
      <c r="F17" s="135">
        <v>216390661</v>
      </c>
    </row>
    <row r="18" spans="1:6" hidden="1" x14ac:dyDescent="0.2">
      <c r="A18" s="136">
        <v>1500</v>
      </c>
      <c r="B18" s="137">
        <v>821567009</v>
      </c>
      <c r="C18" s="137" t="s">
        <v>6505</v>
      </c>
      <c r="D18" s="137" t="s">
        <v>6831</v>
      </c>
      <c r="E18" s="135">
        <v>23289516</v>
      </c>
      <c r="F18" s="135">
        <v>285409604</v>
      </c>
    </row>
    <row r="19" spans="1:6" hidden="1" x14ac:dyDescent="0.2">
      <c r="A19" s="136">
        <v>1500</v>
      </c>
      <c r="B19" s="137">
        <v>821567009</v>
      </c>
      <c r="C19" s="137" t="s">
        <v>6507</v>
      </c>
      <c r="D19" s="137" t="s">
        <v>6831</v>
      </c>
      <c r="E19" s="135">
        <v>42181477</v>
      </c>
      <c r="F19" s="135">
        <v>286747643</v>
      </c>
    </row>
    <row r="20" spans="1:6" hidden="1" x14ac:dyDescent="0.2">
      <c r="A20" s="136">
        <v>1550</v>
      </c>
      <c r="B20" s="137">
        <v>700230201</v>
      </c>
      <c r="C20" s="137" t="s">
        <v>6508</v>
      </c>
      <c r="D20" s="137" t="s">
        <v>6832</v>
      </c>
      <c r="E20" s="135">
        <v>17377920</v>
      </c>
      <c r="F20" s="135">
        <v>94379040</v>
      </c>
    </row>
    <row r="21" spans="1:6" hidden="1" x14ac:dyDescent="0.2">
      <c r="A21" s="136">
        <v>1700</v>
      </c>
      <c r="B21" s="137">
        <v>711524002</v>
      </c>
      <c r="C21" s="137" t="s">
        <v>6534</v>
      </c>
      <c r="D21" s="137" t="s">
        <v>6846</v>
      </c>
      <c r="E21" s="135">
        <v>0</v>
      </c>
      <c r="F21" s="135">
        <v>130971788</v>
      </c>
    </row>
    <row r="22" spans="1:6" hidden="1" x14ac:dyDescent="0.2">
      <c r="A22" s="136">
        <v>1750</v>
      </c>
      <c r="B22" s="137">
        <v>817951724</v>
      </c>
      <c r="C22" s="137" t="s">
        <v>6509</v>
      </c>
      <c r="D22" s="137" t="s">
        <v>6833</v>
      </c>
      <c r="E22" s="135">
        <v>17051464</v>
      </c>
      <c r="F22" s="135">
        <v>143208220</v>
      </c>
    </row>
    <row r="23" spans="1:6" hidden="1" x14ac:dyDescent="0.2">
      <c r="A23" s="136">
        <v>1750</v>
      </c>
      <c r="B23" s="137">
        <v>817951724</v>
      </c>
      <c r="C23" s="137" t="s">
        <v>148</v>
      </c>
      <c r="D23" s="137" t="s">
        <v>6833</v>
      </c>
      <c r="E23" s="135">
        <v>3251885</v>
      </c>
      <c r="F23" s="135">
        <v>29626630</v>
      </c>
    </row>
    <row r="24" spans="1:6" hidden="1" x14ac:dyDescent="0.2">
      <c r="A24" s="136">
        <v>1750</v>
      </c>
      <c r="B24" s="137">
        <v>817951724</v>
      </c>
      <c r="C24" s="137" t="s">
        <v>7199</v>
      </c>
      <c r="D24" s="137" t="s">
        <v>6833</v>
      </c>
      <c r="E24" s="135">
        <v>12356219</v>
      </c>
      <c r="F24" s="135">
        <v>125989441</v>
      </c>
    </row>
    <row r="25" spans="1:6" hidden="1" x14ac:dyDescent="0.2">
      <c r="A25" s="136">
        <v>1750</v>
      </c>
      <c r="B25" s="137">
        <v>817951724</v>
      </c>
      <c r="C25" s="137" t="s">
        <v>6511</v>
      </c>
      <c r="D25" s="137" t="s">
        <v>6833</v>
      </c>
      <c r="E25" s="135">
        <v>20512462</v>
      </c>
      <c r="F25" s="135">
        <v>182615337</v>
      </c>
    </row>
    <row r="26" spans="1:6" hidden="1" x14ac:dyDescent="0.2">
      <c r="A26" s="136">
        <v>1750</v>
      </c>
      <c r="B26" s="137">
        <v>817951724</v>
      </c>
      <c r="C26" s="137" t="s">
        <v>171</v>
      </c>
      <c r="D26" s="137" t="s">
        <v>6833</v>
      </c>
      <c r="E26" s="135">
        <v>2873149</v>
      </c>
      <c r="F26" s="135">
        <v>21959068</v>
      </c>
    </row>
    <row r="27" spans="1:6" hidden="1" x14ac:dyDescent="0.2">
      <c r="A27" s="136">
        <v>1750</v>
      </c>
      <c r="B27" s="137">
        <v>817951724</v>
      </c>
      <c r="C27" s="137" t="s">
        <v>6512</v>
      </c>
      <c r="D27" s="137" t="s">
        <v>6833</v>
      </c>
      <c r="E27" s="135">
        <v>53173332</v>
      </c>
      <c r="F27" s="135">
        <v>227720574</v>
      </c>
    </row>
    <row r="28" spans="1:6" hidden="1" x14ac:dyDescent="0.2">
      <c r="A28" s="136">
        <v>1750</v>
      </c>
      <c r="B28" s="137">
        <v>817951724</v>
      </c>
      <c r="C28" s="137" t="s">
        <v>6513</v>
      </c>
      <c r="D28" s="137" t="s">
        <v>6833</v>
      </c>
      <c r="E28" s="135">
        <v>7348377</v>
      </c>
      <c r="F28" s="135">
        <v>62957692</v>
      </c>
    </row>
    <row r="29" spans="1:6" hidden="1" x14ac:dyDescent="0.2">
      <c r="A29" s="136">
        <v>1750</v>
      </c>
      <c r="B29" s="137">
        <v>817951724</v>
      </c>
      <c r="C29" s="137" t="s">
        <v>6495</v>
      </c>
      <c r="D29" s="137" t="s">
        <v>6833</v>
      </c>
      <c r="E29" s="135">
        <v>53173332</v>
      </c>
      <c r="F29" s="135">
        <v>218188400</v>
      </c>
    </row>
    <row r="30" spans="1:6" hidden="1" x14ac:dyDescent="0.2">
      <c r="A30" s="136">
        <v>1750</v>
      </c>
      <c r="B30" s="137">
        <v>817951724</v>
      </c>
      <c r="C30" s="137" t="s">
        <v>6514</v>
      </c>
      <c r="D30" s="137" t="s">
        <v>6833</v>
      </c>
      <c r="E30" s="135">
        <v>33499665</v>
      </c>
      <c r="F30" s="135">
        <v>231280431</v>
      </c>
    </row>
    <row r="31" spans="1:6" hidden="1" x14ac:dyDescent="0.2">
      <c r="A31" s="136">
        <v>1750</v>
      </c>
      <c r="B31" s="137">
        <v>817951724</v>
      </c>
      <c r="C31" s="137" t="s">
        <v>7478</v>
      </c>
      <c r="D31" s="137" t="s">
        <v>6833</v>
      </c>
      <c r="E31" s="135">
        <v>45893095</v>
      </c>
      <c r="F31" s="135">
        <v>184270776</v>
      </c>
    </row>
    <row r="32" spans="1:6" hidden="1" x14ac:dyDescent="0.2">
      <c r="A32" s="136">
        <v>1800</v>
      </c>
      <c r="B32" s="137">
        <v>700376001</v>
      </c>
      <c r="C32" s="137" t="s">
        <v>6515</v>
      </c>
      <c r="D32" s="137" t="s">
        <v>7464</v>
      </c>
      <c r="E32" s="135">
        <v>17854572</v>
      </c>
      <c r="F32" s="135">
        <v>152384392</v>
      </c>
    </row>
    <row r="33" spans="1:6" hidden="1" x14ac:dyDescent="0.2">
      <c r="A33" s="136">
        <v>1800</v>
      </c>
      <c r="B33" s="137">
        <v>700376001</v>
      </c>
      <c r="C33" s="137" t="s">
        <v>211</v>
      </c>
      <c r="D33" s="137" t="s">
        <v>7464</v>
      </c>
      <c r="E33" s="135">
        <v>81691499</v>
      </c>
      <c r="F33" s="135">
        <v>564389316</v>
      </c>
    </row>
    <row r="34" spans="1:6" hidden="1" x14ac:dyDescent="0.2">
      <c r="A34" s="136">
        <v>1800</v>
      </c>
      <c r="B34" s="137">
        <v>700376001</v>
      </c>
      <c r="C34" s="137" t="s">
        <v>6493</v>
      </c>
      <c r="D34" s="137" t="s">
        <v>7464</v>
      </c>
      <c r="E34" s="135">
        <v>15802322</v>
      </c>
      <c r="F34" s="135">
        <v>226757854</v>
      </c>
    </row>
    <row r="35" spans="1:6" hidden="1" x14ac:dyDescent="0.2">
      <c r="A35" s="136">
        <v>1800</v>
      </c>
      <c r="B35" s="137">
        <v>700376001</v>
      </c>
      <c r="C35" s="137" t="s">
        <v>6516</v>
      </c>
      <c r="D35" s="137" t="s">
        <v>7464</v>
      </c>
      <c r="E35" s="135">
        <v>67944909</v>
      </c>
      <c r="F35" s="135">
        <v>484841184</v>
      </c>
    </row>
    <row r="36" spans="1:6" hidden="1" x14ac:dyDescent="0.2">
      <c r="A36" s="136">
        <v>1800</v>
      </c>
      <c r="B36" s="137">
        <v>700376001</v>
      </c>
      <c r="C36" s="137" t="s">
        <v>6517</v>
      </c>
      <c r="D36" s="137" t="s">
        <v>7464</v>
      </c>
      <c r="E36" s="135">
        <v>128138140</v>
      </c>
      <c r="F36" s="135">
        <v>476709220</v>
      </c>
    </row>
    <row r="37" spans="1:6" hidden="1" x14ac:dyDescent="0.2">
      <c r="A37" s="136">
        <v>1800</v>
      </c>
      <c r="B37" s="137">
        <v>700376001</v>
      </c>
      <c r="C37" s="137" t="s">
        <v>6518</v>
      </c>
      <c r="D37" s="137" t="s">
        <v>7464</v>
      </c>
      <c r="E37" s="135">
        <v>27782330</v>
      </c>
      <c r="F37" s="135">
        <v>179305642</v>
      </c>
    </row>
    <row r="38" spans="1:6" hidden="1" x14ac:dyDescent="0.2">
      <c r="A38" s="136">
        <v>1800</v>
      </c>
      <c r="B38" s="137">
        <v>700376001</v>
      </c>
      <c r="C38" s="137" t="s">
        <v>6519</v>
      </c>
      <c r="D38" s="137" t="s">
        <v>7464</v>
      </c>
      <c r="E38" s="135">
        <v>133711351</v>
      </c>
      <c r="F38" s="135">
        <v>412699246</v>
      </c>
    </row>
    <row r="39" spans="1:6" hidden="1" x14ac:dyDescent="0.2">
      <c r="A39" s="136">
        <v>1800</v>
      </c>
      <c r="B39" s="137">
        <v>700376001</v>
      </c>
      <c r="C39" s="137" t="s">
        <v>6520</v>
      </c>
      <c r="D39" s="137" t="s">
        <v>7464</v>
      </c>
      <c r="E39" s="135">
        <v>8688960</v>
      </c>
      <c r="F39" s="135">
        <v>64779300</v>
      </c>
    </row>
    <row r="40" spans="1:6" hidden="1" x14ac:dyDescent="0.2">
      <c r="A40" s="136">
        <v>1800</v>
      </c>
      <c r="B40" s="137">
        <v>700376001</v>
      </c>
      <c r="C40" s="137" t="s">
        <v>148</v>
      </c>
      <c r="D40" s="137" t="s">
        <v>7464</v>
      </c>
      <c r="E40" s="135">
        <v>28330665</v>
      </c>
      <c r="F40" s="135">
        <v>144029420</v>
      </c>
    </row>
    <row r="41" spans="1:6" hidden="1" x14ac:dyDescent="0.2">
      <c r="A41" s="136">
        <v>1800</v>
      </c>
      <c r="B41" s="137">
        <v>700376001</v>
      </c>
      <c r="C41" s="137" t="s">
        <v>6521</v>
      </c>
      <c r="D41" s="137" t="s">
        <v>7464</v>
      </c>
      <c r="E41" s="135">
        <v>27151449</v>
      </c>
      <c r="F41" s="135">
        <v>193597744</v>
      </c>
    </row>
    <row r="42" spans="1:6" hidden="1" x14ac:dyDescent="0.2">
      <c r="A42" s="136">
        <v>1800</v>
      </c>
      <c r="B42" s="137">
        <v>700376001</v>
      </c>
      <c r="C42" s="137" t="s">
        <v>6522</v>
      </c>
      <c r="D42" s="137" t="s">
        <v>7464</v>
      </c>
      <c r="E42" s="135">
        <v>10085400</v>
      </c>
      <c r="F42" s="135">
        <v>72561306</v>
      </c>
    </row>
    <row r="43" spans="1:6" hidden="1" x14ac:dyDescent="0.2">
      <c r="A43" s="136">
        <v>1800</v>
      </c>
      <c r="B43" s="137">
        <v>700376001</v>
      </c>
      <c r="C43" s="137" t="s">
        <v>6523</v>
      </c>
      <c r="D43" s="137" t="s">
        <v>7464</v>
      </c>
      <c r="E43" s="135">
        <v>884412</v>
      </c>
      <c r="F43" s="135">
        <v>54685085</v>
      </c>
    </row>
    <row r="44" spans="1:6" hidden="1" x14ac:dyDescent="0.2">
      <c r="A44" s="136">
        <v>1800</v>
      </c>
      <c r="B44" s="137">
        <v>700376001</v>
      </c>
      <c r="C44" s="137" t="s">
        <v>6524</v>
      </c>
      <c r="D44" s="137" t="s">
        <v>7464</v>
      </c>
      <c r="E44" s="135">
        <v>59719019</v>
      </c>
      <c r="F44" s="135">
        <v>263538295</v>
      </c>
    </row>
    <row r="45" spans="1:6" hidden="1" x14ac:dyDescent="0.2">
      <c r="A45" s="136">
        <v>1800</v>
      </c>
      <c r="B45" s="137">
        <v>700376001</v>
      </c>
      <c r="C45" s="137" t="s">
        <v>229</v>
      </c>
      <c r="D45" s="137" t="s">
        <v>7464</v>
      </c>
      <c r="E45" s="135">
        <v>12024900</v>
      </c>
      <c r="F45" s="135">
        <v>158702820</v>
      </c>
    </row>
    <row r="46" spans="1:6" hidden="1" x14ac:dyDescent="0.2">
      <c r="A46" s="136">
        <v>1800</v>
      </c>
      <c r="B46" s="137">
        <v>700376001</v>
      </c>
      <c r="C46" s="137" t="s">
        <v>6525</v>
      </c>
      <c r="D46" s="137" t="s">
        <v>7464</v>
      </c>
      <c r="E46" s="135">
        <v>37196403</v>
      </c>
      <c r="F46" s="135">
        <v>235591664</v>
      </c>
    </row>
    <row r="47" spans="1:6" hidden="1" x14ac:dyDescent="0.2">
      <c r="A47" s="136">
        <v>1800</v>
      </c>
      <c r="B47" s="137">
        <v>700376001</v>
      </c>
      <c r="C47" s="137" t="s">
        <v>6526</v>
      </c>
      <c r="D47" s="137" t="s">
        <v>7464</v>
      </c>
      <c r="E47" s="135">
        <v>17546734</v>
      </c>
      <c r="F47" s="135">
        <v>164317807</v>
      </c>
    </row>
    <row r="48" spans="1:6" hidden="1" x14ac:dyDescent="0.2">
      <c r="A48" s="136">
        <v>1800</v>
      </c>
      <c r="B48" s="137">
        <v>700376001</v>
      </c>
      <c r="C48" s="137" t="s">
        <v>65</v>
      </c>
      <c r="D48" s="137" t="s">
        <v>7464</v>
      </c>
      <c r="E48" s="135">
        <v>20041500</v>
      </c>
      <c r="F48" s="135">
        <v>20041500</v>
      </c>
    </row>
    <row r="49" spans="1:6" hidden="1" x14ac:dyDescent="0.2">
      <c r="A49" s="136">
        <v>1800</v>
      </c>
      <c r="B49" s="137">
        <v>700376001</v>
      </c>
      <c r="C49" s="137" t="s">
        <v>6502</v>
      </c>
      <c r="D49" s="137" t="s">
        <v>7464</v>
      </c>
      <c r="E49" s="135">
        <v>55503397</v>
      </c>
      <c r="F49" s="135">
        <v>475153015</v>
      </c>
    </row>
    <row r="50" spans="1:6" hidden="1" x14ac:dyDescent="0.2">
      <c r="A50" s="136">
        <v>1800</v>
      </c>
      <c r="B50" s="137">
        <v>700376001</v>
      </c>
      <c r="C50" s="137" t="s">
        <v>6527</v>
      </c>
      <c r="D50" s="137" t="s">
        <v>7464</v>
      </c>
      <c r="E50" s="135">
        <v>15211887</v>
      </c>
      <c r="F50" s="135">
        <v>105421896</v>
      </c>
    </row>
    <row r="51" spans="1:6" hidden="1" x14ac:dyDescent="0.2">
      <c r="A51" s="136">
        <v>1800</v>
      </c>
      <c r="B51" s="137">
        <v>700376001</v>
      </c>
      <c r="C51" s="137" t="s">
        <v>6528</v>
      </c>
      <c r="D51" s="137" t="s">
        <v>7464</v>
      </c>
      <c r="E51" s="135">
        <v>22442343</v>
      </c>
      <c r="F51" s="135">
        <v>186887043</v>
      </c>
    </row>
    <row r="52" spans="1:6" hidden="1" x14ac:dyDescent="0.2">
      <c r="A52" s="136">
        <v>1800</v>
      </c>
      <c r="B52" s="137">
        <v>700376001</v>
      </c>
      <c r="C52" s="137" t="s">
        <v>6529</v>
      </c>
      <c r="D52" s="137" t="s">
        <v>7464</v>
      </c>
      <c r="E52" s="135">
        <v>76959360</v>
      </c>
      <c r="F52" s="135">
        <v>493745479</v>
      </c>
    </row>
    <row r="53" spans="1:6" hidden="1" x14ac:dyDescent="0.2">
      <c r="A53" s="136">
        <v>1800</v>
      </c>
      <c r="B53" s="137">
        <v>700376001</v>
      </c>
      <c r="C53" s="137" t="s">
        <v>6530</v>
      </c>
      <c r="D53" s="137" t="s">
        <v>7464</v>
      </c>
      <c r="E53" s="135">
        <v>12024900</v>
      </c>
      <c r="F53" s="135">
        <v>117719892</v>
      </c>
    </row>
    <row r="54" spans="1:6" hidden="1" x14ac:dyDescent="0.2">
      <c r="A54" s="136">
        <v>1800</v>
      </c>
      <c r="B54" s="137">
        <v>700376001</v>
      </c>
      <c r="C54" s="137" t="s">
        <v>6491</v>
      </c>
      <c r="D54" s="137" t="s">
        <v>7464</v>
      </c>
      <c r="E54" s="135">
        <v>11818365</v>
      </c>
      <c r="F54" s="135">
        <v>182362319</v>
      </c>
    </row>
    <row r="55" spans="1:6" hidden="1" x14ac:dyDescent="0.2">
      <c r="A55" s="136">
        <v>1800</v>
      </c>
      <c r="B55" s="137">
        <v>700376001</v>
      </c>
      <c r="C55" s="137" t="s">
        <v>6531</v>
      </c>
      <c r="D55" s="137" t="s">
        <v>7464</v>
      </c>
      <c r="E55" s="135">
        <v>19008971</v>
      </c>
      <c r="F55" s="135">
        <v>136535495</v>
      </c>
    </row>
    <row r="56" spans="1:6" hidden="1" x14ac:dyDescent="0.2">
      <c r="A56" s="136">
        <v>1800</v>
      </c>
      <c r="B56" s="137">
        <v>700376001</v>
      </c>
      <c r="C56" s="137" t="s">
        <v>6532</v>
      </c>
      <c r="D56" s="137" t="s">
        <v>7464</v>
      </c>
      <c r="E56" s="135">
        <v>13708386</v>
      </c>
      <c r="F56" s="135">
        <v>123375438</v>
      </c>
    </row>
    <row r="57" spans="1:6" hidden="1" x14ac:dyDescent="0.2">
      <c r="A57" s="136">
        <v>1800</v>
      </c>
      <c r="B57" s="137">
        <v>700376001</v>
      </c>
      <c r="C57" s="137" t="s">
        <v>6533</v>
      </c>
      <c r="D57" s="137" t="s">
        <v>7464</v>
      </c>
      <c r="E57" s="135">
        <v>28877000</v>
      </c>
      <c r="F57" s="135">
        <v>188257352</v>
      </c>
    </row>
    <row r="58" spans="1:6" hidden="1" x14ac:dyDescent="0.2">
      <c r="A58" s="136">
        <v>1800</v>
      </c>
      <c r="B58" s="137">
        <v>700376001</v>
      </c>
      <c r="C58" s="137" t="s">
        <v>6534</v>
      </c>
      <c r="D58" s="137" t="s">
        <v>7464</v>
      </c>
      <c r="E58" s="135">
        <v>64132800</v>
      </c>
      <c r="F58" s="135">
        <v>338316036</v>
      </c>
    </row>
    <row r="59" spans="1:6" hidden="1" x14ac:dyDescent="0.2">
      <c r="A59" s="136">
        <v>1800</v>
      </c>
      <c r="B59" s="137">
        <v>700376001</v>
      </c>
      <c r="C59" s="137" t="s">
        <v>6535</v>
      </c>
      <c r="D59" s="137" t="s">
        <v>7464</v>
      </c>
      <c r="E59" s="135">
        <v>157074324</v>
      </c>
      <c r="F59" s="135">
        <v>1130612761</v>
      </c>
    </row>
    <row r="60" spans="1:6" hidden="1" x14ac:dyDescent="0.2">
      <c r="A60" s="136">
        <v>1800</v>
      </c>
      <c r="B60" s="137">
        <v>700376001</v>
      </c>
      <c r="C60" s="137" t="s">
        <v>6536</v>
      </c>
      <c r="D60" s="137" t="s">
        <v>7464</v>
      </c>
      <c r="E60" s="135">
        <v>29095603</v>
      </c>
      <c r="F60" s="135">
        <v>227278226</v>
      </c>
    </row>
    <row r="61" spans="1:6" hidden="1" x14ac:dyDescent="0.2">
      <c r="A61" s="136">
        <v>1800</v>
      </c>
      <c r="B61" s="137">
        <v>700376001</v>
      </c>
      <c r="C61" s="137" t="s">
        <v>6537</v>
      </c>
      <c r="D61" s="137" t="s">
        <v>7464</v>
      </c>
      <c r="E61" s="135">
        <v>43832700</v>
      </c>
      <c r="F61" s="135">
        <v>240079068</v>
      </c>
    </row>
    <row r="62" spans="1:6" hidden="1" x14ac:dyDescent="0.2">
      <c r="A62" s="136">
        <v>1800</v>
      </c>
      <c r="B62" s="137">
        <v>700376001</v>
      </c>
      <c r="C62" s="137" t="s">
        <v>6538</v>
      </c>
      <c r="D62" s="137" t="s">
        <v>7464</v>
      </c>
      <c r="E62" s="135">
        <v>40083000</v>
      </c>
      <c r="F62" s="135">
        <v>196567032</v>
      </c>
    </row>
    <row r="63" spans="1:6" hidden="1" x14ac:dyDescent="0.2">
      <c r="A63" s="136">
        <v>1800</v>
      </c>
      <c r="B63" s="137">
        <v>700376001</v>
      </c>
      <c r="C63" s="137" t="s">
        <v>6539</v>
      </c>
      <c r="D63" s="137" t="s">
        <v>7464</v>
      </c>
      <c r="E63" s="135">
        <v>13708386</v>
      </c>
      <c r="F63" s="135">
        <v>108056393</v>
      </c>
    </row>
    <row r="64" spans="1:6" hidden="1" x14ac:dyDescent="0.2">
      <c r="A64" s="136">
        <v>1800</v>
      </c>
      <c r="B64" s="137">
        <v>700376001</v>
      </c>
      <c r="C64" s="137" t="s">
        <v>6540</v>
      </c>
      <c r="D64" s="137" t="s">
        <v>7464</v>
      </c>
      <c r="E64" s="135">
        <v>38184875</v>
      </c>
      <c r="F64" s="135">
        <v>251407287</v>
      </c>
    </row>
    <row r="65" spans="1:6" hidden="1" x14ac:dyDescent="0.2">
      <c r="A65" s="136">
        <v>1800</v>
      </c>
      <c r="B65" s="137">
        <v>700376001</v>
      </c>
      <c r="C65" s="137" t="s">
        <v>6541</v>
      </c>
      <c r="D65" s="137" t="s">
        <v>7464</v>
      </c>
      <c r="E65" s="135">
        <v>9697500</v>
      </c>
      <c r="F65" s="135">
        <v>71994240</v>
      </c>
    </row>
    <row r="66" spans="1:6" hidden="1" x14ac:dyDescent="0.2">
      <c r="A66" s="136">
        <v>1800</v>
      </c>
      <c r="B66" s="137">
        <v>700376001</v>
      </c>
      <c r="C66" s="137" t="s">
        <v>6542</v>
      </c>
      <c r="D66" s="137" t="s">
        <v>7464</v>
      </c>
      <c r="E66" s="135">
        <v>29244557</v>
      </c>
      <c r="F66" s="135">
        <v>154996129</v>
      </c>
    </row>
    <row r="67" spans="1:6" hidden="1" x14ac:dyDescent="0.2">
      <c r="A67" s="136">
        <v>1800</v>
      </c>
      <c r="B67" s="137">
        <v>700376001</v>
      </c>
      <c r="C67" s="137" t="s">
        <v>6543</v>
      </c>
      <c r="D67" s="137" t="s">
        <v>7464</v>
      </c>
      <c r="E67" s="135">
        <v>32226732</v>
      </c>
      <c r="F67" s="135">
        <v>263527404</v>
      </c>
    </row>
    <row r="68" spans="1:6" hidden="1" x14ac:dyDescent="0.2">
      <c r="A68" s="136">
        <v>1800</v>
      </c>
      <c r="B68" s="137">
        <v>700376001</v>
      </c>
      <c r="C68" s="137" t="s">
        <v>6544</v>
      </c>
      <c r="D68" s="137" t="s">
        <v>7464</v>
      </c>
      <c r="E68" s="135">
        <v>97802520</v>
      </c>
      <c r="F68" s="135">
        <v>452456904</v>
      </c>
    </row>
    <row r="69" spans="1:6" hidden="1" x14ac:dyDescent="0.2">
      <c r="A69" s="136">
        <v>1800</v>
      </c>
      <c r="B69" s="137">
        <v>700376001</v>
      </c>
      <c r="C69" s="137" t="s">
        <v>181</v>
      </c>
      <c r="D69" s="137" t="s">
        <v>7464</v>
      </c>
      <c r="E69" s="135">
        <v>33350155</v>
      </c>
      <c r="F69" s="135">
        <v>250989996</v>
      </c>
    </row>
    <row r="70" spans="1:6" hidden="1" x14ac:dyDescent="0.2">
      <c r="A70" s="136">
        <v>1800</v>
      </c>
      <c r="B70" s="137">
        <v>700376001</v>
      </c>
      <c r="C70" s="137" t="s">
        <v>6545</v>
      </c>
      <c r="D70" s="137" t="s">
        <v>7464</v>
      </c>
      <c r="E70" s="135">
        <v>29461859</v>
      </c>
      <c r="F70" s="135">
        <v>301803773</v>
      </c>
    </row>
    <row r="71" spans="1:6" hidden="1" x14ac:dyDescent="0.2">
      <c r="A71" s="136">
        <v>1800</v>
      </c>
      <c r="B71" s="137">
        <v>700376001</v>
      </c>
      <c r="C71" s="137" t="s">
        <v>6498</v>
      </c>
      <c r="D71" s="137" t="s">
        <v>7464</v>
      </c>
      <c r="E71" s="135">
        <v>40083000</v>
      </c>
      <c r="F71" s="135">
        <v>192398400</v>
      </c>
    </row>
    <row r="72" spans="1:6" hidden="1" x14ac:dyDescent="0.2">
      <c r="A72" s="136">
        <v>1800</v>
      </c>
      <c r="B72" s="137">
        <v>700376001</v>
      </c>
      <c r="C72" s="137" t="s">
        <v>6546</v>
      </c>
      <c r="D72" s="137" t="s">
        <v>7464</v>
      </c>
      <c r="E72" s="135">
        <v>80326332</v>
      </c>
      <c r="F72" s="135">
        <v>345369077</v>
      </c>
    </row>
    <row r="73" spans="1:6" hidden="1" x14ac:dyDescent="0.2">
      <c r="A73" s="136">
        <v>1800</v>
      </c>
      <c r="B73" s="137">
        <v>700376001</v>
      </c>
      <c r="C73" s="137" t="s">
        <v>6547</v>
      </c>
      <c r="D73" s="137" t="s">
        <v>7464</v>
      </c>
      <c r="E73" s="135">
        <v>23578424</v>
      </c>
      <c r="F73" s="135">
        <v>144029403</v>
      </c>
    </row>
    <row r="74" spans="1:6" hidden="1" x14ac:dyDescent="0.2">
      <c r="A74" s="136">
        <v>1800</v>
      </c>
      <c r="B74" s="137">
        <v>700376001</v>
      </c>
      <c r="C74" s="137" t="s">
        <v>7479</v>
      </c>
      <c r="D74" s="137" t="s">
        <v>7464</v>
      </c>
      <c r="E74" s="135">
        <v>52107900</v>
      </c>
      <c r="F74" s="135">
        <v>310402752</v>
      </c>
    </row>
    <row r="75" spans="1:6" hidden="1" x14ac:dyDescent="0.2">
      <c r="A75" s="136">
        <v>1950</v>
      </c>
      <c r="B75" s="137">
        <v>700175006</v>
      </c>
      <c r="C75" s="137" t="s">
        <v>6548</v>
      </c>
      <c r="D75" s="137" t="s">
        <v>6834</v>
      </c>
      <c r="E75" s="135">
        <v>0</v>
      </c>
      <c r="F75" s="135">
        <v>249937243</v>
      </c>
    </row>
    <row r="76" spans="1:6" hidden="1" x14ac:dyDescent="0.2">
      <c r="A76" s="136">
        <v>2150</v>
      </c>
      <c r="B76" s="137">
        <v>702670004</v>
      </c>
      <c r="C76" s="137" t="s">
        <v>211</v>
      </c>
      <c r="D76" s="137" t="s">
        <v>6835</v>
      </c>
      <c r="E76" s="135">
        <v>36506045</v>
      </c>
      <c r="F76" s="135">
        <v>277091448</v>
      </c>
    </row>
    <row r="77" spans="1:6" hidden="1" x14ac:dyDescent="0.2">
      <c r="A77" s="136">
        <v>2150</v>
      </c>
      <c r="B77" s="137">
        <v>702670004</v>
      </c>
      <c r="C77" s="137" t="s">
        <v>6492</v>
      </c>
      <c r="D77" s="137" t="s">
        <v>6835</v>
      </c>
      <c r="E77" s="135">
        <v>12757082</v>
      </c>
      <c r="F77" s="135">
        <v>68506066</v>
      </c>
    </row>
    <row r="78" spans="1:6" hidden="1" x14ac:dyDescent="0.2">
      <c r="A78" s="136">
        <v>2150</v>
      </c>
      <c r="B78" s="137">
        <v>702670004</v>
      </c>
      <c r="C78" s="137" t="s">
        <v>6519</v>
      </c>
      <c r="D78" s="137" t="s">
        <v>6835</v>
      </c>
      <c r="E78" s="135">
        <v>35432336</v>
      </c>
      <c r="F78" s="135">
        <v>270407499</v>
      </c>
    </row>
    <row r="79" spans="1:6" hidden="1" x14ac:dyDescent="0.2">
      <c r="A79" s="136">
        <v>2150</v>
      </c>
      <c r="B79" s="137">
        <v>702670004</v>
      </c>
      <c r="C79" s="137" t="s">
        <v>6549</v>
      </c>
      <c r="D79" s="137" t="s">
        <v>6835</v>
      </c>
      <c r="E79" s="135">
        <v>15998289</v>
      </c>
      <c r="F79" s="135">
        <v>112442729</v>
      </c>
    </row>
    <row r="80" spans="1:6" hidden="1" x14ac:dyDescent="0.2">
      <c r="A80" s="136">
        <v>2150</v>
      </c>
      <c r="B80" s="137">
        <v>702670004</v>
      </c>
      <c r="C80" s="137" t="s">
        <v>6550</v>
      </c>
      <c r="D80" s="137" t="s">
        <v>6835</v>
      </c>
      <c r="E80" s="135">
        <v>31799772</v>
      </c>
      <c r="F80" s="135">
        <v>139868684</v>
      </c>
    </row>
    <row r="81" spans="1:6" hidden="1" x14ac:dyDescent="0.2">
      <c r="A81" s="136">
        <v>2150</v>
      </c>
      <c r="B81" s="137">
        <v>702670004</v>
      </c>
      <c r="C81" s="137" t="s">
        <v>6551</v>
      </c>
      <c r="D81" s="137" t="s">
        <v>6835</v>
      </c>
      <c r="E81" s="135">
        <v>15244901</v>
      </c>
      <c r="F81" s="135">
        <v>47509887</v>
      </c>
    </row>
    <row r="82" spans="1:6" hidden="1" x14ac:dyDescent="0.2">
      <c r="A82" s="136">
        <v>2150</v>
      </c>
      <c r="B82" s="137">
        <v>702670004</v>
      </c>
      <c r="C82" s="137" t="s">
        <v>6552</v>
      </c>
      <c r="D82" s="137" t="s">
        <v>6835</v>
      </c>
      <c r="E82" s="135">
        <v>3457482</v>
      </c>
      <c r="F82" s="135">
        <v>28048937</v>
      </c>
    </row>
    <row r="83" spans="1:6" hidden="1" x14ac:dyDescent="0.2">
      <c r="A83" s="136">
        <v>2150</v>
      </c>
      <c r="B83" s="137">
        <v>702670004</v>
      </c>
      <c r="C83" s="137" t="s">
        <v>6525</v>
      </c>
      <c r="D83" s="137" t="s">
        <v>6835</v>
      </c>
      <c r="E83" s="135">
        <v>10012200</v>
      </c>
      <c r="F83" s="135">
        <v>49150847</v>
      </c>
    </row>
    <row r="84" spans="1:6" hidden="1" x14ac:dyDescent="0.2">
      <c r="A84" s="136">
        <v>2150</v>
      </c>
      <c r="B84" s="137">
        <v>702670004</v>
      </c>
      <c r="C84" s="137" t="s">
        <v>6491</v>
      </c>
      <c r="D84" s="137" t="s">
        <v>6835</v>
      </c>
      <c r="E84" s="135">
        <v>38653460</v>
      </c>
      <c r="F84" s="135">
        <v>244128998</v>
      </c>
    </row>
    <row r="85" spans="1:6" hidden="1" x14ac:dyDescent="0.2">
      <c r="A85" s="136">
        <v>2150</v>
      </c>
      <c r="B85" s="137">
        <v>702670004</v>
      </c>
      <c r="C85" s="137" t="s">
        <v>6554</v>
      </c>
      <c r="D85" s="137" t="s">
        <v>6835</v>
      </c>
      <c r="E85" s="135">
        <v>320664</v>
      </c>
      <c r="F85" s="135">
        <v>11051075</v>
      </c>
    </row>
    <row r="86" spans="1:6" hidden="1" x14ac:dyDescent="0.2">
      <c r="A86" s="136">
        <v>2150</v>
      </c>
      <c r="B86" s="137">
        <v>702670004</v>
      </c>
      <c r="C86" s="137" t="s">
        <v>70</v>
      </c>
      <c r="D86" s="137" t="s">
        <v>6835</v>
      </c>
      <c r="E86" s="135">
        <v>12024900</v>
      </c>
      <c r="F86" s="135">
        <v>86418948</v>
      </c>
    </row>
    <row r="87" spans="1:6" hidden="1" x14ac:dyDescent="0.2">
      <c r="A87" s="136">
        <v>2150</v>
      </c>
      <c r="B87" s="137">
        <v>702670004</v>
      </c>
      <c r="C87" s="137" t="s">
        <v>6535</v>
      </c>
      <c r="D87" s="137" t="s">
        <v>6835</v>
      </c>
      <c r="E87" s="135">
        <v>18307639</v>
      </c>
      <c r="F87" s="135">
        <v>132087043</v>
      </c>
    </row>
    <row r="88" spans="1:6" hidden="1" x14ac:dyDescent="0.2">
      <c r="A88" s="136">
        <v>2150</v>
      </c>
      <c r="B88" s="137">
        <v>702670004</v>
      </c>
      <c r="C88" s="137" t="s">
        <v>6555</v>
      </c>
      <c r="D88" s="137" t="s">
        <v>6835</v>
      </c>
      <c r="E88" s="135">
        <v>16120477</v>
      </c>
      <c r="F88" s="135">
        <v>156871570</v>
      </c>
    </row>
    <row r="89" spans="1:6" hidden="1" x14ac:dyDescent="0.2">
      <c r="A89" s="136">
        <v>2150</v>
      </c>
      <c r="B89" s="137">
        <v>702670004</v>
      </c>
      <c r="C89" s="137" t="s">
        <v>6508</v>
      </c>
      <c r="D89" s="137" t="s">
        <v>6835</v>
      </c>
      <c r="E89" s="135">
        <v>9595871</v>
      </c>
      <c r="F89" s="135">
        <v>47845190</v>
      </c>
    </row>
    <row r="90" spans="1:6" hidden="1" x14ac:dyDescent="0.2">
      <c r="A90" s="136">
        <v>2150</v>
      </c>
      <c r="B90" s="137">
        <v>702670004</v>
      </c>
      <c r="C90" s="137" t="s">
        <v>181</v>
      </c>
      <c r="D90" s="137" t="s">
        <v>6835</v>
      </c>
      <c r="E90" s="135">
        <v>5557642</v>
      </c>
      <c r="F90" s="135">
        <v>49467314</v>
      </c>
    </row>
    <row r="91" spans="1:6" hidden="1" x14ac:dyDescent="0.2">
      <c r="A91" s="136">
        <v>2150</v>
      </c>
      <c r="B91" s="137">
        <v>702670004</v>
      </c>
      <c r="C91" s="137" t="s">
        <v>7476</v>
      </c>
      <c r="D91" s="137" t="s">
        <v>6835</v>
      </c>
      <c r="E91" s="135">
        <v>6533529</v>
      </c>
      <c r="F91" s="135">
        <v>61465797</v>
      </c>
    </row>
    <row r="92" spans="1:6" hidden="1" x14ac:dyDescent="0.2">
      <c r="A92" s="136">
        <v>2260</v>
      </c>
      <c r="B92" s="137">
        <v>711620001</v>
      </c>
      <c r="C92" s="137" t="s">
        <v>6549</v>
      </c>
      <c r="D92" s="137" t="s">
        <v>6836</v>
      </c>
      <c r="E92" s="135">
        <v>0</v>
      </c>
      <c r="F92" s="135">
        <v>29652800</v>
      </c>
    </row>
    <row r="93" spans="1:6" hidden="1" x14ac:dyDescent="0.2">
      <c r="A93" s="136">
        <v>2260</v>
      </c>
      <c r="B93" s="137">
        <v>711620001</v>
      </c>
      <c r="C93" s="137" t="s">
        <v>6556</v>
      </c>
      <c r="D93" s="137" t="s">
        <v>6836</v>
      </c>
      <c r="E93" s="135">
        <v>57797100</v>
      </c>
      <c r="F93" s="135">
        <v>462762114</v>
      </c>
    </row>
    <row r="94" spans="1:6" hidden="1" x14ac:dyDescent="0.2">
      <c r="A94" s="136">
        <v>2260</v>
      </c>
      <c r="B94" s="137">
        <v>711620001</v>
      </c>
      <c r="C94" s="137" t="s">
        <v>6557</v>
      </c>
      <c r="D94" s="137" t="s">
        <v>6836</v>
      </c>
      <c r="E94" s="135">
        <v>0</v>
      </c>
      <c r="F94" s="135">
        <v>59002176</v>
      </c>
    </row>
    <row r="95" spans="1:6" hidden="1" x14ac:dyDescent="0.2">
      <c r="A95" s="136">
        <v>2260</v>
      </c>
      <c r="B95" s="137">
        <v>711620001</v>
      </c>
      <c r="C95" s="137" t="s">
        <v>6558</v>
      </c>
      <c r="D95" s="137" t="s">
        <v>6836</v>
      </c>
      <c r="E95" s="135">
        <v>5932284</v>
      </c>
      <c r="F95" s="135">
        <v>61888152</v>
      </c>
    </row>
    <row r="96" spans="1:6" hidden="1" x14ac:dyDescent="0.2">
      <c r="A96" s="136">
        <v>2260</v>
      </c>
      <c r="B96" s="137">
        <v>711620001</v>
      </c>
      <c r="C96" s="137" t="s">
        <v>6544</v>
      </c>
      <c r="D96" s="137" t="s">
        <v>6836</v>
      </c>
      <c r="E96" s="135">
        <v>7413200</v>
      </c>
      <c r="F96" s="135">
        <v>110901472</v>
      </c>
    </row>
    <row r="97" spans="1:6" hidden="1" x14ac:dyDescent="0.2">
      <c r="A97" s="136">
        <v>2330</v>
      </c>
      <c r="B97" s="137">
        <v>713523003</v>
      </c>
      <c r="C97" s="137" t="s">
        <v>6559</v>
      </c>
      <c r="D97" s="137" t="s">
        <v>6837</v>
      </c>
      <c r="E97" s="135">
        <v>13443063</v>
      </c>
      <c r="F97" s="135">
        <v>46808480</v>
      </c>
    </row>
    <row r="98" spans="1:6" hidden="1" x14ac:dyDescent="0.2">
      <c r="A98" s="136">
        <v>2330</v>
      </c>
      <c r="B98" s="137">
        <v>713523003</v>
      </c>
      <c r="C98" s="137" t="s">
        <v>6560</v>
      </c>
      <c r="D98" s="137" t="s">
        <v>6837</v>
      </c>
      <c r="E98" s="135">
        <v>9993856</v>
      </c>
      <c r="F98" s="135">
        <v>72610205</v>
      </c>
    </row>
    <row r="99" spans="1:6" hidden="1" x14ac:dyDescent="0.2">
      <c r="A99" s="136">
        <v>2330</v>
      </c>
      <c r="B99" s="137">
        <v>713523003</v>
      </c>
      <c r="C99" s="137" t="s">
        <v>6561</v>
      </c>
      <c r="D99" s="137" t="s">
        <v>6837</v>
      </c>
      <c r="E99" s="135">
        <v>36732382</v>
      </c>
      <c r="F99" s="135">
        <v>189593755</v>
      </c>
    </row>
    <row r="100" spans="1:6" hidden="1" x14ac:dyDescent="0.2">
      <c r="A100" s="136">
        <v>2330</v>
      </c>
      <c r="B100" s="137">
        <v>713523003</v>
      </c>
      <c r="C100" s="137" t="s">
        <v>6501</v>
      </c>
      <c r="D100" s="137" t="s">
        <v>6837</v>
      </c>
      <c r="E100" s="135">
        <v>18277848</v>
      </c>
      <c r="F100" s="135">
        <v>91389216</v>
      </c>
    </row>
    <row r="101" spans="1:6" hidden="1" x14ac:dyDescent="0.2">
      <c r="A101" s="136">
        <v>2330</v>
      </c>
      <c r="B101" s="137">
        <v>713523003</v>
      </c>
      <c r="C101" s="137" t="s">
        <v>6562</v>
      </c>
      <c r="D101" s="137" t="s">
        <v>6837</v>
      </c>
      <c r="E101" s="135">
        <v>8401914</v>
      </c>
      <c r="F101" s="135">
        <v>70399175</v>
      </c>
    </row>
    <row r="102" spans="1:6" hidden="1" x14ac:dyDescent="0.2">
      <c r="A102" s="136">
        <v>2330</v>
      </c>
      <c r="B102" s="137">
        <v>713523003</v>
      </c>
      <c r="C102" s="137" t="s">
        <v>6524</v>
      </c>
      <c r="D102" s="137" t="s">
        <v>6837</v>
      </c>
      <c r="E102" s="135">
        <v>0</v>
      </c>
      <c r="F102" s="135">
        <v>38915506</v>
      </c>
    </row>
    <row r="103" spans="1:6" hidden="1" x14ac:dyDescent="0.2">
      <c r="A103" s="136">
        <v>2330</v>
      </c>
      <c r="B103" s="137">
        <v>713523003</v>
      </c>
      <c r="C103" s="137" t="s">
        <v>6525</v>
      </c>
      <c r="D103" s="137" t="s">
        <v>6837</v>
      </c>
      <c r="E103" s="135">
        <v>57133015</v>
      </c>
      <c r="F103" s="135">
        <v>444223995</v>
      </c>
    </row>
    <row r="104" spans="1:6" hidden="1" x14ac:dyDescent="0.2">
      <c r="A104" s="136">
        <v>2330</v>
      </c>
      <c r="B104" s="137">
        <v>713523003</v>
      </c>
      <c r="C104" s="137" t="s">
        <v>6563</v>
      </c>
      <c r="D104" s="137" t="s">
        <v>6837</v>
      </c>
      <c r="E104" s="135">
        <v>9353149</v>
      </c>
      <c r="F104" s="135">
        <v>162955675</v>
      </c>
    </row>
    <row r="105" spans="1:6" hidden="1" x14ac:dyDescent="0.2">
      <c r="A105" s="136">
        <v>2330</v>
      </c>
      <c r="B105" s="137">
        <v>713523003</v>
      </c>
      <c r="C105" s="137" t="s">
        <v>6514</v>
      </c>
      <c r="D105" s="137" t="s">
        <v>6837</v>
      </c>
      <c r="E105" s="135">
        <v>20606799</v>
      </c>
      <c r="F105" s="135">
        <v>158653016</v>
      </c>
    </row>
    <row r="106" spans="1:6" hidden="1" x14ac:dyDescent="0.2">
      <c r="A106" s="136">
        <v>2330</v>
      </c>
      <c r="B106" s="137">
        <v>713523003</v>
      </c>
      <c r="C106" s="137" t="s">
        <v>7480</v>
      </c>
      <c r="D106" s="137" t="s">
        <v>6837</v>
      </c>
      <c r="E106" s="135">
        <v>12028004</v>
      </c>
      <c r="F106" s="135">
        <v>119926282</v>
      </c>
    </row>
    <row r="107" spans="1:6" hidden="1" x14ac:dyDescent="0.2">
      <c r="A107" s="136">
        <v>2450</v>
      </c>
      <c r="B107" s="137">
        <v>700028100</v>
      </c>
      <c r="C107" s="137" t="s">
        <v>6521</v>
      </c>
      <c r="D107" s="137" t="s">
        <v>6838</v>
      </c>
      <c r="E107" s="135">
        <v>24369651</v>
      </c>
      <c r="F107" s="135">
        <v>135412019</v>
      </c>
    </row>
    <row r="108" spans="1:6" hidden="1" x14ac:dyDescent="0.2">
      <c r="A108" s="136">
        <v>2450</v>
      </c>
      <c r="B108" s="137">
        <v>700028100</v>
      </c>
      <c r="C108" s="137" t="s">
        <v>6564</v>
      </c>
      <c r="D108" s="137" t="s">
        <v>6838</v>
      </c>
      <c r="E108" s="135">
        <v>9439934</v>
      </c>
      <c r="F108" s="135">
        <v>191849289</v>
      </c>
    </row>
    <row r="109" spans="1:6" hidden="1" x14ac:dyDescent="0.2">
      <c r="A109" s="136">
        <v>2550</v>
      </c>
      <c r="B109" s="137">
        <v>708781002</v>
      </c>
      <c r="C109" s="137" t="s">
        <v>6565</v>
      </c>
      <c r="D109" s="137" t="s">
        <v>6839</v>
      </c>
      <c r="E109" s="135">
        <v>0</v>
      </c>
      <c r="F109" s="135">
        <v>145071907</v>
      </c>
    </row>
    <row r="110" spans="1:6" hidden="1" x14ac:dyDescent="0.2">
      <c r="A110" s="136">
        <v>2550</v>
      </c>
      <c r="B110" s="137">
        <v>708781002</v>
      </c>
      <c r="C110" s="137" t="s">
        <v>229</v>
      </c>
      <c r="D110" s="137" t="s">
        <v>6839</v>
      </c>
      <c r="E110" s="135">
        <v>0</v>
      </c>
      <c r="F110" s="135">
        <v>44833143</v>
      </c>
    </row>
    <row r="111" spans="1:6" hidden="1" x14ac:dyDescent="0.2">
      <c r="A111" s="136">
        <v>3200</v>
      </c>
      <c r="B111" s="137">
        <v>709963007</v>
      </c>
      <c r="C111" s="137" t="s">
        <v>6566</v>
      </c>
      <c r="D111" s="137" t="s">
        <v>6840</v>
      </c>
      <c r="E111" s="135">
        <v>10052299</v>
      </c>
      <c r="F111" s="135">
        <v>89452844</v>
      </c>
    </row>
    <row r="112" spans="1:6" hidden="1" x14ac:dyDescent="0.2">
      <c r="A112" s="136">
        <v>3200</v>
      </c>
      <c r="B112" s="137">
        <v>709963007</v>
      </c>
      <c r="C112" s="137" t="s">
        <v>6534</v>
      </c>
      <c r="D112" s="137" t="s">
        <v>6840</v>
      </c>
      <c r="E112" s="135">
        <v>21184512</v>
      </c>
      <c r="F112" s="135">
        <v>204147467</v>
      </c>
    </row>
    <row r="113" spans="1:6" hidden="1" x14ac:dyDescent="0.2">
      <c r="A113" s="136">
        <v>3200</v>
      </c>
      <c r="B113" s="137">
        <v>709963007</v>
      </c>
      <c r="C113" s="137" t="s">
        <v>7481</v>
      </c>
      <c r="D113" s="137" t="s">
        <v>6840</v>
      </c>
      <c r="E113" s="135">
        <v>11709408</v>
      </c>
      <c r="F113" s="135">
        <v>87235100</v>
      </c>
    </row>
    <row r="114" spans="1:6" hidden="1" x14ac:dyDescent="0.2">
      <c r="A114" s="136">
        <v>3200</v>
      </c>
      <c r="B114" s="137">
        <v>709963007</v>
      </c>
      <c r="C114" s="137" t="s">
        <v>7482</v>
      </c>
      <c r="D114" s="137" t="s">
        <v>6840</v>
      </c>
      <c r="E114" s="135">
        <v>4373787</v>
      </c>
      <c r="F114" s="135">
        <v>67298917</v>
      </c>
    </row>
    <row r="115" spans="1:6" hidden="1" x14ac:dyDescent="0.2">
      <c r="A115" s="136">
        <v>3450</v>
      </c>
      <c r="B115" s="137">
        <v>705121001</v>
      </c>
      <c r="C115" s="137" t="s">
        <v>6568</v>
      </c>
      <c r="D115" s="137" t="s">
        <v>6841</v>
      </c>
      <c r="E115" s="135">
        <v>0</v>
      </c>
      <c r="F115" s="135">
        <v>217469983</v>
      </c>
    </row>
    <row r="116" spans="1:6" hidden="1" x14ac:dyDescent="0.2">
      <c r="A116" s="136">
        <v>3450</v>
      </c>
      <c r="B116" s="137">
        <v>705121001</v>
      </c>
      <c r="C116" s="137" t="s">
        <v>6569</v>
      </c>
      <c r="D116" s="137" t="s">
        <v>6841</v>
      </c>
      <c r="E116" s="135">
        <v>0</v>
      </c>
      <c r="F116" s="135">
        <v>54037583</v>
      </c>
    </row>
    <row r="117" spans="1:6" hidden="1" x14ac:dyDescent="0.2">
      <c r="A117" s="136">
        <v>3650</v>
      </c>
      <c r="B117" s="137">
        <v>714041002</v>
      </c>
      <c r="C117" s="137" t="s">
        <v>6570</v>
      </c>
      <c r="D117" s="137" t="s">
        <v>6842</v>
      </c>
      <c r="E117" s="135">
        <v>42864502</v>
      </c>
      <c r="F117" s="135">
        <v>384178482</v>
      </c>
    </row>
    <row r="118" spans="1:6" hidden="1" x14ac:dyDescent="0.2">
      <c r="A118" s="136">
        <v>3800</v>
      </c>
      <c r="B118" s="137">
        <v>700177300</v>
      </c>
      <c r="C118" s="137" t="s">
        <v>6518</v>
      </c>
      <c r="D118" s="137" t="s">
        <v>7465</v>
      </c>
      <c r="E118" s="135">
        <v>28153756</v>
      </c>
      <c r="F118" s="135">
        <v>201720142</v>
      </c>
    </row>
    <row r="119" spans="1:6" hidden="1" x14ac:dyDescent="0.2">
      <c r="A119" s="136">
        <v>3800</v>
      </c>
      <c r="B119" s="137">
        <v>700177300</v>
      </c>
      <c r="C119" s="137" t="s">
        <v>148</v>
      </c>
      <c r="D119" s="137" t="s">
        <v>7465</v>
      </c>
      <c r="E119" s="135">
        <v>112506608</v>
      </c>
      <c r="F119" s="135">
        <v>726388447</v>
      </c>
    </row>
    <row r="120" spans="1:6" hidden="1" x14ac:dyDescent="0.2">
      <c r="A120" s="136">
        <v>3800</v>
      </c>
      <c r="B120" s="137">
        <v>700177300</v>
      </c>
      <c r="C120" s="137" t="s">
        <v>6550</v>
      </c>
      <c r="D120" s="137" t="s">
        <v>7465</v>
      </c>
      <c r="E120" s="135">
        <v>101591411</v>
      </c>
      <c r="F120" s="135">
        <v>770324115</v>
      </c>
    </row>
    <row r="121" spans="1:6" hidden="1" x14ac:dyDescent="0.2">
      <c r="A121" s="136">
        <v>3800</v>
      </c>
      <c r="B121" s="137">
        <v>700177300</v>
      </c>
      <c r="C121" s="137" t="s">
        <v>6542</v>
      </c>
      <c r="D121" s="137" t="s">
        <v>7465</v>
      </c>
      <c r="E121" s="135">
        <v>30169581</v>
      </c>
      <c r="F121" s="135">
        <v>185258632</v>
      </c>
    </row>
    <row r="122" spans="1:6" hidden="1" x14ac:dyDescent="0.2">
      <c r="A122" s="136">
        <v>3800</v>
      </c>
      <c r="B122" s="137">
        <v>700177300</v>
      </c>
      <c r="C122" s="137" t="s">
        <v>6571</v>
      </c>
      <c r="D122" s="137" t="s">
        <v>7465</v>
      </c>
      <c r="E122" s="135">
        <v>49049649</v>
      </c>
      <c r="F122" s="135">
        <v>364586622</v>
      </c>
    </row>
    <row r="123" spans="1:6" hidden="1" x14ac:dyDescent="0.2">
      <c r="A123" s="136">
        <v>3842</v>
      </c>
      <c r="B123" s="137">
        <v>719400000</v>
      </c>
      <c r="C123" s="137" t="s">
        <v>6522</v>
      </c>
      <c r="D123" s="137" t="s">
        <v>6843</v>
      </c>
      <c r="E123" s="135">
        <v>0</v>
      </c>
      <c r="F123" s="135">
        <v>27126798</v>
      </c>
    </row>
    <row r="124" spans="1:6" hidden="1" x14ac:dyDescent="0.2">
      <c r="A124" s="136">
        <v>3842</v>
      </c>
      <c r="B124" s="137">
        <v>719400000</v>
      </c>
      <c r="C124" s="137" t="s">
        <v>6572</v>
      </c>
      <c r="D124" s="137" t="s">
        <v>6843</v>
      </c>
      <c r="E124" s="135">
        <v>11018084</v>
      </c>
      <c r="F124" s="135">
        <v>93231918</v>
      </c>
    </row>
    <row r="125" spans="1:6" hidden="1" x14ac:dyDescent="0.2">
      <c r="A125" s="136">
        <v>3842</v>
      </c>
      <c r="B125" s="137">
        <v>719400000</v>
      </c>
      <c r="C125" s="137" t="s">
        <v>6507</v>
      </c>
      <c r="D125" s="137" t="s">
        <v>6843</v>
      </c>
      <c r="E125" s="135">
        <v>83674023</v>
      </c>
      <c r="F125" s="135">
        <v>550314394</v>
      </c>
    </row>
    <row r="126" spans="1:6" hidden="1" x14ac:dyDescent="0.2">
      <c r="A126" s="136">
        <v>3842</v>
      </c>
      <c r="B126" s="137">
        <v>719400000</v>
      </c>
      <c r="C126" s="137" t="s">
        <v>6573</v>
      </c>
      <c r="D126" s="137" t="s">
        <v>6843</v>
      </c>
      <c r="E126" s="135">
        <v>796488</v>
      </c>
      <c r="F126" s="135">
        <v>63851788</v>
      </c>
    </row>
    <row r="127" spans="1:6" hidden="1" x14ac:dyDescent="0.2">
      <c r="A127" s="136">
        <v>3842</v>
      </c>
      <c r="B127" s="137">
        <v>719400000</v>
      </c>
      <c r="C127" s="137" t="s">
        <v>6574</v>
      </c>
      <c r="D127" s="137" t="s">
        <v>6843</v>
      </c>
      <c r="E127" s="135">
        <v>36555696</v>
      </c>
      <c r="F127" s="135">
        <v>299042154</v>
      </c>
    </row>
    <row r="128" spans="1:6" hidden="1" x14ac:dyDescent="0.2">
      <c r="A128" s="136">
        <v>3842</v>
      </c>
      <c r="B128" s="137">
        <v>719400000</v>
      </c>
      <c r="C128" s="137" t="s">
        <v>6575</v>
      </c>
      <c r="D128" s="137" t="s">
        <v>6843</v>
      </c>
      <c r="E128" s="135">
        <v>26993013</v>
      </c>
      <c r="F128" s="135">
        <v>274370291</v>
      </c>
    </row>
    <row r="129" spans="1:6" hidden="1" x14ac:dyDescent="0.2">
      <c r="A129" s="136">
        <v>3842</v>
      </c>
      <c r="B129" s="137">
        <v>719400000</v>
      </c>
      <c r="C129" s="137" t="s">
        <v>6541</v>
      </c>
      <c r="D129" s="137" t="s">
        <v>6843</v>
      </c>
      <c r="E129" s="135">
        <v>6220192</v>
      </c>
      <c r="F129" s="135">
        <v>207151708</v>
      </c>
    </row>
    <row r="130" spans="1:6" hidden="1" x14ac:dyDescent="0.2">
      <c r="A130" s="136">
        <v>3842</v>
      </c>
      <c r="B130" s="137">
        <v>719400000</v>
      </c>
      <c r="C130" s="137" t="s">
        <v>6555</v>
      </c>
      <c r="D130" s="137" t="s">
        <v>6843</v>
      </c>
      <c r="E130" s="135">
        <v>30796846</v>
      </c>
      <c r="F130" s="135">
        <v>167248519</v>
      </c>
    </row>
    <row r="131" spans="1:6" hidden="1" x14ac:dyDescent="0.2">
      <c r="A131" s="136">
        <v>3842</v>
      </c>
      <c r="B131" s="137">
        <v>719400000</v>
      </c>
      <c r="C131" s="137" t="s">
        <v>5595</v>
      </c>
      <c r="D131" s="137" t="s">
        <v>6843</v>
      </c>
      <c r="E131" s="135">
        <v>21074521</v>
      </c>
      <c r="F131" s="135">
        <v>149318560</v>
      </c>
    </row>
    <row r="132" spans="1:6" hidden="1" x14ac:dyDescent="0.2">
      <c r="A132" s="136">
        <v>3842</v>
      </c>
      <c r="B132" s="137">
        <v>719400000</v>
      </c>
      <c r="C132" s="137" t="s">
        <v>6544</v>
      </c>
      <c r="D132" s="137" t="s">
        <v>6843</v>
      </c>
      <c r="E132" s="135">
        <v>7954191</v>
      </c>
      <c r="F132" s="135">
        <v>93772669</v>
      </c>
    </row>
    <row r="133" spans="1:6" hidden="1" x14ac:dyDescent="0.2">
      <c r="A133" s="136">
        <v>3846</v>
      </c>
      <c r="B133" s="137">
        <v>800665612</v>
      </c>
      <c r="C133" s="137" t="s">
        <v>6521</v>
      </c>
      <c r="D133" s="137" t="s">
        <v>6844</v>
      </c>
      <c r="E133" s="135">
        <v>3559660</v>
      </c>
      <c r="F133" s="135">
        <v>56954573</v>
      </c>
    </row>
    <row r="134" spans="1:6" hidden="1" x14ac:dyDescent="0.2">
      <c r="A134" s="136">
        <v>3848</v>
      </c>
      <c r="B134" s="137">
        <v>702085047</v>
      </c>
      <c r="C134" s="137" t="s">
        <v>6535</v>
      </c>
      <c r="D134" s="137" t="s">
        <v>6845</v>
      </c>
      <c r="E134" s="135">
        <v>0</v>
      </c>
      <c r="F134" s="135">
        <v>50429984</v>
      </c>
    </row>
    <row r="135" spans="1:6" hidden="1" x14ac:dyDescent="0.2">
      <c r="A135" s="136">
        <v>3950</v>
      </c>
      <c r="B135" s="137">
        <v>814968006</v>
      </c>
      <c r="C135" s="137" t="s">
        <v>6572</v>
      </c>
      <c r="D135" s="137" t="s">
        <v>6847</v>
      </c>
      <c r="E135" s="135">
        <v>54410153</v>
      </c>
      <c r="F135" s="135">
        <v>130209750</v>
      </c>
    </row>
    <row r="136" spans="1:6" hidden="1" x14ac:dyDescent="0.2">
      <c r="A136" s="136">
        <v>3950</v>
      </c>
      <c r="B136" s="137">
        <v>814968006</v>
      </c>
      <c r="C136" s="137" t="s">
        <v>6525</v>
      </c>
      <c r="D136" s="137" t="s">
        <v>6847</v>
      </c>
      <c r="E136" s="135">
        <v>33898525</v>
      </c>
      <c r="F136" s="135">
        <v>227312563</v>
      </c>
    </row>
    <row r="137" spans="1:6" hidden="1" x14ac:dyDescent="0.2">
      <c r="A137" s="136">
        <v>3950</v>
      </c>
      <c r="B137" s="137">
        <v>814968006</v>
      </c>
      <c r="C137" s="137" t="s">
        <v>70</v>
      </c>
      <c r="D137" s="137" t="s">
        <v>6847</v>
      </c>
      <c r="E137" s="135">
        <v>10980856</v>
      </c>
      <c r="F137" s="135">
        <v>22779222</v>
      </c>
    </row>
    <row r="138" spans="1:6" hidden="1" x14ac:dyDescent="0.2">
      <c r="A138" s="136">
        <v>4100</v>
      </c>
      <c r="B138" s="137">
        <v>707182008</v>
      </c>
      <c r="C138" s="137" t="s">
        <v>6508</v>
      </c>
      <c r="D138" s="137" t="s">
        <v>6848</v>
      </c>
      <c r="E138" s="135">
        <v>0</v>
      </c>
      <c r="F138" s="135">
        <v>37277791</v>
      </c>
    </row>
    <row r="139" spans="1:6" hidden="1" x14ac:dyDescent="0.2">
      <c r="A139" s="136">
        <v>4250</v>
      </c>
      <c r="B139" s="137" t="s">
        <v>6427</v>
      </c>
      <c r="C139" s="137" t="s">
        <v>6515</v>
      </c>
      <c r="D139" s="137" t="s">
        <v>6849</v>
      </c>
      <c r="E139" s="135">
        <v>10893991</v>
      </c>
      <c r="F139" s="135">
        <v>85746598</v>
      </c>
    </row>
    <row r="140" spans="1:6" hidden="1" x14ac:dyDescent="0.2">
      <c r="A140" s="136">
        <v>4250</v>
      </c>
      <c r="B140" s="137" t="s">
        <v>6427</v>
      </c>
      <c r="C140" s="137" t="s">
        <v>6492</v>
      </c>
      <c r="D140" s="137" t="s">
        <v>6849</v>
      </c>
      <c r="E140" s="135">
        <v>117872829</v>
      </c>
      <c r="F140" s="135">
        <v>542002249</v>
      </c>
    </row>
    <row r="141" spans="1:6" hidden="1" x14ac:dyDescent="0.2">
      <c r="A141" s="136">
        <v>4250</v>
      </c>
      <c r="B141" s="137" t="s">
        <v>6427</v>
      </c>
      <c r="C141" s="137" t="s">
        <v>6509</v>
      </c>
      <c r="D141" s="137" t="s">
        <v>6849</v>
      </c>
      <c r="E141" s="135">
        <v>37620160</v>
      </c>
      <c r="F141" s="135">
        <v>216761676</v>
      </c>
    </row>
    <row r="142" spans="1:6" hidden="1" x14ac:dyDescent="0.2">
      <c r="A142" s="136">
        <v>4250</v>
      </c>
      <c r="B142" s="137" t="s">
        <v>6427</v>
      </c>
      <c r="C142" s="137" t="s">
        <v>6504</v>
      </c>
      <c r="D142" s="137" t="s">
        <v>6849</v>
      </c>
      <c r="E142" s="135">
        <v>32066400</v>
      </c>
      <c r="F142" s="135">
        <v>149269092</v>
      </c>
    </row>
    <row r="143" spans="1:6" hidden="1" x14ac:dyDescent="0.2">
      <c r="A143" s="136">
        <v>4250</v>
      </c>
      <c r="B143" s="137" t="s">
        <v>6427</v>
      </c>
      <c r="C143" s="137" t="s">
        <v>6493</v>
      </c>
      <c r="D143" s="137" t="s">
        <v>6849</v>
      </c>
      <c r="E143" s="135">
        <v>54921214</v>
      </c>
      <c r="F143" s="135">
        <v>569303436</v>
      </c>
    </row>
    <row r="144" spans="1:6" hidden="1" x14ac:dyDescent="0.2">
      <c r="A144" s="136">
        <v>4250</v>
      </c>
      <c r="B144" s="137" t="s">
        <v>6427</v>
      </c>
      <c r="C144" s="137" t="s">
        <v>6577</v>
      </c>
      <c r="D144" s="137" t="s">
        <v>6849</v>
      </c>
      <c r="E144" s="135">
        <v>27916387</v>
      </c>
      <c r="F144" s="135">
        <v>195890081</v>
      </c>
    </row>
    <row r="145" spans="1:6" hidden="1" x14ac:dyDescent="0.2">
      <c r="A145" s="136">
        <v>4250</v>
      </c>
      <c r="B145" s="137" t="s">
        <v>6427</v>
      </c>
      <c r="C145" s="137" t="s">
        <v>6578</v>
      </c>
      <c r="D145" s="137" t="s">
        <v>6849</v>
      </c>
      <c r="E145" s="135">
        <v>4732380</v>
      </c>
      <c r="F145" s="135">
        <v>44298180</v>
      </c>
    </row>
    <row r="146" spans="1:6" hidden="1" x14ac:dyDescent="0.2">
      <c r="A146" s="136">
        <v>4250</v>
      </c>
      <c r="B146" s="137" t="s">
        <v>6427</v>
      </c>
      <c r="C146" s="137" t="s">
        <v>6516</v>
      </c>
      <c r="D146" s="137" t="s">
        <v>6849</v>
      </c>
      <c r="E146" s="135">
        <v>7944192</v>
      </c>
      <c r="F146" s="135">
        <v>63553504</v>
      </c>
    </row>
    <row r="147" spans="1:6" hidden="1" x14ac:dyDescent="0.2">
      <c r="A147" s="136">
        <v>4250</v>
      </c>
      <c r="B147" s="137" t="s">
        <v>6427</v>
      </c>
      <c r="C147" s="137" t="s">
        <v>6579</v>
      </c>
      <c r="D147" s="137" t="s">
        <v>6849</v>
      </c>
      <c r="E147" s="135">
        <v>32222801</v>
      </c>
      <c r="F147" s="135">
        <v>272685215</v>
      </c>
    </row>
    <row r="148" spans="1:6" hidden="1" x14ac:dyDescent="0.2">
      <c r="A148" s="136">
        <v>4250</v>
      </c>
      <c r="B148" s="137" t="s">
        <v>6427</v>
      </c>
      <c r="C148" s="137" t="s">
        <v>6500</v>
      </c>
      <c r="D148" s="137" t="s">
        <v>6849</v>
      </c>
      <c r="E148" s="135">
        <v>19782900</v>
      </c>
      <c r="F148" s="135">
        <v>95345820</v>
      </c>
    </row>
    <row r="149" spans="1:6" hidden="1" x14ac:dyDescent="0.2">
      <c r="A149" s="136">
        <v>4250</v>
      </c>
      <c r="B149" s="137" t="s">
        <v>6427</v>
      </c>
      <c r="C149" s="137" t="s">
        <v>6561</v>
      </c>
      <c r="D149" s="137" t="s">
        <v>6849</v>
      </c>
      <c r="E149" s="135">
        <v>2558899</v>
      </c>
      <c r="F149" s="135">
        <v>21750630</v>
      </c>
    </row>
    <row r="150" spans="1:6" hidden="1" x14ac:dyDescent="0.2">
      <c r="A150" s="136">
        <v>4250</v>
      </c>
      <c r="B150" s="137" t="s">
        <v>6427</v>
      </c>
      <c r="C150" s="137" t="s">
        <v>6501</v>
      </c>
      <c r="D150" s="137" t="s">
        <v>6849</v>
      </c>
      <c r="E150" s="135">
        <v>2924456</v>
      </c>
      <c r="F150" s="135">
        <v>25954555</v>
      </c>
    </row>
    <row r="151" spans="1:6" hidden="1" x14ac:dyDescent="0.2">
      <c r="A151" s="136">
        <v>4250</v>
      </c>
      <c r="B151" s="137" t="s">
        <v>6427</v>
      </c>
      <c r="C151" s="137" t="s">
        <v>6556</v>
      </c>
      <c r="D151" s="137" t="s">
        <v>6849</v>
      </c>
      <c r="E151" s="135">
        <v>24049800</v>
      </c>
      <c r="F151" s="135">
        <v>79845336</v>
      </c>
    </row>
    <row r="152" spans="1:6" hidden="1" x14ac:dyDescent="0.2">
      <c r="A152" s="136">
        <v>4250</v>
      </c>
      <c r="B152" s="137" t="s">
        <v>6427</v>
      </c>
      <c r="C152" s="137" t="s">
        <v>6580</v>
      </c>
      <c r="D152" s="137" t="s">
        <v>6849</v>
      </c>
      <c r="E152" s="135">
        <v>7075296</v>
      </c>
      <c r="F152" s="135">
        <v>69868534</v>
      </c>
    </row>
    <row r="153" spans="1:6" hidden="1" x14ac:dyDescent="0.2">
      <c r="A153" s="136">
        <v>4250</v>
      </c>
      <c r="B153" s="137" t="s">
        <v>6427</v>
      </c>
      <c r="C153" s="137" t="s">
        <v>6581</v>
      </c>
      <c r="D153" s="137" t="s">
        <v>6849</v>
      </c>
      <c r="E153" s="135">
        <v>3509719</v>
      </c>
      <c r="F153" s="135">
        <v>29288012</v>
      </c>
    </row>
    <row r="154" spans="1:6" hidden="1" x14ac:dyDescent="0.2">
      <c r="A154" s="136">
        <v>4250</v>
      </c>
      <c r="B154" s="137" t="s">
        <v>6427</v>
      </c>
      <c r="C154" s="137" t="s">
        <v>6576</v>
      </c>
      <c r="D154" s="137" t="s">
        <v>6849</v>
      </c>
      <c r="E154" s="135">
        <v>3103200</v>
      </c>
      <c r="F154" s="135">
        <v>71063280</v>
      </c>
    </row>
    <row r="155" spans="1:6" hidden="1" x14ac:dyDescent="0.2">
      <c r="A155" s="136">
        <v>4250</v>
      </c>
      <c r="B155" s="137" t="s">
        <v>6427</v>
      </c>
      <c r="C155" s="137" t="s">
        <v>6582</v>
      </c>
      <c r="D155" s="137" t="s">
        <v>6849</v>
      </c>
      <c r="E155" s="135">
        <v>7871267</v>
      </c>
      <c r="F155" s="135">
        <v>54847687</v>
      </c>
    </row>
    <row r="156" spans="1:6" hidden="1" x14ac:dyDescent="0.2">
      <c r="A156" s="136">
        <v>4250</v>
      </c>
      <c r="B156" s="137" t="s">
        <v>6427</v>
      </c>
      <c r="C156" s="137" t="s">
        <v>6551</v>
      </c>
      <c r="D156" s="137" t="s">
        <v>6849</v>
      </c>
      <c r="E156" s="135">
        <v>56116200</v>
      </c>
      <c r="F156" s="135">
        <v>188871096</v>
      </c>
    </row>
    <row r="157" spans="1:6" hidden="1" x14ac:dyDescent="0.2">
      <c r="A157" s="136">
        <v>4250</v>
      </c>
      <c r="B157" s="137" t="s">
        <v>6427</v>
      </c>
      <c r="C157" s="137" t="s">
        <v>6583</v>
      </c>
      <c r="D157" s="137" t="s">
        <v>6849</v>
      </c>
      <c r="E157" s="135">
        <v>8016600</v>
      </c>
      <c r="F157" s="135">
        <v>64132800</v>
      </c>
    </row>
    <row r="158" spans="1:6" hidden="1" x14ac:dyDescent="0.2">
      <c r="A158" s="136">
        <v>4250</v>
      </c>
      <c r="B158" s="137" t="s">
        <v>6427</v>
      </c>
      <c r="C158" s="137" t="s">
        <v>6548</v>
      </c>
      <c r="D158" s="137" t="s">
        <v>6849</v>
      </c>
      <c r="E158" s="135">
        <v>16033200</v>
      </c>
      <c r="F158" s="135">
        <v>167386608</v>
      </c>
    </row>
    <row r="159" spans="1:6" hidden="1" x14ac:dyDescent="0.2">
      <c r="A159" s="136">
        <v>4250</v>
      </c>
      <c r="B159" s="137" t="s">
        <v>6427</v>
      </c>
      <c r="C159" s="137" t="s">
        <v>6584</v>
      </c>
      <c r="D159" s="137" t="s">
        <v>6849</v>
      </c>
      <c r="E159" s="135">
        <v>15826320</v>
      </c>
      <c r="F159" s="135">
        <v>133825499</v>
      </c>
    </row>
    <row r="160" spans="1:6" hidden="1" x14ac:dyDescent="0.2">
      <c r="A160" s="136">
        <v>4250</v>
      </c>
      <c r="B160" s="137" t="s">
        <v>6427</v>
      </c>
      <c r="C160" s="137" t="s">
        <v>6585</v>
      </c>
      <c r="D160" s="137" t="s">
        <v>6849</v>
      </c>
      <c r="E160" s="135">
        <v>0</v>
      </c>
      <c r="F160" s="135">
        <v>30213683</v>
      </c>
    </row>
    <row r="161" spans="1:6" hidden="1" x14ac:dyDescent="0.2">
      <c r="A161" s="136">
        <v>4250</v>
      </c>
      <c r="B161" s="137" t="s">
        <v>6427</v>
      </c>
      <c r="C161" s="137" t="s">
        <v>6557</v>
      </c>
      <c r="D161" s="137" t="s">
        <v>6849</v>
      </c>
      <c r="E161" s="135">
        <v>44091300</v>
      </c>
      <c r="F161" s="135">
        <v>217570524</v>
      </c>
    </row>
    <row r="162" spans="1:6" hidden="1" x14ac:dyDescent="0.2">
      <c r="A162" s="136">
        <v>4250</v>
      </c>
      <c r="B162" s="137" t="s">
        <v>6427</v>
      </c>
      <c r="C162" s="137" t="s">
        <v>6586</v>
      </c>
      <c r="D162" s="137" t="s">
        <v>6849</v>
      </c>
      <c r="E162" s="135">
        <v>12015591</v>
      </c>
      <c r="F162" s="135">
        <v>92081889</v>
      </c>
    </row>
    <row r="163" spans="1:6" hidden="1" x14ac:dyDescent="0.2">
      <c r="A163" s="136">
        <v>4250</v>
      </c>
      <c r="B163" s="137" t="s">
        <v>6427</v>
      </c>
      <c r="C163" s="137" t="s">
        <v>6491</v>
      </c>
      <c r="D163" s="137" t="s">
        <v>6849</v>
      </c>
      <c r="E163" s="135">
        <v>100300611</v>
      </c>
      <c r="F163" s="135">
        <v>678684482</v>
      </c>
    </row>
    <row r="164" spans="1:6" hidden="1" x14ac:dyDescent="0.2">
      <c r="A164" s="136">
        <v>4250</v>
      </c>
      <c r="B164" s="137" t="s">
        <v>6427</v>
      </c>
      <c r="C164" s="137" t="s">
        <v>6563</v>
      </c>
      <c r="D164" s="137" t="s">
        <v>6849</v>
      </c>
      <c r="E164" s="135">
        <v>41396734</v>
      </c>
      <c r="F164" s="135">
        <v>276025319</v>
      </c>
    </row>
    <row r="165" spans="1:6" hidden="1" x14ac:dyDescent="0.2">
      <c r="A165" s="136">
        <v>4250</v>
      </c>
      <c r="B165" s="137" t="s">
        <v>6427</v>
      </c>
      <c r="C165" s="137" t="s">
        <v>6531</v>
      </c>
      <c r="D165" s="137" t="s">
        <v>6849</v>
      </c>
      <c r="E165" s="135">
        <v>9551650</v>
      </c>
      <c r="F165" s="135">
        <v>85283619</v>
      </c>
    </row>
    <row r="166" spans="1:6" hidden="1" x14ac:dyDescent="0.2">
      <c r="A166" s="136">
        <v>4250</v>
      </c>
      <c r="B166" s="137" t="s">
        <v>6427</v>
      </c>
      <c r="C166" s="137" t="s">
        <v>6650</v>
      </c>
      <c r="D166" s="137" t="s">
        <v>6849</v>
      </c>
      <c r="E166" s="135">
        <v>4447920</v>
      </c>
      <c r="F166" s="135">
        <v>35712660</v>
      </c>
    </row>
    <row r="167" spans="1:6" hidden="1" x14ac:dyDescent="0.2">
      <c r="A167" s="136">
        <v>4250</v>
      </c>
      <c r="B167" s="137" t="s">
        <v>6427</v>
      </c>
      <c r="C167" s="137" t="s">
        <v>6617</v>
      </c>
      <c r="D167" s="137" t="s">
        <v>6849</v>
      </c>
      <c r="E167" s="135">
        <v>23889468</v>
      </c>
      <c r="F167" s="135">
        <v>23889468</v>
      </c>
    </row>
    <row r="168" spans="1:6" hidden="1" x14ac:dyDescent="0.2">
      <c r="A168" s="136">
        <v>4250</v>
      </c>
      <c r="B168" s="137" t="s">
        <v>6427</v>
      </c>
      <c r="C168" s="137" t="s">
        <v>6535</v>
      </c>
      <c r="D168" s="137" t="s">
        <v>6849</v>
      </c>
      <c r="E168" s="135">
        <v>4386684</v>
      </c>
      <c r="F168" s="135">
        <v>79038908</v>
      </c>
    </row>
    <row r="169" spans="1:6" hidden="1" x14ac:dyDescent="0.2">
      <c r="A169" s="136">
        <v>4250</v>
      </c>
      <c r="B169" s="137" t="s">
        <v>6427</v>
      </c>
      <c r="C169" s="137" t="s">
        <v>6564</v>
      </c>
      <c r="D169" s="137" t="s">
        <v>6849</v>
      </c>
      <c r="E169" s="135">
        <v>8099352</v>
      </c>
      <c r="F169" s="135">
        <v>32528933</v>
      </c>
    </row>
    <row r="170" spans="1:6" hidden="1" x14ac:dyDescent="0.2">
      <c r="A170" s="136">
        <v>4250</v>
      </c>
      <c r="B170" s="137" t="s">
        <v>6427</v>
      </c>
      <c r="C170" s="137" t="s">
        <v>6507</v>
      </c>
      <c r="D170" s="137" t="s">
        <v>6849</v>
      </c>
      <c r="E170" s="135">
        <v>43693056</v>
      </c>
      <c r="F170" s="135">
        <v>327780672</v>
      </c>
    </row>
    <row r="171" spans="1:6" hidden="1" x14ac:dyDescent="0.2">
      <c r="A171" s="136">
        <v>4250</v>
      </c>
      <c r="B171" s="137" t="s">
        <v>6427</v>
      </c>
      <c r="C171" s="137" t="s">
        <v>6574</v>
      </c>
      <c r="D171" s="137" t="s">
        <v>6849</v>
      </c>
      <c r="E171" s="135">
        <v>57062520</v>
      </c>
      <c r="F171" s="135">
        <v>189366245</v>
      </c>
    </row>
    <row r="172" spans="1:6" hidden="1" x14ac:dyDescent="0.2">
      <c r="A172" s="136">
        <v>4250</v>
      </c>
      <c r="B172" s="137" t="s">
        <v>6427</v>
      </c>
      <c r="C172" s="137" t="s">
        <v>6540</v>
      </c>
      <c r="D172" s="137" t="s">
        <v>6849</v>
      </c>
      <c r="E172" s="135">
        <v>49611893</v>
      </c>
      <c r="F172" s="135">
        <v>354805949</v>
      </c>
    </row>
    <row r="173" spans="1:6" hidden="1" x14ac:dyDescent="0.2">
      <c r="A173" s="136">
        <v>4250</v>
      </c>
      <c r="B173" s="137" t="s">
        <v>6427</v>
      </c>
      <c r="C173" s="137" t="s">
        <v>6575</v>
      </c>
      <c r="D173" s="137" t="s">
        <v>6849</v>
      </c>
      <c r="E173" s="135">
        <v>96199200</v>
      </c>
      <c r="F173" s="135">
        <v>531405525</v>
      </c>
    </row>
    <row r="174" spans="1:6" hidden="1" x14ac:dyDescent="0.2">
      <c r="A174" s="136">
        <v>4250</v>
      </c>
      <c r="B174" s="137" t="s">
        <v>6427</v>
      </c>
      <c r="C174" s="137" t="s">
        <v>6587</v>
      </c>
      <c r="D174" s="137" t="s">
        <v>6849</v>
      </c>
      <c r="E174" s="135">
        <v>111105750</v>
      </c>
      <c r="F174" s="135">
        <v>319532804</v>
      </c>
    </row>
    <row r="175" spans="1:6" hidden="1" x14ac:dyDescent="0.2">
      <c r="A175" s="136">
        <v>4250</v>
      </c>
      <c r="B175" s="137" t="s">
        <v>6427</v>
      </c>
      <c r="C175" s="137" t="s">
        <v>6555</v>
      </c>
      <c r="D175" s="137" t="s">
        <v>6849</v>
      </c>
      <c r="E175" s="135">
        <v>23791200</v>
      </c>
      <c r="F175" s="135">
        <v>182244489</v>
      </c>
    </row>
    <row r="176" spans="1:6" hidden="1" x14ac:dyDescent="0.2">
      <c r="A176" s="136">
        <v>4250</v>
      </c>
      <c r="B176" s="137" t="s">
        <v>6427</v>
      </c>
      <c r="C176" s="137" t="s">
        <v>6588</v>
      </c>
      <c r="D176" s="137" t="s">
        <v>6849</v>
      </c>
      <c r="E176" s="135">
        <v>8016600</v>
      </c>
      <c r="F176" s="135">
        <v>64132800</v>
      </c>
    </row>
    <row r="177" spans="1:6" hidden="1" x14ac:dyDescent="0.2">
      <c r="A177" s="136">
        <v>4250</v>
      </c>
      <c r="B177" s="137" t="s">
        <v>6427</v>
      </c>
      <c r="C177" s="137" t="s">
        <v>6595</v>
      </c>
      <c r="D177" s="137" t="s">
        <v>6849</v>
      </c>
      <c r="E177" s="135">
        <v>27096108</v>
      </c>
      <c r="F177" s="135">
        <v>27096108</v>
      </c>
    </row>
    <row r="178" spans="1:6" hidden="1" x14ac:dyDescent="0.2">
      <c r="A178" s="136">
        <v>4250</v>
      </c>
      <c r="B178" s="137" t="s">
        <v>6427</v>
      </c>
      <c r="C178" s="137" t="s">
        <v>6543</v>
      </c>
      <c r="D178" s="137" t="s">
        <v>6849</v>
      </c>
      <c r="E178" s="135">
        <v>0</v>
      </c>
      <c r="F178" s="135">
        <v>86579280</v>
      </c>
    </row>
    <row r="179" spans="1:6" hidden="1" x14ac:dyDescent="0.2">
      <c r="A179" s="136">
        <v>4250</v>
      </c>
      <c r="B179" s="137" t="s">
        <v>6427</v>
      </c>
      <c r="C179" s="137" t="s">
        <v>181</v>
      </c>
      <c r="D179" s="137" t="s">
        <v>6849</v>
      </c>
      <c r="E179" s="135">
        <v>74076067</v>
      </c>
      <c r="F179" s="135">
        <v>501148274</v>
      </c>
    </row>
    <row r="180" spans="1:6" hidden="1" x14ac:dyDescent="0.2">
      <c r="A180" s="136">
        <v>4250</v>
      </c>
      <c r="B180" s="137" t="s">
        <v>6427</v>
      </c>
      <c r="C180" s="137" t="s">
        <v>6590</v>
      </c>
      <c r="D180" s="137" t="s">
        <v>6849</v>
      </c>
      <c r="E180" s="135">
        <v>6633090</v>
      </c>
      <c r="F180" s="135">
        <v>62793236</v>
      </c>
    </row>
    <row r="181" spans="1:6" hidden="1" x14ac:dyDescent="0.2">
      <c r="A181" s="136">
        <v>4250</v>
      </c>
      <c r="B181" s="137" t="s">
        <v>6427</v>
      </c>
      <c r="C181" s="137" t="s">
        <v>6545</v>
      </c>
      <c r="D181" s="137" t="s">
        <v>6849</v>
      </c>
      <c r="E181" s="135">
        <v>84280095</v>
      </c>
      <c r="F181" s="135">
        <v>509027583</v>
      </c>
    </row>
    <row r="182" spans="1:6" hidden="1" x14ac:dyDescent="0.2">
      <c r="A182" s="136">
        <v>4250</v>
      </c>
      <c r="B182" s="137" t="s">
        <v>6427</v>
      </c>
      <c r="C182" s="137" t="s">
        <v>6498</v>
      </c>
      <c r="D182" s="137" t="s">
        <v>6849</v>
      </c>
      <c r="E182" s="135">
        <v>20025984</v>
      </c>
      <c r="F182" s="135">
        <v>123631488</v>
      </c>
    </row>
    <row r="183" spans="1:6" hidden="1" x14ac:dyDescent="0.2">
      <c r="A183" s="136">
        <v>4250</v>
      </c>
      <c r="B183" s="137" t="s">
        <v>6427</v>
      </c>
      <c r="C183" s="137" t="s">
        <v>6591</v>
      </c>
      <c r="D183" s="137" t="s">
        <v>6849</v>
      </c>
      <c r="E183" s="135">
        <v>7429061</v>
      </c>
      <c r="F183" s="135">
        <v>91600238</v>
      </c>
    </row>
    <row r="184" spans="1:6" hidden="1" x14ac:dyDescent="0.2">
      <c r="A184" s="136">
        <v>4250</v>
      </c>
      <c r="B184" s="137" t="s">
        <v>6427</v>
      </c>
      <c r="C184" s="137" t="s">
        <v>7476</v>
      </c>
      <c r="D184" s="137" t="s">
        <v>6849</v>
      </c>
      <c r="E184" s="135">
        <v>18234081</v>
      </c>
      <c r="F184" s="135">
        <v>107572623</v>
      </c>
    </row>
    <row r="185" spans="1:6" hidden="1" x14ac:dyDescent="0.2">
      <c r="A185" s="136">
        <v>4250</v>
      </c>
      <c r="B185" s="137" t="s">
        <v>6427</v>
      </c>
      <c r="C185" s="137" t="s">
        <v>7479</v>
      </c>
      <c r="D185" s="137" t="s">
        <v>6849</v>
      </c>
      <c r="E185" s="135">
        <v>6206400</v>
      </c>
      <c r="F185" s="135">
        <v>52202671</v>
      </c>
    </row>
    <row r="186" spans="1:6" hidden="1" x14ac:dyDescent="0.2">
      <c r="A186" s="136">
        <v>4300</v>
      </c>
      <c r="B186" s="137" t="s">
        <v>6428</v>
      </c>
      <c r="C186" s="137" t="s">
        <v>6517</v>
      </c>
      <c r="D186" s="137" t="s">
        <v>6850</v>
      </c>
      <c r="E186" s="135">
        <v>0</v>
      </c>
      <c r="F186" s="135">
        <v>135143642</v>
      </c>
    </row>
    <row r="187" spans="1:6" hidden="1" x14ac:dyDescent="0.2">
      <c r="A187" s="136">
        <v>4300</v>
      </c>
      <c r="B187" s="137" t="s">
        <v>6428</v>
      </c>
      <c r="C187" s="137" t="s">
        <v>6592</v>
      </c>
      <c r="D187" s="137" t="s">
        <v>6850</v>
      </c>
      <c r="E187" s="135">
        <v>0</v>
      </c>
      <c r="F187" s="135">
        <v>125436120</v>
      </c>
    </row>
    <row r="188" spans="1:6" hidden="1" x14ac:dyDescent="0.2">
      <c r="A188" s="136">
        <v>4400</v>
      </c>
      <c r="B188" s="137">
        <v>702358000</v>
      </c>
      <c r="C188" s="137" t="s">
        <v>171</v>
      </c>
      <c r="D188" s="137" t="s">
        <v>6851</v>
      </c>
      <c r="E188" s="135">
        <v>20378384</v>
      </c>
      <c r="F188" s="135">
        <v>209424433</v>
      </c>
    </row>
    <row r="189" spans="1:6" hidden="1" x14ac:dyDescent="0.2">
      <c r="A189" s="136">
        <v>4400</v>
      </c>
      <c r="B189" s="137">
        <v>702358000</v>
      </c>
      <c r="C189" s="137" t="s">
        <v>6593</v>
      </c>
      <c r="D189" s="137" t="s">
        <v>6851</v>
      </c>
      <c r="E189" s="135">
        <v>49035098</v>
      </c>
      <c r="F189" s="135">
        <v>348554529</v>
      </c>
    </row>
    <row r="190" spans="1:6" hidden="1" x14ac:dyDescent="0.2">
      <c r="A190" s="136">
        <v>4400</v>
      </c>
      <c r="B190" s="137">
        <v>702358000</v>
      </c>
      <c r="C190" s="137" t="s">
        <v>6602</v>
      </c>
      <c r="D190" s="137" t="s">
        <v>6851</v>
      </c>
      <c r="E190" s="135">
        <v>21620927</v>
      </c>
      <c r="F190" s="135">
        <v>56140028</v>
      </c>
    </row>
    <row r="191" spans="1:6" hidden="1" x14ac:dyDescent="0.2">
      <c r="A191" s="136">
        <v>4400</v>
      </c>
      <c r="B191" s="137">
        <v>702358000</v>
      </c>
      <c r="C191" s="137" t="s">
        <v>6491</v>
      </c>
      <c r="D191" s="137" t="s">
        <v>6851</v>
      </c>
      <c r="E191" s="135">
        <v>18139065</v>
      </c>
      <c r="F191" s="135">
        <v>161375458</v>
      </c>
    </row>
    <row r="192" spans="1:6" hidden="1" x14ac:dyDescent="0.2">
      <c r="A192" s="136">
        <v>4400</v>
      </c>
      <c r="B192" s="137">
        <v>702358000</v>
      </c>
      <c r="C192" s="137" t="s">
        <v>6563</v>
      </c>
      <c r="D192" s="137" t="s">
        <v>6851</v>
      </c>
      <c r="E192" s="135">
        <v>10343517</v>
      </c>
      <c r="F192" s="135">
        <v>112522020</v>
      </c>
    </row>
    <row r="193" spans="1:6" hidden="1" x14ac:dyDescent="0.2">
      <c r="A193" s="136">
        <v>4400</v>
      </c>
      <c r="B193" s="137">
        <v>702358000</v>
      </c>
      <c r="C193" s="137" t="s">
        <v>6594</v>
      </c>
      <c r="D193" s="137" t="s">
        <v>6851</v>
      </c>
      <c r="E193" s="135">
        <v>17104209</v>
      </c>
      <c r="F193" s="135">
        <v>129900276</v>
      </c>
    </row>
    <row r="194" spans="1:6" hidden="1" x14ac:dyDescent="0.2">
      <c r="A194" s="136">
        <v>4425</v>
      </c>
      <c r="B194" s="137">
        <v>711789006</v>
      </c>
      <c r="C194" s="137" t="s">
        <v>6548</v>
      </c>
      <c r="D194" s="137" t="s">
        <v>6852</v>
      </c>
      <c r="E194" s="135">
        <v>27841988</v>
      </c>
      <c r="F194" s="135">
        <v>268314164</v>
      </c>
    </row>
    <row r="195" spans="1:6" hidden="1" x14ac:dyDescent="0.2">
      <c r="A195" s="136">
        <v>4425</v>
      </c>
      <c r="B195" s="137">
        <v>711789006</v>
      </c>
      <c r="C195" s="137" t="s">
        <v>6595</v>
      </c>
      <c r="D195" s="137" t="s">
        <v>6852</v>
      </c>
      <c r="E195" s="135">
        <v>22545289</v>
      </c>
      <c r="F195" s="135">
        <v>132646315</v>
      </c>
    </row>
    <row r="196" spans="1:6" hidden="1" x14ac:dyDescent="0.2">
      <c r="A196" s="136">
        <v>4450</v>
      </c>
      <c r="B196" s="137">
        <v>706786007</v>
      </c>
      <c r="C196" s="137" t="s">
        <v>6509</v>
      </c>
      <c r="D196" s="137" t="s">
        <v>7483</v>
      </c>
      <c r="E196" s="135">
        <v>9930240</v>
      </c>
      <c r="F196" s="135">
        <v>83116064</v>
      </c>
    </row>
    <row r="197" spans="1:6" hidden="1" x14ac:dyDescent="0.2">
      <c r="A197" s="136">
        <v>4450</v>
      </c>
      <c r="B197" s="137">
        <v>706786007</v>
      </c>
      <c r="C197" s="137" t="s">
        <v>6568</v>
      </c>
      <c r="D197" s="137" t="s">
        <v>7483</v>
      </c>
      <c r="E197" s="135">
        <v>9109444</v>
      </c>
      <c r="F197" s="135">
        <v>65711795</v>
      </c>
    </row>
    <row r="198" spans="1:6" hidden="1" x14ac:dyDescent="0.2">
      <c r="A198" s="136">
        <v>4450</v>
      </c>
      <c r="B198" s="137">
        <v>706786007</v>
      </c>
      <c r="C198" s="137" t="s">
        <v>6494</v>
      </c>
      <c r="D198" s="137" t="s">
        <v>7483</v>
      </c>
      <c r="E198" s="135">
        <v>7214940</v>
      </c>
      <c r="F198" s="135">
        <v>55159380</v>
      </c>
    </row>
    <row r="199" spans="1:6" hidden="1" x14ac:dyDescent="0.2">
      <c r="A199" s="136">
        <v>4450</v>
      </c>
      <c r="B199" s="137">
        <v>706786007</v>
      </c>
      <c r="C199" s="137" t="s">
        <v>6517</v>
      </c>
      <c r="D199" s="137" t="s">
        <v>7483</v>
      </c>
      <c r="E199" s="135">
        <v>17157594</v>
      </c>
      <c r="F199" s="135">
        <v>92155715</v>
      </c>
    </row>
    <row r="200" spans="1:6" hidden="1" x14ac:dyDescent="0.2">
      <c r="A200" s="136">
        <v>4450</v>
      </c>
      <c r="B200" s="137">
        <v>706786007</v>
      </c>
      <c r="C200" s="137" t="s">
        <v>6596</v>
      </c>
      <c r="D200" s="137" t="s">
        <v>7483</v>
      </c>
      <c r="E200" s="135">
        <v>8048149</v>
      </c>
      <c r="F200" s="135">
        <v>63146997</v>
      </c>
    </row>
    <row r="201" spans="1:6" hidden="1" x14ac:dyDescent="0.2">
      <c r="A201" s="136">
        <v>4450</v>
      </c>
      <c r="B201" s="137">
        <v>706786007</v>
      </c>
      <c r="C201" s="137" t="s">
        <v>171</v>
      </c>
      <c r="D201" s="137" t="s">
        <v>7483</v>
      </c>
      <c r="E201" s="135">
        <v>11221171</v>
      </c>
      <c r="F201" s="135">
        <v>85102121</v>
      </c>
    </row>
    <row r="202" spans="1:6" hidden="1" x14ac:dyDescent="0.2">
      <c r="A202" s="136">
        <v>4450</v>
      </c>
      <c r="B202" s="137">
        <v>706786007</v>
      </c>
      <c r="C202" s="137" t="s">
        <v>6597</v>
      </c>
      <c r="D202" s="137" t="s">
        <v>7483</v>
      </c>
      <c r="E202" s="135">
        <v>12412800</v>
      </c>
      <c r="F202" s="135">
        <v>80732820</v>
      </c>
    </row>
    <row r="203" spans="1:6" hidden="1" x14ac:dyDescent="0.2">
      <c r="A203" s="136">
        <v>4450</v>
      </c>
      <c r="B203" s="137">
        <v>706786007</v>
      </c>
      <c r="C203" s="137" t="s">
        <v>6598</v>
      </c>
      <c r="D203" s="137" t="s">
        <v>7483</v>
      </c>
      <c r="E203" s="135">
        <v>6206400</v>
      </c>
      <c r="F203" s="135">
        <v>43522380</v>
      </c>
    </row>
    <row r="204" spans="1:6" hidden="1" x14ac:dyDescent="0.2">
      <c r="A204" s="136">
        <v>4450</v>
      </c>
      <c r="B204" s="137">
        <v>706786007</v>
      </c>
      <c r="C204" s="137" t="s">
        <v>6599</v>
      </c>
      <c r="D204" s="137" t="s">
        <v>7483</v>
      </c>
      <c r="E204" s="135">
        <v>31730220</v>
      </c>
      <c r="F204" s="135">
        <v>202251060</v>
      </c>
    </row>
    <row r="205" spans="1:6" hidden="1" x14ac:dyDescent="0.2">
      <c r="A205" s="136">
        <v>4450</v>
      </c>
      <c r="B205" s="137">
        <v>706786007</v>
      </c>
      <c r="C205" s="137" t="s">
        <v>6600</v>
      </c>
      <c r="D205" s="137" t="s">
        <v>7483</v>
      </c>
      <c r="E205" s="135">
        <v>5585760</v>
      </c>
      <c r="F205" s="135">
        <v>49110390</v>
      </c>
    </row>
    <row r="206" spans="1:6" hidden="1" x14ac:dyDescent="0.2">
      <c r="A206" s="136">
        <v>4450</v>
      </c>
      <c r="B206" s="137">
        <v>706786007</v>
      </c>
      <c r="C206" s="137" t="s">
        <v>6601</v>
      </c>
      <c r="D206" s="137" t="s">
        <v>7483</v>
      </c>
      <c r="E206" s="135">
        <v>11055149</v>
      </c>
      <c r="F206" s="135">
        <v>75086560</v>
      </c>
    </row>
    <row r="207" spans="1:6" hidden="1" x14ac:dyDescent="0.2">
      <c r="A207" s="136">
        <v>4450</v>
      </c>
      <c r="B207" s="137">
        <v>706786007</v>
      </c>
      <c r="C207" s="137" t="s">
        <v>6602</v>
      </c>
      <c r="D207" s="137" t="s">
        <v>7483</v>
      </c>
      <c r="E207" s="135">
        <v>11419776</v>
      </c>
      <c r="F207" s="135">
        <v>92500168</v>
      </c>
    </row>
    <row r="208" spans="1:6" hidden="1" x14ac:dyDescent="0.2">
      <c r="A208" s="136">
        <v>4450</v>
      </c>
      <c r="B208" s="137">
        <v>706786007</v>
      </c>
      <c r="C208" s="137" t="s">
        <v>6491</v>
      </c>
      <c r="D208" s="137" t="s">
        <v>7483</v>
      </c>
      <c r="E208" s="135">
        <v>58636516</v>
      </c>
      <c r="F208" s="135">
        <v>408605949</v>
      </c>
    </row>
    <row r="209" spans="1:6" hidden="1" x14ac:dyDescent="0.2">
      <c r="A209" s="136">
        <v>4450</v>
      </c>
      <c r="B209" s="137">
        <v>706786007</v>
      </c>
      <c r="C209" s="137" t="s">
        <v>6603</v>
      </c>
      <c r="D209" s="137" t="s">
        <v>7483</v>
      </c>
      <c r="E209" s="135">
        <v>17920980</v>
      </c>
      <c r="F209" s="135">
        <v>86036220</v>
      </c>
    </row>
    <row r="210" spans="1:6" hidden="1" x14ac:dyDescent="0.2">
      <c r="A210" s="136">
        <v>4450</v>
      </c>
      <c r="B210" s="137">
        <v>706786007</v>
      </c>
      <c r="C210" s="137" t="s">
        <v>6534</v>
      </c>
      <c r="D210" s="137" t="s">
        <v>7483</v>
      </c>
      <c r="E210" s="135">
        <v>12412800</v>
      </c>
      <c r="F210" s="135">
        <v>101319480</v>
      </c>
    </row>
    <row r="211" spans="1:6" hidden="1" x14ac:dyDescent="0.2">
      <c r="A211" s="136">
        <v>4450</v>
      </c>
      <c r="B211" s="137">
        <v>706786007</v>
      </c>
      <c r="C211" s="137" t="s">
        <v>6604</v>
      </c>
      <c r="D211" s="137" t="s">
        <v>7483</v>
      </c>
      <c r="E211" s="135">
        <v>6594300</v>
      </c>
      <c r="F211" s="135">
        <v>51280380</v>
      </c>
    </row>
    <row r="212" spans="1:6" hidden="1" x14ac:dyDescent="0.2">
      <c r="A212" s="136">
        <v>4450</v>
      </c>
      <c r="B212" s="137">
        <v>706786007</v>
      </c>
      <c r="C212" s="137" t="s">
        <v>6605</v>
      </c>
      <c r="D212" s="137" t="s">
        <v>7483</v>
      </c>
      <c r="E212" s="135">
        <v>13964400</v>
      </c>
      <c r="F212" s="135">
        <v>83088180</v>
      </c>
    </row>
    <row r="213" spans="1:6" hidden="1" x14ac:dyDescent="0.2">
      <c r="A213" s="136">
        <v>4450</v>
      </c>
      <c r="B213" s="137">
        <v>706786007</v>
      </c>
      <c r="C213" s="137" t="s">
        <v>6606</v>
      </c>
      <c r="D213" s="137" t="s">
        <v>7483</v>
      </c>
      <c r="E213" s="135">
        <v>6206400</v>
      </c>
      <c r="F213" s="135">
        <v>50970060</v>
      </c>
    </row>
    <row r="214" spans="1:6" hidden="1" x14ac:dyDescent="0.2">
      <c r="A214" s="136">
        <v>4450</v>
      </c>
      <c r="B214" s="137">
        <v>706786007</v>
      </c>
      <c r="C214" s="137" t="s">
        <v>6542</v>
      </c>
      <c r="D214" s="137" t="s">
        <v>7483</v>
      </c>
      <c r="E214" s="135">
        <v>39710099</v>
      </c>
      <c r="F214" s="135">
        <v>204074882</v>
      </c>
    </row>
    <row r="215" spans="1:6" hidden="1" x14ac:dyDescent="0.2">
      <c r="A215" s="136">
        <v>4450</v>
      </c>
      <c r="B215" s="137">
        <v>706786007</v>
      </c>
      <c r="C215" s="137" t="s">
        <v>6589</v>
      </c>
      <c r="D215" s="137" t="s">
        <v>7483</v>
      </c>
      <c r="E215" s="135">
        <v>0</v>
      </c>
      <c r="F215" s="135">
        <v>65018397</v>
      </c>
    </row>
    <row r="216" spans="1:6" hidden="1" x14ac:dyDescent="0.2">
      <c r="A216" s="136">
        <v>4450</v>
      </c>
      <c r="B216" s="137">
        <v>706786007</v>
      </c>
      <c r="C216" s="137" t="s">
        <v>6607</v>
      </c>
      <c r="D216" s="137" t="s">
        <v>7483</v>
      </c>
      <c r="E216" s="135">
        <v>0</v>
      </c>
      <c r="F216" s="135">
        <v>48996409</v>
      </c>
    </row>
    <row r="217" spans="1:6" hidden="1" x14ac:dyDescent="0.2">
      <c r="A217" s="136">
        <v>4550</v>
      </c>
      <c r="B217" s="137">
        <v>700155609</v>
      </c>
      <c r="C217" s="137" t="s">
        <v>6494</v>
      </c>
      <c r="D217" s="137" t="s">
        <v>6853</v>
      </c>
      <c r="E217" s="135">
        <v>26473410</v>
      </c>
      <c r="F217" s="135">
        <v>237502497</v>
      </c>
    </row>
    <row r="218" spans="1:6" hidden="1" x14ac:dyDescent="0.2">
      <c r="A218" s="136">
        <v>4550</v>
      </c>
      <c r="B218" s="137">
        <v>700155609</v>
      </c>
      <c r="C218" s="137" t="s">
        <v>6608</v>
      </c>
      <c r="D218" s="137" t="s">
        <v>6853</v>
      </c>
      <c r="E218" s="135">
        <v>23030216</v>
      </c>
      <c r="F218" s="135">
        <v>164447125</v>
      </c>
    </row>
    <row r="219" spans="1:6" hidden="1" x14ac:dyDescent="0.2">
      <c r="A219" s="136">
        <v>4550</v>
      </c>
      <c r="B219" s="137">
        <v>700155609</v>
      </c>
      <c r="C219" s="137" t="s">
        <v>6609</v>
      </c>
      <c r="D219" s="137" t="s">
        <v>6853</v>
      </c>
      <c r="E219" s="135">
        <v>25331455</v>
      </c>
      <c r="F219" s="135">
        <v>149551906</v>
      </c>
    </row>
    <row r="220" spans="1:6" hidden="1" x14ac:dyDescent="0.2">
      <c r="A220" s="136">
        <v>4550</v>
      </c>
      <c r="B220" s="137">
        <v>700155609</v>
      </c>
      <c r="C220" s="137" t="s">
        <v>6495</v>
      </c>
      <c r="D220" s="137" t="s">
        <v>6853</v>
      </c>
      <c r="E220" s="135">
        <v>29799396</v>
      </c>
      <c r="F220" s="135">
        <v>227236544</v>
      </c>
    </row>
    <row r="221" spans="1:6" hidden="1" x14ac:dyDescent="0.2">
      <c r="A221" s="136">
        <v>4550</v>
      </c>
      <c r="B221" s="137">
        <v>700155609</v>
      </c>
      <c r="C221" s="137" t="s">
        <v>6496</v>
      </c>
      <c r="D221" s="137" t="s">
        <v>6853</v>
      </c>
      <c r="E221" s="135">
        <v>33844817</v>
      </c>
      <c r="F221" s="135">
        <v>187211052</v>
      </c>
    </row>
    <row r="222" spans="1:6" hidden="1" x14ac:dyDescent="0.2">
      <c r="A222" s="136">
        <v>4550</v>
      </c>
      <c r="B222" s="137">
        <v>700155609</v>
      </c>
      <c r="C222" s="137" t="s">
        <v>6498</v>
      </c>
      <c r="D222" s="137" t="s">
        <v>6853</v>
      </c>
      <c r="E222" s="135">
        <v>4328964</v>
      </c>
      <c r="F222" s="135">
        <v>34150716</v>
      </c>
    </row>
    <row r="223" spans="1:6" hidden="1" x14ac:dyDescent="0.2">
      <c r="A223" s="136">
        <v>4550</v>
      </c>
      <c r="B223" s="137">
        <v>700155609</v>
      </c>
      <c r="C223" s="137" t="s">
        <v>6546</v>
      </c>
      <c r="D223" s="137" t="s">
        <v>6853</v>
      </c>
      <c r="E223" s="135">
        <v>26830334</v>
      </c>
      <c r="F223" s="135">
        <v>195657215</v>
      </c>
    </row>
    <row r="224" spans="1:6" hidden="1" x14ac:dyDescent="0.2">
      <c r="A224" s="136">
        <v>5150</v>
      </c>
      <c r="B224" s="137">
        <v>692403002</v>
      </c>
      <c r="C224" s="137" t="s">
        <v>7199</v>
      </c>
      <c r="D224" s="137" t="s">
        <v>6855</v>
      </c>
      <c r="E224" s="135">
        <v>6582232</v>
      </c>
      <c r="F224" s="135">
        <v>46266524</v>
      </c>
    </row>
    <row r="225" spans="1:6" hidden="1" x14ac:dyDescent="0.2">
      <c r="A225" s="136">
        <v>5200</v>
      </c>
      <c r="B225" s="137">
        <v>690707004</v>
      </c>
      <c r="C225" s="137" t="s">
        <v>6566</v>
      </c>
      <c r="D225" s="137" t="s">
        <v>6856</v>
      </c>
      <c r="E225" s="135">
        <v>20937222</v>
      </c>
      <c r="F225" s="135">
        <v>94217499</v>
      </c>
    </row>
    <row r="226" spans="1:6" hidden="1" x14ac:dyDescent="0.2">
      <c r="A226" s="136">
        <v>5650</v>
      </c>
      <c r="B226" s="137">
        <v>708967009</v>
      </c>
      <c r="C226" s="137" t="s">
        <v>6611</v>
      </c>
      <c r="D226" s="137" t="s">
        <v>6857</v>
      </c>
      <c r="E226" s="135">
        <v>11186356</v>
      </c>
      <c r="F226" s="135">
        <v>65577678</v>
      </c>
    </row>
    <row r="227" spans="1:6" hidden="1" x14ac:dyDescent="0.2">
      <c r="A227" s="136">
        <v>5800</v>
      </c>
      <c r="B227" s="137">
        <v>700159108</v>
      </c>
      <c r="C227" s="137" t="s">
        <v>6584</v>
      </c>
      <c r="D227" s="137" t="s">
        <v>6858</v>
      </c>
      <c r="E227" s="135">
        <v>0</v>
      </c>
      <c r="F227" s="135">
        <v>178894999</v>
      </c>
    </row>
    <row r="228" spans="1:6" hidden="1" x14ac:dyDescent="0.2">
      <c r="A228" s="136">
        <v>5850</v>
      </c>
      <c r="B228" s="137">
        <v>700270009</v>
      </c>
      <c r="C228" s="137" t="s">
        <v>6573</v>
      </c>
      <c r="D228" s="137" t="s">
        <v>7466</v>
      </c>
      <c r="E228" s="135">
        <v>16302144</v>
      </c>
      <c r="F228" s="135">
        <v>148478247</v>
      </c>
    </row>
    <row r="229" spans="1:6" hidden="1" x14ac:dyDescent="0.2">
      <c r="A229" s="136">
        <v>5850</v>
      </c>
      <c r="B229" s="137">
        <v>700270009</v>
      </c>
      <c r="C229" s="137" t="s">
        <v>6591</v>
      </c>
      <c r="D229" s="137" t="s">
        <v>7466</v>
      </c>
      <c r="E229" s="135">
        <v>24193579</v>
      </c>
      <c r="F229" s="135">
        <v>157236056</v>
      </c>
    </row>
    <row r="230" spans="1:6" hidden="1" x14ac:dyDescent="0.2">
      <c r="A230" s="136">
        <v>5900</v>
      </c>
      <c r="B230" s="137">
        <v>823695004</v>
      </c>
      <c r="C230" s="137" t="s">
        <v>7476</v>
      </c>
      <c r="D230" s="137" t="s">
        <v>6859</v>
      </c>
      <c r="E230" s="135">
        <v>31824734</v>
      </c>
      <c r="F230" s="135">
        <v>220737448</v>
      </c>
    </row>
    <row r="231" spans="1:6" hidden="1" x14ac:dyDescent="0.2">
      <c r="A231" s="136">
        <v>5950</v>
      </c>
      <c r="B231" s="137">
        <v>708401005</v>
      </c>
      <c r="C231" s="137" t="s">
        <v>6498</v>
      </c>
      <c r="D231" s="137" t="s">
        <v>6860</v>
      </c>
      <c r="E231" s="135">
        <v>96741921</v>
      </c>
      <c r="F231" s="135">
        <v>742255446</v>
      </c>
    </row>
    <row r="232" spans="1:6" hidden="1" x14ac:dyDescent="0.2">
      <c r="A232" s="136">
        <v>5950</v>
      </c>
      <c r="B232" s="137">
        <v>708401005</v>
      </c>
      <c r="C232" s="137" t="s">
        <v>7476</v>
      </c>
      <c r="D232" s="137" t="s">
        <v>6860</v>
      </c>
      <c r="E232" s="135">
        <v>23336256</v>
      </c>
      <c r="F232" s="135">
        <v>156099323</v>
      </c>
    </row>
    <row r="233" spans="1:6" hidden="1" x14ac:dyDescent="0.2">
      <c r="A233" s="136">
        <v>6100</v>
      </c>
      <c r="B233" s="137">
        <v>700124509</v>
      </c>
      <c r="C233" s="137" t="s">
        <v>6515</v>
      </c>
      <c r="D233" s="137" t="s">
        <v>6861</v>
      </c>
      <c r="E233" s="135">
        <v>0</v>
      </c>
      <c r="F233" s="135">
        <v>50337950</v>
      </c>
    </row>
    <row r="234" spans="1:6" hidden="1" x14ac:dyDescent="0.2">
      <c r="A234" s="136">
        <v>6100</v>
      </c>
      <c r="B234" s="137">
        <v>700124509</v>
      </c>
      <c r="C234" s="137" t="s">
        <v>211</v>
      </c>
      <c r="D234" s="137" t="s">
        <v>6861</v>
      </c>
      <c r="E234" s="135">
        <v>0</v>
      </c>
      <c r="F234" s="135">
        <v>13809414</v>
      </c>
    </row>
    <row r="235" spans="1:6" hidden="1" x14ac:dyDescent="0.2">
      <c r="A235" s="136">
        <v>6100</v>
      </c>
      <c r="B235" s="137">
        <v>700124509</v>
      </c>
      <c r="C235" s="137" t="s">
        <v>6505</v>
      </c>
      <c r="D235" s="137" t="s">
        <v>6861</v>
      </c>
      <c r="E235" s="135">
        <v>6206400</v>
      </c>
      <c r="F235" s="135">
        <v>63460440</v>
      </c>
    </row>
    <row r="236" spans="1:6" hidden="1" x14ac:dyDescent="0.2">
      <c r="A236" s="136">
        <v>6100</v>
      </c>
      <c r="B236" s="137">
        <v>700124509</v>
      </c>
      <c r="C236" s="137" t="s">
        <v>6519</v>
      </c>
      <c r="D236" s="137" t="s">
        <v>6861</v>
      </c>
      <c r="E236" s="135">
        <v>76253784</v>
      </c>
      <c r="F236" s="135">
        <v>348199183</v>
      </c>
    </row>
    <row r="237" spans="1:6" hidden="1" x14ac:dyDescent="0.2">
      <c r="A237" s="136">
        <v>6100</v>
      </c>
      <c r="B237" s="137">
        <v>700124509</v>
      </c>
      <c r="C237" s="137" t="s">
        <v>148</v>
      </c>
      <c r="D237" s="137" t="s">
        <v>6861</v>
      </c>
      <c r="E237" s="135">
        <v>22328285</v>
      </c>
      <c r="F237" s="135">
        <v>143003314</v>
      </c>
    </row>
    <row r="238" spans="1:6" hidden="1" x14ac:dyDescent="0.2">
      <c r="A238" s="136">
        <v>6100</v>
      </c>
      <c r="B238" s="137">
        <v>700124509</v>
      </c>
      <c r="C238" s="137" t="s">
        <v>6565</v>
      </c>
      <c r="D238" s="137" t="s">
        <v>6861</v>
      </c>
      <c r="E238" s="135">
        <v>7758000</v>
      </c>
      <c r="F238" s="135">
        <v>64160910</v>
      </c>
    </row>
    <row r="239" spans="1:6" hidden="1" x14ac:dyDescent="0.2">
      <c r="A239" s="136">
        <v>6100</v>
      </c>
      <c r="B239" s="137">
        <v>700124509</v>
      </c>
      <c r="C239" s="137" t="s">
        <v>6550</v>
      </c>
      <c r="D239" s="137" t="s">
        <v>6861</v>
      </c>
      <c r="E239" s="135">
        <v>57349089</v>
      </c>
      <c r="F239" s="135">
        <v>413113729</v>
      </c>
    </row>
    <row r="240" spans="1:6" hidden="1" x14ac:dyDescent="0.2">
      <c r="A240" s="136">
        <v>6100</v>
      </c>
      <c r="B240" s="137">
        <v>700124509</v>
      </c>
      <c r="C240" s="137" t="s">
        <v>6612</v>
      </c>
      <c r="D240" s="137" t="s">
        <v>6861</v>
      </c>
      <c r="E240" s="135">
        <v>6206400</v>
      </c>
      <c r="F240" s="135">
        <v>67882500</v>
      </c>
    </row>
    <row r="241" spans="1:6" hidden="1" x14ac:dyDescent="0.2">
      <c r="A241" s="136">
        <v>6100</v>
      </c>
      <c r="B241" s="137">
        <v>700124509</v>
      </c>
      <c r="C241" s="137" t="s">
        <v>6566</v>
      </c>
      <c r="D241" s="137" t="s">
        <v>6861</v>
      </c>
      <c r="E241" s="135">
        <v>8068320</v>
      </c>
      <c r="F241" s="135">
        <v>78278220</v>
      </c>
    </row>
    <row r="242" spans="1:6" hidden="1" x14ac:dyDescent="0.2">
      <c r="A242" s="136">
        <v>6100</v>
      </c>
      <c r="B242" s="137">
        <v>700124509</v>
      </c>
      <c r="C242" s="137" t="s">
        <v>6502</v>
      </c>
      <c r="D242" s="137" t="s">
        <v>6861</v>
      </c>
      <c r="E242" s="135">
        <v>16626946</v>
      </c>
      <c r="F242" s="135">
        <v>100999829</v>
      </c>
    </row>
    <row r="243" spans="1:6" hidden="1" x14ac:dyDescent="0.2">
      <c r="A243" s="136">
        <v>6100</v>
      </c>
      <c r="B243" s="137">
        <v>700124509</v>
      </c>
      <c r="C243" s="137" t="s">
        <v>6529</v>
      </c>
      <c r="D243" s="137" t="s">
        <v>6861</v>
      </c>
      <c r="E243" s="135">
        <v>6206400</v>
      </c>
      <c r="F243" s="135">
        <v>69822000</v>
      </c>
    </row>
    <row r="244" spans="1:6" hidden="1" x14ac:dyDescent="0.2">
      <c r="A244" s="136">
        <v>6100</v>
      </c>
      <c r="B244" s="137">
        <v>700124509</v>
      </c>
      <c r="C244" s="137" t="s">
        <v>6533</v>
      </c>
      <c r="D244" s="137" t="s">
        <v>6861</v>
      </c>
      <c r="E244" s="135">
        <v>8068320</v>
      </c>
      <c r="F244" s="135">
        <v>80605620</v>
      </c>
    </row>
    <row r="245" spans="1:6" hidden="1" x14ac:dyDescent="0.2">
      <c r="A245" s="136">
        <v>6100</v>
      </c>
      <c r="B245" s="137">
        <v>700124509</v>
      </c>
      <c r="C245" s="137" t="s">
        <v>6534</v>
      </c>
      <c r="D245" s="137" t="s">
        <v>6861</v>
      </c>
      <c r="E245" s="135">
        <v>119725735</v>
      </c>
      <c r="F245" s="135">
        <v>989502642</v>
      </c>
    </row>
    <row r="246" spans="1:6" hidden="1" x14ac:dyDescent="0.2">
      <c r="A246" s="136">
        <v>6100</v>
      </c>
      <c r="B246" s="137">
        <v>700124509</v>
      </c>
      <c r="C246" s="137" t="s">
        <v>6573</v>
      </c>
      <c r="D246" s="137" t="s">
        <v>6861</v>
      </c>
      <c r="E246" s="135">
        <v>12412800</v>
      </c>
      <c r="F246" s="135">
        <v>142902359</v>
      </c>
    </row>
    <row r="247" spans="1:6" hidden="1" x14ac:dyDescent="0.2">
      <c r="A247" s="136">
        <v>6100</v>
      </c>
      <c r="B247" s="137">
        <v>700124509</v>
      </c>
      <c r="C247" s="137" t="s">
        <v>6540</v>
      </c>
      <c r="D247" s="137" t="s">
        <v>6861</v>
      </c>
      <c r="E247" s="135">
        <v>18831486</v>
      </c>
      <c r="F247" s="135">
        <v>142322222</v>
      </c>
    </row>
    <row r="248" spans="1:6" hidden="1" x14ac:dyDescent="0.2">
      <c r="A248" s="136">
        <v>6100</v>
      </c>
      <c r="B248" s="137">
        <v>700124509</v>
      </c>
      <c r="C248" s="137" t="s">
        <v>6575</v>
      </c>
      <c r="D248" s="137" t="s">
        <v>6861</v>
      </c>
      <c r="E248" s="135">
        <v>7758000</v>
      </c>
      <c r="F248" s="135">
        <v>84096720</v>
      </c>
    </row>
    <row r="249" spans="1:6" hidden="1" x14ac:dyDescent="0.2">
      <c r="A249" s="136">
        <v>6100</v>
      </c>
      <c r="B249" s="137">
        <v>700124509</v>
      </c>
      <c r="C249" s="137" t="s">
        <v>6613</v>
      </c>
      <c r="D249" s="137" t="s">
        <v>6861</v>
      </c>
      <c r="E249" s="135">
        <v>6206400</v>
      </c>
      <c r="F249" s="135">
        <v>49651200</v>
      </c>
    </row>
    <row r="250" spans="1:6" hidden="1" x14ac:dyDescent="0.2">
      <c r="A250" s="136">
        <v>6100</v>
      </c>
      <c r="B250" s="137">
        <v>700124509</v>
      </c>
      <c r="C250" s="137" t="s">
        <v>5595</v>
      </c>
      <c r="D250" s="137" t="s">
        <v>6861</v>
      </c>
      <c r="E250" s="135">
        <v>7758000</v>
      </c>
      <c r="F250" s="135">
        <v>92320200</v>
      </c>
    </row>
    <row r="251" spans="1:6" hidden="1" x14ac:dyDescent="0.2">
      <c r="A251" s="136">
        <v>6100</v>
      </c>
      <c r="B251" s="137">
        <v>700124509</v>
      </c>
      <c r="C251" s="137" t="s">
        <v>6571</v>
      </c>
      <c r="D251" s="137" t="s">
        <v>6861</v>
      </c>
      <c r="E251" s="135">
        <v>40026626</v>
      </c>
      <c r="F251" s="135">
        <v>254359181</v>
      </c>
    </row>
    <row r="252" spans="1:6" hidden="1" x14ac:dyDescent="0.2">
      <c r="A252" s="136">
        <v>6100</v>
      </c>
      <c r="B252" s="137">
        <v>700124509</v>
      </c>
      <c r="C252" s="137" t="s">
        <v>181</v>
      </c>
      <c r="D252" s="137" t="s">
        <v>6861</v>
      </c>
      <c r="E252" s="135">
        <v>4203905</v>
      </c>
      <c r="F252" s="135">
        <v>32717350</v>
      </c>
    </row>
    <row r="253" spans="1:6" hidden="1" x14ac:dyDescent="0.2">
      <c r="A253" s="136">
        <v>6150</v>
      </c>
      <c r="B253" s="137">
        <v>702758009</v>
      </c>
      <c r="C253" s="137" t="s">
        <v>6545</v>
      </c>
      <c r="D253" s="137" t="s">
        <v>6862</v>
      </c>
      <c r="E253" s="135">
        <v>0</v>
      </c>
      <c r="F253" s="135">
        <v>278780075</v>
      </c>
    </row>
    <row r="254" spans="1:6" hidden="1" x14ac:dyDescent="0.2">
      <c r="A254" s="136">
        <v>6400</v>
      </c>
      <c r="B254" s="137">
        <v>714506005</v>
      </c>
      <c r="C254" s="137" t="s">
        <v>6515</v>
      </c>
      <c r="D254" s="137" t="s">
        <v>6863</v>
      </c>
      <c r="E254" s="135">
        <v>0</v>
      </c>
      <c r="F254" s="135">
        <v>4104500</v>
      </c>
    </row>
    <row r="255" spans="1:6" hidden="1" x14ac:dyDescent="0.2">
      <c r="A255" s="136">
        <v>6400</v>
      </c>
      <c r="B255" s="137">
        <v>714506005</v>
      </c>
      <c r="C255" s="137" t="s">
        <v>6615</v>
      </c>
      <c r="D255" s="137" t="s">
        <v>6863</v>
      </c>
      <c r="E255" s="135">
        <v>0</v>
      </c>
      <c r="F255" s="135">
        <v>121915662</v>
      </c>
    </row>
    <row r="256" spans="1:6" hidden="1" x14ac:dyDescent="0.2">
      <c r="A256" s="136">
        <v>6410</v>
      </c>
      <c r="B256" s="137">
        <v>709836005</v>
      </c>
      <c r="C256" s="137" t="s">
        <v>6546</v>
      </c>
      <c r="D256" s="137" t="s">
        <v>6864</v>
      </c>
      <c r="E256" s="135">
        <v>27509618</v>
      </c>
      <c r="F256" s="135">
        <v>207923777</v>
      </c>
    </row>
    <row r="257" spans="1:6" hidden="1" x14ac:dyDescent="0.2">
      <c r="A257" s="136">
        <v>6430</v>
      </c>
      <c r="B257" s="137">
        <v>703130003</v>
      </c>
      <c r="C257" s="137" t="s">
        <v>6616</v>
      </c>
      <c r="D257" s="137" t="s">
        <v>6865</v>
      </c>
      <c r="E257" s="135">
        <v>94914906</v>
      </c>
      <c r="F257" s="135">
        <v>480133531</v>
      </c>
    </row>
    <row r="258" spans="1:6" hidden="1" x14ac:dyDescent="0.2">
      <c r="A258" s="136">
        <v>6430</v>
      </c>
      <c r="B258" s="137">
        <v>703130003</v>
      </c>
      <c r="C258" s="137" t="s">
        <v>6497</v>
      </c>
      <c r="D258" s="137" t="s">
        <v>6865</v>
      </c>
      <c r="E258" s="135">
        <v>18994766</v>
      </c>
      <c r="F258" s="135">
        <v>305298291</v>
      </c>
    </row>
    <row r="259" spans="1:6" hidden="1" x14ac:dyDescent="0.2">
      <c r="A259" s="136">
        <v>6470</v>
      </c>
      <c r="B259" s="137">
        <v>716316009</v>
      </c>
      <c r="C259" s="137" t="s">
        <v>6504</v>
      </c>
      <c r="D259" s="137" t="s">
        <v>6866</v>
      </c>
      <c r="E259" s="135">
        <v>80230650</v>
      </c>
      <c r="F259" s="135">
        <v>313899024</v>
      </c>
    </row>
    <row r="260" spans="1:6" hidden="1" x14ac:dyDescent="0.2">
      <c r="A260" s="136">
        <v>6470</v>
      </c>
      <c r="B260" s="137">
        <v>716316009</v>
      </c>
      <c r="C260" s="137" t="s">
        <v>6549</v>
      </c>
      <c r="D260" s="137" t="s">
        <v>6866</v>
      </c>
      <c r="E260" s="135">
        <v>106563716</v>
      </c>
      <c r="F260" s="135">
        <v>599352215</v>
      </c>
    </row>
    <row r="261" spans="1:6" hidden="1" x14ac:dyDescent="0.2">
      <c r="A261" s="136">
        <v>6470</v>
      </c>
      <c r="B261" s="137">
        <v>716316009</v>
      </c>
      <c r="C261" s="137" t="s">
        <v>6521</v>
      </c>
      <c r="D261" s="137" t="s">
        <v>6866</v>
      </c>
      <c r="E261" s="135">
        <v>35276246</v>
      </c>
      <c r="F261" s="135">
        <v>142018842</v>
      </c>
    </row>
    <row r="262" spans="1:6" hidden="1" x14ac:dyDescent="0.2">
      <c r="A262" s="136">
        <v>6470</v>
      </c>
      <c r="B262" s="137">
        <v>716316009</v>
      </c>
      <c r="C262" s="137" t="s">
        <v>229</v>
      </c>
      <c r="D262" s="137" t="s">
        <v>6866</v>
      </c>
      <c r="E262" s="135">
        <v>42600730</v>
      </c>
      <c r="F262" s="135">
        <v>392787734</v>
      </c>
    </row>
    <row r="263" spans="1:6" hidden="1" x14ac:dyDescent="0.2">
      <c r="A263" s="136">
        <v>6470</v>
      </c>
      <c r="B263" s="137">
        <v>716316009</v>
      </c>
      <c r="C263" s="137" t="s">
        <v>6584</v>
      </c>
      <c r="D263" s="137" t="s">
        <v>6866</v>
      </c>
      <c r="E263" s="135">
        <v>36074700</v>
      </c>
      <c r="F263" s="135">
        <v>187267776</v>
      </c>
    </row>
    <row r="264" spans="1:6" hidden="1" x14ac:dyDescent="0.2">
      <c r="A264" s="136">
        <v>6470</v>
      </c>
      <c r="B264" s="137">
        <v>716316009</v>
      </c>
      <c r="C264" s="137" t="s">
        <v>6529</v>
      </c>
      <c r="D264" s="137" t="s">
        <v>6866</v>
      </c>
      <c r="E264" s="135">
        <v>76292172</v>
      </c>
      <c r="F264" s="135">
        <v>565612506</v>
      </c>
    </row>
    <row r="265" spans="1:6" hidden="1" x14ac:dyDescent="0.2">
      <c r="A265" s="136">
        <v>6470</v>
      </c>
      <c r="B265" s="137">
        <v>716316009</v>
      </c>
      <c r="C265" s="137" t="s">
        <v>6617</v>
      </c>
      <c r="D265" s="137" t="s">
        <v>6866</v>
      </c>
      <c r="E265" s="135">
        <v>5611620</v>
      </c>
      <c r="F265" s="135">
        <v>119166387</v>
      </c>
    </row>
    <row r="266" spans="1:6" hidden="1" x14ac:dyDescent="0.2">
      <c r="A266" s="136">
        <v>6470</v>
      </c>
      <c r="B266" s="137">
        <v>716316009</v>
      </c>
      <c r="C266" s="137" t="s">
        <v>6534</v>
      </c>
      <c r="D266" s="137" t="s">
        <v>6866</v>
      </c>
      <c r="E266" s="135">
        <v>89550594</v>
      </c>
      <c r="F266" s="135">
        <v>713438610</v>
      </c>
    </row>
    <row r="267" spans="1:6" hidden="1" x14ac:dyDescent="0.2">
      <c r="A267" s="136">
        <v>6470</v>
      </c>
      <c r="B267" s="137">
        <v>716316009</v>
      </c>
      <c r="C267" s="137" t="s">
        <v>6573</v>
      </c>
      <c r="D267" s="137" t="s">
        <v>6866</v>
      </c>
      <c r="E267" s="135">
        <v>11019808</v>
      </c>
      <c r="F267" s="135">
        <v>117939904</v>
      </c>
    </row>
    <row r="268" spans="1:6" hidden="1" x14ac:dyDescent="0.2">
      <c r="A268" s="136">
        <v>6470</v>
      </c>
      <c r="B268" s="137">
        <v>716316009</v>
      </c>
      <c r="C268" s="137" t="s">
        <v>6574</v>
      </c>
      <c r="D268" s="137" t="s">
        <v>6866</v>
      </c>
      <c r="E268" s="135">
        <v>13100676</v>
      </c>
      <c r="F268" s="135">
        <v>258931008</v>
      </c>
    </row>
    <row r="269" spans="1:6" hidden="1" x14ac:dyDescent="0.2">
      <c r="A269" s="136">
        <v>6470</v>
      </c>
      <c r="B269" s="137">
        <v>716316009</v>
      </c>
      <c r="C269" s="137" t="s">
        <v>6575</v>
      </c>
      <c r="D269" s="137" t="s">
        <v>6866</v>
      </c>
      <c r="E269" s="135">
        <v>55922250</v>
      </c>
      <c r="F269" s="135">
        <v>660234246</v>
      </c>
    </row>
    <row r="270" spans="1:6" hidden="1" x14ac:dyDescent="0.2">
      <c r="A270" s="136">
        <v>6470</v>
      </c>
      <c r="B270" s="137">
        <v>716316009</v>
      </c>
      <c r="C270" s="137" t="s">
        <v>6541</v>
      </c>
      <c r="D270" s="137" t="s">
        <v>6866</v>
      </c>
      <c r="E270" s="135">
        <v>29669178</v>
      </c>
      <c r="F270" s="135">
        <v>200459235</v>
      </c>
    </row>
    <row r="271" spans="1:6" hidden="1" x14ac:dyDescent="0.2">
      <c r="A271" s="136">
        <v>6470</v>
      </c>
      <c r="B271" s="137">
        <v>716316009</v>
      </c>
      <c r="C271" s="137" t="s">
        <v>6542</v>
      </c>
      <c r="D271" s="137" t="s">
        <v>6866</v>
      </c>
      <c r="E271" s="135">
        <v>7564277</v>
      </c>
      <c r="F271" s="135">
        <v>61849110</v>
      </c>
    </row>
    <row r="272" spans="1:6" hidden="1" x14ac:dyDescent="0.2">
      <c r="A272" s="136">
        <v>6470</v>
      </c>
      <c r="B272" s="137">
        <v>716316009</v>
      </c>
      <c r="C272" s="137" t="s">
        <v>6588</v>
      </c>
      <c r="D272" s="137" t="s">
        <v>6866</v>
      </c>
      <c r="E272" s="135">
        <v>9299256</v>
      </c>
      <c r="F272" s="135">
        <v>77761020</v>
      </c>
    </row>
    <row r="273" spans="1:6" hidden="1" x14ac:dyDescent="0.2">
      <c r="A273" s="136">
        <v>6470</v>
      </c>
      <c r="B273" s="137">
        <v>716316009</v>
      </c>
      <c r="C273" s="137" t="s">
        <v>6595</v>
      </c>
      <c r="D273" s="137" t="s">
        <v>6866</v>
      </c>
      <c r="E273" s="135">
        <v>2725644</v>
      </c>
      <c r="F273" s="135">
        <v>101169492</v>
      </c>
    </row>
    <row r="274" spans="1:6" hidden="1" x14ac:dyDescent="0.2">
      <c r="A274" s="136">
        <v>6470</v>
      </c>
      <c r="B274" s="137">
        <v>716316009</v>
      </c>
      <c r="C274" s="137" t="s">
        <v>6543</v>
      </c>
      <c r="D274" s="137" t="s">
        <v>6866</v>
      </c>
      <c r="E274" s="135">
        <v>28513236</v>
      </c>
      <c r="F274" s="135">
        <v>222867942</v>
      </c>
    </row>
    <row r="275" spans="1:6" hidden="1" x14ac:dyDescent="0.2">
      <c r="A275" s="136">
        <v>6470</v>
      </c>
      <c r="B275" s="137">
        <v>716316009</v>
      </c>
      <c r="C275" s="137" t="s">
        <v>6544</v>
      </c>
      <c r="D275" s="137" t="s">
        <v>6866</v>
      </c>
      <c r="E275" s="135">
        <v>45467052</v>
      </c>
      <c r="F275" s="135">
        <v>346948104</v>
      </c>
    </row>
    <row r="276" spans="1:6" hidden="1" x14ac:dyDescent="0.2">
      <c r="A276" s="136">
        <v>6470</v>
      </c>
      <c r="B276" s="137">
        <v>716316009</v>
      </c>
      <c r="C276" s="137" t="s">
        <v>6514</v>
      </c>
      <c r="D276" s="137" t="s">
        <v>6866</v>
      </c>
      <c r="E276" s="135">
        <v>98883157</v>
      </c>
      <c r="F276" s="135">
        <v>478893215</v>
      </c>
    </row>
    <row r="277" spans="1:6" hidden="1" x14ac:dyDescent="0.2">
      <c r="A277" s="136">
        <v>6470</v>
      </c>
      <c r="B277" s="137">
        <v>716316009</v>
      </c>
      <c r="C277" s="137" t="s">
        <v>6498</v>
      </c>
      <c r="D277" s="137" t="s">
        <v>6866</v>
      </c>
      <c r="E277" s="135">
        <v>8016600</v>
      </c>
      <c r="F277" s="135">
        <v>61086492</v>
      </c>
    </row>
    <row r="278" spans="1:6" hidden="1" x14ac:dyDescent="0.2">
      <c r="A278" s="136">
        <v>6560</v>
      </c>
      <c r="B278" s="137">
        <v>716569004</v>
      </c>
      <c r="C278" s="137" t="s">
        <v>7479</v>
      </c>
      <c r="D278" s="137" t="s">
        <v>6867</v>
      </c>
      <c r="E278" s="135">
        <v>36808040</v>
      </c>
      <c r="F278" s="135">
        <v>270849980</v>
      </c>
    </row>
    <row r="279" spans="1:6" hidden="1" x14ac:dyDescent="0.2">
      <c r="A279" s="136">
        <v>6570</v>
      </c>
      <c r="B279" s="137">
        <v>717150007</v>
      </c>
      <c r="C279" s="137" t="s">
        <v>7467</v>
      </c>
      <c r="D279" s="137" t="s">
        <v>6868</v>
      </c>
      <c r="E279" s="135">
        <v>0</v>
      </c>
      <c r="F279" s="135">
        <v>3053204</v>
      </c>
    </row>
    <row r="280" spans="1:6" hidden="1" x14ac:dyDescent="0.2">
      <c r="A280" s="136">
        <v>6570</v>
      </c>
      <c r="B280" s="137">
        <v>717150007</v>
      </c>
      <c r="C280" s="137" t="s">
        <v>6618</v>
      </c>
      <c r="D280" s="137" t="s">
        <v>6868</v>
      </c>
      <c r="E280" s="135">
        <v>93271434</v>
      </c>
      <c r="F280" s="135">
        <v>628828676</v>
      </c>
    </row>
    <row r="281" spans="1:6" hidden="1" x14ac:dyDescent="0.2">
      <c r="A281" s="136">
        <v>6570</v>
      </c>
      <c r="B281" s="137">
        <v>717150007</v>
      </c>
      <c r="C281" s="137" t="s">
        <v>6619</v>
      </c>
      <c r="D281" s="137" t="s">
        <v>6868</v>
      </c>
      <c r="E281" s="135">
        <v>50561059</v>
      </c>
      <c r="F281" s="135">
        <v>493704469</v>
      </c>
    </row>
    <row r="282" spans="1:6" hidden="1" x14ac:dyDescent="0.2">
      <c r="A282" s="136">
        <v>6570</v>
      </c>
      <c r="B282" s="137">
        <v>717150007</v>
      </c>
      <c r="C282" s="137" t="s">
        <v>6560</v>
      </c>
      <c r="D282" s="137" t="s">
        <v>6868</v>
      </c>
      <c r="E282" s="135">
        <v>8956146</v>
      </c>
      <c r="F282" s="135">
        <v>27233994</v>
      </c>
    </row>
    <row r="283" spans="1:6" hidden="1" x14ac:dyDescent="0.2">
      <c r="A283" s="136">
        <v>6570</v>
      </c>
      <c r="B283" s="137">
        <v>717150007</v>
      </c>
      <c r="C283" s="137" t="s">
        <v>6517</v>
      </c>
      <c r="D283" s="137" t="s">
        <v>6868</v>
      </c>
      <c r="E283" s="135">
        <v>3804937</v>
      </c>
      <c r="F283" s="135">
        <v>30473712</v>
      </c>
    </row>
    <row r="284" spans="1:6" hidden="1" x14ac:dyDescent="0.2">
      <c r="A284" s="136">
        <v>6570</v>
      </c>
      <c r="B284" s="137">
        <v>717150007</v>
      </c>
      <c r="C284" s="137" t="s">
        <v>6620</v>
      </c>
      <c r="D284" s="137" t="s">
        <v>6868</v>
      </c>
      <c r="E284" s="135">
        <v>12294878</v>
      </c>
      <c r="F284" s="135">
        <v>108116879</v>
      </c>
    </row>
    <row r="285" spans="1:6" hidden="1" x14ac:dyDescent="0.2">
      <c r="A285" s="136">
        <v>6570</v>
      </c>
      <c r="B285" s="137">
        <v>717150007</v>
      </c>
      <c r="C285" s="137" t="s">
        <v>148</v>
      </c>
      <c r="D285" s="137" t="s">
        <v>6868</v>
      </c>
      <c r="E285" s="135">
        <v>56036376</v>
      </c>
      <c r="F285" s="135">
        <v>334720429</v>
      </c>
    </row>
    <row r="286" spans="1:6" hidden="1" x14ac:dyDescent="0.2">
      <c r="A286" s="136">
        <v>6570</v>
      </c>
      <c r="B286" s="137">
        <v>717150007</v>
      </c>
      <c r="C286" s="137" t="s">
        <v>6565</v>
      </c>
      <c r="D286" s="137" t="s">
        <v>6868</v>
      </c>
      <c r="E286" s="135">
        <v>0</v>
      </c>
      <c r="F286" s="135">
        <v>31331004</v>
      </c>
    </row>
    <row r="287" spans="1:6" hidden="1" x14ac:dyDescent="0.2">
      <c r="A287" s="136">
        <v>6570</v>
      </c>
      <c r="B287" s="137">
        <v>717150007</v>
      </c>
      <c r="C287" s="137" t="s">
        <v>6500</v>
      </c>
      <c r="D287" s="137" t="s">
        <v>6868</v>
      </c>
      <c r="E287" s="135">
        <v>9619920</v>
      </c>
      <c r="F287" s="135">
        <v>80326332</v>
      </c>
    </row>
    <row r="288" spans="1:6" hidden="1" x14ac:dyDescent="0.2">
      <c r="A288" s="136">
        <v>6570</v>
      </c>
      <c r="B288" s="137">
        <v>717150007</v>
      </c>
      <c r="C288" s="137" t="s">
        <v>6561</v>
      </c>
      <c r="D288" s="137" t="s">
        <v>6868</v>
      </c>
      <c r="E288" s="135">
        <v>94496474</v>
      </c>
      <c r="F288" s="135">
        <v>562395625</v>
      </c>
    </row>
    <row r="289" spans="1:6" hidden="1" x14ac:dyDescent="0.2">
      <c r="A289" s="136">
        <v>6570</v>
      </c>
      <c r="B289" s="137">
        <v>717150007</v>
      </c>
      <c r="C289" s="137" t="s">
        <v>6501</v>
      </c>
      <c r="D289" s="137" t="s">
        <v>6868</v>
      </c>
      <c r="E289" s="135">
        <v>4966269</v>
      </c>
      <c r="F289" s="135">
        <v>83808260</v>
      </c>
    </row>
    <row r="290" spans="1:6" hidden="1" x14ac:dyDescent="0.2">
      <c r="A290" s="136">
        <v>6570</v>
      </c>
      <c r="B290" s="137">
        <v>717150007</v>
      </c>
      <c r="C290" s="137" t="s">
        <v>6521</v>
      </c>
      <c r="D290" s="137" t="s">
        <v>6868</v>
      </c>
      <c r="E290" s="135">
        <v>43501274</v>
      </c>
      <c r="F290" s="135">
        <v>225365855</v>
      </c>
    </row>
    <row r="291" spans="1:6" hidden="1" x14ac:dyDescent="0.2">
      <c r="A291" s="136">
        <v>6570</v>
      </c>
      <c r="B291" s="137">
        <v>717150007</v>
      </c>
      <c r="C291" s="137" t="s">
        <v>7199</v>
      </c>
      <c r="D291" s="137" t="s">
        <v>6868</v>
      </c>
      <c r="E291" s="135">
        <v>44986939</v>
      </c>
      <c r="F291" s="135">
        <v>483617078</v>
      </c>
    </row>
    <row r="292" spans="1:6" hidden="1" x14ac:dyDescent="0.2">
      <c r="A292" s="136">
        <v>6570</v>
      </c>
      <c r="B292" s="137">
        <v>717150007</v>
      </c>
      <c r="C292" s="137" t="s">
        <v>6556</v>
      </c>
      <c r="D292" s="137" t="s">
        <v>6868</v>
      </c>
      <c r="E292" s="135">
        <v>0</v>
      </c>
      <c r="F292" s="135">
        <v>14390208</v>
      </c>
    </row>
    <row r="293" spans="1:6" hidden="1" x14ac:dyDescent="0.2">
      <c r="A293" s="136">
        <v>6570</v>
      </c>
      <c r="B293" s="137">
        <v>717150007</v>
      </c>
      <c r="C293" s="137" t="s">
        <v>229</v>
      </c>
      <c r="D293" s="137" t="s">
        <v>6868</v>
      </c>
      <c r="E293" s="135">
        <v>0</v>
      </c>
      <c r="F293" s="135">
        <v>20312168</v>
      </c>
    </row>
    <row r="294" spans="1:6" hidden="1" x14ac:dyDescent="0.2">
      <c r="A294" s="136">
        <v>6570</v>
      </c>
      <c r="B294" s="137">
        <v>717150007</v>
      </c>
      <c r="C294" s="137" t="s">
        <v>171</v>
      </c>
      <c r="D294" s="137" t="s">
        <v>6868</v>
      </c>
      <c r="E294" s="135">
        <v>123315486</v>
      </c>
      <c r="F294" s="135">
        <v>856739089</v>
      </c>
    </row>
    <row r="295" spans="1:6" hidden="1" x14ac:dyDescent="0.2">
      <c r="A295" s="136">
        <v>6570</v>
      </c>
      <c r="B295" s="137">
        <v>717150007</v>
      </c>
      <c r="C295" s="137" t="s">
        <v>6551</v>
      </c>
      <c r="D295" s="137" t="s">
        <v>6868</v>
      </c>
      <c r="E295" s="135">
        <v>27750538</v>
      </c>
      <c r="F295" s="135">
        <v>281970899</v>
      </c>
    </row>
    <row r="296" spans="1:6" hidden="1" x14ac:dyDescent="0.2">
      <c r="A296" s="136">
        <v>6570</v>
      </c>
      <c r="B296" s="137">
        <v>717150007</v>
      </c>
      <c r="C296" s="137" t="s">
        <v>6566</v>
      </c>
      <c r="D296" s="137" t="s">
        <v>6868</v>
      </c>
      <c r="E296" s="135">
        <v>39898532</v>
      </c>
      <c r="F296" s="135">
        <v>429946904</v>
      </c>
    </row>
    <row r="297" spans="1:6" hidden="1" x14ac:dyDescent="0.2">
      <c r="A297" s="136">
        <v>6570</v>
      </c>
      <c r="B297" s="137">
        <v>717150007</v>
      </c>
      <c r="C297" s="137" t="s">
        <v>6583</v>
      </c>
      <c r="D297" s="137" t="s">
        <v>6868</v>
      </c>
      <c r="E297" s="135">
        <v>16033200</v>
      </c>
      <c r="F297" s="135">
        <v>189512424</v>
      </c>
    </row>
    <row r="298" spans="1:6" hidden="1" x14ac:dyDescent="0.2">
      <c r="A298" s="136">
        <v>6570</v>
      </c>
      <c r="B298" s="137">
        <v>717150007</v>
      </c>
      <c r="C298" s="137" t="s">
        <v>6548</v>
      </c>
      <c r="D298" s="137" t="s">
        <v>6868</v>
      </c>
      <c r="E298" s="135">
        <v>9743186</v>
      </c>
      <c r="F298" s="135">
        <v>84041900</v>
      </c>
    </row>
    <row r="299" spans="1:6" hidden="1" x14ac:dyDescent="0.2">
      <c r="A299" s="136">
        <v>6570</v>
      </c>
      <c r="B299" s="137">
        <v>717150007</v>
      </c>
      <c r="C299" s="137" t="s">
        <v>6599</v>
      </c>
      <c r="D299" s="137" t="s">
        <v>6868</v>
      </c>
      <c r="E299" s="135">
        <v>14891912</v>
      </c>
      <c r="F299" s="135">
        <v>146163986</v>
      </c>
    </row>
    <row r="300" spans="1:6" hidden="1" x14ac:dyDescent="0.2">
      <c r="A300" s="136">
        <v>6570</v>
      </c>
      <c r="B300" s="137">
        <v>717150007</v>
      </c>
      <c r="C300" s="137" t="s">
        <v>6600</v>
      </c>
      <c r="D300" s="137" t="s">
        <v>6868</v>
      </c>
      <c r="E300" s="135">
        <v>8657928</v>
      </c>
      <c r="F300" s="135">
        <v>69836490</v>
      </c>
    </row>
    <row r="301" spans="1:6" hidden="1" x14ac:dyDescent="0.2">
      <c r="A301" s="136">
        <v>6570</v>
      </c>
      <c r="B301" s="137">
        <v>717150007</v>
      </c>
      <c r="C301" s="137" t="s">
        <v>6585</v>
      </c>
      <c r="D301" s="137" t="s">
        <v>6868</v>
      </c>
      <c r="E301" s="135">
        <v>21438974</v>
      </c>
      <c r="F301" s="135">
        <v>201603339</v>
      </c>
    </row>
    <row r="302" spans="1:6" hidden="1" x14ac:dyDescent="0.2">
      <c r="A302" s="136">
        <v>6570</v>
      </c>
      <c r="B302" s="137">
        <v>717150007</v>
      </c>
      <c r="C302" s="137" t="s">
        <v>6529</v>
      </c>
      <c r="D302" s="137" t="s">
        <v>6868</v>
      </c>
      <c r="E302" s="135">
        <v>16922612</v>
      </c>
      <c r="F302" s="135">
        <v>138083089</v>
      </c>
    </row>
    <row r="303" spans="1:6" hidden="1" x14ac:dyDescent="0.2">
      <c r="A303" s="136">
        <v>6570</v>
      </c>
      <c r="B303" s="137">
        <v>717150007</v>
      </c>
      <c r="C303" s="137" t="s">
        <v>6530</v>
      </c>
      <c r="D303" s="137" t="s">
        <v>6868</v>
      </c>
      <c r="E303" s="135">
        <v>0</v>
      </c>
      <c r="F303" s="135">
        <v>1779168</v>
      </c>
    </row>
    <row r="304" spans="1:6" hidden="1" x14ac:dyDescent="0.2">
      <c r="A304" s="136">
        <v>6570</v>
      </c>
      <c r="B304" s="137">
        <v>717150007</v>
      </c>
      <c r="C304" s="137" t="s">
        <v>6602</v>
      </c>
      <c r="D304" s="137" t="s">
        <v>6868</v>
      </c>
      <c r="E304" s="135">
        <v>19175707</v>
      </c>
      <c r="F304" s="135">
        <v>179383728</v>
      </c>
    </row>
    <row r="305" spans="1:6" hidden="1" x14ac:dyDescent="0.2">
      <c r="A305" s="136">
        <v>6570</v>
      </c>
      <c r="B305" s="137">
        <v>717150007</v>
      </c>
      <c r="C305" s="137" t="s">
        <v>6563</v>
      </c>
      <c r="D305" s="137" t="s">
        <v>6868</v>
      </c>
      <c r="E305" s="135">
        <v>28389625</v>
      </c>
      <c r="F305" s="135">
        <v>114089128</v>
      </c>
    </row>
    <row r="306" spans="1:6" hidden="1" x14ac:dyDescent="0.2">
      <c r="A306" s="136">
        <v>6570</v>
      </c>
      <c r="B306" s="137">
        <v>717150007</v>
      </c>
      <c r="C306" s="137" t="s">
        <v>6558</v>
      </c>
      <c r="D306" s="137" t="s">
        <v>6868</v>
      </c>
      <c r="E306" s="135">
        <v>16033200</v>
      </c>
      <c r="F306" s="135">
        <v>152397612</v>
      </c>
    </row>
    <row r="307" spans="1:6" hidden="1" x14ac:dyDescent="0.2">
      <c r="A307" s="136">
        <v>6570</v>
      </c>
      <c r="B307" s="137">
        <v>717150007</v>
      </c>
      <c r="C307" s="137" t="s">
        <v>70</v>
      </c>
      <c r="D307" s="137" t="s">
        <v>6868</v>
      </c>
      <c r="E307" s="135">
        <v>9459588</v>
      </c>
      <c r="F307" s="135">
        <v>75676704</v>
      </c>
    </row>
    <row r="308" spans="1:6" hidden="1" x14ac:dyDescent="0.2">
      <c r="A308" s="136">
        <v>6570</v>
      </c>
      <c r="B308" s="137">
        <v>717150007</v>
      </c>
      <c r="C308" s="137" t="s">
        <v>6533</v>
      </c>
      <c r="D308" s="137" t="s">
        <v>6868</v>
      </c>
      <c r="E308" s="135">
        <v>11643896</v>
      </c>
      <c r="F308" s="135">
        <v>105495008</v>
      </c>
    </row>
    <row r="309" spans="1:6" hidden="1" x14ac:dyDescent="0.2">
      <c r="A309" s="136">
        <v>6570</v>
      </c>
      <c r="B309" s="137">
        <v>717150007</v>
      </c>
      <c r="C309" s="137" t="s">
        <v>6534</v>
      </c>
      <c r="D309" s="137" t="s">
        <v>6868</v>
      </c>
      <c r="E309" s="135">
        <v>27596068</v>
      </c>
      <c r="F309" s="135">
        <v>249426620</v>
      </c>
    </row>
    <row r="310" spans="1:6" hidden="1" x14ac:dyDescent="0.2">
      <c r="A310" s="136">
        <v>6570</v>
      </c>
      <c r="B310" s="137">
        <v>717150007</v>
      </c>
      <c r="C310" s="137" t="s">
        <v>6621</v>
      </c>
      <c r="D310" s="137" t="s">
        <v>6868</v>
      </c>
      <c r="E310" s="135">
        <v>22664532</v>
      </c>
      <c r="F310" s="135">
        <v>164683409</v>
      </c>
    </row>
    <row r="311" spans="1:6" hidden="1" x14ac:dyDescent="0.2">
      <c r="A311" s="136">
        <v>6570</v>
      </c>
      <c r="B311" s="137">
        <v>717150007</v>
      </c>
      <c r="C311" s="137" t="s">
        <v>6564</v>
      </c>
      <c r="D311" s="137" t="s">
        <v>6868</v>
      </c>
      <c r="E311" s="135">
        <v>40844616</v>
      </c>
      <c r="F311" s="135">
        <v>362766570</v>
      </c>
    </row>
    <row r="312" spans="1:6" hidden="1" x14ac:dyDescent="0.2">
      <c r="A312" s="136">
        <v>6570</v>
      </c>
      <c r="B312" s="137">
        <v>717150007</v>
      </c>
      <c r="C312" s="137" t="s">
        <v>6622</v>
      </c>
      <c r="D312" s="137" t="s">
        <v>6868</v>
      </c>
      <c r="E312" s="135">
        <v>14243688</v>
      </c>
      <c r="F312" s="135">
        <v>115335600</v>
      </c>
    </row>
    <row r="313" spans="1:6" hidden="1" x14ac:dyDescent="0.2">
      <c r="A313" s="136">
        <v>6570</v>
      </c>
      <c r="B313" s="137">
        <v>717150007</v>
      </c>
      <c r="C313" s="137" t="s">
        <v>6507</v>
      </c>
      <c r="D313" s="137" t="s">
        <v>6868</v>
      </c>
      <c r="E313" s="135">
        <v>21205890</v>
      </c>
      <c r="F313" s="135">
        <v>368377429</v>
      </c>
    </row>
    <row r="314" spans="1:6" hidden="1" x14ac:dyDescent="0.2">
      <c r="A314" s="136">
        <v>6570</v>
      </c>
      <c r="B314" s="137">
        <v>717150007</v>
      </c>
      <c r="C314" s="137" t="s">
        <v>6573</v>
      </c>
      <c r="D314" s="137" t="s">
        <v>6868</v>
      </c>
      <c r="E314" s="135">
        <v>38518470</v>
      </c>
      <c r="F314" s="135">
        <v>387059960</v>
      </c>
    </row>
    <row r="315" spans="1:6" hidden="1" x14ac:dyDescent="0.2">
      <c r="A315" s="136">
        <v>6570</v>
      </c>
      <c r="B315" s="137">
        <v>717150007</v>
      </c>
      <c r="C315" s="137" t="s">
        <v>6574</v>
      </c>
      <c r="D315" s="137" t="s">
        <v>6868</v>
      </c>
      <c r="E315" s="135">
        <v>65736120</v>
      </c>
      <c r="F315" s="135">
        <v>269366380</v>
      </c>
    </row>
    <row r="316" spans="1:6" hidden="1" x14ac:dyDescent="0.2">
      <c r="A316" s="136">
        <v>6570</v>
      </c>
      <c r="B316" s="137">
        <v>717150007</v>
      </c>
      <c r="C316" s="137" t="s">
        <v>6575</v>
      </c>
      <c r="D316" s="137" t="s">
        <v>6868</v>
      </c>
      <c r="E316" s="135">
        <v>0</v>
      </c>
      <c r="F316" s="135">
        <v>12750704</v>
      </c>
    </row>
    <row r="317" spans="1:6" hidden="1" x14ac:dyDescent="0.2">
      <c r="A317" s="136">
        <v>6570</v>
      </c>
      <c r="B317" s="137">
        <v>717150007</v>
      </c>
      <c r="C317" s="137" t="s">
        <v>6587</v>
      </c>
      <c r="D317" s="137" t="s">
        <v>6868</v>
      </c>
      <c r="E317" s="135">
        <v>17546734</v>
      </c>
      <c r="F317" s="135">
        <v>75487498</v>
      </c>
    </row>
    <row r="318" spans="1:6" hidden="1" x14ac:dyDescent="0.2">
      <c r="A318" s="136">
        <v>6570</v>
      </c>
      <c r="B318" s="137">
        <v>717150007</v>
      </c>
      <c r="C318" s="137" t="s">
        <v>6541</v>
      </c>
      <c r="D318" s="137" t="s">
        <v>6868</v>
      </c>
      <c r="E318" s="135">
        <v>105119176</v>
      </c>
      <c r="F318" s="135">
        <v>524302018</v>
      </c>
    </row>
    <row r="319" spans="1:6" hidden="1" x14ac:dyDescent="0.2">
      <c r="A319" s="136">
        <v>6570</v>
      </c>
      <c r="B319" s="137">
        <v>717150007</v>
      </c>
      <c r="C319" s="137" t="s">
        <v>6606</v>
      </c>
      <c r="D319" s="137" t="s">
        <v>6868</v>
      </c>
      <c r="E319" s="135">
        <v>49672750</v>
      </c>
      <c r="F319" s="135">
        <v>429695938</v>
      </c>
    </row>
    <row r="320" spans="1:6" hidden="1" x14ac:dyDescent="0.2">
      <c r="A320" s="136">
        <v>6570</v>
      </c>
      <c r="B320" s="137">
        <v>717150007</v>
      </c>
      <c r="C320" s="137" t="s">
        <v>6543</v>
      </c>
      <c r="D320" s="137" t="s">
        <v>6868</v>
      </c>
      <c r="E320" s="135">
        <v>21644820</v>
      </c>
      <c r="F320" s="135">
        <v>147400276</v>
      </c>
    </row>
    <row r="321" spans="1:6" hidden="1" x14ac:dyDescent="0.2">
      <c r="A321" s="136">
        <v>6570</v>
      </c>
      <c r="B321" s="137">
        <v>717150007</v>
      </c>
      <c r="C321" s="137" t="s">
        <v>5595</v>
      </c>
      <c r="D321" s="137" t="s">
        <v>6868</v>
      </c>
      <c r="E321" s="135">
        <v>57606770</v>
      </c>
      <c r="F321" s="135">
        <v>578637558</v>
      </c>
    </row>
    <row r="322" spans="1:6" hidden="1" x14ac:dyDescent="0.2">
      <c r="A322" s="136">
        <v>6570</v>
      </c>
      <c r="B322" s="137">
        <v>717150007</v>
      </c>
      <c r="C322" s="137" t="s">
        <v>6508</v>
      </c>
      <c r="D322" s="137" t="s">
        <v>6868</v>
      </c>
      <c r="E322" s="135">
        <v>27939144</v>
      </c>
      <c r="F322" s="135">
        <v>213339828</v>
      </c>
    </row>
    <row r="323" spans="1:6" hidden="1" x14ac:dyDescent="0.2">
      <c r="A323" s="136">
        <v>6570</v>
      </c>
      <c r="B323" s="137">
        <v>717150007</v>
      </c>
      <c r="C323" s="137" t="s">
        <v>7481</v>
      </c>
      <c r="D323" s="137" t="s">
        <v>6868</v>
      </c>
      <c r="E323" s="135">
        <v>24049800</v>
      </c>
      <c r="F323" s="135">
        <v>375564780</v>
      </c>
    </row>
    <row r="324" spans="1:6" hidden="1" x14ac:dyDescent="0.2">
      <c r="A324" s="136">
        <v>6570</v>
      </c>
      <c r="B324" s="137">
        <v>717150007</v>
      </c>
      <c r="C324" s="137" t="s">
        <v>7482</v>
      </c>
      <c r="D324" s="137" t="s">
        <v>6868</v>
      </c>
      <c r="E324" s="135">
        <v>16033200</v>
      </c>
      <c r="F324" s="135">
        <v>128265600</v>
      </c>
    </row>
    <row r="325" spans="1:6" hidden="1" x14ac:dyDescent="0.2">
      <c r="A325" s="136">
        <v>6580</v>
      </c>
      <c r="B325" s="137">
        <v>714523007</v>
      </c>
      <c r="C325" s="137" t="s">
        <v>6548</v>
      </c>
      <c r="D325" s="137" t="s">
        <v>6869</v>
      </c>
      <c r="E325" s="135">
        <v>29859290</v>
      </c>
      <c r="F325" s="135">
        <v>310255997</v>
      </c>
    </row>
    <row r="326" spans="1:6" hidden="1" x14ac:dyDescent="0.2">
      <c r="A326" s="136">
        <v>6650</v>
      </c>
      <c r="B326" s="137" t="s">
        <v>6481</v>
      </c>
      <c r="C326" s="137" t="s">
        <v>6623</v>
      </c>
      <c r="D326" s="137" t="s">
        <v>6870</v>
      </c>
      <c r="E326" s="135">
        <v>7429061</v>
      </c>
      <c r="F326" s="135">
        <v>66065559</v>
      </c>
    </row>
    <row r="327" spans="1:6" hidden="1" x14ac:dyDescent="0.2">
      <c r="A327" s="136">
        <v>6690</v>
      </c>
      <c r="B327" s="137">
        <v>703553001</v>
      </c>
      <c r="C327" s="137" t="s">
        <v>6545</v>
      </c>
      <c r="D327" s="137" t="s">
        <v>6871</v>
      </c>
      <c r="E327" s="135">
        <v>0</v>
      </c>
      <c r="F327" s="135">
        <v>95902895</v>
      </c>
    </row>
    <row r="328" spans="1:6" hidden="1" x14ac:dyDescent="0.2">
      <c r="A328" s="136">
        <v>6740</v>
      </c>
      <c r="B328" s="137">
        <v>714792008</v>
      </c>
      <c r="C328" s="137" t="s">
        <v>6521</v>
      </c>
      <c r="D328" s="137" t="s">
        <v>6873</v>
      </c>
      <c r="E328" s="135">
        <v>23526050</v>
      </c>
      <c r="F328" s="135">
        <v>185778293</v>
      </c>
    </row>
    <row r="329" spans="1:6" hidden="1" x14ac:dyDescent="0.2">
      <c r="A329" s="136">
        <v>6740</v>
      </c>
      <c r="B329" s="137">
        <v>714792008</v>
      </c>
      <c r="C329" s="137" t="s">
        <v>6491</v>
      </c>
      <c r="D329" s="137" t="s">
        <v>6873</v>
      </c>
      <c r="E329" s="135">
        <v>21647994</v>
      </c>
      <c r="F329" s="135">
        <v>155440609</v>
      </c>
    </row>
    <row r="330" spans="1:6" hidden="1" x14ac:dyDescent="0.2">
      <c r="A330" s="136">
        <v>6740</v>
      </c>
      <c r="B330" s="137">
        <v>714792008</v>
      </c>
      <c r="C330" s="137" t="s">
        <v>6535</v>
      </c>
      <c r="D330" s="137" t="s">
        <v>6873</v>
      </c>
      <c r="E330" s="135">
        <v>28755592</v>
      </c>
      <c r="F330" s="135">
        <v>207504536</v>
      </c>
    </row>
    <row r="331" spans="1:6" hidden="1" x14ac:dyDescent="0.2">
      <c r="A331" s="136">
        <v>6740</v>
      </c>
      <c r="B331" s="137">
        <v>714792008</v>
      </c>
      <c r="C331" s="137" t="s">
        <v>6625</v>
      </c>
      <c r="D331" s="137" t="s">
        <v>6873</v>
      </c>
      <c r="E331" s="135">
        <v>86223893</v>
      </c>
      <c r="F331" s="135">
        <v>808561325</v>
      </c>
    </row>
    <row r="332" spans="1:6" hidden="1" x14ac:dyDescent="0.2">
      <c r="A332" s="136">
        <v>6760</v>
      </c>
      <c r="B332" s="137">
        <v>718362008</v>
      </c>
      <c r="C332" s="137" t="s">
        <v>7476</v>
      </c>
      <c r="D332" s="137" t="s">
        <v>6874</v>
      </c>
      <c r="E332" s="135">
        <v>0</v>
      </c>
      <c r="F332" s="135">
        <v>66873960</v>
      </c>
    </row>
    <row r="333" spans="1:6" hidden="1" x14ac:dyDescent="0.2">
      <c r="A333" s="136">
        <v>6830</v>
      </c>
      <c r="B333" s="137">
        <v>717449002</v>
      </c>
      <c r="C333" s="137" t="s">
        <v>6509</v>
      </c>
      <c r="D333" s="137" t="s">
        <v>6875</v>
      </c>
      <c r="E333" s="135">
        <v>44043263</v>
      </c>
      <c r="F333" s="135">
        <v>537826618</v>
      </c>
    </row>
    <row r="334" spans="1:6" hidden="1" x14ac:dyDescent="0.2">
      <c r="A334" s="136">
        <v>6864</v>
      </c>
      <c r="B334" s="137">
        <v>721476006</v>
      </c>
      <c r="C334" s="137" t="s">
        <v>6602</v>
      </c>
      <c r="D334" s="137" t="s">
        <v>6876</v>
      </c>
      <c r="E334" s="135">
        <v>4076737</v>
      </c>
      <c r="F334" s="135">
        <v>155751090</v>
      </c>
    </row>
    <row r="335" spans="1:6" hidden="1" x14ac:dyDescent="0.2">
      <c r="A335" s="136">
        <v>6864</v>
      </c>
      <c r="B335" s="137">
        <v>721476006</v>
      </c>
      <c r="C335" s="137" t="s">
        <v>6626</v>
      </c>
      <c r="D335" s="137" t="s">
        <v>6876</v>
      </c>
      <c r="E335" s="135">
        <v>8136590</v>
      </c>
      <c r="F335" s="135">
        <v>73086565</v>
      </c>
    </row>
    <row r="336" spans="1:6" hidden="1" x14ac:dyDescent="0.2">
      <c r="A336" s="136">
        <v>6864</v>
      </c>
      <c r="B336" s="137">
        <v>721476006</v>
      </c>
      <c r="C336" s="137" t="s">
        <v>6564</v>
      </c>
      <c r="D336" s="137" t="s">
        <v>6876</v>
      </c>
      <c r="E336" s="135">
        <v>69110747</v>
      </c>
      <c r="F336" s="135">
        <v>558216040</v>
      </c>
    </row>
    <row r="337" spans="1:6" hidden="1" x14ac:dyDescent="0.2">
      <c r="A337" s="136">
        <v>6866</v>
      </c>
      <c r="B337" s="137">
        <v>719926002</v>
      </c>
      <c r="C337" s="137" t="s">
        <v>6627</v>
      </c>
      <c r="D337" s="137" t="s">
        <v>6877</v>
      </c>
      <c r="E337" s="135">
        <v>6102444</v>
      </c>
      <c r="F337" s="135">
        <v>73317740</v>
      </c>
    </row>
    <row r="338" spans="1:6" hidden="1" x14ac:dyDescent="0.2">
      <c r="A338" s="136">
        <v>6866</v>
      </c>
      <c r="B338" s="137">
        <v>719926002</v>
      </c>
      <c r="C338" s="137" t="s">
        <v>6519</v>
      </c>
      <c r="D338" s="137" t="s">
        <v>6877</v>
      </c>
      <c r="E338" s="135">
        <v>386154872</v>
      </c>
      <c r="F338" s="135">
        <v>1337897562</v>
      </c>
    </row>
    <row r="339" spans="1:6" hidden="1" x14ac:dyDescent="0.2">
      <c r="A339" s="136">
        <v>6866</v>
      </c>
      <c r="B339" s="137">
        <v>719926002</v>
      </c>
      <c r="C339" s="137" t="s">
        <v>148</v>
      </c>
      <c r="D339" s="137" t="s">
        <v>6877</v>
      </c>
      <c r="E339" s="135">
        <v>0</v>
      </c>
      <c r="F339" s="135">
        <v>32452024</v>
      </c>
    </row>
    <row r="340" spans="1:6" hidden="1" x14ac:dyDescent="0.2">
      <c r="A340" s="136">
        <v>6866</v>
      </c>
      <c r="B340" s="137">
        <v>719926002</v>
      </c>
      <c r="C340" s="137" t="s">
        <v>6576</v>
      </c>
      <c r="D340" s="137" t="s">
        <v>6877</v>
      </c>
      <c r="E340" s="135">
        <v>22286148</v>
      </c>
      <c r="F340" s="135">
        <v>201165998</v>
      </c>
    </row>
    <row r="341" spans="1:6" hidden="1" x14ac:dyDescent="0.2">
      <c r="A341" s="136">
        <v>6866</v>
      </c>
      <c r="B341" s="137">
        <v>719926002</v>
      </c>
      <c r="C341" s="137" t="s">
        <v>6502</v>
      </c>
      <c r="D341" s="137" t="s">
        <v>6877</v>
      </c>
      <c r="E341" s="135">
        <v>155021725</v>
      </c>
      <c r="F341" s="135">
        <v>991734642</v>
      </c>
    </row>
    <row r="342" spans="1:6" hidden="1" x14ac:dyDescent="0.2">
      <c r="A342" s="136">
        <v>6866</v>
      </c>
      <c r="B342" s="137">
        <v>719926002</v>
      </c>
      <c r="C342" s="137" t="s">
        <v>6603</v>
      </c>
      <c r="D342" s="137" t="s">
        <v>6877</v>
      </c>
      <c r="E342" s="135">
        <v>21324156</v>
      </c>
      <c r="F342" s="135">
        <v>166683216</v>
      </c>
    </row>
    <row r="343" spans="1:6" hidden="1" x14ac:dyDescent="0.2">
      <c r="A343" s="136">
        <v>6866</v>
      </c>
      <c r="B343" s="137">
        <v>719926002</v>
      </c>
      <c r="C343" s="137" t="s">
        <v>6628</v>
      </c>
      <c r="D343" s="137" t="s">
        <v>6877</v>
      </c>
      <c r="E343" s="135">
        <v>15654094</v>
      </c>
      <c r="F343" s="135">
        <v>114266014</v>
      </c>
    </row>
    <row r="344" spans="1:6" hidden="1" x14ac:dyDescent="0.2">
      <c r="A344" s="136">
        <v>6866</v>
      </c>
      <c r="B344" s="137">
        <v>719926002</v>
      </c>
      <c r="C344" s="137" t="s">
        <v>6507</v>
      </c>
      <c r="D344" s="137" t="s">
        <v>6877</v>
      </c>
      <c r="E344" s="135">
        <v>75868068</v>
      </c>
      <c r="F344" s="135">
        <v>640083415</v>
      </c>
    </row>
    <row r="345" spans="1:6" hidden="1" x14ac:dyDescent="0.2">
      <c r="A345" s="136">
        <v>6866</v>
      </c>
      <c r="B345" s="137">
        <v>719926002</v>
      </c>
      <c r="C345" s="137" t="s">
        <v>6508</v>
      </c>
      <c r="D345" s="137" t="s">
        <v>6877</v>
      </c>
      <c r="E345" s="135">
        <v>77880551</v>
      </c>
      <c r="F345" s="135">
        <v>276631891</v>
      </c>
    </row>
    <row r="346" spans="1:6" hidden="1" x14ac:dyDescent="0.2">
      <c r="A346" s="136">
        <v>6866</v>
      </c>
      <c r="B346" s="137">
        <v>719926002</v>
      </c>
      <c r="C346" s="137" t="s">
        <v>6571</v>
      </c>
      <c r="D346" s="137" t="s">
        <v>6877</v>
      </c>
      <c r="E346" s="135">
        <v>0</v>
      </c>
      <c r="F346" s="135">
        <v>48678035</v>
      </c>
    </row>
    <row r="347" spans="1:6" hidden="1" x14ac:dyDescent="0.2">
      <c r="A347" s="136">
        <v>6866</v>
      </c>
      <c r="B347" s="137">
        <v>719926002</v>
      </c>
      <c r="C347" s="137" t="s">
        <v>181</v>
      </c>
      <c r="D347" s="137" t="s">
        <v>6877</v>
      </c>
      <c r="E347" s="135">
        <v>67858295</v>
      </c>
      <c r="F347" s="135">
        <v>307394180</v>
      </c>
    </row>
    <row r="348" spans="1:6" hidden="1" x14ac:dyDescent="0.2">
      <c r="A348" s="136">
        <v>6866</v>
      </c>
      <c r="B348" s="137">
        <v>719926002</v>
      </c>
      <c r="C348" s="137" t="s">
        <v>6498</v>
      </c>
      <c r="D348" s="137" t="s">
        <v>6877</v>
      </c>
      <c r="E348" s="135">
        <v>16353864</v>
      </c>
      <c r="F348" s="135">
        <v>182100948</v>
      </c>
    </row>
    <row r="349" spans="1:6" hidden="1" x14ac:dyDescent="0.2">
      <c r="A349" s="136">
        <v>6866</v>
      </c>
      <c r="B349" s="137">
        <v>719926002</v>
      </c>
      <c r="C349" s="137" t="s">
        <v>7478</v>
      </c>
      <c r="D349" s="137" t="s">
        <v>6877</v>
      </c>
      <c r="E349" s="135">
        <v>44666222</v>
      </c>
      <c r="F349" s="135">
        <v>323133849</v>
      </c>
    </row>
    <row r="350" spans="1:6" hidden="1" x14ac:dyDescent="0.2">
      <c r="A350" s="136">
        <v>6872</v>
      </c>
      <c r="B350" s="137">
        <v>690734001</v>
      </c>
      <c r="C350" s="137" t="s">
        <v>6540</v>
      </c>
      <c r="D350" s="137" t="s">
        <v>6879</v>
      </c>
      <c r="E350" s="135">
        <v>0</v>
      </c>
      <c r="F350" s="135">
        <v>38821590</v>
      </c>
    </row>
    <row r="351" spans="1:6" hidden="1" x14ac:dyDescent="0.2">
      <c r="A351" s="136">
        <v>6876</v>
      </c>
      <c r="B351" s="137">
        <v>691201007</v>
      </c>
      <c r="C351" s="137" t="s">
        <v>6500</v>
      </c>
      <c r="D351" s="137" t="s">
        <v>6880</v>
      </c>
      <c r="E351" s="135">
        <v>20724204</v>
      </c>
      <c r="F351" s="135">
        <v>143220647</v>
      </c>
    </row>
    <row r="352" spans="1:6" hidden="1" x14ac:dyDescent="0.2">
      <c r="A352" s="136">
        <v>6880</v>
      </c>
      <c r="B352" s="137">
        <v>705528004</v>
      </c>
      <c r="C352" s="137" t="s">
        <v>7485</v>
      </c>
      <c r="D352" s="137" t="s">
        <v>7484</v>
      </c>
      <c r="E352" s="135">
        <v>8176932</v>
      </c>
      <c r="F352" s="135">
        <v>24210132</v>
      </c>
    </row>
    <row r="353" spans="1:6" hidden="1" x14ac:dyDescent="0.2">
      <c r="A353" s="136">
        <v>6880</v>
      </c>
      <c r="B353" s="137">
        <v>705528004</v>
      </c>
      <c r="C353" s="137" t="s">
        <v>6522</v>
      </c>
      <c r="D353" s="137" t="s">
        <v>7484</v>
      </c>
      <c r="E353" s="135">
        <v>60490600</v>
      </c>
      <c r="F353" s="135">
        <v>495248920</v>
      </c>
    </row>
    <row r="354" spans="1:6" hidden="1" x14ac:dyDescent="0.2">
      <c r="A354" s="136">
        <v>6880</v>
      </c>
      <c r="B354" s="137">
        <v>705528004</v>
      </c>
      <c r="C354" s="137" t="s">
        <v>6599</v>
      </c>
      <c r="D354" s="137" t="s">
        <v>7484</v>
      </c>
      <c r="E354" s="135">
        <v>147360624</v>
      </c>
      <c r="F354" s="135">
        <v>703985056</v>
      </c>
    </row>
    <row r="355" spans="1:6" hidden="1" x14ac:dyDescent="0.2">
      <c r="A355" s="136">
        <v>6880</v>
      </c>
      <c r="B355" s="137">
        <v>705528004</v>
      </c>
      <c r="C355" s="137" t="s">
        <v>6629</v>
      </c>
      <c r="D355" s="137" t="s">
        <v>7484</v>
      </c>
      <c r="E355" s="135">
        <v>83593725</v>
      </c>
      <c r="F355" s="135">
        <v>504227849</v>
      </c>
    </row>
    <row r="356" spans="1:6" hidden="1" x14ac:dyDescent="0.2">
      <c r="A356" s="136">
        <v>6880</v>
      </c>
      <c r="B356" s="137">
        <v>705528004</v>
      </c>
      <c r="C356" s="137" t="s">
        <v>6605</v>
      </c>
      <c r="D356" s="137" t="s">
        <v>7484</v>
      </c>
      <c r="E356" s="135">
        <v>44251632</v>
      </c>
      <c r="F356" s="135">
        <v>217089528</v>
      </c>
    </row>
    <row r="357" spans="1:6" hidden="1" x14ac:dyDescent="0.2">
      <c r="A357" s="136">
        <v>6880</v>
      </c>
      <c r="B357" s="137">
        <v>705528004</v>
      </c>
      <c r="C357" s="137" t="s">
        <v>6508</v>
      </c>
      <c r="D357" s="137" t="s">
        <v>7484</v>
      </c>
      <c r="E357" s="135">
        <v>85679352</v>
      </c>
      <c r="F357" s="135">
        <v>378950716</v>
      </c>
    </row>
    <row r="358" spans="1:6" hidden="1" x14ac:dyDescent="0.2">
      <c r="A358" s="136">
        <v>6897</v>
      </c>
      <c r="B358" s="137" t="s">
        <v>6463</v>
      </c>
      <c r="C358" s="137" t="s">
        <v>6620</v>
      </c>
      <c r="D358" s="137" t="s">
        <v>6881</v>
      </c>
      <c r="E358" s="135">
        <v>6206400</v>
      </c>
      <c r="F358" s="135">
        <v>51823440</v>
      </c>
    </row>
    <row r="359" spans="1:6" hidden="1" x14ac:dyDescent="0.2">
      <c r="A359" s="136">
        <v>6897</v>
      </c>
      <c r="B359" s="137" t="s">
        <v>6463</v>
      </c>
      <c r="C359" s="137" t="s">
        <v>229</v>
      </c>
      <c r="D359" s="137" t="s">
        <v>6881</v>
      </c>
      <c r="E359" s="135">
        <v>6516720</v>
      </c>
      <c r="F359" s="135">
        <v>56788560</v>
      </c>
    </row>
    <row r="360" spans="1:6" hidden="1" x14ac:dyDescent="0.2">
      <c r="A360" s="136">
        <v>6897</v>
      </c>
      <c r="B360" s="137" t="s">
        <v>6463</v>
      </c>
      <c r="C360" s="137" t="s">
        <v>6566</v>
      </c>
      <c r="D360" s="137" t="s">
        <v>6881</v>
      </c>
      <c r="E360" s="135">
        <v>13964400</v>
      </c>
      <c r="F360" s="135">
        <v>189605520</v>
      </c>
    </row>
    <row r="361" spans="1:6" hidden="1" x14ac:dyDescent="0.2">
      <c r="A361" s="136">
        <v>6897</v>
      </c>
      <c r="B361" s="137" t="s">
        <v>6463</v>
      </c>
      <c r="C361" s="137" t="s">
        <v>6548</v>
      </c>
      <c r="D361" s="137" t="s">
        <v>6881</v>
      </c>
      <c r="E361" s="135">
        <v>8068320</v>
      </c>
      <c r="F361" s="135">
        <v>72770040</v>
      </c>
    </row>
    <row r="362" spans="1:6" hidden="1" x14ac:dyDescent="0.2">
      <c r="A362" s="136">
        <v>6897</v>
      </c>
      <c r="B362" s="137" t="s">
        <v>6463</v>
      </c>
      <c r="C362" s="137" t="s">
        <v>6585</v>
      </c>
      <c r="D362" s="137" t="s">
        <v>6881</v>
      </c>
      <c r="E362" s="135">
        <v>7758000</v>
      </c>
      <c r="F362" s="135">
        <v>59348700</v>
      </c>
    </row>
    <row r="363" spans="1:6" hidden="1" x14ac:dyDescent="0.2">
      <c r="A363" s="136">
        <v>6897</v>
      </c>
      <c r="B363" s="137" t="s">
        <v>6463</v>
      </c>
      <c r="C363" s="137" t="s">
        <v>6557</v>
      </c>
      <c r="D363" s="137" t="s">
        <v>6881</v>
      </c>
      <c r="E363" s="135">
        <v>6206400</v>
      </c>
      <c r="F363" s="135">
        <v>58495320</v>
      </c>
    </row>
    <row r="364" spans="1:6" hidden="1" x14ac:dyDescent="0.2">
      <c r="A364" s="136">
        <v>6897</v>
      </c>
      <c r="B364" s="137" t="s">
        <v>6463</v>
      </c>
      <c r="C364" s="137" t="s">
        <v>6558</v>
      </c>
      <c r="D364" s="137" t="s">
        <v>6881</v>
      </c>
      <c r="E364" s="135">
        <v>12024900</v>
      </c>
      <c r="F364" s="135">
        <v>103646880</v>
      </c>
    </row>
    <row r="365" spans="1:6" hidden="1" x14ac:dyDescent="0.2">
      <c r="A365" s="136">
        <v>6897</v>
      </c>
      <c r="B365" s="137" t="s">
        <v>6463</v>
      </c>
      <c r="C365" s="137" t="s">
        <v>6588</v>
      </c>
      <c r="D365" s="137" t="s">
        <v>6881</v>
      </c>
      <c r="E365" s="135">
        <v>12412800</v>
      </c>
      <c r="F365" s="135">
        <v>107060400</v>
      </c>
    </row>
    <row r="366" spans="1:6" hidden="1" x14ac:dyDescent="0.2">
      <c r="A366" s="136">
        <v>6897</v>
      </c>
      <c r="B366" s="137" t="s">
        <v>6463</v>
      </c>
      <c r="C366" s="137" t="s">
        <v>7482</v>
      </c>
      <c r="D366" s="137" t="s">
        <v>6881</v>
      </c>
      <c r="E366" s="135">
        <v>14274720</v>
      </c>
      <c r="F366" s="135">
        <v>133863990</v>
      </c>
    </row>
    <row r="367" spans="1:6" hidden="1" x14ac:dyDescent="0.2">
      <c r="A367" s="136">
        <v>6898</v>
      </c>
      <c r="B367" s="137">
        <v>712939001</v>
      </c>
      <c r="C367" s="137" t="s">
        <v>6530</v>
      </c>
      <c r="D367" s="137" t="s">
        <v>6882</v>
      </c>
      <c r="E367" s="135">
        <v>0</v>
      </c>
      <c r="F367" s="135">
        <v>36460572</v>
      </c>
    </row>
    <row r="368" spans="1:6" hidden="1" x14ac:dyDescent="0.2">
      <c r="A368" s="136">
        <v>6899</v>
      </c>
      <c r="B368" s="137">
        <v>719365000</v>
      </c>
      <c r="C368" s="137" t="s">
        <v>6548</v>
      </c>
      <c r="D368" s="137" t="s">
        <v>7486</v>
      </c>
      <c r="E368" s="135">
        <v>37490827</v>
      </c>
      <c r="F368" s="135">
        <v>292556536</v>
      </c>
    </row>
    <row r="369" spans="1:6" hidden="1" x14ac:dyDescent="0.2">
      <c r="A369" s="136">
        <v>6900</v>
      </c>
      <c r="B369" s="137" t="s">
        <v>6411</v>
      </c>
      <c r="C369" s="137" t="s">
        <v>6630</v>
      </c>
      <c r="D369" s="137" t="s">
        <v>6883</v>
      </c>
      <c r="E369" s="135">
        <v>4422060</v>
      </c>
      <c r="F369" s="135">
        <v>47866860</v>
      </c>
    </row>
    <row r="370" spans="1:6" hidden="1" x14ac:dyDescent="0.2">
      <c r="A370" s="136">
        <v>6900</v>
      </c>
      <c r="B370" s="137" t="s">
        <v>6411</v>
      </c>
      <c r="C370" s="137" t="s">
        <v>6631</v>
      </c>
      <c r="D370" s="137" t="s">
        <v>6883</v>
      </c>
      <c r="E370" s="135">
        <v>6283980</v>
      </c>
      <c r="F370" s="135">
        <v>50659740</v>
      </c>
    </row>
    <row r="371" spans="1:6" hidden="1" x14ac:dyDescent="0.2">
      <c r="A371" s="136">
        <v>6900</v>
      </c>
      <c r="B371" s="137" t="s">
        <v>6411</v>
      </c>
      <c r="C371" s="137" t="s">
        <v>6632</v>
      </c>
      <c r="D371" s="137" t="s">
        <v>6883</v>
      </c>
      <c r="E371" s="135">
        <v>7075296</v>
      </c>
      <c r="F371" s="135">
        <v>53418470</v>
      </c>
    </row>
    <row r="372" spans="1:6" hidden="1" x14ac:dyDescent="0.2">
      <c r="A372" s="136">
        <v>6900</v>
      </c>
      <c r="B372" s="137" t="s">
        <v>6411</v>
      </c>
      <c r="C372" s="137" t="s">
        <v>6512</v>
      </c>
      <c r="D372" s="137" t="s">
        <v>6883</v>
      </c>
      <c r="E372" s="135">
        <v>11326680</v>
      </c>
      <c r="F372" s="135">
        <v>87355080</v>
      </c>
    </row>
    <row r="373" spans="1:6" hidden="1" x14ac:dyDescent="0.2">
      <c r="A373" s="136">
        <v>6900</v>
      </c>
      <c r="B373" s="137" t="s">
        <v>6411</v>
      </c>
      <c r="C373" s="137" t="s">
        <v>6609</v>
      </c>
      <c r="D373" s="137" t="s">
        <v>6883</v>
      </c>
      <c r="E373" s="135">
        <v>19793244</v>
      </c>
      <c r="F373" s="135">
        <v>141128364</v>
      </c>
    </row>
    <row r="374" spans="1:6" hidden="1" x14ac:dyDescent="0.2">
      <c r="A374" s="136">
        <v>6900</v>
      </c>
      <c r="B374" s="137" t="s">
        <v>6411</v>
      </c>
      <c r="C374" s="137" t="s">
        <v>7468</v>
      </c>
      <c r="D374" s="137" t="s">
        <v>6883</v>
      </c>
      <c r="E374" s="135">
        <v>7163737</v>
      </c>
      <c r="F374" s="135">
        <v>56690793</v>
      </c>
    </row>
    <row r="375" spans="1:6" hidden="1" x14ac:dyDescent="0.2">
      <c r="A375" s="136">
        <v>6900</v>
      </c>
      <c r="B375" s="137" t="s">
        <v>6411</v>
      </c>
      <c r="C375" s="137" t="s">
        <v>6633</v>
      </c>
      <c r="D375" s="137" t="s">
        <v>6883</v>
      </c>
      <c r="E375" s="135">
        <v>6594300</v>
      </c>
      <c r="F375" s="135">
        <v>54073260</v>
      </c>
    </row>
    <row r="376" spans="1:6" hidden="1" x14ac:dyDescent="0.2">
      <c r="A376" s="136">
        <v>6900</v>
      </c>
      <c r="B376" s="137" t="s">
        <v>6411</v>
      </c>
      <c r="C376" s="137" t="s">
        <v>6634</v>
      </c>
      <c r="D376" s="137" t="s">
        <v>6883</v>
      </c>
      <c r="E376" s="135">
        <v>14274720</v>
      </c>
      <c r="F376" s="135">
        <v>99772380</v>
      </c>
    </row>
    <row r="377" spans="1:6" hidden="1" x14ac:dyDescent="0.2">
      <c r="A377" s="136">
        <v>6900</v>
      </c>
      <c r="B377" s="137" t="s">
        <v>6411</v>
      </c>
      <c r="C377" s="137" t="s">
        <v>6635</v>
      </c>
      <c r="D377" s="137" t="s">
        <v>6883</v>
      </c>
      <c r="E377" s="135">
        <v>6051240</v>
      </c>
      <c r="F377" s="135">
        <v>42125940</v>
      </c>
    </row>
    <row r="378" spans="1:6" hidden="1" x14ac:dyDescent="0.2">
      <c r="A378" s="136">
        <v>6900</v>
      </c>
      <c r="B378" s="137" t="s">
        <v>6411</v>
      </c>
      <c r="C378" s="137" t="s">
        <v>6495</v>
      </c>
      <c r="D378" s="137" t="s">
        <v>6883</v>
      </c>
      <c r="E378" s="135">
        <v>25834140</v>
      </c>
      <c r="F378" s="135">
        <v>311803166</v>
      </c>
    </row>
    <row r="379" spans="1:6" hidden="1" x14ac:dyDescent="0.2">
      <c r="A379" s="136">
        <v>6900</v>
      </c>
      <c r="B379" s="137" t="s">
        <v>6411</v>
      </c>
      <c r="C379" s="137" t="s">
        <v>6496</v>
      </c>
      <c r="D379" s="137" t="s">
        <v>6883</v>
      </c>
      <c r="E379" s="135">
        <v>71916660</v>
      </c>
      <c r="F379" s="135">
        <v>385956348</v>
      </c>
    </row>
    <row r="380" spans="1:6" hidden="1" x14ac:dyDescent="0.2">
      <c r="A380" s="136">
        <v>6900</v>
      </c>
      <c r="B380" s="137" t="s">
        <v>6411</v>
      </c>
      <c r="C380" s="137" t="s">
        <v>6506</v>
      </c>
      <c r="D380" s="137" t="s">
        <v>6883</v>
      </c>
      <c r="E380" s="135">
        <v>14662620</v>
      </c>
      <c r="F380" s="135">
        <v>103103820</v>
      </c>
    </row>
    <row r="381" spans="1:6" hidden="1" x14ac:dyDescent="0.2">
      <c r="A381" s="136">
        <v>6900</v>
      </c>
      <c r="B381" s="137" t="s">
        <v>6411</v>
      </c>
      <c r="C381" s="137" t="s">
        <v>6546</v>
      </c>
      <c r="D381" s="137" t="s">
        <v>6883</v>
      </c>
      <c r="E381" s="135">
        <v>36293648</v>
      </c>
      <c r="F381" s="135">
        <v>331819132</v>
      </c>
    </row>
    <row r="382" spans="1:6" hidden="1" x14ac:dyDescent="0.2">
      <c r="A382" s="136">
        <v>6902</v>
      </c>
      <c r="B382" s="137">
        <v>700516008</v>
      </c>
      <c r="C382" s="137" t="s">
        <v>6578</v>
      </c>
      <c r="D382" s="137" t="s">
        <v>6884</v>
      </c>
      <c r="E382" s="135">
        <v>12024900</v>
      </c>
      <c r="F382" s="135">
        <v>96199200</v>
      </c>
    </row>
    <row r="383" spans="1:6" hidden="1" x14ac:dyDescent="0.2">
      <c r="A383" s="136">
        <v>6902</v>
      </c>
      <c r="B383" s="137">
        <v>700516008</v>
      </c>
      <c r="C383" s="137" t="s">
        <v>148</v>
      </c>
      <c r="D383" s="137" t="s">
        <v>6884</v>
      </c>
      <c r="E383" s="135">
        <v>211534553</v>
      </c>
      <c r="F383" s="135">
        <v>1085564325</v>
      </c>
    </row>
    <row r="384" spans="1:6" hidden="1" x14ac:dyDescent="0.2">
      <c r="A384" s="136">
        <v>6902</v>
      </c>
      <c r="B384" s="137">
        <v>700516008</v>
      </c>
      <c r="C384" s="137" t="s">
        <v>6501</v>
      </c>
      <c r="D384" s="137" t="s">
        <v>6884</v>
      </c>
      <c r="E384" s="135">
        <v>84608125</v>
      </c>
      <c r="F384" s="135">
        <v>446979902</v>
      </c>
    </row>
    <row r="385" spans="1:6" hidden="1" x14ac:dyDescent="0.2">
      <c r="A385" s="136">
        <v>6902</v>
      </c>
      <c r="B385" s="137">
        <v>700516008</v>
      </c>
      <c r="C385" s="137" t="s">
        <v>6636</v>
      </c>
      <c r="D385" s="137" t="s">
        <v>6884</v>
      </c>
      <c r="E385" s="135">
        <v>16033200</v>
      </c>
      <c r="F385" s="135">
        <v>128265600</v>
      </c>
    </row>
    <row r="386" spans="1:6" hidden="1" x14ac:dyDescent="0.2">
      <c r="A386" s="136">
        <v>6902</v>
      </c>
      <c r="B386" s="137">
        <v>700516008</v>
      </c>
      <c r="C386" s="137" t="s">
        <v>6522</v>
      </c>
      <c r="D386" s="137" t="s">
        <v>6884</v>
      </c>
      <c r="E386" s="135">
        <v>82527018</v>
      </c>
      <c r="F386" s="135">
        <v>423871259</v>
      </c>
    </row>
    <row r="387" spans="1:6" hidden="1" x14ac:dyDescent="0.2">
      <c r="A387" s="136">
        <v>6902</v>
      </c>
      <c r="B387" s="137">
        <v>700516008</v>
      </c>
      <c r="C387" s="137" t="s">
        <v>6572</v>
      </c>
      <c r="D387" s="137" t="s">
        <v>6884</v>
      </c>
      <c r="E387" s="135">
        <v>0</v>
      </c>
      <c r="F387" s="135">
        <v>304398060</v>
      </c>
    </row>
    <row r="388" spans="1:6" hidden="1" x14ac:dyDescent="0.2">
      <c r="A388" s="136">
        <v>6902</v>
      </c>
      <c r="B388" s="137">
        <v>700516008</v>
      </c>
      <c r="C388" s="137" t="s">
        <v>6551</v>
      </c>
      <c r="D388" s="137" t="s">
        <v>6884</v>
      </c>
      <c r="E388" s="135">
        <v>0</v>
      </c>
      <c r="F388" s="135">
        <v>202289850</v>
      </c>
    </row>
    <row r="389" spans="1:6" hidden="1" x14ac:dyDescent="0.2">
      <c r="A389" s="136">
        <v>6902</v>
      </c>
      <c r="B389" s="137">
        <v>700516008</v>
      </c>
      <c r="C389" s="137" t="s">
        <v>6566</v>
      </c>
      <c r="D389" s="137" t="s">
        <v>6884</v>
      </c>
      <c r="E389" s="135">
        <v>48164250</v>
      </c>
      <c r="F389" s="135">
        <v>401424781</v>
      </c>
    </row>
    <row r="390" spans="1:6" hidden="1" x14ac:dyDescent="0.2">
      <c r="A390" s="136">
        <v>6902</v>
      </c>
      <c r="B390" s="137">
        <v>700516008</v>
      </c>
      <c r="C390" s="137" t="s">
        <v>6525</v>
      </c>
      <c r="D390" s="137" t="s">
        <v>6884</v>
      </c>
      <c r="E390" s="135">
        <v>89369365</v>
      </c>
      <c r="F390" s="135">
        <v>401173884</v>
      </c>
    </row>
    <row r="391" spans="1:6" hidden="1" x14ac:dyDescent="0.2">
      <c r="A391" s="136">
        <v>6902</v>
      </c>
      <c r="B391" s="137">
        <v>700516008</v>
      </c>
      <c r="C391" s="137" t="s">
        <v>6599</v>
      </c>
      <c r="D391" s="137" t="s">
        <v>6884</v>
      </c>
      <c r="E391" s="135">
        <v>79754826</v>
      </c>
      <c r="F391" s="135">
        <v>249347292</v>
      </c>
    </row>
    <row r="392" spans="1:6" hidden="1" x14ac:dyDescent="0.2">
      <c r="A392" s="136">
        <v>6902</v>
      </c>
      <c r="B392" s="137">
        <v>700516008</v>
      </c>
      <c r="C392" s="137" t="s">
        <v>6502</v>
      </c>
      <c r="D392" s="137" t="s">
        <v>6884</v>
      </c>
      <c r="E392" s="135">
        <v>54791030</v>
      </c>
      <c r="F392" s="135">
        <v>332666450</v>
      </c>
    </row>
    <row r="393" spans="1:6" hidden="1" x14ac:dyDescent="0.2">
      <c r="A393" s="136">
        <v>6902</v>
      </c>
      <c r="B393" s="137">
        <v>700516008</v>
      </c>
      <c r="C393" s="137" t="s">
        <v>6530</v>
      </c>
      <c r="D393" s="137" t="s">
        <v>6884</v>
      </c>
      <c r="E393" s="135">
        <v>16033200</v>
      </c>
      <c r="F393" s="135">
        <v>432663660</v>
      </c>
    </row>
    <row r="394" spans="1:6" hidden="1" x14ac:dyDescent="0.2">
      <c r="A394" s="136">
        <v>6902</v>
      </c>
      <c r="B394" s="137">
        <v>700516008</v>
      </c>
      <c r="C394" s="137" t="s">
        <v>6563</v>
      </c>
      <c r="D394" s="137" t="s">
        <v>6884</v>
      </c>
      <c r="E394" s="135">
        <v>57980189</v>
      </c>
      <c r="F394" s="135">
        <v>308798142</v>
      </c>
    </row>
    <row r="395" spans="1:6" hidden="1" x14ac:dyDescent="0.2">
      <c r="A395" s="136">
        <v>6902</v>
      </c>
      <c r="B395" s="137">
        <v>700516008</v>
      </c>
      <c r="C395" s="137" t="s">
        <v>6558</v>
      </c>
      <c r="D395" s="137" t="s">
        <v>6884</v>
      </c>
      <c r="E395" s="135">
        <v>0</v>
      </c>
      <c r="F395" s="135">
        <v>48164250</v>
      </c>
    </row>
    <row r="396" spans="1:6" hidden="1" x14ac:dyDescent="0.2">
      <c r="A396" s="136">
        <v>6902</v>
      </c>
      <c r="B396" s="137">
        <v>700516008</v>
      </c>
      <c r="C396" s="137" t="s">
        <v>6538</v>
      </c>
      <c r="D396" s="137" t="s">
        <v>6884</v>
      </c>
      <c r="E396" s="135">
        <v>55485216</v>
      </c>
      <c r="F396" s="135">
        <v>455680345</v>
      </c>
    </row>
    <row r="397" spans="1:6" hidden="1" x14ac:dyDescent="0.2">
      <c r="A397" s="136">
        <v>6902</v>
      </c>
      <c r="B397" s="137">
        <v>700516008</v>
      </c>
      <c r="C397" s="137" t="s">
        <v>6604</v>
      </c>
      <c r="D397" s="137" t="s">
        <v>6884</v>
      </c>
      <c r="E397" s="135">
        <v>18981240</v>
      </c>
      <c r="F397" s="135">
        <v>171715572</v>
      </c>
    </row>
    <row r="398" spans="1:6" hidden="1" x14ac:dyDescent="0.2">
      <c r="A398" s="136">
        <v>6902</v>
      </c>
      <c r="B398" s="137">
        <v>700516008</v>
      </c>
      <c r="C398" s="137" t="s">
        <v>6497</v>
      </c>
      <c r="D398" s="137" t="s">
        <v>6884</v>
      </c>
      <c r="E398" s="135">
        <v>62943240</v>
      </c>
      <c r="F398" s="135">
        <v>260573118</v>
      </c>
    </row>
    <row r="399" spans="1:6" hidden="1" x14ac:dyDescent="0.2">
      <c r="A399" s="136">
        <v>6902</v>
      </c>
      <c r="B399" s="137">
        <v>700516008</v>
      </c>
      <c r="C399" s="137" t="s">
        <v>6606</v>
      </c>
      <c r="D399" s="137" t="s">
        <v>6884</v>
      </c>
      <c r="E399" s="135">
        <v>51551910</v>
      </c>
      <c r="F399" s="135">
        <v>323198280</v>
      </c>
    </row>
    <row r="400" spans="1:6" hidden="1" x14ac:dyDescent="0.2">
      <c r="A400" s="136">
        <v>6902</v>
      </c>
      <c r="B400" s="137">
        <v>700516008</v>
      </c>
      <c r="C400" s="137" t="s">
        <v>6542</v>
      </c>
      <c r="D400" s="137" t="s">
        <v>6884</v>
      </c>
      <c r="E400" s="135">
        <v>1717931</v>
      </c>
      <c r="F400" s="135">
        <v>32640698</v>
      </c>
    </row>
    <row r="401" spans="1:6" hidden="1" x14ac:dyDescent="0.2">
      <c r="A401" s="136">
        <v>6902</v>
      </c>
      <c r="B401" s="137">
        <v>700516008</v>
      </c>
      <c r="C401" s="137" t="s">
        <v>6588</v>
      </c>
      <c r="D401" s="137" t="s">
        <v>6884</v>
      </c>
      <c r="E401" s="135">
        <v>28898550</v>
      </c>
      <c r="F401" s="135">
        <v>260086950</v>
      </c>
    </row>
    <row r="402" spans="1:6" hidden="1" x14ac:dyDescent="0.2">
      <c r="A402" s="136">
        <v>6902</v>
      </c>
      <c r="B402" s="137">
        <v>700516008</v>
      </c>
      <c r="C402" s="137" t="s">
        <v>5595</v>
      </c>
      <c r="D402" s="137" t="s">
        <v>6884</v>
      </c>
      <c r="E402" s="135">
        <v>46237680</v>
      </c>
      <c r="F402" s="135">
        <v>387113856</v>
      </c>
    </row>
    <row r="403" spans="1:6" hidden="1" x14ac:dyDescent="0.2">
      <c r="A403" s="136">
        <v>6902</v>
      </c>
      <c r="B403" s="137">
        <v>700516008</v>
      </c>
      <c r="C403" s="137" t="s">
        <v>6508</v>
      </c>
      <c r="D403" s="137" t="s">
        <v>6884</v>
      </c>
      <c r="E403" s="135">
        <v>73429470</v>
      </c>
      <c r="F403" s="135">
        <v>346805874</v>
      </c>
    </row>
    <row r="404" spans="1:6" hidden="1" x14ac:dyDescent="0.2">
      <c r="A404" s="136">
        <v>6902</v>
      </c>
      <c r="B404" s="137">
        <v>700516008</v>
      </c>
      <c r="C404" s="137" t="s">
        <v>6571</v>
      </c>
      <c r="D404" s="137" t="s">
        <v>6884</v>
      </c>
      <c r="E404" s="135">
        <v>0</v>
      </c>
      <c r="F404" s="135">
        <v>38653456</v>
      </c>
    </row>
    <row r="405" spans="1:6" hidden="1" x14ac:dyDescent="0.2">
      <c r="A405" s="136">
        <v>6902</v>
      </c>
      <c r="B405" s="137">
        <v>700516008</v>
      </c>
      <c r="C405" s="137" t="s">
        <v>181</v>
      </c>
      <c r="D405" s="137" t="s">
        <v>6884</v>
      </c>
      <c r="E405" s="135">
        <v>22847310</v>
      </c>
      <c r="F405" s="135">
        <v>171719108</v>
      </c>
    </row>
    <row r="406" spans="1:6" hidden="1" x14ac:dyDescent="0.2">
      <c r="A406" s="136">
        <v>6902</v>
      </c>
      <c r="B406" s="137">
        <v>700516008</v>
      </c>
      <c r="C406" s="137" t="s">
        <v>6638</v>
      </c>
      <c r="D406" s="137" t="s">
        <v>6884</v>
      </c>
      <c r="E406" s="135">
        <v>28147888</v>
      </c>
      <c r="F406" s="135">
        <v>140335470</v>
      </c>
    </row>
    <row r="407" spans="1:6" hidden="1" x14ac:dyDescent="0.2">
      <c r="A407" s="136">
        <v>6902</v>
      </c>
      <c r="B407" s="137">
        <v>700516008</v>
      </c>
      <c r="C407" s="137" t="s">
        <v>7476</v>
      </c>
      <c r="D407" s="137" t="s">
        <v>6884</v>
      </c>
      <c r="E407" s="135">
        <v>100617478</v>
      </c>
      <c r="F407" s="135">
        <v>455024630</v>
      </c>
    </row>
    <row r="408" spans="1:6" hidden="1" x14ac:dyDescent="0.2">
      <c r="A408" s="136">
        <v>6902</v>
      </c>
      <c r="B408" s="137">
        <v>700516008</v>
      </c>
      <c r="C408" s="137" t="s">
        <v>7482</v>
      </c>
      <c r="D408" s="137" t="s">
        <v>6884</v>
      </c>
      <c r="E408" s="135">
        <v>49066764</v>
      </c>
      <c r="F408" s="135">
        <v>455457120</v>
      </c>
    </row>
    <row r="409" spans="1:6" hidden="1" x14ac:dyDescent="0.2">
      <c r="A409" s="136">
        <v>6903</v>
      </c>
      <c r="B409" s="137">
        <v>725997000</v>
      </c>
      <c r="C409" s="137" t="s">
        <v>6493</v>
      </c>
      <c r="D409" s="137" t="s">
        <v>6885</v>
      </c>
      <c r="E409" s="135">
        <v>0</v>
      </c>
      <c r="F409" s="135">
        <v>7551400</v>
      </c>
    </row>
    <row r="410" spans="1:6" hidden="1" x14ac:dyDescent="0.2">
      <c r="A410" s="136">
        <v>6905</v>
      </c>
      <c r="B410" s="137">
        <v>702081009</v>
      </c>
      <c r="C410" s="137" t="s">
        <v>211</v>
      </c>
      <c r="D410" s="137" t="s">
        <v>6886</v>
      </c>
      <c r="E410" s="135">
        <v>20341476</v>
      </c>
      <c r="F410" s="135">
        <v>85718441</v>
      </c>
    </row>
    <row r="411" spans="1:6" hidden="1" x14ac:dyDescent="0.2">
      <c r="A411" s="136">
        <v>6905</v>
      </c>
      <c r="B411" s="137">
        <v>702081009</v>
      </c>
      <c r="C411" s="137" t="s">
        <v>6639</v>
      </c>
      <c r="D411" s="137" t="s">
        <v>6886</v>
      </c>
      <c r="E411" s="135">
        <v>9138924</v>
      </c>
      <c r="F411" s="135">
        <v>81701957</v>
      </c>
    </row>
    <row r="412" spans="1:6" hidden="1" x14ac:dyDescent="0.2">
      <c r="A412" s="136">
        <v>6905</v>
      </c>
      <c r="B412" s="137">
        <v>702081009</v>
      </c>
      <c r="C412" s="137" t="s">
        <v>6640</v>
      </c>
      <c r="D412" s="137" t="s">
        <v>6886</v>
      </c>
      <c r="E412" s="135">
        <v>37272536</v>
      </c>
      <c r="F412" s="135">
        <v>296556634</v>
      </c>
    </row>
    <row r="413" spans="1:6" hidden="1" x14ac:dyDescent="0.2">
      <c r="A413" s="136">
        <v>6905</v>
      </c>
      <c r="B413" s="137">
        <v>702081009</v>
      </c>
      <c r="C413" s="137" t="s">
        <v>6641</v>
      </c>
      <c r="D413" s="137" t="s">
        <v>6886</v>
      </c>
      <c r="E413" s="135">
        <v>23030088</v>
      </c>
      <c r="F413" s="135">
        <v>164317853</v>
      </c>
    </row>
    <row r="414" spans="1:6" hidden="1" x14ac:dyDescent="0.2">
      <c r="A414" s="136">
        <v>6905</v>
      </c>
      <c r="B414" s="137">
        <v>702081009</v>
      </c>
      <c r="C414" s="137" t="s">
        <v>181</v>
      </c>
      <c r="D414" s="137" t="s">
        <v>6886</v>
      </c>
      <c r="E414" s="135">
        <v>27972968</v>
      </c>
      <c r="F414" s="135">
        <v>207744418</v>
      </c>
    </row>
    <row r="415" spans="1:6" hidden="1" x14ac:dyDescent="0.2">
      <c r="A415" s="136">
        <v>6905</v>
      </c>
      <c r="B415" s="137">
        <v>702081009</v>
      </c>
      <c r="C415" s="137" t="s">
        <v>6499</v>
      </c>
      <c r="D415" s="137" t="s">
        <v>6886</v>
      </c>
      <c r="E415" s="135">
        <v>16550297</v>
      </c>
      <c r="F415" s="135">
        <v>141358479</v>
      </c>
    </row>
    <row r="416" spans="1:6" hidden="1" x14ac:dyDescent="0.2">
      <c r="A416" s="136">
        <v>6905</v>
      </c>
      <c r="B416" s="137">
        <v>702081009</v>
      </c>
      <c r="C416" s="137" t="s">
        <v>6591</v>
      </c>
      <c r="D416" s="137" t="s">
        <v>6886</v>
      </c>
      <c r="E416" s="135">
        <v>46242956</v>
      </c>
      <c r="F416" s="135">
        <v>252782609</v>
      </c>
    </row>
    <row r="417" spans="1:6" hidden="1" x14ac:dyDescent="0.2">
      <c r="A417" s="136">
        <v>6905</v>
      </c>
      <c r="B417" s="137">
        <v>702081009</v>
      </c>
      <c r="C417" s="137" t="s">
        <v>6594</v>
      </c>
      <c r="D417" s="137" t="s">
        <v>6886</v>
      </c>
      <c r="E417" s="135">
        <v>9463208</v>
      </c>
      <c r="F417" s="135">
        <v>70841381</v>
      </c>
    </row>
    <row r="418" spans="1:6" hidden="1" x14ac:dyDescent="0.2">
      <c r="A418" s="136">
        <v>6911</v>
      </c>
      <c r="B418" s="137">
        <v>713189006</v>
      </c>
      <c r="C418" s="137" t="s">
        <v>6519</v>
      </c>
      <c r="D418" s="137" t="s">
        <v>6887</v>
      </c>
      <c r="E418" s="135">
        <v>3140645</v>
      </c>
      <c r="F418" s="135">
        <v>31249413</v>
      </c>
    </row>
    <row r="419" spans="1:6" hidden="1" x14ac:dyDescent="0.2">
      <c r="A419" s="136">
        <v>6911</v>
      </c>
      <c r="B419" s="137">
        <v>713189006</v>
      </c>
      <c r="C419" s="137" t="s">
        <v>148</v>
      </c>
      <c r="D419" s="137" t="s">
        <v>6887</v>
      </c>
      <c r="E419" s="135">
        <v>7537156</v>
      </c>
      <c r="F419" s="135">
        <v>65747156</v>
      </c>
    </row>
    <row r="420" spans="1:6" hidden="1" x14ac:dyDescent="0.2">
      <c r="A420" s="136">
        <v>6911</v>
      </c>
      <c r="B420" s="137">
        <v>713189006</v>
      </c>
      <c r="C420" s="137" t="s">
        <v>6521</v>
      </c>
      <c r="D420" s="137" t="s">
        <v>6887</v>
      </c>
      <c r="E420" s="135">
        <v>9512342</v>
      </c>
      <c r="F420" s="135">
        <v>37530537</v>
      </c>
    </row>
    <row r="421" spans="1:6" hidden="1" x14ac:dyDescent="0.2">
      <c r="A421" s="136">
        <v>6911</v>
      </c>
      <c r="B421" s="137">
        <v>713189006</v>
      </c>
      <c r="C421" s="137" t="s">
        <v>6511</v>
      </c>
      <c r="D421" s="137" t="s">
        <v>6887</v>
      </c>
      <c r="E421" s="135">
        <v>0</v>
      </c>
      <c r="F421" s="135">
        <v>30979975</v>
      </c>
    </row>
    <row r="422" spans="1:6" hidden="1" x14ac:dyDescent="0.2">
      <c r="A422" s="136">
        <v>6911</v>
      </c>
      <c r="B422" s="137">
        <v>713189006</v>
      </c>
      <c r="C422" s="137" t="s">
        <v>6502</v>
      </c>
      <c r="D422" s="137" t="s">
        <v>6887</v>
      </c>
      <c r="E422" s="135">
        <v>15956036</v>
      </c>
      <c r="F422" s="135">
        <v>213402366</v>
      </c>
    </row>
    <row r="423" spans="1:6" hidden="1" x14ac:dyDescent="0.2">
      <c r="A423" s="136">
        <v>6911</v>
      </c>
      <c r="B423" s="137">
        <v>713189006</v>
      </c>
      <c r="C423" s="137" t="s">
        <v>6528</v>
      </c>
      <c r="D423" s="137" t="s">
        <v>6887</v>
      </c>
      <c r="E423" s="135">
        <v>0</v>
      </c>
      <c r="F423" s="135">
        <v>32549103</v>
      </c>
    </row>
    <row r="424" spans="1:6" hidden="1" x14ac:dyDescent="0.2">
      <c r="A424" s="136">
        <v>6911</v>
      </c>
      <c r="B424" s="137">
        <v>713189006</v>
      </c>
      <c r="C424" s="137" t="s">
        <v>6542</v>
      </c>
      <c r="D424" s="137" t="s">
        <v>6887</v>
      </c>
      <c r="E424" s="135">
        <v>5656765</v>
      </c>
      <c r="F424" s="135">
        <v>56076242</v>
      </c>
    </row>
    <row r="425" spans="1:6" hidden="1" x14ac:dyDescent="0.2">
      <c r="A425" s="136">
        <v>6914</v>
      </c>
      <c r="B425" s="137">
        <v>722884000</v>
      </c>
      <c r="C425" s="137" t="s">
        <v>6522</v>
      </c>
      <c r="D425" s="137" t="s">
        <v>7437</v>
      </c>
      <c r="E425" s="135">
        <v>0</v>
      </c>
      <c r="F425" s="135">
        <v>0</v>
      </c>
    </row>
    <row r="426" spans="1:6" hidden="1" x14ac:dyDescent="0.2">
      <c r="A426" s="136">
        <v>6915</v>
      </c>
      <c r="B426" s="137">
        <v>721694003</v>
      </c>
      <c r="C426" s="137" t="s">
        <v>6618</v>
      </c>
      <c r="D426" s="137" t="s">
        <v>6888</v>
      </c>
      <c r="E426" s="135">
        <v>24130483</v>
      </c>
      <c r="F426" s="135">
        <v>138526807</v>
      </c>
    </row>
    <row r="427" spans="1:6" hidden="1" x14ac:dyDescent="0.2">
      <c r="A427" s="136">
        <v>6915</v>
      </c>
      <c r="B427" s="137">
        <v>721694003</v>
      </c>
      <c r="C427" s="137" t="s">
        <v>6492</v>
      </c>
      <c r="D427" s="137" t="s">
        <v>6888</v>
      </c>
      <c r="E427" s="135">
        <v>61750867</v>
      </c>
      <c r="F427" s="135">
        <v>781831084</v>
      </c>
    </row>
    <row r="428" spans="1:6" hidden="1" x14ac:dyDescent="0.2">
      <c r="A428" s="136">
        <v>6915</v>
      </c>
      <c r="B428" s="137">
        <v>721694003</v>
      </c>
      <c r="C428" s="137" t="s">
        <v>6509</v>
      </c>
      <c r="D428" s="137" t="s">
        <v>6888</v>
      </c>
      <c r="E428" s="135">
        <v>159499514</v>
      </c>
      <c r="F428" s="135">
        <v>1118773926</v>
      </c>
    </row>
    <row r="429" spans="1:6" hidden="1" x14ac:dyDescent="0.2">
      <c r="A429" s="136">
        <v>6915</v>
      </c>
      <c r="B429" s="137">
        <v>721694003</v>
      </c>
      <c r="C429" s="137" t="s">
        <v>6494</v>
      </c>
      <c r="D429" s="137" t="s">
        <v>6888</v>
      </c>
      <c r="E429" s="135">
        <v>31745736</v>
      </c>
      <c r="F429" s="135">
        <v>204102636</v>
      </c>
    </row>
    <row r="430" spans="1:6" hidden="1" x14ac:dyDescent="0.2">
      <c r="A430" s="136">
        <v>6915</v>
      </c>
      <c r="B430" s="137">
        <v>721694003</v>
      </c>
      <c r="C430" s="137" t="s">
        <v>6642</v>
      </c>
      <c r="D430" s="137" t="s">
        <v>6888</v>
      </c>
      <c r="E430" s="135">
        <v>7680420</v>
      </c>
      <c r="F430" s="135">
        <v>59581440</v>
      </c>
    </row>
    <row r="431" spans="1:6" hidden="1" x14ac:dyDescent="0.2">
      <c r="A431" s="136">
        <v>6915</v>
      </c>
      <c r="B431" s="137">
        <v>721694003</v>
      </c>
      <c r="C431" s="137" t="s">
        <v>6516</v>
      </c>
      <c r="D431" s="137" t="s">
        <v>6888</v>
      </c>
      <c r="E431" s="135">
        <v>11287373</v>
      </c>
      <c r="F431" s="135">
        <v>84142236</v>
      </c>
    </row>
    <row r="432" spans="1:6" hidden="1" x14ac:dyDescent="0.2">
      <c r="A432" s="136">
        <v>6915</v>
      </c>
      <c r="B432" s="137">
        <v>721694003</v>
      </c>
      <c r="C432" s="137" t="s">
        <v>7512</v>
      </c>
      <c r="D432" s="137" t="s">
        <v>6888</v>
      </c>
      <c r="E432" s="135">
        <v>22125816</v>
      </c>
      <c r="F432" s="135">
        <v>22125816</v>
      </c>
    </row>
    <row r="433" spans="1:6" hidden="1" x14ac:dyDescent="0.2">
      <c r="A433" s="136">
        <v>6915</v>
      </c>
      <c r="B433" s="137">
        <v>721694003</v>
      </c>
      <c r="C433" s="137" t="s">
        <v>6565</v>
      </c>
      <c r="D433" s="137" t="s">
        <v>6888</v>
      </c>
      <c r="E433" s="135">
        <v>6206400</v>
      </c>
      <c r="F433" s="135">
        <v>55392120</v>
      </c>
    </row>
    <row r="434" spans="1:6" hidden="1" x14ac:dyDescent="0.2">
      <c r="A434" s="136">
        <v>6915</v>
      </c>
      <c r="B434" s="137">
        <v>721694003</v>
      </c>
      <c r="C434" s="137" t="s">
        <v>6643</v>
      </c>
      <c r="D434" s="137" t="s">
        <v>6888</v>
      </c>
      <c r="E434" s="135">
        <v>7059780</v>
      </c>
      <c r="F434" s="135">
        <v>57254040</v>
      </c>
    </row>
    <row r="435" spans="1:6" hidden="1" x14ac:dyDescent="0.2">
      <c r="A435" s="136">
        <v>6915</v>
      </c>
      <c r="B435" s="137">
        <v>721694003</v>
      </c>
      <c r="C435" s="137" t="s">
        <v>6501</v>
      </c>
      <c r="D435" s="137" t="s">
        <v>6888</v>
      </c>
      <c r="E435" s="135">
        <v>23578424</v>
      </c>
      <c r="F435" s="135">
        <v>105828716</v>
      </c>
    </row>
    <row r="436" spans="1:6" hidden="1" x14ac:dyDescent="0.2">
      <c r="A436" s="136">
        <v>6915</v>
      </c>
      <c r="B436" s="137">
        <v>721694003</v>
      </c>
      <c r="C436" s="137" t="s">
        <v>7199</v>
      </c>
      <c r="D436" s="137" t="s">
        <v>6888</v>
      </c>
      <c r="E436" s="135">
        <v>13380488</v>
      </c>
      <c r="F436" s="135">
        <v>254989276</v>
      </c>
    </row>
    <row r="437" spans="1:6" hidden="1" x14ac:dyDescent="0.2">
      <c r="A437" s="136">
        <v>6915</v>
      </c>
      <c r="B437" s="137">
        <v>721694003</v>
      </c>
      <c r="C437" s="137" t="s">
        <v>6522</v>
      </c>
      <c r="D437" s="137" t="s">
        <v>6888</v>
      </c>
      <c r="E437" s="135">
        <v>9415568</v>
      </c>
      <c r="F437" s="135">
        <v>99827465</v>
      </c>
    </row>
    <row r="438" spans="1:6" hidden="1" x14ac:dyDescent="0.2">
      <c r="A438" s="136">
        <v>6915</v>
      </c>
      <c r="B438" s="137">
        <v>721694003</v>
      </c>
      <c r="C438" s="137" t="s">
        <v>6644</v>
      </c>
      <c r="D438" s="137" t="s">
        <v>6888</v>
      </c>
      <c r="E438" s="135">
        <v>6172265</v>
      </c>
      <c r="F438" s="135">
        <v>74188203</v>
      </c>
    </row>
    <row r="439" spans="1:6" hidden="1" x14ac:dyDescent="0.2">
      <c r="A439" s="136">
        <v>6915</v>
      </c>
      <c r="B439" s="137">
        <v>721694003</v>
      </c>
      <c r="C439" s="137" t="s">
        <v>171</v>
      </c>
      <c r="D439" s="137" t="s">
        <v>6888</v>
      </c>
      <c r="E439" s="135">
        <v>22114203</v>
      </c>
      <c r="F439" s="135">
        <v>175837187</v>
      </c>
    </row>
    <row r="440" spans="1:6" hidden="1" x14ac:dyDescent="0.2">
      <c r="A440" s="136">
        <v>6915</v>
      </c>
      <c r="B440" s="137">
        <v>721694003</v>
      </c>
      <c r="C440" s="137" t="s">
        <v>6525</v>
      </c>
      <c r="D440" s="137" t="s">
        <v>6888</v>
      </c>
      <c r="E440" s="135">
        <v>60906110</v>
      </c>
      <c r="F440" s="135">
        <v>342415275</v>
      </c>
    </row>
    <row r="441" spans="1:6" hidden="1" x14ac:dyDescent="0.2">
      <c r="A441" s="136">
        <v>6915</v>
      </c>
      <c r="B441" s="137">
        <v>721694003</v>
      </c>
      <c r="C441" s="137" t="s">
        <v>6600</v>
      </c>
      <c r="D441" s="137" t="s">
        <v>6888</v>
      </c>
      <c r="E441" s="135">
        <v>11311164</v>
      </c>
      <c r="F441" s="135">
        <v>62850144</v>
      </c>
    </row>
    <row r="442" spans="1:6" hidden="1" x14ac:dyDescent="0.2">
      <c r="A442" s="136">
        <v>6915</v>
      </c>
      <c r="B442" s="137">
        <v>721694003</v>
      </c>
      <c r="C442" s="137" t="s">
        <v>6645</v>
      </c>
      <c r="D442" s="137" t="s">
        <v>6888</v>
      </c>
      <c r="E442" s="135">
        <v>11515044</v>
      </c>
      <c r="F442" s="135">
        <v>78594721</v>
      </c>
    </row>
    <row r="443" spans="1:6" hidden="1" x14ac:dyDescent="0.2">
      <c r="A443" s="136">
        <v>6915</v>
      </c>
      <c r="B443" s="137">
        <v>721694003</v>
      </c>
      <c r="C443" s="137" t="s">
        <v>6646</v>
      </c>
      <c r="D443" s="137" t="s">
        <v>6888</v>
      </c>
      <c r="E443" s="135">
        <v>4170701</v>
      </c>
      <c r="F443" s="135">
        <v>35351638</v>
      </c>
    </row>
    <row r="444" spans="1:6" hidden="1" x14ac:dyDescent="0.2">
      <c r="A444" s="136">
        <v>6915</v>
      </c>
      <c r="B444" s="137">
        <v>721694003</v>
      </c>
      <c r="C444" s="137" t="s">
        <v>6647</v>
      </c>
      <c r="D444" s="137" t="s">
        <v>6888</v>
      </c>
      <c r="E444" s="135">
        <v>13796827</v>
      </c>
      <c r="F444" s="135">
        <v>92340289</v>
      </c>
    </row>
    <row r="445" spans="1:6" hidden="1" x14ac:dyDescent="0.2">
      <c r="A445" s="136">
        <v>6915</v>
      </c>
      <c r="B445" s="137">
        <v>721694003</v>
      </c>
      <c r="C445" s="137" t="s">
        <v>6491</v>
      </c>
      <c r="D445" s="137" t="s">
        <v>6888</v>
      </c>
      <c r="E445" s="135">
        <v>39114593</v>
      </c>
      <c r="F445" s="135">
        <v>159748356</v>
      </c>
    </row>
    <row r="446" spans="1:6" hidden="1" x14ac:dyDescent="0.2">
      <c r="A446" s="136">
        <v>6915</v>
      </c>
      <c r="B446" s="137">
        <v>721694003</v>
      </c>
      <c r="C446" s="137" t="s">
        <v>6648</v>
      </c>
      <c r="D446" s="137" t="s">
        <v>6888</v>
      </c>
      <c r="E446" s="135">
        <v>11890428</v>
      </c>
      <c r="F446" s="135">
        <v>63196668</v>
      </c>
    </row>
    <row r="447" spans="1:6" hidden="1" x14ac:dyDescent="0.2">
      <c r="A447" s="136">
        <v>6915</v>
      </c>
      <c r="B447" s="137">
        <v>721694003</v>
      </c>
      <c r="C447" s="137" t="s">
        <v>6513</v>
      </c>
      <c r="D447" s="137" t="s">
        <v>6888</v>
      </c>
      <c r="E447" s="135">
        <v>37145719</v>
      </c>
      <c r="F447" s="135">
        <v>226363124</v>
      </c>
    </row>
    <row r="448" spans="1:6" hidden="1" x14ac:dyDescent="0.2">
      <c r="A448" s="136">
        <v>6915</v>
      </c>
      <c r="B448" s="137">
        <v>721694003</v>
      </c>
      <c r="C448" s="137" t="s">
        <v>6535</v>
      </c>
      <c r="D448" s="137" t="s">
        <v>6888</v>
      </c>
      <c r="E448" s="135">
        <v>93747672</v>
      </c>
      <c r="F448" s="135">
        <v>552370217</v>
      </c>
    </row>
    <row r="449" spans="1:6" hidden="1" x14ac:dyDescent="0.2">
      <c r="A449" s="136">
        <v>6915</v>
      </c>
      <c r="B449" s="137">
        <v>721694003</v>
      </c>
      <c r="C449" s="137" t="s">
        <v>6495</v>
      </c>
      <c r="D449" s="137" t="s">
        <v>6888</v>
      </c>
      <c r="E449" s="135">
        <v>12024900</v>
      </c>
      <c r="F449" s="135">
        <v>24049800</v>
      </c>
    </row>
    <row r="450" spans="1:6" hidden="1" x14ac:dyDescent="0.2">
      <c r="A450" s="136">
        <v>6915</v>
      </c>
      <c r="B450" s="137">
        <v>721694003</v>
      </c>
      <c r="C450" s="137" t="s">
        <v>6506</v>
      </c>
      <c r="D450" s="137" t="s">
        <v>6888</v>
      </c>
      <c r="E450" s="135">
        <v>12024900</v>
      </c>
      <c r="F450" s="135">
        <v>24049800</v>
      </c>
    </row>
    <row r="451" spans="1:6" hidden="1" x14ac:dyDescent="0.2">
      <c r="A451" s="136">
        <v>6915</v>
      </c>
      <c r="B451" s="137">
        <v>721694003</v>
      </c>
      <c r="C451" s="137" t="s">
        <v>6538</v>
      </c>
      <c r="D451" s="137" t="s">
        <v>6888</v>
      </c>
      <c r="E451" s="135">
        <v>6894276</v>
      </c>
      <c r="F451" s="135">
        <v>58841844</v>
      </c>
    </row>
    <row r="452" spans="1:6" hidden="1" x14ac:dyDescent="0.2">
      <c r="A452" s="136">
        <v>6915</v>
      </c>
      <c r="B452" s="137">
        <v>721694003</v>
      </c>
      <c r="C452" s="137" t="s">
        <v>6540</v>
      </c>
      <c r="D452" s="137" t="s">
        <v>6888</v>
      </c>
      <c r="E452" s="135">
        <v>77580</v>
      </c>
      <c r="F452" s="135">
        <v>55314540</v>
      </c>
    </row>
    <row r="453" spans="1:6" hidden="1" x14ac:dyDescent="0.2">
      <c r="A453" s="136">
        <v>6915</v>
      </c>
      <c r="B453" s="137">
        <v>721694003</v>
      </c>
      <c r="C453" s="137" t="s">
        <v>6497</v>
      </c>
      <c r="D453" s="137" t="s">
        <v>6888</v>
      </c>
      <c r="E453" s="135">
        <v>31233708</v>
      </c>
      <c r="F453" s="135">
        <v>105219168</v>
      </c>
    </row>
    <row r="454" spans="1:6" hidden="1" x14ac:dyDescent="0.2">
      <c r="A454" s="136">
        <v>6915</v>
      </c>
      <c r="B454" s="137">
        <v>721694003</v>
      </c>
      <c r="C454" s="137" t="s">
        <v>6508</v>
      </c>
      <c r="D454" s="137" t="s">
        <v>6888</v>
      </c>
      <c r="E454" s="135">
        <v>16556952</v>
      </c>
      <c r="F454" s="135">
        <v>123488398</v>
      </c>
    </row>
    <row r="455" spans="1:6" hidden="1" x14ac:dyDescent="0.2">
      <c r="A455" s="136">
        <v>6915</v>
      </c>
      <c r="B455" s="137">
        <v>721694003</v>
      </c>
      <c r="C455" s="137" t="s">
        <v>6649</v>
      </c>
      <c r="D455" s="137" t="s">
        <v>6888</v>
      </c>
      <c r="E455" s="135">
        <v>28799904</v>
      </c>
      <c r="F455" s="135">
        <v>217728872</v>
      </c>
    </row>
    <row r="456" spans="1:6" hidden="1" x14ac:dyDescent="0.2">
      <c r="A456" s="136">
        <v>6915</v>
      </c>
      <c r="B456" s="137">
        <v>721694003</v>
      </c>
      <c r="C456" s="137" t="s">
        <v>6545</v>
      </c>
      <c r="D456" s="137" t="s">
        <v>6888</v>
      </c>
      <c r="E456" s="135">
        <v>0</v>
      </c>
      <c r="F456" s="135">
        <v>18901137</v>
      </c>
    </row>
    <row r="457" spans="1:6" hidden="1" x14ac:dyDescent="0.2">
      <c r="A457" s="136">
        <v>6915</v>
      </c>
      <c r="B457" s="137">
        <v>721694003</v>
      </c>
      <c r="C457" s="137" t="s">
        <v>6498</v>
      </c>
      <c r="D457" s="137" t="s">
        <v>6888</v>
      </c>
      <c r="E457" s="135">
        <v>54616320</v>
      </c>
      <c r="F457" s="135">
        <v>379092084</v>
      </c>
    </row>
    <row r="458" spans="1:6" hidden="1" x14ac:dyDescent="0.2">
      <c r="A458" s="136">
        <v>6915</v>
      </c>
      <c r="B458" s="137">
        <v>721694003</v>
      </c>
      <c r="C458" s="137" t="s">
        <v>6546</v>
      </c>
      <c r="D458" s="137" t="s">
        <v>6888</v>
      </c>
      <c r="E458" s="135">
        <v>0</v>
      </c>
      <c r="F458" s="135">
        <v>129708588</v>
      </c>
    </row>
    <row r="459" spans="1:6" hidden="1" x14ac:dyDescent="0.2">
      <c r="A459" s="136">
        <v>6915</v>
      </c>
      <c r="B459" s="137">
        <v>721694003</v>
      </c>
      <c r="C459" s="137" t="s">
        <v>7487</v>
      </c>
      <c r="D459" s="137" t="s">
        <v>6888</v>
      </c>
      <c r="E459" s="135">
        <v>6945582</v>
      </c>
      <c r="F459" s="135">
        <v>54467967</v>
      </c>
    </row>
    <row r="460" spans="1:6" hidden="1" x14ac:dyDescent="0.2">
      <c r="A460" s="136">
        <v>6915</v>
      </c>
      <c r="B460" s="137">
        <v>721694003</v>
      </c>
      <c r="C460" s="137" t="s">
        <v>7476</v>
      </c>
      <c r="D460" s="137" t="s">
        <v>6888</v>
      </c>
      <c r="E460" s="135">
        <v>74567644</v>
      </c>
      <c r="F460" s="135">
        <v>403087912</v>
      </c>
    </row>
    <row r="461" spans="1:6" hidden="1" x14ac:dyDescent="0.2">
      <c r="A461" s="136">
        <v>6926</v>
      </c>
      <c r="B461" s="137">
        <v>725129009</v>
      </c>
      <c r="C461" s="137" t="s">
        <v>6599</v>
      </c>
      <c r="D461" s="137" t="s">
        <v>6889</v>
      </c>
      <c r="E461" s="135">
        <v>0</v>
      </c>
      <c r="F461" s="135">
        <v>30340676</v>
      </c>
    </row>
    <row r="462" spans="1:6" hidden="1" x14ac:dyDescent="0.2">
      <c r="A462" s="136">
        <v>6926</v>
      </c>
      <c r="B462" s="137">
        <v>725129009</v>
      </c>
      <c r="C462" s="137" t="s">
        <v>6508</v>
      </c>
      <c r="D462" s="137" t="s">
        <v>6889</v>
      </c>
      <c r="E462" s="135">
        <v>32234490</v>
      </c>
      <c r="F462" s="135">
        <v>293883546</v>
      </c>
    </row>
    <row r="463" spans="1:6" hidden="1" x14ac:dyDescent="0.2">
      <c r="A463" s="136">
        <v>6931</v>
      </c>
      <c r="B463" s="137">
        <v>728623004</v>
      </c>
      <c r="C463" s="137" t="s">
        <v>6540</v>
      </c>
      <c r="D463" s="137" t="s">
        <v>6890</v>
      </c>
      <c r="E463" s="135">
        <v>9397523</v>
      </c>
      <c r="F463" s="135">
        <v>86457734</v>
      </c>
    </row>
    <row r="464" spans="1:6" hidden="1" x14ac:dyDescent="0.2">
      <c r="A464" s="136">
        <v>6934</v>
      </c>
      <c r="B464" s="137">
        <v>712782005</v>
      </c>
      <c r="C464" s="137" t="s">
        <v>6519</v>
      </c>
      <c r="D464" s="137" t="s">
        <v>6891</v>
      </c>
      <c r="E464" s="135">
        <v>25732766</v>
      </c>
      <c r="F464" s="135">
        <v>251890532</v>
      </c>
    </row>
    <row r="465" spans="1:6" hidden="1" x14ac:dyDescent="0.2">
      <c r="A465" s="136">
        <v>6935</v>
      </c>
      <c r="B465" s="137">
        <v>725984006</v>
      </c>
      <c r="C465" s="137" t="s">
        <v>7481</v>
      </c>
      <c r="D465" s="137" t="s">
        <v>6892</v>
      </c>
      <c r="E465" s="135">
        <v>0</v>
      </c>
      <c r="F465" s="135">
        <v>248466544</v>
      </c>
    </row>
    <row r="466" spans="1:6" hidden="1" x14ac:dyDescent="0.2">
      <c r="A466" s="136">
        <v>6938</v>
      </c>
      <c r="B466" s="137">
        <v>712800003</v>
      </c>
      <c r="C466" s="137" t="s">
        <v>70</v>
      </c>
      <c r="D466" s="137" t="s">
        <v>6893</v>
      </c>
      <c r="E466" s="135">
        <v>4499640</v>
      </c>
      <c r="F466" s="135">
        <v>38566898</v>
      </c>
    </row>
    <row r="467" spans="1:6" hidden="1" x14ac:dyDescent="0.2">
      <c r="A467" s="136">
        <v>6943</v>
      </c>
      <c r="B467" s="137">
        <v>726079005</v>
      </c>
      <c r="C467" s="137" t="s">
        <v>6518</v>
      </c>
      <c r="D467" s="137" t="s">
        <v>6894</v>
      </c>
      <c r="E467" s="135">
        <v>3714530</v>
      </c>
      <c r="F467" s="135">
        <v>10347620</v>
      </c>
    </row>
    <row r="468" spans="1:6" hidden="1" x14ac:dyDescent="0.2">
      <c r="A468" s="136">
        <v>6943</v>
      </c>
      <c r="B468" s="137">
        <v>726079005</v>
      </c>
      <c r="C468" s="137" t="s">
        <v>148</v>
      </c>
      <c r="D468" s="137" t="s">
        <v>6894</v>
      </c>
      <c r="E468" s="135">
        <v>42133065</v>
      </c>
      <c r="F468" s="135">
        <v>211321047</v>
      </c>
    </row>
    <row r="469" spans="1:6" hidden="1" x14ac:dyDescent="0.2">
      <c r="A469" s="136">
        <v>6943</v>
      </c>
      <c r="B469" s="137">
        <v>726079005</v>
      </c>
      <c r="C469" s="137" t="s">
        <v>6511</v>
      </c>
      <c r="D469" s="137" t="s">
        <v>6894</v>
      </c>
      <c r="E469" s="135">
        <v>52457422</v>
      </c>
      <c r="F469" s="135">
        <v>232743090</v>
      </c>
    </row>
    <row r="470" spans="1:6" hidden="1" x14ac:dyDescent="0.2">
      <c r="A470" s="136">
        <v>6943</v>
      </c>
      <c r="B470" s="137">
        <v>726079005</v>
      </c>
      <c r="C470" s="137" t="s">
        <v>6502</v>
      </c>
      <c r="D470" s="137" t="s">
        <v>6894</v>
      </c>
      <c r="E470" s="135">
        <v>46962279</v>
      </c>
      <c r="F470" s="135">
        <v>243318777</v>
      </c>
    </row>
    <row r="471" spans="1:6" hidden="1" x14ac:dyDescent="0.2">
      <c r="A471" s="136">
        <v>6943</v>
      </c>
      <c r="B471" s="137">
        <v>726079005</v>
      </c>
      <c r="C471" s="137" t="s">
        <v>6542</v>
      </c>
      <c r="D471" s="137" t="s">
        <v>6894</v>
      </c>
      <c r="E471" s="135">
        <v>27463320</v>
      </c>
      <c r="F471" s="135">
        <v>221775329</v>
      </c>
    </row>
    <row r="472" spans="1:6" hidden="1" x14ac:dyDescent="0.2">
      <c r="A472" s="136">
        <v>6943</v>
      </c>
      <c r="B472" s="137">
        <v>726079005</v>
      </c>
      <c r="C472" s="137" t="s">
        <v>6637</v>
      </c>
      <c r="D472" s="137" t="s">
        <v>6894</v>
      </c>
      <c r="E472" s="135">
        <v>116270698</v>
      </c>
      <c r="F472" s="135">
        <v>438934315</v>
      </c>
    </row>
    <row r="473" spans="1:6" hidden="1" x14ac:dyDescent="0.2">
      <c r="A473" s="136">
        <v>6943</v>
      </c>
      <c r="B473" s="137">
        <v>726079005</v>
      </c>
      <c r="C473" s="137" t="s">
        <v>7478</v>
      </c>
      <c r="D473" s="137" t="s">
        <v>6894</v>
      </c>
      <c r="E473" s="135">
        <v>47156848</v>
      </c>
      <c r="F473" s="135">
        <v>268212757</v>
      </c>
    </row>
    <row r="474" spans="1:6" hidden="1" x14ac:dyDescent="0.2">
      <c r="A474" s="136">
        <v>6945</v>
      </c>
      <c r="B474" s="137">
        <v>653716907</v>
      </c>
      <c r="C474" s="137" t="s">
        <v>6650</v>
      </c>
      <c r="D474" s="137" t="s">
        <v>6895</v>
      </c>
      <c r="E474" s="135">
        <v>0</v>
      </c>
      <c r="F474" s="135">
        <v>14817780</v>
      </c>
    </row>
    <row r="475" spans="1:6" hidden="1" x14ac:dyDescent="0.2">
      <c r="A475" s="136">
        <v>6950</v>
      </c>
      <c r="B475" s="137">
        <v>728857005</v>
      </c>
      <c r="C475" s="137" t="s">
        <v>6616</v>
      </c>
      <c r="D475" s="137" t="s">
        <v>6896</v>
      </c>
      <c r="E475" s="135">
        <v>31210434</v>
      </c>
      <c r="F475" s="135">
        <v>227668854</v>
      </c>
    </row>
    <row r="476" spans="1:6" hidden="1" x14ac:dyDescent="0.2">
      <c r="A476" s="136">
        <v>6950</v>
      </c>
      <c r="B476" s="137">
        <v>728857005</v>
      </c>
      <c r="C476" s="137" t="s">
        <v>6506</v>
      </c>
      <c r="D476" s="137" t="s">
        <v>6896</v>
      </c>
      <c r="E476" s="135">
        <v>2697198</v>
      </c>
      <c r="F476" s="135">
        <v>21962898</v>
      </c>
    </row>
    <row r="477" spans="1:6" hidden="1" x14ac:dyDescent="0.2">
      <c r="A477" s="136">
        <v>6950</v>
      </c>
      <c r="B477" s="137">
        <v>728857005</v>
      </c>
      <c r="C477" s="137" t="s">
        <v>6498</v>
      </c>
      <c r="D477" s="137" t="s">
        <v>6896</v>
      </c>
      <c r="E477" s="135">
        <v>62245140</v>
      </c>
      <c r="F477" s="135">
        <v>521818366</v>
      </c>
    </row>
    <row r="478" spans="1:6" hidden="1" x14ac:dyDescent="0.2">
      <c r="A478" s="136">
        <v>6950</v>
      </c>
      <c r="B478" s="137">
        <v>728857005</v>
      </c>
      <c r="C478" s="137" t="s">
        <v>6546</v>
      </c>
      <c r="D478" s="137" t="s">
        <v>6896</v>
      </c>
      <c r="E478" s="135">
        <v>37544439</v>
      </c>
      <c r="F478" s="135">
        <v>294934191</v>
      </c>
    </row>
    <row r="479" spans="1:6" hidden="1" x14ac:dyDescent="0.2">
      <c r="A479" s="136">
        <v>6950</v>
      </c>
      <c r="B479" s="137">
        <v>728857005</v>
      </c>
      <c r="C479" s="137" t="s">
        <v>7476</v>
      </c>
      <c r="D479" s="137" t="s">
        <v>6896</v>
      </c>
      <c r="E479" s="135">
        <v>6573612</v>
      </c>
      <c r="F479" s="135">
        <v>51787236</v>
      </c>
    </row>
    <row r="480" spans="1:6" hidden="1" x14ac:dyDescent="0.2">
      <c r="A480" s="136">
        <v>6959</v>
      </c>
      <c r="B480" s="137">
        <v>727783008</v>
      </c>
      <c r="C480" s="137" t="s">
        <v>65</v>
      </c>
      <c r="D480" s="137" t="s">
        <v>6897</v>
      </c>
      <c r="E480" s="135">
        <v>0</v>
      </c>
      <c r="F480" s="135">
        <v>157361144</v>
      </c>
    </row>
    <row r="481" spans="1:6" hidden="1" x14ac:dyDescent="0.2">
      <c r="A481" s="136">
        <v>6959</v>
      </c>
      <c r="B481" s="137">
        <v>727783008</v>
      </c>
      <c r="C481" s="137" t="s">
        <v>5595</v>
      </c>
      <c r="D481" s="137" t="s">
        <v>6897</v>
      </c>
      <c r="E481" s="135">
        <v>21500371</v>
      </c>
      <c r="F481" s="135">
        <v>156847684</v>
      </c>
    </row>
    <row r="482" spans="1:6" hidden="1" x14ac:dyDescent="0.2">
      <c r="A482" s="136">
        <v>6968</v>
      </c>
      <c r="B482" s="137">
        <v>720434008</v>
      </c>
      <c r="C482" s="137" t="s">
        <v>6651</v>
      </c>
      <c r="D482" s="137" t="s">
        <v>6898</v>
      </c>
      <c r="E482" s="135">
        <v>21405874</v>
      </c>
      <c r="F482" s="135">
        <v>158859297</v>
      </c>
    </row>
    <row r="483" spans="1:6" hidden="1" x14ac:dyDescent="0.2">
      <c r="A483" s="136">
        <v>6969</v>
      </c>
      <c r="B483" s="137">
        <v>722703006</v>
      </c>
      <c r="C483" s="137" t="s">
        <v>6495</v>
      </c>
      <c r="D483" s="137" t="s">
        <v>6899</v>
      </c>
      <c r="E483" s="135">
        <v>19797505</v>
      </c>
      <c r="F483" s="135">
        <v>153398836</v>
      </c>
    </row>
    <row r="484" spans="1:6" hidden="1" x14ac:dyDescent="0.2">
      <c r="A484" s="136">
        <v>6971</v>
      </c>
      <c r="B484" s="137">
        <v>735534009</v>
      </c>
      <c r="C484" s="137" t="s">
        <v>6614</v>
      </c>
      <c r="D484" s="137" t="s">
        <v>6900</v>
      </c>
      <c r="E484" s="135">
        <v>8490356</v>
      </c>
      <c r="F484" s="135">
        <v>70752945</v>
      </c>
    </row>
    <row r="485" spans="1:6" hidden="1" x14ac:dyDescent="0.2">
      <c r="A485" s="136">
        <v>6971</v>
      </c>
      <c r="B485" s="137">
        <v>735534009</v>
      </c>
      <c r="C485" s="137" t="s">
        <v>6652</v>
      </c>
      <c r="D485" s="137" t="s">
        <v>6900</v>
      </c>
      <c r="E485" s="135">
        <v>0</v>
      </c>
      <c r="F485" s="135">
        <v>65251887</v>
      </c>
    </row>
    <row r="486" spans="1:6" hidden="1" x14ac:dyDescent="0.2">
      <c r="A486" s="136">
        <v>6971</v>
      </c>
      <c r="B486" s="137">
        <v>735534009</v>
      </c>
      <c r="C486" s="137" t="s">
        <v>6653</v>
      </c>
      <c r="D486" s="137" t="s">
        <v>6900</v>
      </c>
      <c r="E486" s="135">
        <v>10612944</v>
      </c>
      <c r="F486" s="135">
        <v>80481468</v>
      </c>
    </row>
    <row r="487" spans="1:6" hidden="1" x14ac:dyDescent="0.2">
      <c r="A487" s="136">
        <v>6971</v>
      </c>
      <c r="B487" s="137">
        <v>735534009</v>
      </c>
      <c r="C487" s="137" t="s">
        <v>6654</v>
      </c>
      <c r="D487" s="137" t="s">
        <v>6900</v>
      </c>
      <c r="E487" s="135">
        <v>33448462</v>
      </c>
      <c r="F487" s="135">
        <v>204894619</v>
      </c>
    </row>
    <row r="488" spans="1:6" hidden="1" x14ac:dyDescent="0.2">
      <c r="A488" s="136">
        <v>6971</v>
      </c>
      <c r="B488" s="137">
        <v>735534009</v>
      </c>
      <c r="C488" s="137" t="s">
        <v>181</v>
      </c>
      <c r="D488" s="137" t="s">
        <v>6900</v>
      </c>
      <c r="E488" s="135">
        <v>15979556</v>
      </c>
      <c r="F488" s="135">
        <v>130853485</v>
      </c>
    </row>
    <row r="489" spans="1:6" hidden="1" x14ac:dyDescent="0.2">
      <c r="A489" s="136">
        <v>6971</v>
      </c>
      <c r="B489" s="137">
        <v>735534009</v>
      </c>
      <c r="C489" s="137" t="s">
        <v>6594</v>
      </c>
      <c r="D489" s="137" t="s">
        <v>6900</v>
      </c>
      <c r="E489" s="135">
        <v>50774983</v>
      </c>
      <c r="F489" s="135">
        <v>445933388</v>
      </c>
    </row>
    <row r="490" spans="1:6" hidden="1" x14ac:dyDescent="0.2">
      <c r="A490" s="136">
        <v>6972</v>
      </c>
      <c r="B490" s="137">
        <v>732420002</v>
      </c>
      <c r="C490" s="137" t="s">
        <v>6575</v>
      </c>
      <c r="D490" s="137" t="s">
        <v>6901</v>
      </c>
      <c r="E490" s="135">
        <v>0</v>
      </c>
      <c r="F490" s="135">
        <v>49108140</v>
      </c>
    </row>
    <row r="491" spans="1:6" hidden="1" x14ac:dyDescent="0.2">
      <c r="A491" s="136">
        <v>6972</v>
      </c>
      <c r="B491" s="137">
        <v>732420002</v>
      </c>
      <c r="C491" s="137" t="s">
        <v>181</v>
      </c>
      <c r="D491" s="137" t="s">
        <v>6901</v>
      </c>
      <c r="E491" s="135">
        <v>0</v>
      </c>
      <c r="F491" s="135">
        <v>49527056</v>
      </c>
    </row>
    <row r="492" spans="1:6" hidden="1" x14ac:dyDescent="0.2">
      <c r="A492" s="136">
        <v>6972</v>
      </c>
      <c r="B492" s="137">
        <v>732420002</v>
      </c>
      <c r="C492" s="137" t="s">
        <v>7479</v>
      </c>
      <c r="D492" s="137" t="s">
        <v>6901</v>
      </c>
      <c r="E492" s="135">
        <v>0</v>
      </c>
      <c r="F492" s="135">
        <v>310320</v>
      </c>
    </row>
    <row r="493" spans="1:6" hidden="1" x14ac:dyDescent="0.2">
      <c r="A493" s="136">
        <v>6973</v>
      </c>
      <c r="B493" s="137">
        <v>727581006</v>
      </c>
      <c r="C493" s="137" t="s">
        <v>6508</v>
      </c>
      <c r="D493" s="137" t="s">
        <v>6902</v>
      </c>
      <c r="E493" s="135">
        <v>16055957</v>
      </c>
      <c r="F493" s="135">
        <v>113275047</v>
      </c>
    </row>
    <row r="494" spans="1:6" hidden="1" x14ac:dyDescent="0.2">
      <c r="A494" s="136">
        <v>6974</v>
      </c>
      <c r="B494" s="137">
        <v>605060005</v>
      </c>
      <c r="C494" s="137" t="s">
        <v>5595</v>
      </c>
      <c r="D494" s="137" t="s">
        <v>6903</v>
      </c>
      <c r="E494" s="135">
        <v>0</v>
      </c>
      <c r="F494" s="135">
        <v>13628220</v>
      </c>
    </row>
    <row r="495" spans="1:6" hidden="1" x14ac:dyDescent="0.2">
      <c r="A495" s="136">
        <v>6974</v>
      </c>
      <c r="B495" s="137">
        <v>605060005</v>
      </c>
      <c r="C495" s="137" t="s">
        <v>7476</v>
      </c>
      <c r="D495" s="137" t="s">
        <v>6903</v>
      </c>
      <c r="E495" s="135">
        <v>8978592</v>
      </c>
      <c r="F495" s="135">
        <v>108865428</v>
      </c>
    </row>
    <row r="496" spans="1:6" hidden="1" x14ac:dyDescent="0.2">
      <c r="A496" s="136">
        <v>6975</v>
      </c>
      <c r="B496" s="137">
        <v>729097004</v>
      </c>
      <c r="C496" s="137" t="s">
        <v>6616</v>
      </c>
      <c r="D496" s="137" t="s">
        <v>6904</v>
      </c>
      <c r="E496" s="135">
        <v>19317420</v>
      </c>
      <c r="F496" s="135">
        <v>142669620</v>
      </c>
    </row>
    <row r="497" spans="1:6" hidden="1" x14ac:dyDescent="0.2">
      <c r="A497" s="136">
        <v>6975</v>
      </c>
      <c r="B497" s="137">
        <v>729097004</v>
      </c>
      <c r="C497" s="137" t="s">
        <v>6497</v>
      </c>
      <c r="D497" s="137" t="s">
        <v>6904</v>
      </c>
      <c r="E497" s="135">
        <v>14662620</v>
      </c>
      <c r="F497" s="135">
        <v>106517340</v>
      </c>
    </row>
    <row r="498" spans="1:6" hidden="1" x14ac:dyDescent="0.2">
      <c r="A498" s="136">
        <v>6979</v>
      </c>
      <c r="B498" s="137">
        <v>738689003</v>
      </c>
      <c r="C498" s="137" t="s">
        <v>6618</v>
      </c>
      <c r="D498" s="137" t="s">
        <v>6905</v>
      </c>
      <c r="E498" s="135">
        <v>25911307</v>
      </c>
      <c r="F498" s="135">
        <v>135706663</v>
      </c>
    </row>
    <row r="499" spans="1:6" hidden="1" x14ac:dyDescent="0.2">
      <c r="A499" s="136">
        <v>6979</v>
      </c>
      <c r="B499" s="137">
        <v>738689003</v>
      </c>
      <c r="C499" s="137" t="s">
        <v>211</v>
      </c>
      <c r="D499" s="137" t="s">
        <v>6905</v>
      </c>
      <c r="E499" s="135">
        <v>0</v>
      </c>
      <c r="F499" s="135">
        <v>38933448</v>
      </c>
    </row>
    <row r="500" spans="1:6" hidden="1" x14ac:dyDescent="0.2">
      <c r="A500" s="136">
        <v>6979</v>
      </c>
      <c r="B500" s="137">
        <v>738689003</v>
      </c>
      <c r="C500" s="137" t="s">
        <v>6492</v>
      </c>
      <c r="D500" s="137" t="s">
        <v>6905</v>
      </c>
      <c r="E500" s="135">
        <v>205588818</v>
      </c>
      <c r="F500" s="135">
        <v>1681667798</v>
      </c>
    </row>
    <row r="501" spans="1:6" hidden="1" x14ac:dyDescent="0.2">
      <c r="A501" s="136">
        <v>6979</v>
      </c>
      <c r="B501" s="137">
        <v>738689003</v>
      </c>
      <c r="C501" s="137" t="s">
        <v>6493</v>
      </c>
      <c r="D501" s="137" t="s">
        <v>6905</v>
      </c>
      <c r="E501" s="135">
        <v>115753886</v>
      </c>
      <c r="F501" s="135">
        <v>644087472</v>
      </c>
    </row>
    <row r="502" spans="1:6" hidden="1" x14ac:dyDescent="0.2">
      <c r="A502" s="136">
        <v>6979</v>
      </c>
      <c r="B502" s="137">
        <v>738689003</v>
      </c>
      <c r="C502" s="137" t="s">
        <v>6518</v>
      </c>
      <c r="D502" s="137" t="s">
        <v>6905</v>
      </c>
      <c r="E502" s="135">
        <v>16538505</v>
      </c>
      <c r="F502" s="135">
        <v>100646067</v>
      </c>
    </row>
    <row r="503" spans="1:6" hidden="1" x14ac:dyDescent="0.2">
      <c r="A503" s="136">
        <v>6979</v>
      </c>
      <c r="B503" s="137">
        <v>738689003</v>
      </c>
      <c r="C503" s="137" t="s">
        <v>148</v>
      </c>
      <c r="D503" s="137" t="s">
        <v>6905</v>
      </c>
      <c r="E503" s="135">
        <v>25973805</v>
      </c>
      <c r="F503" s="135">
        <v>242068062</v>
      </c>
    </row>
    <row r="504" spans="1:6" hidden="1" x14ac:dyDescent="0.2">
      <c r="A504" s="136">
        <v>6979</v>
      </c>
      <c r="B504" s="137">
        <v>738689003</v>
      </c>
      <c r="C504" s="137" t="s">
        <v>6561</v>
      </c>
      <c r="D504" s="137" t="s">
        <v>6905</v>
      </c>
      <c r="E504" s="135">
        <v>1462228</v>
      </c>
      <c r="F504" s="135">
        <v>12428937</v>
      </c>
    </row>
    <row r="505" spans="1:6" hidden="1" x14ac:dyDescent="0.2">
      <c r="A505" s="136">
        <v>6979</v>
      </c>
      <c r="B505" s="137">
        <v>738689003</v>
      </c>
      <c r="C505" s="137" t="s">
        <v>6521</v>
      </c>
      <c r="D505" s="137" t="s">
        <v>6905</v>
      </c>
      <c r="E505" s="135">
        <v>3925806</v>
      </c>
      <c r="F505" s="135">
        <v>27637666</v>
      </c>
    </row>
    <row r="506" spans="1:6" hidden="1" x14ac:dyDescent="0.2">
      <c r="A506" s="136">
        <v>6979</v>
      </c>
      <c r="B506" s="137">
        <v>738689003</v>
      </c>
      <c r="C506" s="137" t="s">
        <v>171</v>
      </c>
      <c r="D506" s="137" t="s">
        <v>6905</v>
      </c>
      <c r="E506" s="135">
        <v>79244247</v>
      </c>
      <c r="F506" s="135">
        <v>509641310</v>
      </c>
    </row>
    <row r="507" spans="1:6" hidden="1" x14ac:dyDescent="0.2">
      <c r="A507" s="136">
        <v>6979</v>
      </c>
      <c r="B507" s="137">
        <v>738689003</v>
      </c>
      <c r="C507" s="137" t="s">
        <v>6551</v>
      </c>
      <c r="D507" s="137" t="s">
        <v>6905</v>
      </c>
      <c r="E507" s="135">
        <v>12397284</v>
      </c>
      <c r="F507" s="135">
        <v>94591551</v>
      </c>
    </row>
    <row r="508" spans="1:6" hidden="1" x14ac:dyDescent="0.2">
      <c r="A508" s="136">
        <v>6979</v>
      </c>
      <c r="B508" s="137">
        <v>738689003</v>
      </c>
      <c r="C508" s="137" t="s">
        <v>6566</v>
      </c>
      <c r="D508" s="137" t="s">
        <v>6905</v>
      </c>
      <c r="E508" s="135">
        <v>8016600</v>
      </c>
      <c r="F508" s="135">
        <v>64132800</v>
      </c>
    </row>
    <row r="509" spans="1:6" hidden="1" x14ac:dyDescent="0.2">
      <c r="A509" s="136">
        <v>6979</v>
      </c>
      <c r="B509" s="137">
        <v>738689003</v>
      </c>
      <c r="C509" s="137" t="s">
        <v>6600</v>
      </c>
      <c r="D509" s="137" t="s">
        <v>6905</v>
      </c>
      <c r="E509" s="135">
        <v>8016600</v>
      </c>
      <c r="F509" s="135">
        <v>64132800</v>
      </c>
    </row>
    <row r="510" spans="1:6" hidden="1" x14ac:dyDescent="0.2">
      <c r="A510" s="136">
        <v>6979</v>
      </c>
      <c r="B510" s="137">
        <v>738689003</v>
      </c>
      <c r="C510" s="137" t="s">
        <v>6502</v>
      </c>
      <c r="D510" s="137" t="s">
        <v>6905</v>
      </c>
      <c r="E510" s="135">
        <v>5324160</v>
      </c>
      <c r="F510" s="135">
        <v>78618306</v>
      </c>
    </row>
    <row r="511" spans="1:6" hidden="1" x14ac:dyDescent="0.2">
      <c r="A511" s="136">
        <v>6979</v>
      </c>
      <c r="B511" s="137">
        <v>738689003</v>
      </c>
      <c r="C511" s="137" t="s">
        <v>6529</v>
      </c>
      <c r="D511" s="137" t="s">
        <v>6905</v>
      </c>
      <c r="E511" s="135">
        <v>12024900</v>
      </c>
      <c r="F511" s="135">
        <v>113515055</v>
      </c>
    </row>
    <row r="512" spans="1:6" hidden="1" x14ac:dyDescent="0.2">
      <c r="A512" s="136">
        <v>6979</v>
      </c>
      <c r="B512" s="137">
        <v>738689003</v>
      </c>
      <c r="C512" s="137" t="s">
        <v>6586</v>
      </c>
      <c r="D512" s="137" t="s">
        <v>6905</v>
      </c>
      <c r="E512" s="135">
        <v>20727721</v>
      </c>
      <c r="F512" s="135">
        <v>193760355</v>
      </c>
    </row>
    <row r="513" spans="1:6" hidden="1" x14ac:dyDescent="0.2">
      <c r="A513" s="136">
        <v>6979</v>
      </c>
      <c r="B513" s="137">
        <v>738689003</v>
      </c>
      <c r="C513" s="137" t="s">
        <v>6641</v>
      </c>
      <c r="D513" s="137" t="s">
        <v>6905</v>
      </c>
      <c r="E513" s="135">
        <v>13000856</v>
      </c>
      <c r="F513" s="135">
        <v>90475319</v>
      </c>
    </row>
    <row r="514" spans="1:6" hidden="1" x14ac:dyDescent="0.2">
      <c r="A514" s="136">
        <v>6979</v>
      </c>
      <c r="B514" s="137">
        <v>738689003</v>
      </c>
      <c r="C514" s="137" t="s">
        <v>6655</v>
      </c>
      <c r="D514" s="137" t="s">
        <v>6905</v>
      </c>
      <c r="E514" s="135">
        <v>0</v>
      </c>
      <c r="F514" s="135">
        <v>44178003</v>
      </c>
    </row>
    <row r="515" spans="1:6" hidden="1" x14ac:dyDescent="0.2">
      <c r="A515" s="136">
        <v>6979</v>
      </c>
      <c r="B515" s="137">
        <v>738689003</v>
      </c>
      <c r="C515" s="137" t="s">
        <v>70</v>
      </c>
      <c r="D515" s="137" t="s">
        <v>6905</v>
      </c>
      <c r="E515" s="135">
        <v>12024900</v>
      </c>
      <c r="F515" s="135">
        <v>117042360</v>
      </c>
    </row>
    <row r="516" spans="1:6" hidden="1" x14ac:dyDescent="0.2">
      <c r="A516" s="136">
        <v>6979</v>
      </c>
      <c r="B516" s="137">
        <v>738689003</v>
      </c>
      <c r="C516" s="137" t="s">
        <v>6533</v>
      </c>
      <c r="D516" s="137" t="s">
        <v>6905</v>
      </c>
      <c r="E516" s="135">
        <v>6733944</v>
      </c>
      <c r="F516" s="135">
        <v>59483172</v>
      </c>
    </row>
    <row r="517" spans="1:6" hidden="1" x14ac:dyDescent="0.2">
      <c r="A517" s="136">
        <v>6979</v>
      </c>
      <c r="B517" s="137">
        <v>738689003</v>
      </c>
      <c r="C517" s="137" t="s">
        <v>6535</v>
      </c>
      <c r="D517" s="137" t="s">
        <v>6905</v>
      </c>
      <c r="E517" s="135">
        <v>5339097</v>
      </c>
      <c r="F517" s="135">
        <v>38629918</v>
      </c>
    </row>
    <row r="518" spans="1:6" hidden="1" x14ac:dyDescent="0.2">
      <c r="A518" s="136">
        <v>6979</v>
      </c>
      <c r="B518" s="137">
        <v>738689003</v>
      </c>
      <c r="C518" s="137" t="s">
        <v>6573</v>
      </c>
      <c r="D518" s="137" t="s">
        <v>6905</v>
      </c>
      <c r="E518" s="135">
        <v>14750544</v>
      </c>
      <c r="F518" s="135">
        <v>122015503</v>
      </c>
    </row>
    <row r="519" spans="1:6" hidden="1" x14ac:dyDescent="0.2">
      <c r="A519" s="136">
        <v>6979</v>
      </c>
      <c r="B519" s="137">
        <v>738689003</v>
      </c>
      <c r="C519" s="137" t="s">
        <v>6555</v>
      </c>
      <c r="D519" s="137" t="s">
        <v>6905</v>
      </c>
      <c r="E519" s="135">
        <v>19009169</v>
      </c>
      <c r="F519" s="135">
        <v>148767464</v>
      </c>
    </row>
    <row r="520" spans="1:6" hidden="1" x14ac:dyDescent="0.2">
      <c r="A520" s="136">
        <v>6979</v>
      </c>
      <c r="B520" s="137">
        <v>738689003</v>
      </c>
      <c r="C520" s="137" t="s">
        <v>6606</v>
      </c>
      <c r="D520" s="137" t="s">
        <v>6905</v>
      </c>
      <c r="E520" s="135">
        <v>17874432</v>
      </c>
      <c r="F520" s="135">
        <v>137995456</v>
      </c>
    </row>
    <row r="521" spans="1:6" hidden="1" x14ac:dyDescent="0.2">
      <c r="A521" s="136">
        <v>6979</v>
      </c>
      <c r="B521" s="137">
        <v>738689003</v>
      </c>
      <c r="C521" s="137" t="s">
        <v>181</v>
      </c>
      <c r="D521" s="137" t="s">
        <v>6905</v>
      </c>
      <c r="E521" s="135">
        <v>68596344</v>
      </c>
      <c r="F521" s="135">
        <v>545529047</v>
      </c>
    </row>
    <row r="522" spans="1:6" hidden="1" x14ac:dyDescent="0.2">
      <c r="A522" s="136">
        <v>6979</v>
      </c>
      <c r="B522" s="137">
        <v>738689003</v>
      </c>
      <c r="C522" s="137" t="s">
        <v>6545</v>
      </c>
      <c r="D522" s="137" t="s">
        <v>6905</v>
      </c>
      <c r="E522" s="135">
        <v>66500709</v>
      </c>
      <c r="F522" s="135">
        <v>509864255</v>
      </c>
    </row>
    <row r="523" spans="1:6" hidden="1" x14ac:dyDescent="0.2">
      <c r="A523" s="136">
        <v>6979</v>
      </c>
      <c r="B523" s="137">
        <v>738689003</v>
      </c>
      <c r="C523" s="137" t="s">
        <v>6498</v>
      </c>
      <c r="D523" s="137" t="s">
        <v>6905</v>
      </c>
      <c r="E523" s="135">
        <v>0</v>
      </c>
      <c r="F523" s="135">
        <v>4382408</v>
      </c>
    </row>
    <row r="524" spans="1:6" hidden="1" x14ac:dyDescent="0.2">
      <c r="A524" s="136">
        <v>6979</v>
      </c>
      <c r="B524" s="137">
        <v>738689003</v>
      </c>
      <c r="C524" s="137" t="s">
        <v>6546</v>
      </c>
      <c r="D524" s="137" t="s">
        <v>6905</v>
      </c>
      <c r="E524" s="135">
        <v>0</v>
      </c>
      <c r="F524" s="135">
        <v>31660970</v>
      </c>
    </row>
    <row r="525" spans="1:6" hidden="1" x14ac:dyDescent="0.2">
      <c r="A525" s="136">
        <v>6979</v>
      </c>
      <c r="B525" s="137">
        <v>738689003</v>
      </c>
      <c r="C525" s="137" t="s">
        <v>6594</v>
      </c>
      <c r="D525" s="137" t="s">
        <v>6905</v>
      </c>
      <c r="E525" s="135">
        <v>24675095</v>
      </c>
      <c r="F525" s="135">
        <v>24675095</v>
      </c>
    </row>
    <row r="526" spans="1:6" hidden="1" x14ac:dyDescent="0.2">
      <c r="A526" s="136">
        <v>6979</v>
      </c>
      <c r="B526" s="137">
        <v>738689003</v>
      </c>
      <c r="C526" s="137" t="s">
        <v>7476</v>
      </c>
      <c r="D526" s="137" t="s">
        <v>6905</v>
      </c>
      <c r="E526" s="135">
        <v>2600884</v>
      </c>
      <c r="F526" s="135">
        <v>68574825</v>
      </c>
    </row>
    <row r="527" spans="1:6" hidden="1" x14ac:dyDescent="0.2">
      <c r="A527" s="136">
        <v>6982</v>
      </c>
      <c r="B527" s="137">
        <v>692307003</v>
      </c>
      <c r="C527" s="137" t="s">
        <v>6536</v>
      </c>
      <c r="D527" s="137" t="s">
        <v>6906</v>
      </c>
      <c r="E527" s="135">
        <v>5494733</v>
      </c>
      <c r="F527" s="135">
        <v>38622491</v>
      </c>
    </row>
    <row r="528" spans="1:6" hidden="1" x14ac:dyDescent="0.2">
      <c r="A528" s="136">
        <v>6983</v>
      </c>
      <c r="B528" s="137">
        <v>759917405</v>
      </c>
      <c r="C528" s="137" t="s">
        <v>6561</v>
      </c>
      <c r="D528" s="137" t="s">
        <v>6907</v>
      </c>
      <c r="E528" s="135">
        <v>142606188</v>
      </c>
      <c r="F528" s="135">
        <v>1046785749</v>
      </c>
    </row>
    <row r="529" spans="1:6" hidden="1" x14ac:dyDescent="0.2">
      <c r="A529" s="136">
        <v>6983</v>
      </c>
      <c r="B529" s="137">
        <v>759917405</v>
      </c>
      <c r="C529" s="137" t="s">
        <v>6656</v>
      </c>
      <c r="D529" s="137" t="s">
        <v>6907</v>
      </c>
      <c r="E529" s="135">
        <v>9138924</v>
      </c>
      <c r="F529" s="135">
        <v>68954656</v>
      </c>
    </row>
    <row r="530" spans="1:6" hidden="1" x14ac:dyDescent="0.2">
      <c r="A530" s="136">
        <v>6983</v>
      </c>
      <c r="B530" s="137">
        <v>759917405</v>
      </c>
      <c r="C530" s="137" t="s">
        <v>7487</v>
      </c>
      <c r="D530" s="137" t="s">
        <v>6907</v>
      </c>
      <c r="E530" s="135">
        <v>27404979</v>
      </c>
      <c r="F530" s="135">
        <v>228019084</v>
      </c>
    </row>
    <row r="531" spans="1:6" hidden="1" x14ac:dyDescent="0.2">
      <c r="A531" s="136">
        <v>6984</v>
      </c>
      <c r="B531" s="137">
        <v>692202007</v>
      </c>
      <c r="C531" s="137" t="s">
        <v>6625</v>
      </c>
      <c r="D531" s="137" t="s">
        <v>6908</v>
      </c>
      <c r="E531" s="135">
        <v>5709371</v>
      </c>
      <c r="F531" s="135">
        <v>45674968</v>
      </c>
    </row>
    <row r="532" spans="1:6" hidden="1" x14ac:dyDescent="0.2">
      <c r="A532" s="136">
        <v>6988</v>
      </c>
      <c r="B532" s="137">
        <v>715787008</v>
      </c>
      <c r="C532" s="137" t="s">
        <v>7476</v>
      </c>
      <c r="D532" s="137" t="s">
        <v>6878</v>
      </c>
      <c r="E532" s="135">
        <v>0</v>
      </c>
      <c r="F532" s="135">
        <v>27444336</v>
      </c>
    </row>
    <row r="533" spans="1:6" hidden="1" x14ac:dyDescent="0.2">
      <c r="A533" s="136">
        <v>6997</v>
      </c>
      <c r="B533" s="137">
        <v>690724006</v>
      </c>
      <c r="C533" s="137" t="s">
        <v>6583</v>
      </c>
      <c r="D533" s="137" t="s">
        <v>6909</v>
      </c>
      <c r="E533" s="135">
        <v>29180907</v>
      </c>
      <c r="F533" s="135">
        <v>194745426</v>
      </c>
    </row>
    <row r="534" spans="1:6" hidden="1" x14ac:dyDescent="0.2">
      <c r="A534" s="136">
        <v>6998</v>
      </c>
      <c r="B534" s="137">
        <v>692543009</v>
      </c>
      <c r="C534" s="137" t="s">
        <v>6572</v>
      </c>
      <c r="D534" s="137" t="s">
        <v>6910</v>
      </c>
      <c r="E534" s="135">
        <v>9014796</v>
      </c>
      <c r="F534" s="135">
        <v>63365021</v>
      </c>
    </row>
    <row r="535" spans="1:6" hidden="1" x14ac:dyDescent="0.2">
      <c r="A535" s="136">
        <v>6999</v>
      </c>
      <c r="B535" s="137">
        <v>741504006</v>
      </c>
      <c r="C535" s="137" t="s">
        <v>6515</v>
      </c>
      <c r="D535" s="137" t="s">
        <v>6911</v>
      </c>
      <c r="E535" s="135">
        <v>12214195</v>
      </c>
      <c r="F535" s="135">
        <v>98309331</v>
      </c>
    </row>
    <row r="536" spans="1:6" hidden="1" x14ac:dyDescent="0.2">
      <c r="A536" s="136">
        <v>6999</v>
      </c>
      <c r="B536" s="137">
        <v>741504006</v>
      </c>
      <c r="C536" s="137" t="s">
        <v>6516</v>
      </c>
      <c r="D536" s="137" t="s">
        <v>6911</v>
      </c>
      <c r="E536" s="135">
        <v>4917013</v>
      </c>
      <c r="F536" s="135">
        <v>35036311</v>
      </c>
    </row>
    <row r="537" spans="1:6" hidden="1" x14ac:dyDescent="0.2">
      <c r="A537" s="136">
        <v>6999</v>
      </c>
      <c r="B537" s="137">
        <v>741504006</v>
      </c>
      <c r="C537" s="137" t="s">
        <v>6531</v>
      </c>
      <c r="D537" s="137" t="s">
        <v>6911</v>
      </c>
      <c r="E537" s="135">
        <v>0</v>
      </c>
      <c r="F537" s="135">
        <v>56119860</v>
      </c>
    </row>
    <row r="538" spans="1:6" hidden="1" x14ac:dyDescent="0.2">
      <c r="A538" s="136">
        <v>6999</v>
      </c>
      <c r="B538" s="137">
        <v>741504006</v>
      </c>
      <c r="C538" s="137" t="s">
        <v>6535</v>
      </c>
      <c r="D538" s="137" t="s">
        <v>6911</v>
      </c>
      <c r="E538" s="135">
        <v>0</v>
      </c>
      <c r="F538" s="135">
        <v>1054622798</v>
      </c>
    </row>
    <row r="539" spans="1:6" hidden="1" x14ac:dyDescent="0.2">
      <c r="A539" s="136">
        <v>6999</v>
      </c>
      <c r="B539" s="137">
        <v>741504006</v>
      </c>
      <c r="C539" s="137" t="s">
        <v>6508</v>
      </c>
      <c r="D539" s="137" t="s">
        <v>6911</v>
      </c>
      <c r="E539" s="135">
        <v>101784960</v>
      </c>
      <c r="F539" s="135">
        <v>244056832</v>
      </c>
    </row>
    <row r="540" spans="1:6" hidden="1" x14ac:dyDescent="0.2">
      <c r="A540" s="136">
        <v>6999</v>
      </c>
      <c r="B540" s="137">
        <v>741504006</v>
      </c>
      <c r="C540" s="137" t="s">
        <v>6545</v>
      </c>
      <c r="D540" s="137" t="s">
        <v>6911</v>
      </c>
      <c r="E540" s="135">
        <v>29033593</v>
      </c>
      <c r="F540" s="135">
        <v>285625035</v>
      </c>
    </row>
    <row r="541" spans="1:6" hidden="1" x14ac:dyDescent="0.2">
      <c r="A541" s="136">
        <v>7003</v>
      </c>
      <c r="B541" s="137">
        <v>731013004</v>
      </c>
      <c r="C541" s="137" t="s">
        <v>148</v>
      </c>
      <c r="D541" s="137" t="s">
        <v>6912</v>
      </c>
      <c r="E541" s="135">
        <v>0</v>
      </c>
      <c r="F541" s="135">
        <v>120691405</v>
      </c>
    </row>
    <row r="542" spans="1:6" hidden="1" x14ac:dyDescent="0.2">
      <c r="A542" s="136">
        <v>7003</v>
      </c>
      <c r="B542" s="137">
        <v>731013004</v>
      </c>
      <c r="C542" s="137" t="s">
        <v>6556</v>
      </c>
      <c r="D542" s="137" t="s">
        <v>6912</v>
      </c>
      <c r="E542" s="135">
        <v>0</v>
      </c>
      <c r="F542" s="135">
        <v>50113232</v>
      </c>
    </row>
    <row r="543" spans="1:6" hidden="1" x14ac:dyDescent="0.2">
      <c r="A543" s="136">
        <v>7003</v>
      </c>
      <c r="B543" s="137">
        <v>731013004</v>
      </c>
      <c r="C543" s="137" t="s">
        <v>6566</v>
      </c>
      <c r="D543" s="137" t="s">
        <v>6912</v>
      </c>
      <c r="E543" s="135">
        <v>0</v>
      </c>
      <c r="F543" s="135">
        <v>56116200</v>
      </c>
    </row>
    <row r="544" spans="1:6" hidden="1" x14ac:dyDescent="0.2">
      <c r="A544" s="136">
        <v>7003</v>
      </c>
      <c r="B544" s="137">
        <v>731013004</v>
      </c>
      <c r="C544" s="137" t="s">
        <v>6573</v>
      </c>
      <c r="D544" s="137" t="s">
        <v>6912</v>
      </c>
      <c r="E544" s="135">
        <v>0</v>
      </c>
      <c r="F544" s="135">
        <v>36472944</v>
      </c>
    </row>
    <row r="545" spans="1:6" hidden="1" x14ac:dyDescent="0.2">
      <c r="A545" s="136">
        <v>7003</v>
      </c>
      <c r="B545" s="137">
        <v>731013004</v>
      </c>
      <c r="C545" s="137" t="s">
        <v>6575</v>
      </c>
      <c r="D545" s="137" t="s">
        <v>6912</v>
      </c>
      <c r="E545" s="135">
        <v>0</v>
      </c>
      <c r="F545" s="135">
        <v>66945364</v>
      </c>
    </row>
    <row r="546" spans="1:6" hidden="1" x14ac:dyDescent="0.2">
      <c r="A546" s="136">
        <v>7004</v>
      </c>
      <c r="B546" s="137">
        <v>716904008</v>
      </c>
      <c r="C546" s="137" t="s">
        <v>6504</v>
      </c>
      <c r="D546" s="137" t="s">
        <v>6913</v>
      </c>
      <c r="E546" s="135">
        <v>0</v>
      </c>
      <c r="F546" s="135">
        <v>248575960</v>
      </c>
    </row>
    <row r="547" spans="1:6" hidden="1" x14ac:dyDescent="0.2">
      <c r="A547" s="136">
        <v>7010</v>
      </c>
      <c r="B547" s="137">
        <v>747168008</v>
      </c>
      <c r="C547" s="137" t="s">
        <v>6593</v>
      </c>
      <c r="D547" s="137" t="s">
        <v>6914</v>
      </c>
      <c r="E547" s="135">
        <v>17688240</v>
      </c>
      <c r="F547" s="135">
        <v>63677791</v>
      </c>
    </row>
    <row r="548" spans="1:6" hidden="1" x14ac:dyDescent="0.2">
      <c r="A548" s="136">
        <v>7015</v>
      </c>
      <c r="B548" s="137">
        <v>745046002</v>
      </c>
      <c r="C548" s="137" t="s">
        <v>6548</v>
      </c>
      <c r="D548" s="137" t="s">
        <v>6915</v>
      </c>
      <c r="E548" s="135">
        <v>0</v>
      </c>
      <c r="F548" s="135">
        <v>45461880</v>
      </c>
    </row>
    <row r="549" spans="1:6" hidden="1" x14ac:dyDescent="0.2">
      <c r="A549" s="136">
        <v>7018</v>
      </c>
      <c r="B549" s="137">
        <v>692206002</v>
      </c>
      <c r="C549" s="137" t="s">
        <v>6577</v>
      </c>
      <c r="D549" s="137" t="s">
        <v>6916</v>
      </c>
      <c r="E549" s="135">
        <v>4893746</v>
      </c>
      <c r="F549" s="135">
        <v>34398152</v>
      </c>
    </row>
    <row r="550" spans="1:6" hidden="1" x14ac:dyDescent="0.2">
      <c r="A550" s="136">
        <v>7021</v>
      </c>
      <c r="B550" s="137" t="s">
        <v>6435</v>
      </c>
      <c r="C550" s="137" t="s">
        <v>6619</v>
      </c>
      <c r="D550" s="137" t="s">
        <v>6917</v>
      </c>
      <c r="E550" s="135">
        <v>5265786</v>
      </c>
      <c r="F550" s="135">
        <v>31569402</v>
      </c>
    </row>
    <row r="551" spans="1:6" hidden="1" x14ac:dyDescent="0.2">
      <c r="A551" s="136">
        <v>7027</v>
      </c>
      <c r="B551" s="137">
        <v>650364007</v>
      </c>
      <c r="C551" s="137" t="s">
        <v>6494</v>
      </c>
      <c r="D551" s="137" t="s">
        <v>6918</v>
      </c>
      <c r="E551" s="135">
        <v>20517496</v>
      </c>
      <c r="F551" s="135">
        <v>154244716</v>
      </c>
    </row>
    <row r="552" spans="1:6" hidden="1" x14ac:dyDescent="0.2">
      <c r="A552" s="136">
        <v>7027</v>
      </c>
      <c r="B552" s="137">
        <v>650364007</v>
      </c>
      <c r="C552" s="137" t="s">
        <v>6501</v>
      </c>
      <c r="D552" s="137" t="s">
        <v>6918</v>
      </c>
      <c r="E552" s="135">
        <v>131224099</v>
      </c>
      <c r="F552" s="135">
        <v>509068931</v>
      </c>
    </row>
    <row r="553" spans="1:6" hidden="1" x14ac:dyDescent="0.2">
      <c r="A553" s="136">
        <v>7027</v>
      </c>
      <c r="B553" s="137">
        <v>650364007</v>
      </c>
      <c r="C553" s="137" t="s">
        <v>6570</v>
      </c>
      <c r="D553" s="137" t="s">
        <v>6918</v>
      </c>
      <c r="E553" s="135">
        <v>15231540</v>
      </c>
      <c r="F553" s="135">
        <v>92351232</v>
      </c>
    </row>
    <row r="554" spans="1:6" hidden="1" x14ac:dyDescent="0.2">
      <c r="A554" s="136">
        <v>7027</v>
      </c>
      <c r="B554" s="137">
        <v>650364007</v>
      </c>
      <c r="C554" s="137" t="s">
        <v>6512</v>
      </c>
      <c r="D554" s="137" t="s">
        <v>6918</v>
      </c>
      <c r="E554" s="135">
        <v>26615112</v>
      </c>
      <c r="F554" s="135">
        <v>242291542</v>
      </c>
    </row>
    <row r="555" spans="1:6" hidden="1" x14ac:dyDescent="0.2">
      <c r="A555" s="136">
        <v>7027</v>
      </c>
      <c r="B555" s="137">
        <v>650364007</v>
      </c>
      <c r="C555" s="137" t="s">
        <v>6525</v>
      </c>
      <c r="D555" s="137" t="s">
        <v>6918</v>
      </c>
      <c r="E555" s="135">
        <v>127762156</v>
      </c>
      <c r="F555" s="135">
        <v>429342183</v>
      </c>
    </row>
    <row r="556" spans="1:6" hidden="1" x14ac:dyDescent="0.2">
      <c r="A556" s="136">
        <v>7027</v>
      </c>
      <c r="B556" s="137">
        <v>650364007</v>
      </c>
      <c r="C556" s="137" t="s">
        <v>6609</v>
      </c>
      <c r="D556" s="137" t="s">
        <v>6918</v>
      </c>
      <c r="E556" s="135">
        <v>45053292</v>
      </c>
      <c r="F556" s="135">
        <v>320214865</v>
      </c>
    </row>
    <row r="557" spans="1:6" hidden="1" x14ac:dyDescent="0.2">
      <c r="A557" s="136">
        <v>7027</v>
      </c>
      <c r="B557" s="137">
        <v>650364007</v>
      </c>
      <c r="C557" s="137" t="s">
        <v>6563</v>
      </c>
      <c r="D557" s="137" t="s">
        <v>6918</v>
      </c>
      <c r="E557" s="135">
        <v>29244557</v>
      </c>
      <c r="F557" s="135">
        <v>162897669</v>
      </c>
    </row>
    <row r="558" spans="1:6" hidden="1" x14ac:dyDescent="0.2">
      <c r="A558" s="136">
        <v>7027</v>
      </c>
      <c r="B558" s="137">
        <v>650364007</v>
      </c>
      <c r="C558" s="137" t="s">
        <v>6495</v>
      </c>
      <c r="D558" s="137" t="s">
        <v>6918</v>
      </c>
      <c r="E558" s="135">
        <v>24691128</v>
      </c>
      <c r="F558" s="135">
        <v>176193265</v>
      </c>
    </row>
    <row r="559" spans="1:6" hidden="1" x14ac:dyDescent="0.2">
      <c r="A559" s="136">
        <v>7027</v>
      </c>
      <c r="B559" s="137">
        <v>650364007</v>
      </c>
      <c r="C559" s="137" t="s">
        <v>6496</v>
      </c>
      <c r="D559" s="137" t="s">
        <v>6918</v>
      </c>
      <c r="E559" s="135">
        <v>53390556</v>
      </c>
      <c r="F559" s="135">
        <v>376105932</v>
      </c>
    </row>
    <row r="560" spans="1:6" hidden="1" x14ac:dyDescent="0.2">
      <c r="A560" s="136">
        <v>7027</v>
      </c>
      <c r="B560" s="137">
        <v>650364007</v>
      </c>
      <c r="C560" s="137" t="s">
        <v>6540</v>
      </c>
      <c r="D560" s="137" t="s">
        <v>6918</v>
      </c>
      <c r="E560" s="135">
        <v>31032000</v>
      </c>
      <c r="F560" s="135">
        <v>151072419</v>
      </c>
    </row>
    <row r="561" spans="1:6" hidden="1" x14ac:dyDescent="0.2">
      <c r="A561" s="136">
        <v>7027</v>
      </c>
      <c r="B561" s="137">
        <v>650364007</v>
      </c>
      <c r="C561" s="137" t="s">
        <v>6498</v>
      </c>
      <c r="D561" s="137" t="s">
        <v>6918</v>
      </c>
      <c r="E561" s="135">
        <v>105048492</v>
      </c>
      <c r="F561" s="135">
        <v>831026616</v>
      </c>
    </row>
    <row r="562" spans="1:6" hidden="1" x14ac:dyDescent="0.2">
      <c r="A562" s="136">
        <v>7027</v>
      </c>
      <c r="B562" s="137">
        <v>650364007</v>
      </c>
      <c r="C562" s="137" t="s">
        <v>6546</v>
      </c>
      <c r="D562" s="137" t="s">
        <v>6918</v>
      </c>
      <c r="E562" s="135">
        <v>27256440</v>
      </c>
      <c r="F562" s="135">
        <v>180213168</v>
      </c>
    </row>
    <row r="563" spans="1:6" hidden="1" x14ac:dyDescent="0.2">
      <c r="A563" s="136">
        <v>7027</v>
      </c>
      <c r="B563" s="137">
        <v>650364007</v>
      </c>
      <c r="C563" s="137" t="s">
        <v>7480</v>
      </c>
      <c r="D563" s="137" t="s">
        <v>6918</v>
      </c>
      <c r="E563" s="135">
        <v>9138924</v>
      </c>
      <c r="F563" s="135">
        <v>9138924</v>
      </c>
    </row>
    <row r="564" spans="1:6" hidden="1" x14ac:dyDescent="0.2">
      <c r="A564" s="136">
        <v>7027</v>
      </c>
      <c r="B564" s="137">
        <v>650364007</v>
      </c>
      <c r="C564" s="137" t="s">
        <v>7476</v>
      </c>
      <c r="D564" s="137" t="s">
        <v>6918</v>
      </c>
      <c r="E564" s="135">
        <v>94435548</v>
      </c>
      <c r="F564" s="135">
        <v>455984208</v>
      </c>
    </row>
    <row r="565" spans="1:6" hidden="1" x14ac:dyDescent="0.2">
      <c r="A565" s="136">
        <v>7031</v>
      </c>
      <c r="B565" s="137">
        <v>731026009</v>
      </c>
      <c r="C565" s="137" t="s">
        <v>7481</v>
      </c>
      <c r="D565" s="137" t="s">
        <v>7488</v>
      </c>
      <c r="E565" s="135">
        <v>18283601</v>
      </c>
      <c r="F565" s="135">
        <v>101333603</v>
      </c>
    </row>
    <row r="566" spans="1:6" hidden="1" x14ac:dyDescent="0.2">
      <c r="A566" s="136">
        <v>7036</v>
      </c>
      <c r="B566" s="137" t="s">
        <v>6426</v>
      </c>
      <c r="C566" s="137" t="s">
        <v>6658</v>
      </c>
      <c r="D566" s="137" t="s">
        <v>6919</v>
      </c>
      <c r="E566" s="135">
        <v>26320082</v>
      </c>
      <c r="F566" s="135">
        <v>175686923</v>
      </c>
    </row>
    <row r="567" spans="1:6" hidden="1" x14ac:dyDescent="0.2">
      <c r="A567" s="136">
        <v>7036</v>
      </c>
      <c r="B567" s="137" t="s">
        <v>6426</v>
      </c>
      <c r="C567" s="137" t="s">
        <v>6497</v>
      </c>
      <c r="D567" s="137" t="s">
        <v>6919</v>
      </c>
      <c r="E567" s="135">
        <v>29096004</v>
      </c>
      <c r="F567" s="135">
        <v>290742842</v>
      </c>
    </row>
    <row r="568" spans="1:6" hidden="1" x14ac:dyDescent="0.2">
      <c r="A568" s="136">
        <v>7037</v>
      </c>
      <c r="B568" s="137">
        <v>753474005</v>
      </c>
      <c r="C568" s="137" t="s">
        <v>6556</v>
      </c>
      <c r="D568" s="137" t="s">
        <v>6920</v>
      </c>
      <c r="E568" s="135">
        <v>6206400</v>
      </c>
      <c r="F568" s="135">
        <v>49806359</v>
      </c>
    </row>
    <row r="569" spans="1:6" hidden="1" x14ac:dyDescent="0.2">
      <c r="A569" s="136">
        <v>7037</v>
      </c>
      <c r="B569" s="137">
        <v>753474005</v>
      </c>
      <c r="C569" s="137" t="s">
        <v>6572</v>
      </c>
      <c r="D569" s="137" t="s">
        <v>6920</v>
      </c>
      <c r="E569" s="135">
        <v>8726400</v>
      </c>
      <c r="F569" s="135">
        <v>52171200</v>
      </c>
    </row>
    <row r="570" spans="1:6" hidden="1" x14ac:dyDescent="0.2">
      <c r="A570" s="136">
        <v>7037</v>
      </c>
      <c r="B570" s="137">
        <v>753474005</v>
      </c>
      <c r="C570" s="137" t="s">
        <v>6583</v>
      </c>
      <c r="D570" s="137" t="s">
        <v>6920</v>
      </c>
      <c r="E570" s="135">
        <v>0</v>
      </c>
      <c r="F570" s="135">
        <v>43522380</v>
      </c>
    </row>
    <row r="571" spans="1:6" hidden="1" x14ac:dyDescent="0.2">
      <c r="A571" s="136">
        <v>7037</v>
      </c>
      <c r="B571" s="137">
        <v>753474005</v>
      </c>
      <c r="C571" s="137" t="s">
        <v>6600</v>
      </c>
      <c r="D571" s="137" t="s">
        <v>6920</v>
      </c>
      <c r="E571" s="135">
        <v>9697500</v>
      </c>
      <c r="F571" s="135">
        <v>75873240</v>
      </c>
    </row>
    <row r="572" spans="1:6" hidden="1" x14ac:dyDescent="0.2">
      <c r="A572" s="136">
        <v>7037</v>
      </c>
      <c r="B572" s="137">
        <v>753474005</v>
      </c>
      <c r="C572" s="137" t="s">
        <v>6585</v>
      </c>
      <c r="D572" s="137" t="s">
        <v>6920</v>
      </c>
      <c r="E572" s="135">
        <v>7758000</v>
      </c>
      <c r="F572" s="135">
        <v>59348700</v>
      </c>
    </row>
    <row r="573" spans="1:6" hidden="1" x14ac:dyDescent="0.2">
      <c r="A573" s="136">
        <v>7037</v>
      </c>
      <c r="B573" s="137">
        <v>753474005</v>
      </c>
      <c r="C573" s="137" t="s">
        <v>6529</v>
      </c>
      <c r="D573" s="137" t="s">
        <v>6920</v>
      </c>
      <c r="E573" s="135">
        <v>15516000</v>
      </c>
      <c r="F573" s="135">
        <v>75392550</v>
      </c>
    </row>
    <row r="574" spans="1:6" hidden="1" x14ac:dyDescent="0.2">
      <c r="A574" s="136">
        <v>7037</v>
      </c>
      <c r="B574" s="137">
        <v>753474005</v>
      </c>
      <c r="C574" s="137" t="s">
        <v>6575</v>
      </c>
      <c r="D574" s="137" t="s">
        <v>6920</v>
      </c>
      <c r="E574" s="135">
        <v>6206400</v>
      </c>
      <c r="F574" s="135">
        <v>49806359</v>
      </c>
    </row>
    <row r="575" spans="1:6" hidden="1" x14ac:dyDescent="0.2">
      <c r="A575" s="136">
        <v>7038</v>
      </c>
      <c r="B575" s="137">
        <v>759418204</v>
      </c>
      <c r="C575" s="137" t="s">
        <v>7476</v>
      </c>
      <c r="D575" s="137" t="s">
        <v>6921</v>
      </c>
      <c r="E575" s="135">
        <v>22039840</v>
      </c>
      <c r="F575" s="135">
        <v>174872339</v>
      </c>
    </row>
    <row r="576" spans="1:6" hidden="1" x14ac:dyDescent="0.2">
      <c r="A576" s="136">
        <v>7039</v>
      </c>
      <c r="B576" s="137">
        <v>700249204</v>
      </c>
      <c r="C576" s="137" t="s">
        <v>7482</v>
      </c>
      <c r="D576" s="137" t="s">
        <v>6922</v>
      </c>
      <c r="E576" s="135">
        <v>45668494</v>
      </c>
      <c r="F576" s="135">
        <v>366056539</v>
      </c>
    </row>
    <row r="577" spans="1:6" hidden="1" x14ac:dyDescent="0.2">
      <c r="A577" s="136">
        <v>7041</v>
      </c>
      <c r="B577" s="137">
        <v>725712006</v>
      </c>
      <c r="C577" s="137" t="s">
        <v>6659</v>
      </c>
      <c r="D577" s="137" t="s">
        <v>6923</v>
      </c>
      <c r="E577" s="135">
        <v>8136590</v>
      </c>
      <c r="F577" s="135">
        <v>61820382</v>
      </c>
    </row>
    <row r="578" spans="1:6" hidden="1" x14ac:dyDescent="0.2">
      <c r="A578" s="136">
        <v>7041</v>
      </c>
      <c r="B578" s="137">
        <v>725712006</v>
      </c>
      <c r="C578" s="137" t="s">
        <v>6529</v>
      </c>
      <c r="D578" s="137" t="s">
        <v>6923</v>
      </c>
      <c r="E578" s="135">
        <v>6206400</v>
      </c>
      <c r="F578" s="135">
        <v>51978600</v>
      </c>
    </row>
    <row r="579" spans="1:6" hidden="1" x14ac:dyDescent="0.2">
      <c r="A579" s="136">
        <v>7049</v>
      </c>
      <c r="B579" s="137">
        <v>690609002</v>
      </c>
      <c r="C579" s="137" t="s">
        <v>6498</v>
      </c>
      <c r="D579" s="137" t="s">
        <v>7164</v>
      </c>
      <c r="E579" s="135">
        <v>0</v>
      </c>
      <c r="F579" s="135">
        <v>60218838</v>
      </c>
    </row>
    <row r="580" spans="1:6" hidden="1" x14ac:dyDescent="0.2">
      <c r="A580" s="136">
        <v>7050</v>
      </c>
      <c r="B580" s="137">
        <v>691508005</v>
      </c>
      <c r="C580" s="137" t="s">
        <v>6571</v>
      </c>
      <c r="D580" s="137" t="s">
        <v>7165</v>
      </c>
      <c r="E580" s="135">
        <v>7177495</v>
      </c>
      <c r="F580" s="135">
        <v>57628123</v>
      </c>
    </row>
    <row r="581" spans="1:6" hidden="1" x14ac:dyDescent="0.2">
      <c r="A581" s="136">
        <v>7051</v>
      </c>
      <c r="B581" s="137">
        <v>692538005</v>
      </c>
      <c r="C581" s="137" t="s">
        <v>6548</v>
      </c>
      <c r="D581" s="137" t="s">
        <v>6924</v>
      </c>
      <c r="E581" s="135">
        <v>78345939</v>
      </c>
      <c r="F581" s="135">
        <v>294827076</v>
      </c>
    </row>
    <row r="582" spans="1:6" hidden="1" x14ac:dyDescent="0.2">
      <c r="A582" s="136">
        <v>7052</v>
      </c>
      <c r="B582" s="137">
        <v>690812002</v>
      </c>
      <c r="C582" s="137" t="s">
        <v>6574</v>
      </c>
      <c r="D582" s="137" t="s">
        <v>6925</v>
      </c>
      <c r="E582" s="135">
        <v>4292760</v>
      </c>
      <c r="F582" s="135">
        <v>34466580</v>
      </c>
    </row>
    <row r="583" spans="1:6" hidden="1" x14ac:dyDescent="0.2">
      <c r="A583" s="136">
        <v>7054</v>
      </c>
      <c r="B583" s="137">
        <v>692542002</v>
      </c>
      <c r="C583" s="137" t="s">
        <v>6620</v>
      </c>
      <c r="D583" s="137" t="s">
        <v>6926</v>
      </c>
      <c r="E583" s="135">
        <v>9014796</v>
      </c>
      <c r="F583" s="135">
        <v>63365022</v>
      </c>
    </row>
    <row r="584" spans="1:6" hidden="1" x14ac:dyDescent="0.2">
      <c r="A584" s="136">
        <v>7056</v>
      </c>
      <c r="B584" s="137">
        <v>690713004</v>
      </c>
      <c r="C584" s="137" t="s">
        <v>6537</v>
      </c>
      <c r="D584" s="137" t="s">
        <v>6927</v>
      </c>
      <c r="E584" s="135">
        <v>16938300</v>
      </c>
      <c r="F584" s="135">
        <v>147757671</v>
      </c>
    </row>
    <row r="585" spans="1:6" hidden="1" x14ac:dyDescent="0.2">
      <c r="A585" s="136">
        <v>7057</v>
      </c>
      <c r="B585" s="137">
        <v>691907007</v>
      </c>
      <c r="C585" s="137" t="s">
        <v>181</v>
      </c>
      <c r="D585" s="137" t="s">
        <v>6928</v>
      </c>
      <c r="E585" s="135">
        <v>10603117</v>
      </c>
      <c r="F585" s="135">
        <v>74529334</v>
      </c>
    </row>
    <row r="586" spans="1:6" hidden="1" x14ac:dyDescent="0.2">
      <c r="A586" s="136">
        <v>7064</v>
      </c>
      <c r="B586" s="137">
        <v>690601001</v>
      </c>
      <c r="C586" s="137" t="s">
        <v>6495</v>
      </c>
      <c r="D586" s="137" t="s">
        <v>6929</v>
      </c>
      <c r="E586" s="135">
        <v>6439140</v>
      </c>
      <c r="F586" s="135">
        <v>45260730</v>
      </c>
    </row>
    <row r="587" spans="1:6" hidden="1" x14ac:dyDescent="0.2">
      <c r="A587" s="136">
        <v>7066</v>
      </c>
      <c r="B587" s="137">
        <v>690705001</v>
      </c>
      <c r="C587" s="137" t="s">
        <v>7481</v>
      </c>
      <c r="D587" s="137" t="s">
        <v>6930</v>
      </c>
      <c r="E587" s="135">
        <v>6868416</v>
      </c>
      <c r="F587" s="135">
        <v>48278112</v>
      </c>
    </row>
    <row r="588" spans="1:6" hidden="1" x14ac:dyDescent="0.2">
      <c r="A588" s="136">
        <v>7067</v>
      </c>
      <c r="B588" s="137">
        <v>825652000</v>
      </c>
      <c r="C588" s="137" t="s">
        <v>6529</v>
      </c>
      <c r="D588" s="137" t="s">
        <v>6931</v>
      </c>
      <c r="E588" s="135">
        <v>8016600</v>
      </c>
      <c r="F588" s="135">
        <v>64132800</v>
      </c>
    </row>
    <row r="589" spans="1:6" hidden="1" x14ac:dyDescent="0.2">
      <c r="A589" s="136">
        <v>7067</v>
      </c>
      <c r="B589" s="137">
        <v>825652000</v>
      </c>
      <c r="C589" s="137" t="s">
        <v>6537</v>
      </c>
      <c r="D589" s="137" t="s">
        <v>6931</v>
      </c>
      <c r="E589" s="135">
        <v>8016600</v>
      </c>
      <c r="F589" s="135">
        <v>64132800</v>
      </c>
    </row>
    <row r="590" spans="1:6" hidden="1" x14ac:dyDescent="0.2">
      <c r="A590" s="136">
        <v>7071</v>
      </c>
      <c r="B590" s="137">
        <v>692541006</v>
      </c>
      <c r="C590" s="137" t="s">
        <v>6585</v>
      </c>
      <c r="D590" s="137" t="s">
        <v>6932</v>
      </c>
      <c r="E590" s="135">
        <v>9014796</v>
      </c>
      <c r="F590" s="135">
        <v>72118368</v>
      </c>
    </row>
    <row r="591" spans="1:6" hidden="1" x14ac:dyDescent="0.2">
      <c r="A591" s="136">
        <v>7072</v>
      </c>
      <c r="B591" s="137">
        <v>690403005</v>
      </c>
      <c r="C591" s="137" t="s">
        <v>6501</v>
      </c>
      <c r="D591" s="137" t="s">
        <v>6933</v>
      </c>
      <c r="E591" s="135">
        <v>114313098</v>
      </c>
      <c r="F591" s="135">
        <v>597628418</v>
      </c>
    </row>
    <row r="592" spans="1:6" hidden="1" x14ac:dyDescent="0.2">
      <c r="A592" s="136">
        <v>7076</v>
      </c>
      <c r="B592" s="137">
        <v>650852001</v>
      </c>
      <c r="C592" s="137" t="s">
        <v>65</v>
      </c>
      <c r="D592" s="137" t="s">
        <v>6934</v>
      </c>
      <c r="E592" s="135">
        <v>0</v>
      </c>
      <c r="F592" s="135">
        <v>132273900</v>
      </c>
    </row>
    <row r="593" spans="1:6" hidden="1" x14ac:dyDescent="0.2">
      <c r="A593" s="136">
        <v>7079</v>
      </c>
      <c r="B593" s="137">
        <v>711497005</v>
      </c>
      <c r="C593" s="137" t="s">
        <v>6516</v>
      </c>
      <c r="D593" s="137" t="s">
        <v>6935</v>
      </c>
      <c r="E593" s="135">
        <v>0</v>
      </c>
      <c r="F593" s="135">
        <v>38649051</v>
      </c>
    </row>
    <row r="594" spans="1:6" hidden="1" x14ac:dyDescent="0.2">
      <c r="A594" s="136">
        <v>7081</v>
      </c>
      <c r="B594" s="137">
        <v>692537009</v>
      </c>
      <c r="C594" s="137" t="s">
        <v>6557</v>
      </c>
      <c r="D594" s="137" t="s">
        <v>6936</v>
      </c>
      <c r="E594" s="135">
        <v>17883817</v>
      </c>
      <c r="F594" s="135">
        <v>71972593</v>
      </c>
    </row>
    <row r="595" spans="1:6" hidden="1" x14ac:dyDescent="0.2">
      <c r="A595" s="136">
        <v>7082</v>
      </c>
      <c r="B595" s="137">
        <v>690727005</v>
      </c>
      <c r="C595" s="137" t="s">
        <v>6575</v>
      </c>
      <c r="D595" s="137" t="s">
        <v>6937</v>
      </c>
      <c r="E595" s="135">
        <v>10159532</v>
      </c>
      <c r="F595" s="135">
        <v>81276256</v>
      </c>
    </row>
    <row r="596" spans="1:6" hidden="1" x14ac:dyDescent="0.2">
      <c r="A596" s="136">
        <v>7083</v>
      </c>
      <c r="B596" s="137">
        <v>690302004</v>
      </c>
      <c r="C596" s="137" t="s">
        <v>6561</v>
      </c>
      <c r="D596" s="137" t="s">
        <v>6938</v>
      </c>
      <c r="E596" s="135">
        <v>13605401</v>
      </c>
      <c r="F596" s="135">
        <v>98256617</v>
      </c>
    </row>
    <row r="597" spans="1:6" hidden="1" x14ac:dyDescent="0.2">
      <c r="A597" s="136">
        <v>7085</v>
      </c>
      <c r="B597" s="137">
        <v>730998007</v>
      </c>
      <c r="C597" s="137" t="s">
        <v>7482</v>
      </c>
      <c r="D597" s="137" t="s">
        <v>6939</v>
      </c>
      <c r="E597" s="135">
        <v>6206400</v>
      </c>
      <c r="F597" s="135">
        <v>50271840</v>
      </c>
    </row>
    <row r="598" spans="1:6" hidden="1" x14ac:dyDescent="0.2">
      <c r="A598" s="136">
        <v>7086</v>
      </c>
      <c r="B598" s="137">
        <v>746157002</v>
      </c>
      <c r="C598" s="137" t="s">
        <v>6556</v>
      </c>
      <c r="D598" s="137" t="s">
        <v>7469</v>
      </c>
      <c r="E598" s="135">
        <v>0</v>
      </c>
      <c r="F598" s="135">
        <v>102452148</v>
      </c>
    </row>
    <row r="599" spans="1:6" hidden="1" x14ac:dyDescent="0.2">
      <c r="A599" s="136">
        <v>7086</v>
      </c>
      <c r="B599" s="137">
        <v>746157002</v>
      </c>
      <c r="C599" s="137" t="s">
        <v>6566</v>
      </c>
      <c r="D599" s="137" t="s">
        <v>7469</v>
      </c>
      <c r="E599" s="135">
        <v>0</v>
      </c>
      <c r="F599" s="135">
        <v>100367832</v>
      </c>
    </row>
    <row r="600" spans="1:6" hidden="1" x14ac:dyDescent="0.2">
      <c r="A600" s="136">
        <v>7086</v>
      </c>
      <c r="B600" s="137">
        <v>746157002</v>
      </c>
      <c r="C600" s="137" t="s">
        <v>6583</v>
      </c>
      <c r="D600" s="137" t="s">
        <v>7469</v>
      </c>
      <c r="E600" s="135">
        <v>0</v>
      </c>
      <c r="F600" s="135">
        <v>53550888</v>
      </c>
    </row>
    <row r="601" spans="1:6" hidden="1" x14ac:dyDescent="0.2">
      <c r="A601" s="136">
        <v>7086</v>
      </c>
      <c r="B601" s="137">
        <v>746157002</v>
      </c>
      <c r="C601" s="137" t="s">
        <v>6548</v>
      </c>
      <c r="D601" s="137" t="s">
        <v>7469</v>
      </c>
      <c r="E601" s="135">
        <v>0</v>
      </c>
      <c r="F601" s="135">
        <v>55635204</v>
      </c>
    </row>
    <row r="602" spans="1:6" hidden="1" x14ac:dyDescent="0.2">
      <c r="A602" s="136">
        <v>7086</v>
      </c>
      <c r="B602" s="137">
        <v>746157002</v>
      </c>
      <c r="C602" s="137" t="s">
        <v>6600</v>
      </c>
      <c r="D602" s="137" t="s">
        <v>7469</v>
      </c>
      <c r="E602" s="135">
        <v>0</v>
      </c>
      <c r="F602" s="135">
        <v>61086492</v>
      </c>
    </row>
    <row r="603" spans="1:6" hidden="1" x14ac:dyDescent="0.2">
      <c r="A603" s="136">
        <v>7086</v>
      </c>
      <c r="B603" s="137">
        <v>746157002</v>
      </c>
      <c r="C603" s="137" t="s">
        <v>6534</v>
      </c>
      <c r="D603" s="137" t="s">
        <v>7469</v>
      </c>
      <c r="E603" s="135">
        <v>0</v>
      </c>
      <c r="F603" s="135">
        <v>57879852</v>
      </c>
    </row>
    <row r="604" spans="1:6" hidden="1" x14ac:dyDescent="0.2">
      <c r="A604" s="136">
        <v>7087</v>
      </c>
      <c r="B604" s="137" t="s">
        <v>6437</v>
      </c>
      <c r="C604" s="137" t="s">
        <v>6493</v>
      </c>
      <c r="D604" s="137" t="s">
        <v>6940</v>
      </c>
      <c r="E604" s="135">
        <v>6776837</v>
      </c>
      <c r="F604" s="135">
        <v>47634403</v>
      </c>
    </row>
    <row r="605" spans="1:6" hidden="1" x14ac:dyDescent="0.2">
      <c r="A605" s="136">
        <v>7090</v>
      </c>
      <c r="B605" s="137">
        <v>691513009</v>
      </c>
      <c r="C605" s="137" t="s">
        <v>6528</v>
      </c>
      <c r="D605" s="137" t="s">
        <v>6941</v>
      </c>
      <c r="E605" s="135">
        <v>4945260</v>
      </c>
      <c r="F605" s="135">
        <v>34760244</v>
      </c>
    </row>
    <row r="606" spans="1:6" hidden="1" x14ac:dyDescent="0.2">
      <c r="A606" s="136">
        <v>7091</v>
      </c>
      <c r="B606" s="137">
        <v>690803003</v>
      </c>
      <c r="C606" s="137" t="s">
        <v>6576</v>
      </c>
      <c r="D606" s="137" t="s">
        <v>6942</v>
      </c>
      <c r="E606" s="135">
        <v>3663155</v>
      </c>
      <c r="F606" s="135">
        <v>27974354</v>
      </c>
    </row>
    <row r="607" spans="1:6" hidden="1" x14ac:dyDescent="0.2">
      <c r="A607" s="136">
        <v>7092</v>
      </c>
      <c r="B607" s="137">
        <v>692001001</v>
      </c>
      <c r="C607" s="137" t="s">
        <v>6545</v>
      </c>
      <c r="D607" s="137" t="s">
        <v>6943</v>
      </c>
      <c r="E607" s="135">
        <v>10657492</v>
      </c>
      <c r="F607" s="135">
        <v>45864205</v>
      </c>
    </row>
    <row r="608" spans="1:6" hidden="1" x14ac:dyDescent="0.2">
      <c r="A608" s="136">
        <v>7095</v>
      </c>
      <c r="B608" s="137">
        <v>691902005</v>
      </c>
      <c r="C608" s="137" t="s">
        <v>6660</v>
      </c>
      <c r="D608" s="137" t="s">
        <v>6944</v>
      </c>
      <c r="E608" s="135">
        <v>4730622</v>
      </c>
      <c r="F608" s="135">
        <v>33251553</v>
      </c>
    </row>
    <row r="609" spans="1:6" hidden="1" x14ac:dyDescent="0.2">
      <c r="A609" s="136">
        <v>7102</v>
      </c>
      <c r="B609" s="137">
        <v>651853702</v>
      </c>
      <c r="C609" s="137" t="s">
        <v>6620</v>
      </c>
      <c r="D609" s="137" t="s">
        <v>6945</v>
      </c>
      <c r="E609" s="135">
        <v>6413280</v>
      </c>
      <c r="F609" s="135">
        <v>51306240</v>
      </c>
    </row>
    <row r="610" spans="1:6" hidden="1" x14ac:dyDescent="0.2">
      <c r="A610" s="136">
        <v>7102</v>
      </c>
      <c r="B610" s="137">
        <v>651853702</v>
      </c>
      <c r="C610" s="137" t="s">
        <v>6572</v>
      </c>
      <c r="D610" s="137" t="s">
        <v>6945</v>
      </c>
      <c r="E610" s="135">
        <v>6413280</v>
      </c>
      <c r="F610" s="135">
        <v>51471222</v>
      </c>
    </row>
    <row r="611" spans="1:6" hidden="1" x14ac:dyDescent="0.2">
      <c r="A611" s="136">
        <v>7102</v>
      </c>
      <c r="B611" s="137">
        <v>651853702</v>
      </c>
      <c r="C611" s="137" t="s">
        <v>6551</v>
      </c>
      <c r="D611" s="137" t="s">
        <v>6945</v>
      </c>
      <c r="E611" s="135">
        <v>11223240</v>
      </c>
      <c r="F611" s="135">
        <v>89785920</v>
      </c>
    </row>
    <row r="612" spans="1:6" hidden="1" x14ac:dyDescent="0.2">
      <c r="A612" s="136">
        <v>7102</v>
      </c>
      <c r="B612" s="137">
        <v>651853702</v>
      </c>
      <c r="C612" s="137" t="s">
        <v>6566</v>
      </c>
      <c r="D612" s="137" t="s">
        <v>6945</v>
      </c>
      <c r="E612" s="135">
        <v>9619920</v>
      </c>
      <c r="F612" s="135">
        <v>9619920</v>
      </c>
    </row>
    <row r="613" spans="1:6" hidden="1" x14ac:dyDescent="0.2">
      <c r="A613" s="136">
        <v>7102</v>
      </c>
      <c r="B613" s="137">
        <v>651853702</v>
      </c>
      <c r="C613" s="137" t="s">
        <v>6548</v>
      </c>
      <c r="D613" s="137" t="s">
        <v>6945</v>
      </c>
      <c r="E613" s="135">
        <v>4489296</v>
      </c>
      <c r="F613" s="135">
        <v>12505896</v>
      </c>
    </row>
    <row r="614" spans="1:6" hidden="1" x14ac:dyDescent="0.2">
      <c r="A614" s="136">
        <v>7102</v>
      </c>
      <c r="B614" s="137">
        <v>651853702</v>
      </c>
      <c r="C614" s="137" t="s">
        <v>6557</v>
      </c>
      <c r="D614" s="137" t="s">
        <v>6945</v>
      </c>
      <c r="E614" s="135">
        <v>6413280</v>
      </c>
      <c r="F614" s="135">
        <v>51466572</v>
      </c>
    </row>
    <row r="615" spans="1:6" hidden="1" x14ac:dyDescent="0.2">
      <c r="A615" s="136">
        <v>7102</v>
      </c>
      <c r="B615" s="137">
        <v>651853702</v>
      </c>
      <c r="C615" s="137" t="s">
        <v>6573</v>
      </c>
      <c r="D615" s="137" t="s">
        <v>6945</v>
      </c>
      <c r="E615" s="135">
        <v>8016600</v>
      </c>
      <c r="F615" s="135">
        <v>64132800</v>
      </c>
    </row>
    <row r="616" spans="1:6" hidden="1" x14ac:dyDescent="0.2">
      <c r="A616" s="136">
        <v>7102</v>
      </c>
      <c r="B616" s="137">
        <v>651853702</v>
      </c>
      <c r="C616" s="137" t="s">
        <v>6575</v>
      </c>
      <c r="D616" s="137" t="s">
        <v>6945</v>
      </c>
      <c r="E616" s="135">
        <v>8016600</v>
      </c>
      <c r="F616" s="135">
        <v>64132800</v>
      </c>
    </row>
    <row r="617" spans="1:6" hidden="1" x14ac:dyDescent="0.2">
      <c r="A617" s="136">
        <v>7102</v>
      </c>
      <c r="B617" s="137">
        <v>651853702</v>
      </c>
      <c r="C617" s="137" t="s">
        <v>6588</v>
      </c>
      <c r="D617" s="137" t="s">
        <v>6945</v>
      </c>
      <c r="E617" s="135">
        <v>12826560</v>
      </c>
      <c r="F617" s="135">
        <v>102612480</v>
      </c>
    </row>
    <row r="618" spans="1:6" hidden="1" x14ac:dyDescent="0.2">
      <c r="A618" s="136">
        <v>7104</v>
      </c>
      <c r="B618" s="137">
        <v>690711001</v>
      </c>
      <c r="C618" s="137" t="s">
        <v>6533</v>
      </c>
      <c r="D618" s="137" t="s">
        <v>6946</v>
      </c>
      <c r="E618" s="135">
        <v>10897887</v>
      </c>
      <c r="F618" s="135">
        <v>87183096</v>
      </c>
    </row>
    <row r="619" spans="1:6" hidden="1" x14ac:dyDescent="0.2">
      <c r="A619" s="136">
        <v>7105</v>
      </c>
      <c r="B619" s="137">
        <v>691807002</v>
      </c>
      <c r="C619" s="137" t="s">
        <v>6499</v>
      </c>
      <c r="D619" s="137" t="s">
        <v>6947</v>
      </c>
      <c r="E619" s="135">
        <v>5056871</v>
      </c>
      <c r="F619" s="135">
        <v>35544757</v>
      </c>
    </row>
    <row r="620" spans="1:6" hidden="1" x14ac:dyDescent="0.2">
      <c r="A620" s="136">
        <v>7106</v>
      </c>
      <c r="B620" s="137">
        <v>692201000</v>
      </c>
      <c r="C620" s="137" t="s">
        <v>6535</v>
      </c>
      <c r="D620" s="137" t="s">
        <v>6948</v>
      </c>
      <c r="E620" s="135">
        <v>9298118</v>
      </c>
      <c r="F620" s="135">
        <v>65356492</v>
      </c>
    </row>
    <row r="621" spans="1:6" hidden="1" x14ac:dyDescent="0.2">
      <c r="A621" s="136">
        <v>7110</v>
      </c>
      <c r="B621" s="137">
        <v>690501007</v>
      </c>
      <c r="C621" s="137" t="s">
        <v>6512</v>
      </c>
      <c r="D621" s="137" t="s">
        <v>6949</v>
      </c>
      <c r="E621" s="135">
        <v>5866771</v>
      </c>
      <c r="F621" s="135">
        <v>41237553</v>
      </c>
    </row>
    <row r="622" spans="1:6" hidden="1" x14ac:dyDescent="0.2">
      <c r="A622" s="136">
        <v>7116</v>
      </c>
      <c r="B622" s="137">
        <v>690721007</v>
      </c>
      <c r="C622" s="137" t="s">
        <v>6534</v>
      </c>
      <c r="D622" s="137" t="s">
        <v>6950</v>
      </c>
      <c r="E622" s="135">
        <v>11327163</v>
      </c>
      <c r="F622" s="135">
        <v>90617304</v>
      </c>
    </row>
    <row r="623" spans="1:6" hidden="1" x14ac:dyDescent="0.2">
      <c r="A623" s="136">
        <v>7117</v>
      </c>
      <c r="B623" s="137">
        <v>690412004</v>
      </c>
      <c r="C623" s="137" t="s">
        <v>6524</v>
      </c>
      <c r="D623" s="137" t="s">
        <v>6951</v>
      </c>
      <c r="E623" s="135">
        <v>11638096</v>
      </c>
      <c r="F623" s="135">
        <v>52835415</v>
      </c>
    </row>
    <row r="624" spans="1:6" hidden="1" x14ac:dyDescent="0.2">
      <c r="A624" s="136">
        <v>7118</v>
      </c>
      <c r="B624" s="137">
        <v>690401002</v>
      </c>
      <c r="C624" s="137" t="s">
        <v>6525</v>
      </c>
      <c r="D624" s="137" t="s">
        <v>6952</v>
      </c>
      <c r="E624" s="135">
        <v>11744991</v>
      </c>
      <c r="F624" s="135">
        <v>77997751</v>
      </c>
    </row>
    <row r="625" spans="1:6" hidden="1" x14ac:dyDescent="0.2">
      <c r="A625" s="136">
        <v>7125</v>
      </c>
      <c r="B625" s="137">
        <v>690710005</v>
      </c>
      <c r="C625" s="137" t="s">
        <v>6622</v>
      </c>
      <c r="D625" s="137" t="s">
        <v>6953</v>
      </c>
      <c r="E625" s="135">
        <v>12878280</v>
      </c>
      <c r="F625" s="135">
        <v>57952260</v>
      </c>
    </row>
    <row r="626" spans="1:6" hidden="1" x14ac:dyDescent="0.2">
      <c r="A626" s="136">
        <v>7128</v>
      </c>
      <c r="B626" s="137">
        <v>690511002</v>
      </c>
      <c r="C626" s="137" t="s">
        <v>6616</v>
      </c>
      <c r="D626" s="137" t="s">
        <v>6954</v>
      </c>
      <c r="E626" s="135">
        <v>5008220</v>
      </c>
      <c r="F626" s="135">
        <v>35202789</v>
      </c>
    </row>
    <row r="627" spans="1:6" hidden="1" x14ac:dyDescent="0.2">
      <c r="A627" s="136">
        <v>7132</v>
      </c>
      <c r="B627" s="137">
        <v>691916006</v>
      </c>
      <c r="C627" s="137" t="s">
        <v>6658</v>
      </c>
      <c r="D627" s="137" t="s">
        <v>6955</v>
      </c>
      <c r="E627" s="135">
        <v>5056871</v>
      </c>
      <c r="F627" s="135">
        <v>35544758</v>
      </c>
    </row>
    <row r="628" spans="1:6" hidden="1" x14ac:dyDescent="0.2">
      <c r="A628" s="136">
        <v>7137</v>
      </c>
      <c r="B628" s="137">
        <v>691512002</v>
      </c>
      <c r="C628" s="137" t="s">
        <v>6521</v>
      </c>
      <c r="D628" s="137" t="s">
        <v>7166</v>
      </c>
      <c r="E628" s="135">
        <v>0</v>
      </c>
      <c r="F628" s="135">
        <v>41306171</v>
      </c>
    </row>
    <row r="629" spans="1:6" hidden="1" x14ac:dyDescent="0.2">
      <c r="A629" s="136">
        <v>7138</v>
      </c>
      <c r="B629" s="137">
        <v>690103001</v>
      </c>
      <c r="C629" s="137" t="s">
        <v>171</v>
      </c>
      <c r="D629" s="137" t="s">
        <v>6956</v>
      </c>
      <c r="E629" s="135">
        <v>9524203</v>
      </c>
      <c r="F629" s="135">
        <v>66945644</v>
      </c>
    </row>
    <row r="630" spans="1:6" hidden="1" x14ac:dyDescent="0.2">
      <c r="A630" s="136">
        <v>7139</v>
      </c>
      <c r="B630" s="137">
        <v>691405001</v>
      </c>
      <c r="C630" s="137" t="s">
        <v>6587</v>
      </c>
      <c r="D630" s="137" t="s">
        <v>6957</v>
      </c>
      <c r="E630" s="135">
        <v>5056871</v>
      </c>
      <c r="F630" s="135">
        <v>40454968</v>
      </c>
    </row>
    <row r="631" spans="1:6" hidden="1" x14ac:dyDescent="0.2">
      <c r="A631" s="136">
        <v>7141</v>
      </c>
      <c r="B631" s="137">
        <v>650165500</v>
      </c>
      <c r="C631" s="137" t="s">
        <v>148</v>
      </c>
      <c r="D631" s="137" t="s">
        <v>6958</v>
      </c>
      <c r="E631" s="135">
        <v>2421324</v>
      </c>
      <c r="F631" s="135">
        <v>23305248</v>
      </c>
    </row>
    <row r="632" spans="1:6" hidden="1" x14ac:dyDescent="0.2">
      <c r="A632" s="136">
        <v>7141</v>
      </c>
      <c r="B632" s="137">
        <v>650165500</v>
      </c>
      <c r="C632" s="137" t="s">
        <v>6521</v>
      </c>
      <c r="D632" s="137" t="s">
        <v>6958</v>
      </c>
      <c r="E632" s="135">
        <v>20743975</v>
      </c>
      <c r="F632" s="135">
        <v>138397148</v>
      </c>
    </row>
    <row r="633" spans="1:6" hidden="1" x14ac:dyDescent="0.2">
      <c r="A633" s="136">
        <v>7141</v>
      </c>
      <c r="B633" s="137">
        <v>650165500</v>
      </c>
      <c r="C633" s="137" t="s">
        <v>6511</v>
      </c>
      <c r="D633" s="137" t="s">
        <v>6958</v>
      </c>
      <c r="E633" s="135">
        <v>21228354</v>
      </c>
      <c r="F633" s="135">
        <v>137548127</v>
      </c>
    </row>
    <row r="634" spans="1:6" hidden="1" x14ac:dyDescent="0.2">
      <c r="A634" s="136">
        <v>7141</v>
      </c>
      <c r="B634" s="137">
        <v>650165500</v>
      </c>
      <c r="C634" s="137" t="s">
        <v>6597</v>
      </c>
      <c r="D634" s="137" t="s">
        <v>6958</v>
      </c>
      <c r="E634" s="135">
        <v>8479408</v>
      </c>
      <c r="F634" s="135">
        <v>144389431</v>
      </c>
    </row>
    <row r="635" spans="1:6" hidden="1" x14ac:dyDescent="0.2">
      <c r="A635" s="136">
        <v>7141</v>
      </c>
      <c r="B635" s="137">
        <v>650165500</v>
      </c>
      <c r="C635" s="137" t="s">
        <v>6571</v>
      </c>
      <c r="D635" s="137" t="s">
        <v>6958</v>
      </c>
      <c r="E635" s="135">
        <v>23030089</v>
      </c>
      <c r="F635" s="135">
        <v>137449395</v>
      </c>
    </row>
    <row r="636" spans="1:6" hidden="1" x14ac:dyDescent="0.2">
      <c r="A636" s="136">
        <v>7143</v>
      </c>
      <c r="B636" s="137">
        <v>692101006</v>
      </c>
      <c r="C636" s="137" t="s">
        <v>6491</v>
      </c>
      <c r="D636" s="137" t="s">
        <v>6959</v>
      </c>
      <c r="E636" s="135">
        <v>6851245</v>
      </c>
      <c r="F636" s="135">
        <v>48157417</v>
      </c>
    </row>
    <row r="637" spans="1:6" hidden="1" x14ac:dyDescent="0.2">
      <c r="A637" s="136">
        <v>7145</v>
      </c>
      <c r="B637" s="137" t="s">
        <v>6483</v>
      </c>
      <c r="C637" s="137" t="s">
        <v>6564</v>
      </c>
      <c r="D637" s="137" t="s">
        <v>6960</v>
      </c>
      <c r="E637" s="135">
        <v>11255306</v>
      </c>
      <c r="F637" s="135">
        <v>92043398</v>
      </c>
    </row>
    <row r="638" spans="1:6" hidden="1" x14ac:dyDescent="0.2">
      <c r="A638" s="136">
        <v>7146</v>
      </c>
      <c r="B638" s="137">
        <v>652115705</v>
      </c>
      <c r="C638" s="137" t="s">
        <v>6542</v>
      </c>
      <c r="D638" s="137" t="s">
        <v>6961</v>
      </c>
      <c r="E638" s="135">
        <v>0</v>
      </c>
      <c r="F638" s="135">
        <v>151115928</v>
      </c>
    </row>
    <row r="639" spans="1:6" hidden="1" x14ac:dyDescent="0.2">
      <c r="A639" s="136">
        <v>7147</v>
      </c>
      <c r="B639" s="137">
        <v>691104001</v>
      </c>
      <c r="C639" s="137" t="s">
        <v>6508</v>
      </c>
      <c r="D639" s="137" t="s">
        <v>6962</v>
      </c>
      <c r="E639" s="135">
        <v>2403945</v>
      </c>
      <c r="F639" s="135">
        <v>54350225</v>
      </c>
    </row>
    <row r="640" spans="1:6" hidden="1" x14ac:dyDescent="0.2">
      <c r="A640" s="136">
        <v>7158</v>
      </c>
      <c r="B640" s="137">
        <v>652041302</v>
      </c>
      <c r="C640" s="137" t="s">
        <v>6532</v>
      </c>
      <c r="D640" s="137" t="s">
        <v>6963</v>
      </c>
      <c r="E640" s="135">
        <v>21126276</v>
      </c>
      <c r="F640" s="135">
        <v>158817514</v>
      </c>
    </row>
    <row r="641" spans="1:6" hidden="1" x14ac:dyDescent="0.2">
      <c r="A641" s="136">
        <v>7158</v>
      </c>
      <c r="B641" s="137">
        <v>652041302</v>
      </c>
      <c r="C641" s="137" t="s">
        <v>6545</v>
      </c>
      <c r="D641" s="137" t="s">
        <v>6963</v>
      </c>
      <c r="E641" s="135">
        <v>14984111</v>
      </c>
      <c r="F641" s="135">
        <v>115293345</v>
      </c>
    </row>
    <row r="642" spans="1:6" hidden="1" x14ac:dyDescent="0.2">
      <c r="A642" s="136">
        <v>7159</v>
      </c>
      <c r="B642" s="137">
        <v>653932502</v>
      </c>
      <c r="C642" s="137" t="s">
        <v>6492</v>
      </c>
      <c r="D642" s="137" t="s">
        <v>6964</v>
      </c>
      <c r="E642" s="135">
        <v>0</v>
      </c>
      <c r="F642" s="135">
        <v>285882209</v>
      </c>
    </row>
    <row r="643" spans="1:6" hidden="1" x14ac:dyDescent="0.2">
      <c r="A643" s="136">
        <v>7160</v>
      </c>
      <c r="B643" s="137">
        <v>712091002</v>
      </c>
      <c r="C643" s="137" t="s">
        <v>6492</v>
      </c>
      <c r="D643" s="137" t="s">
        <v>6965</v>
      </c>
      <c r="E643" s="135">
        <v>23302963</v>
      </c>
      <c r="F643" s="135">
        <v>190755655</v>
      </c>
    </row>
    <row r="644" spans="1:6" hidden="1" x14ac:dyDescent="0.2">
      <c r="A644" s="136">
        <v>7160</v>
      </c>
      <c r="B644" s="137">
        <v>712091002</v>
      </c>
      <c r="C644" s="137" t="s">
        <v>6661</v>
      </c>
      <c r="D644" s="137" t="s">
        <v>6965</v>
      </c>
      <c r="E644" s="135">
        <v>28881745</v>
      </c>
      <c r="F644" s="135">
        <v>113328751</v>
      </c>
    </row>
    <row r="645" spans="1:6" hidden="1" x14ac:dyDescent="0.2">
      <c r="A645" s="136">
        <v>7160</v>
      </c>
      <c r="B645" s="137">
        <v>712091002</v>
      </c>
      <c r="C645" s="137" t="s">
        <v>148</v>
      </c>
      <c r="D645" s="137" t="s">
        <v>6965</v>
      </c>
      <c r="E645" s="135">
        <v>20598094</v>
      </c>
      <c r="F645" s="135">
        <v>176328228</v>
      </c>
    </row>
    <row r="646" spans="1:6" hidden="1" x14ac:dyDescent="0.2">
      <c r="A646" s="136">
        <v>7160</v>
      </c>
      <c r="B646" s="137">
        <v>712091002</v>
      </c>
      <c r="C646" s="137" t="s">
        <v>171</v>
      </c>
      <c r="D646" s="137" t="s">
        <v>6965</v>
      </c>
      <c r="E646" s="135">
        <v>29299266</v>
      </c>
      <c r="F646" s="135">
        <v>210419288</v>
      </c>
    </row>
    <row r="647" spans="1:6" hidden="1" x14ac:dyDescent="0.2">
      <c r="A647" s="136">
        <v>7160</v>
      </c>
      <c r="B647" s="137">
        <v>712091002</v>
      </c>
      <c r="C647" s="137" t="s">
        <v>6566</v>
      </c>
      <c r="D647" s="137" t="s">
        <v>6965</v>
      </c>
      <c r="E647" s="135">
        <v>19001421</v>
      </c>
      <c r="F647" s="135">
        <v>103535092</v>
      </c>
    </row>
    <row r="648" spans="1:6" hidden="1" x14ac:dyDescent="0.2">
      <c r="A648" s="136">
        <v>7160</v>
      </c>
      <c r="B648" s="137">
        <v>712091002</v>
      </c>
      <c r="C648" s="137" t="s">
        <v>6502</v>
      </c>
      <c r="D648" s="137" t="s">
        <v>6965</v>
      </c>
      <c r="E648" s="135">
        <v>19771009</v>
      </c>
      <c r="F648" s="135">
        <v>132051285</v>
      </c>
    </row>
    <row r="649" spans="1:6" hidden="1" x14ac:dyDescent="0.2">
      <c r="A649" s="136">
        <v>7160</v>
      </c>
      <c r="B649" s="137">
        <v>712091002</v>
      </c>
      <c r="C649" s="137" t="s">
        <v>6629</v>
      </c>
      <c r="D649" s="137" t="s">
        <v>6965</v>
      </c>
      <c r="E649" s="135">
        <v>24038814</v>
      </c>
      <c r="F649" s="135">
        <v>162189196</v>
      </c>
    </row>
    <row r="650" spans="1:6" hidden="1" x14ac:dyDescent="0.2">
      <c r="A650" s="136">
        <v>7160</v>
      </c>
      <c r="B650" s="137">
        <v>712091002</v>
      </c>
      <c r="C650" s="137" t="s">
        <v>6563</v>
      </c>
      <c r="D650" s="137" t="s">
        <v>6965</v>
      </c>
      <c r="E650" s="135">
        <v>23947420</v>
      </c>
      <c r="F650" s="135">
        <v>169689905</v>
      </c>
    </row>
    <row r="651" spans="1:6" hidden="1" x14ac:dyDescent="0.2">
      <c r="A651" s="136">
        <v>7160</v>
      </c>
      <c r="B651" s="137">
        <v>712091002</v>
      </c>
      <c r="C651" s="137" t="s">
        <v>6507</v>
      </c>
      <c r="D651" s="137" t="s">
        <v>6965</v>
      </c>
      <c r="E651" s="135">
        <v>2445322</v>
      </c>
      <c r="F651" s="135">
        <v>162569710</v>
      </c>
    </row>
    <row r="652" spans="1:6" hidden="1" x14ac:dyDescent="0.2">
      <c r="A652" s="136">
        <v>7160</v>
      </c>
      <c r="B652" s="137">
        <v>712091002</v>
      </c>
      <c r="C652" s="137" t="s">
        <v>6497</v>
      </c>
      <c r="D652" s="137" t="s">
        <v>6965</v>
      </c>
      <c r="E652" s="135">
        <v>18981027</v>
      </c>
      <c r="F652" s="135">
        <v>174807465</v>
      </c>
    </row>
    <row r="653" spans="1:6" hidden="1" x14ac:dyDescent="0.2">
      <c r="A653" s="136">
        <v>7160</v>
      </c>
      <c r="B653" s="137">
        <v>712091002</v>
      </c>
      <c r="C653" s="137" t="s">
        <v>5595</v>
      </c>
      <c r="D653" s="137" t="s">
        <v>6965</v>
      </c>
      <c r="E653" s="135">
        <v>23881044</v>
      </c>
      <c r="F653" s="135">
        <v>97909774</v>
      </c>
    </row>
    <row r="654" spans="1:6" hidden="1" x14ac:dyDescent="0.2">
      <c r="A654" s="136">
        <v>7160</v>
      </c>
      <c r="B654" s="137">
        <v>712091002</v>
      </c>
      <c r="C654" s="137" t="s">
        <v>181</v>
      </c>
      <c r="D654" s="137" t="s">
        <v>6965</v>
      </c>
      <c r="E654" s="135">
        <v>34332580</v>
      </c>
      <c r="F654" s="135">
        <v>221572978</v>
      </c>
    </row>
    <row r="655" spans="1:6" hidden="1" x14ac:dyDescent="0.2">
      <c r="A655" s="136">
        <v>7160</v>
      </c>
      <c r="B655" s="137">
        <v>712091002</v>
      </c>
      <c r="C655" s="137" t="s">
        <v>7476</v>
      </c>
      <c r="D655" s="137" t="s">
        <v>6965</v>
      </c>
      <c r="E655" s="135">
        <v>2800000</v>
      </c>
      <c r="F655" s="135">
        <v>96013695</v>
      </c>
    </row>
    <row r="656" spans="1:6" hidden="1" x14ac:dyDescent="0.2">
      <c r="A656" s="136">
        <v>7162</v>
      </c>
      <c r="B656" s="137" t="s">
        <v>6440</v>
      </c>
      <c r="C656" s="137" t="s">
        <v>6662</v>
      </c>
      <c r="D656" s="137" t="s">
        <v>6966</v>
      </c>
      <c r="E656" s="135">
        <v>3434208</v>
      </c>
      <c r="F656" s="135">
        <v>24139056</v>
      </c>
    </row>
    <row r="657" spans="1:6" hidden="1" x14ac:dyDescent="0.2">
      <c r="A657" s="136">
        <v>7163</v>
      </c>
      <c r="B657" s="137">
        <v>744943000</v>
      </c>
      <c r="C657" s="137" t="s">
        <v>6616</v>
      </c>
      <c r="D657" s="137" t="s">
        <v>6967</v>
      </c>
      <c r="E657" s="135">
        <v>2844600</v>
      </c>
      <c r="F657" s="135">
        <v>11895600</v>
      </c>
    </row>
    <row r="658" spans="1:6" hidden="1" x14ac:dyDescent="0.2">
      <c r="A658" s="136">
        <v>7163</v>
      </c>
      <c r="B658" s="137">
        <v>744943000</v>
      </c>
      <c r="C658" s="137" t="s">
        <v>6533</v>
      </c>
      <c r="D658" s="137" t="s">
        <v>6967</v>
      </c>
      <c r="E658" s="135">
        <v>0</v>
      </c>
      <c r="F658" s="135">
        <v>82234800</v>
      </c>
    </row>
    <row r="659" spans="1:6" hidden="1" x14ac:dyDescent="0.2">
      <c r="A659" s="136">
        <v>7163</v>
      </c>
      <c r="B659" s="137">
        <v>744943000</v>
      </c>
      <c r="C659" s="137" t="s">
        <v>6564</v>
      </c>
      <c r="D659" s="137" t="s">
        <v>6967</v>
      </c>
      <c r="E659" s="135">
        <v>28416623</v>
      </c>
      <c r="F659" s="135">
        <v>274870880</v>
      </c>
    </row>
    <row r="660" spans="1:6" hidden="1" x14ac:dyDescent="0.2">
      <c r="A660" s="136">
        <v>7163</v>
      </c>
      <c r="B660" s="137">
        <v>744943000</v>
      </c>
      <c r="C660" s="137" t="s">
        <v>6498</v>
      </c>
      <c r="D660" s="137" t="s">
        <v>6967</v>
      </c>
      <c r="E660" s="135">
        <v>15516000</v>
      </c>
      <c r="F660" s="135">
        <v>33618000</v>
      </c>
    </row>
    <row r="661" spans="1:6" hidden="1" x14ac:dyDescent="0.2">
      <c r="A661" s="136">
        <v>7168</v>
      </c>
      <c r="B661" s="137" t="s">
        <v>6454</v>
      </c>
      <c r="C661" s="137" t="s">
        <v>7482</v>
      </c>
      <c r="D661" s="137" t="s">
        <v>7489</v>
      </c>
      <c r="E661" s="135">
        <v>20197143</v>
      </c>
      <c r="F661" s="135">
        <v>167188764</v>
      </c>
    </row>
    <row r="662" spans="1:6" hidden="1" x14ac:dyDescent="0.2">
      <c r="A662" s="136">
        <v>7169</v>
      </c>
      <c r="B662" s="137">
        <v>692651006</v>
      </c>
      <c r="C662" s="137" t="s">
        <v>171</v>
      </c>
      <c r="D662" s="137" t="s">
        <v>7167</v>
      </c>
      <c r="E662" s="135">
        <v>9157888</v>
      </c>
      <c r="F662" s="135">
        <v>64370816</v>
      </c>
    </row>
    <row r="663" spans="1:6" hidden="1" x14ac:dyDescent="0.2">
      <c r="A663" s="136">
        <v>7171</v>
      </c>
      <c r="B663" s="137">
        <v>690733005</v>
      </c>
      <c r="C663" s="137" t="s">
        <v>7191</v>
      </c>
      <c r="D663" s="137" t="s">
        <v>7168</v>
      </c>
      <c r="E663" s="135">
        <v>3577300</v>
      </c>
      <c r="F663" s="135">
        <v>25144849</v>
      </c>
    </row>
    <row r="664" spans="1:6" hidden="1" x14ac:dyDescent="0.2">
      <c r="A664" s="136">
        <v>7173</v>
      </c>
      <c r="B664" s="137">
        <v>653686706</v>
      </c>
      <c r="C664" s="137" t="s">
        <v>6522</v>
      </c>
      <c r="D664" s="137" t="s">
        <v>7490</v>
      </c>
      <c r="E664" s="135">
        <v>12955860</v>
      </c>
      <c r="F664" s="135">
        <v>72226979</v>
      </c>
    </row>
    <row r="665" spans="1:6" hidden="1" x14ac:dyDescent="0.2">
      <c r="A665" s="136">
        <v>7174</v>
      </c>
      <c r="B665" s="137">
        <v>691912000</v>
      </c>
      <c r="C665" s="137" t="s">
        <v>6663</v>
      </c>
      <c r="D665" s="137" t="s">
        <v>6968</v>
      </c>
      <c r="E665" s="135">
        <v>6361870</v>
      </c>
      <c r="F665" s="135">
        <v>44717599</v>
      </c>
    </row>
    <row r="666" spans="1:6" hidden="1" x14ac:dyDescent="0.2">
      <c r="A666" s="136">
        <v>7175</v>
      </c>
      <c r="B666" s="137">
        <v>690407000</v>
      </c>
      <c r="C666" s="137" t="s">
        <v>6563</v>
      </c>
      <c r="D666" s="137" t="s">
        <v>6969</v>
      </c>
      <c r="E666" s="135">
        <v>6851245</v>
      </c>
      <c r="F666" s="135">
        <v>48157416</v>
      </c>
    </row>
    <row r="667" spans="1:6" hidden="1" x14ac:dyDescent="0.2">
      <c r="A667" s="136">
        <v>7176</v>
      </c>
      <c r="B667" s="137">
        <v>690709007</v>
      </c>
      <c r="C667" s="137" t="s">
        <v>6529</v>
      </c>
      <c r="D667" s="137" t="s">
        <v>6970</v>
      </c>
      <c r="E667" s="135">
        <v>12305912</v>
      </c>
      <c r="F667" s="135">
        <v>76336594</v>
      </c>
    </row>
    <row r="668" spans="1:6" hidden="1" x14ac:dyDescent="0.2">
      <c r="A668" s="136">
        <v>7177</v>
      </c>
      <c r="B668" s="137">
        <v>690305003</v>
      </c>
      <c r="C668" s="137" t="s">
        <v>6514</v>
      </c>
      <c r="D668" s="137" t="s">
        <v>7169</v>
      </c>
      <c r="E668" s="135">
        <v>17653927</v>
      </c>
      <c r="F668" s="135">
        <v>176127048</v>
      </c>
    </row>
    <row r="669" spans="1:6" hidden="1" x14ac:dyDescent="0.2">
      <c r="A669" s="136">
        <v>7179</v>
      </c>
      <c r="B669" s="137">
        <v>691904008</v>
      </c>
      <c r="C669" s="137" t="s">
        <v>6641</v>
      </c>
      <c r="D669" s="137" t="s">
        <v>7170</v>
      </c>
      <c r="E669" s="135">
        <v>5056871</v>
      </c>
      <c r="F669" s="135">
        <v>35544757</v>
      </c>
    </row>
    <row r="670" spans="1:6" hidden="1" x14ac:dyDescent="0.2">
      <c r="A670" s="136">
        <v>7180</v>
      </c>
      <c r="B670" s="137">
        <v>692525000</v>
      </c>
      <c r="C670" s="137" t="s">
        <v>6492</v>
      </c>
      <c r="D670" s="137" t="s">
        <v>6971</v>
      </c>
      <c r="E670" s="135">
        <v>0</v>
      </c>
      <c r="F670" s="135">
        <v>56748829</v>
      </c>
    </row>
    <row r="671" spans="1:6" hidden="1" x14ac:dyDescent="0.2">
      <c r="A671" s="136">
        <v>7181</v>
      </c>
      <c r="B671" s="137">
        <v>692402006</v>
      </c>
      <c r="C671" s="137" t="s">
        <v>6664</v>
      </c>
      <c r="D671" s="137" t="s">
        <v>6972</v>
      </c>
      <c r="E671" s="135">
        <v>5265786</v>
      </c>
      <c r="F671" s="135">
        <v>37013222</v>
      </c>
    </row>
    <row r="672" spans="1:6" hidden="1" x14ac:dyDescent="0.2">
      <c r="A672" s="136">
        <v>7183</v>
      </c>
      <c r="B672" s="137">
        <v>690801000</v>
      </c>
      <c r="C672" s="137" t="s">
        <v>6507</v>
      </c>
      <c r="D672" s="137" t="s">
        <v>7513</v>
      </c>
      <c r="E672" s="135">
        <v>6439140</v>
      </c>
      <c r="F672" s="135">
        <v>6439140</v>
      </c>
    </row>
    <row r="673" spans="1:6" hidden="1" x14ac:dyDescent="0.2">
      <c r="A673" s="136">
        <v>7184</v>
      </c>
      <c r="B673" s="137">
        <v>691801004</v>
      </c>
      <c r="C673" s="137" t="s">
        <v>211</v>
      </c>
      <c r="D673" s="137" t="s">
        <v>7171</v>
      </c>
      <c r="E673" s="135">
        <v>39334758</v>
      </c>
      <c r="F673" s="135">
        <v>169514654</v>
      </c>
    </row>
    <row r="674" spans="1:6" hidden="1" x14ac:dyDescent="0.2">
      <c r="A674" s="136">
        <v>7186</v>
      </c>
      <c r="B674" s="137">
        <v>691501000</v>
      </c>
      <c r="C674" s="137" t="s">
        <v>6637</v>
      </c>
      <c r="D674" s="137" t="s">
        <v>7491</v>
      </c>
      <c r="E674" s="135">
        <v>5056871</v>
      </c>
      <c r="F674" s="135">
        <v>35544758</v>
      </c>
    </row>
    <row r="675" spans="1:6" hidden="1" x14ac:dyDescent="0.2">
      <c r="A675" s="136">
        <v>7189</v>
      </c>
      <c r="B675" s="137">
        <v>754634006</v>
      </c>
      <c r="C675" s="137" t="s">
        <v>6599</v>
      </c>
      <c r="D675" s="137" t="s">
        <v>6973</v>
      </c>
      <c r="E675" s="135">
        <v>43104046</v>
      </c>
      <c r="F675" s="135">
        <v>321559062</v>
      </c>
    </row>
    <row r="676" spans="1:6" hidden="1" x14ac:dyDescent="0.2">
      <c r="A676" s="136">
        <v>7189</v>
      </c>
      <c r="B676" s="137">
        <v>754634006</v>
      </c>
      <c r="C676" s="137" t="s">
        <v>6603</v>
      </c>
      <c r="D676" s="137" t="s">
        <v>6973</v>
      </c>
      <c r="E676" s="135">
        <v>19669116</v>
      </c>
      <c r="F676" s="135">
        <v>148251794</v>
      </c>
    </row>
    <row r="677" spans="1:6" hidden="1" x14ac:dyDescent="0.2">
      <c r="A677" s="136">
        <v>7189</v>
      </c>
      <c r="B677" s="137">
        <v>754634006</v>
      </c>
      <c r="C677" s="137" t="s">
        <v>6605</v>
      </c>
      <c r="D677" s="137" t="s">
        <v>6973</v>
      </c>
      <c r="E677" s="135">
        <v>18093491</v>
      </c>
      <c r="F677" s="135">
        <v>137474955</v>
      </c>
    </row>
    <row r="678" spans="1:6" hidden="1" x14ac:dyDescent="0.2">
      <c r="A678" s="136">
        <v>7190</v>
      </c>
      <c r="B678" s="137" t="s">
        <v>6465</v>
      </c>
      <c r="C678" s="137" t="s">
        <v>6564</v>
      </c>
      <c r="D678" s="137" t="s">
        <v>6974</v>
      </c>
      <c r="E678" s="135">
        <v>0</v>
      </c>
      <c r="F678" s="135">
        <v>193398540</v>
      </c>
    </row>
    <row r="679" spans="1:6" hidden="1" x14ac:dyDescent="0.2">
      <c r="A679" s="136">
        <v>7194</v>
      </c>
      <c r="B679" s="137">
        <v>690204002</v>
      </c>
      <c r="C679" s="137" t="s">
        <v>6665</v>
      </c>
      <c r="D679" s="137" t="s">
        <v>6975</v>
      </c>
      <c r="E679" s="135">
        <v>9334426</v>
      </c>
      <c r="F679" s="135">
        <v>93304591</v>
      </c>
    </row>
    <row r="680" spans="1:6" hidden="1" x14ac:dyDescent="0.2">
      <c r="A680" s="136">
        <v>7195</v>
      </c>
      <c r="B680" s="137">
        <v>690726009</v>
      </c>
      <c r="C680" s="137" t="s">
        <v>6554</v>
      </c>
      <c r="D680" s="137" t="s">
        <v>6976</v>
      </c>
      <c r="E680" s="135">
        <v>22911960</v>
      </c>
      <c r="F680" s="135">
        <v>96681540</v>
      </c>
    </row>
    <row r="681" spans="1:6" hidden="1" x14ac:dyDescent="0.2">
      <c r="A681" s="136">
        <v>7196</v>
      </c>
      <c r="B681" s="137">
        <v>690720000</v>
      </c>
      <c r="C681" s="137" t="s">
        <v>6551</v>
      </c>
      <c r="D681" s="137" t="s">
        <v>6977</v>
      </c>
      <c r="E681" s="135">
        <v>10016440</v>
      </c>
      <c r="F681" s="135">
        <v>40211009</v>
      </c>
    </row>
    <row r="682" spans="1:6" hidden="1" x14ac:dyDescent="0.2">
      <c r="A682" s="136">
        <v>7197</v>
      </c>
      <c r="B682" s="137">
        <v>690414007</v>
      </c>
      <c r="C682" s="137" t="s">
        <v>6611</v>
      </c>
      <c r="D682" s="137" t="s">
        <v>6978</v>
      </c>
      <c r="E682" s="135">
        <v>4730622</v>
      </c>
      <c r="F682" s="135">
        <v>33251553</v>
      </c>
    </row>
    <row r="683" spans="1:6" hidden="1" x14ac:dyDescent="0.2">
      <c r="A683" s="136">
        <v>7198</v>
      </c>
      <c r="B683" s="137">
        <v>690725002</v>
      </c>
      <c r="C683" s="137" t="s">
        <v>6504</v>
      </c>
      <c r="D683" s="137" t="s">
        <v>6979</v>
      </c>
      <c r="E683" s="135">
        <v>8585520</v>
      </c>
      <c r="F683" s="135">
        <v>34342080</v>
      </c>
    </row>
    <row r="684" spans="1:6" hidden="1" x14ac:dyDescent="0.2">
      <c r="A684" s="136">
        <v>7200</v>
      </c>
      <c r="B684" s="137">
        <v>692553004</v>
      </c>
      <c r="C684" s="137" t="s">
        <v>6556</v>
      </c>
      <c r="D684" s="137" t="s">
        <v>6980</v>
      </c>
      <c r="E684" s="135">
        <v>9730256</v>
      </c>
      <c r="F684" s="135">
        <v>77842048</v>
      </c>
    </row>
    <row r="685" spans="1:6" hidden="1" x14ac:dyDescent="0.2">
      <c r="A685" s="136">
        <v>7201</v>
      </c>
      <c r="B685" s="137">
        <v>692105001</v>
      </c>
      <c r="C685" s="137" t="s">
        <v>6666</v>
      </c>
      <c r="D685" s="137" t="s">
        <v>6981</v>
      </c>
      <c r="E685" s="135">
        <v>5709371</v>
      </c>
      <c r="F685" s="135">
        <v>45674968</v>
      </c>
    </row>
    <row r="686" spans="1:6" hidden="1" x14ac:dyDescent="0.2">
      <c r="A686" s="136">
        <v>7202</v>
      </c>
      <c r="B686" s="137">
        <v>690728001</v>
      </c>
      <c r="C686" s="137" t="s">
        <v>6578</v>
      </c>
      <c r="D686" s="137" t="s">
        <v>6982</v>
      </c>
      <c r="E686" s="135">
        <v>5008220</v>
      </c>
      <c r="F686" s="135">
        <v>35202789</v>
      </c>
    </row>
    <row r="687" spans="1:6" hidden="1" x14ac:dyDescent="0.2">
      <c r="A687" s="136">
        <v>7203</v>
      </c>
      <c r="B687" s="137">
        <v>690708000</v>
      </c>
      <c r="C687" s="137" t="s">
        <v>6606</v>
      </c>
      <c r="D687" s="137" t="s">
        <v>6983</v>
      </c>
      <c r="E687" s="135">
        <v>12878280</v>
      </c>
      <c r="F687" s="135">
        <v>45281694</v>
      </c>
    </row>
    <row r="688" spans="1:6" hidden="1" x14ac:dyDescent="0.2">
      <c r="A688" s="136">
        <v>7204</v>
      </c>
      <c r="B688" s="137">
        <v>690718006</v>
      </c>
      <c r="C688" s="137" t="s">
        <v>6544</v>
      </c>
      <c r="D688" s="137" t="s">
        <v>6984</v>
      </c>
      <c r="E688" s="135">
        <v>0</v>
      </c>
      <c r="F688" s="135">
        <v>45073980</v>
      </c>
    </row>
    <row r="689" spans="1:6" hidden="1" x14ac:dyDescent="0.2">
      <c r="A689" s="136">
        <v>7205</v>
      </c>
      <c r="B689" s="137" t="s">
        <v>6457</v>
      </c>
      <c r="C689" s="137" t="s">
        <v>6613</v>
      </c>
      <c r="D689" s="137" t="s">
        <v>7172</v>
      </c>
      <c r="E689" s="135">
        <v>5723680</v>
      </c>
      <c r="F689" s="135">
        <v>22894720</v>
      </c>
    </row>
    <row r="690" spans="1:6" hidden="1" x14ac:dyDescent="0.2">
      <c r="A690" s="136">
        <v>7206</v>
      </c>
      <c r="B690" s="137">
        <v>692548000</v>
      </c>
      <c r="C690" s="137" t="s">
        <v>6573</v>
      </c>
      <c r="D690" s="137" t="s">
        <v>6985</v>
      </c>
      <c r="E690" s="135">
        <v>22930328</v>
      </c>
      <c r="F690" s="135">
        <v>157077421</v>
      </c>
    </row>
    <row r="691" spans="1:6" hidden="1" x14ac:dyDescent="0.2">
      <c r="A691" s="136">
        <v>7207</v>
      </c>
      <c r="B691" s="137">
        <v>690506009</v>
      </c>
      <c r="C691" s="137" t="s">
        <v>6497</v>
      </c>
      <c r="D691" s="137" t="s">
        <v>6986</v>
      </c>
      <c r="E691" s="135">
        <v>6439140</v>
      </c>
      <c r="F691" s="135">
        <v>45260730</v>
      </c>
    </row>
    <row r="692" spans="1:6" hidden="1" x14ac:dyDescent="0.2">
      <c r="A692" s="136">
        <v>7208</v>
      </c>
      <c r="B692" s="137">
        <v>692554000</v>
      </c>
      <c r="C692" s="137" t="s">
        <v>6612</v>
      </c>
      <c r="D692" s="137" t="s">
        <v>6987</v>
      </c>
      <c r="E692" s="135">
        <v>4006575</v>
      </c>
      <c r="F692" s="135">
        <v>24155655</v>
      </c>
    </row>
    <row r="693" spans="1:6" hidden="1" x14ac:dyDescent="0.2">
      <c r="A693" s="136">
        <v>7209</v>
      </c>
      <c r="B693" s="137">
        <v>830175008</v>
      </c>
      <c r="C693" s="137" t="s">
        <v>6513</v>
      </c>
      <c r="D693" s="137" t="s">
        <v>6988</v>
      </c>
      <c r="E693" s="135">
        <v>0</v>
      </c>
      <c r="F693" s="135">
        <v>24869724</v>
      </c>
    </row>
    <row r="694" spans="1:6" hidden="1" x14ac:dyDescent="0.2">
      <c r="A694" s="136">
        <v>7211</v>
      </c>
      <c r="B694" s="137">
        <v>690731002</v>
      </c>
      <c r="C694" s="137" t="s">
        <v>6667</v>
      </c>
      <c r="D694" s="137" t="s">
        <v>6989</v>
      </c>
      <c r="E694" s="135">
        <v>2861840</v>
      </c>
      <c r="F694" s="135">
        <v>22894720</v>
      </c>
    </row>
    <row r="695" spans="1:6" hidden="1" x14ac:dyDescent="0.2">
      <c r="A695" s="136">
        <v>7212</v>
      </c>
      <c r="B695" s="137">
        <v>690408007</v>
      </c>
      <c r="C695" s="137" t="s">
        <v>6668</v>
      </c>
      <c r="D695" s="137" t="s">
        <v>6990</v>
      </c>
      <c r="E695" s="135">
        <v>10921506</v>
      </c>
      <c r="F695" s="135">
        <v>80656022</v>
      </c>
    </row>
    <row r="696" spans="1:6" hidden="1" x14ac:dyDescent="0.2">
      <c r="A696" s="136">
        <v>7215</v>
      </c>
      <c r="B696" s="137">
        <v>692207009</v>
      </c>
      <c r="C696" s="137" t="s">
        <v>6669</v>
      </c>
      <c r="D696" s="137" t="s">
        <v>6991</v>
      </c>
      <c r="E696" s="135">
        <v>4078121</v>
      </c>
      <c r="F696" s="135">
        <v>28665128</v>
      </c>
    </row>
    <row r="697" spans="1:6" hidden="1" x14ac:dyDescent="0.2">
      <c r="A697" s="136">
        <v>7217</v>
      </c>
      <c r="B697" s="137">
        <v>690104008</v>
      </c>
      <c r="C697" s="137" t="s">
        <v>6670</v>
      </c>
      <c r="D697" s="137" t="s">
        <v>6992</v>
      </c>
      <c r="E697" s="135">
        <v>7326309</v>
      </c>
      <c r="F697" s="135">
        <v>25748324</v>
      </c>
    </row>
    <row r="698" spans="1:6" hidden="1" x14ac:dyDescent="0.2">
      <c r="A698" s="136">
        <v>7219</v>
      </c>
      <c r="B698" s="137">
        <v>690722003</v>
      </c>
      <c r="C698" s="137" t="s">
        <v>6671</v>
      </c>
      <c r="D698" s="137" t="s">
        <v>6993</v>
      </c>
      <c r="E698" s="135">
        <v>5723680</v>
      </c>
      <c r="F698" s="135">
        <v>40231759</v>
      </c>
    </row>
    <row r="699" spans="1:6" hidden="1" x14ac:dyDescent="0.2">
      <c r="A699" s="136">
        <v>7220</v>
      </c>
      <c r="B699" s="137">
        <v>690714000</v>
      </c>
      <c r="C699" s="137" t="s">
        <v>6584</v>
      </c>
      <c r="D699" s="137" t="s">
        <v>7173</v>
      </c>
      <c r="E699" s="135">
        <v>6152956</v>
      </c>
      <c r="F699" s="135">
        <v>37096186</v>
      </c>
    </row>
    <row r="700" spans="1:6" hidden="1" x14ac:dyDescent="0.2">
      <c r="A700" s="136">
        <v>7222</v>
      </c>
      <c r="B700" s="137" t="s">
        <v>6443</v>
      </c>
      <c r="C700" s="137" t="s">
        <v>6656</v>
      </c>
      <c r="D700" s="137" t="s">
        <v>6994</v>
      </c>
      <c r="E700" s="135">
        <v>9787492</v>
      </c>
      <c r="F700" s="135">
        <v>44043714</v>
      </c>
    </row>
    <row r="701" spans="1:6" hidden="1" x14ac:dyDescent="0.2">
      <c r="A701" s="136">
        <v>7223</v>
      </c>
      <c r="B701" s="137">
        <v>690614006</v>
      </c>
      <c r="C701" s="137" t="s">
        <v>6631</v>
      </c>
      <c r="D701" s="137" t="s">
        <v>6995</v>
      </c>
      <c r="E701" s="135">
        <v>4149667</v>
      </c>
      <c r="F701" s="135">
        <v>29168025</v>
      </c>
    </row>
    <row r="702" spans="1:6" hidden="1" x14ac:dyDescent="0.2">
      <c r="A702" s="136">
        <v>7224</v>
      </c>
      <c r="B702" s="137" t="s">
        <v>6456</v>
      </c>
      <c r="C702" s="137" t="s">
        <v>6506</v>
      </c>
      <c r="D702" s="137" t="s">
        <v>6996</v>
      </c>
      <c r="E702" s="135">
        <v>5008220</v>
      </c>
      <c r="F702" s="135">
        <v>35202789</v>
      </c>
    </row>
    <row r="703" spans="1:6" hidden="1" x14ac:dyDescent="0.2">
      <c r="A703" s="136">
        <v>7225</v>
      </c>
      <c r="B703" s="137">
        <v>690505002</v>
      </c>
      <c r="C703" s="137" t="s">
        <v>6650</v>
      </c>
      <c r="D703" s="137" t="s">
        <v>6997</v>
      </c>
      <c r="E703" s="135">
        <v>2861839</v>
      </c>
      <c r="F703" s="135">
        <v>20115879</v>
      </c>
    </row>
    <row r="704" spans="1:6" hidden="1" x14ac:dyDescent="0.2">
      <c r="A704" s="136">
        <v>7226</v>
      </c>
      <c r="B704" s="137">
        <v>692550005</v>
      </c>
      <c r="C704" s="137" t="s">
        <v>6505</v>
      </c>
      <c r="D704" s="137" t="s">
        <v>6998</v>
      </c>
      <c r="E704" s="135">
        <v>6439140</v>
      </c>
      <c r="F704" s="135">
        <v>51513120</v>
      </c>
    </row>
    <row r="705" spans="1:6" hidden="1" x14ac:dyDescent="0.2">
      <c r="A705" s="136">
        <v>7228</v>
      </c>
      <c r="B705" s="137">
        <v>690509008</v>
      </c>
      <c r="C705" s="137" t="s">
        <v>6632</v>
      </c>
      <c r="D705" s="137" t="s">
        <v>6999</v>
      </c>
      <c r="E705" s="135">
        <v>3107529</v>
      </c>
      <c r="F705" s="135">
        <v>21842828</v>
      </c>
    </row>
    <row r="706" spans="1:6" hidden="1" x14ac:dyDescent="0.2">
      <c r="A706" s="136">
        <v>7229</v>
      </c>
      <c r="B706" s="137">
        <v>690303000</v>
      </c>
      <c r="C706" s="137" t="s">
        <v>6560</v>
      </c>
      <c r="D706" s="137" t="s">
        <v>7000</v>
      </c>
      <c r="E706" s="135">
        <v>5056871</v>
      </c>
      <c r="F706" s="135">
        <v>45511839</v>
      </c>
    </row>
    <row r="707" spans="1:6" hidden="1" x14ac:dyDescent="0.2">
      <c r="A707" s="136">
        <v>7231</v>
      </c>
      <c r="B707" s="137">
        <v>692555007</v>
      </c>
      <c r="C707" s="137" t="s">
        <v>229</v>
      </c>
      <c r="D707" s="137" t="s">
        <v>7174</v>
      </c>
      <c r="E707" s="135">
        <v>6439140</v>
      </c>
      <c r="F707" s="135">
        <v>53505310</v>
      </c>
    </row>
    <row r="708" spans="1:6" hidden="1" x14ac:dyDescent="0.2">
      <c r="A708" s="136">
        <v>7232</v>
      </c>
      <c r="B708" s="137">
        <v>691601005</v>
      </c>
      <c r="C708" s="137" t="s">
        <v>6627</v>
      </c>
      <c r="D708" s="137" t="s">
        <v>7001</v>
      </c>
      <c r="E708" s="135">
        <v>5056871</v>
      </c>
      <c r="F708" s="135">
        <v>35544758</v>
      </c>
    </row>
    <row r="709" spans="1:6" hidden="1" x14ac:dyDescent="0.2">
      <c r="A709" s="136">
        <v>7233</v>
      </c>
      <c r="B709" s="137" t="s">
        <v>6441</v>
      </c>
      <c r="C709" s="137" t="s">
        <v>6672</v>
      </c>
      <c r="D709" s="137" t="s">
        <v>7175</v>
      </c>
      <c r="E709" s="135">
        <v>5056871</v>
      </c>
      <c r="F709" s="135">
        <v>35544757</v>
      </c>
    </row>
    <row r="710" spans="1:6" hidden="1" x14ac:dyDescent="0.2">
      <c r="A710" s="136">
        <v>7234</v>
      </c>
      <c r="B710" s="137">
        <v>691109003</v>
      </c>
      <c r="C710" s="137" t="s">
        <v>6503</v>
      </c>
      <c r="D710" s="137" t="s">
        <v>7002</v>
      </c>
      <c r="E710" s="135">
        <v>4292760</v>
      </c>
      <c r="F710" s="135">
        <v>30173820</v>
      </c>
    </row>
    <row r="711" spans="1:6" hidden="1" x14ac:dyDescent="0.2">
      <c r="A711" s="136">
        <v>7235</v>
      </c>
      <c r="B711" s="137">
        <v>690802007</v>
      </c>
      <c r="C711" s="137" t="s">
        <v>6673</v>
      </c>
      <c r="D711" s="137" t="s">
        <v>7470</v>
      </c>
      <c r="E711" s="135">
        <v>2861840</v>
      </c>
      <c r="F711" s="135">
        <v>20115880</v>
      </c>
    </row>
    <row r="712" spans="1:6" hidden="1" x14ac:dyDescent="0.2">
      <c r="A712" s="136">
        <v>7236</v>
      </c>
      <c r="B712" s="137">
        <v>690719002</v>
      </c>
      <c r="C712" s="137" t="s">
        <v>6674</v>
      </c>
      <c r="D712" s="137" t="s">
        <v>7003</v>
      </c>
      <c r="E712" s="135">
        <v>4578944</v>
      </c>
      <c r="F712" s="135">
        <v>32185408</v>
      </c>
    </row>
    <row r="713" spans="1:6" hidden="1" x14ac:dyDescent="0.2">
      <c r="A713" s="136">
        <v>7239</v>
      </c>
      <c r="B713" s="137">
        <v>691906000</v>
      </c>
      <c r="C713" s="137" t="s">
        <v>6569</v>
      </c>
      <c r="D713" s="137" t="s">
        <v>7176</v>
      </c>
      <c r="E713" s="135">
        <v>4893746</v>
      </c>
      <c r="F713" s="135">
        <v>34398152</v>
      </c>
    </row>
    <row r="714" spans="1:6" hidden="1" x14ac:dyDescent="0.2">
      <c r="A714" s="136">
        <v>7240</v>
      </c>
      <c r="B714" s="137">
        <v>691204006</v>
      </c>
      <c r="C714" s="137" t="s">
        <v>6517</v>
      </c>
      <c r="D714" s="137" t="s">
        <v>7004</v>
      </c>
      <c r="E714" s="135">
        <v>5709371</v>
      </c>
      <c r="F714" s="135">
        <v>40131181</v>
      </c>
    </row>
    <row r="715" spans="1:6" hidden="1" x14ac:dyDescent="0.2">
      <c r="A715" s="136">
        <v>7243</v>
      </c>
      <c r="B715" s="137">
        <v>692648005</v>
      </c>
      <c r="C715" s="137" t="s">
        <v>6542</v>
      </c>
      <c r="D715" s="137" t="s">
        <v>7005</v>
      </c>
      <c r="E715" s="135">
        <v>6361870</v>
      </c>
      <c r="F715" s="135">
        <v>44717599</v>
      </c>
    </row>
    <row r="716" spans="1:6" hidden="1" x14ac:dyDescent="0.2">
      <c r="A716" s="136">
        <v>7244</v>
      </c>
      <c r="B716" s="137">
        <v>690907003</v>
      </c>
      <c r="C716" s="137" t="s">
        <v>6675</v>
      </c>
      <c r="D716" s="137" t="s">
        <v>7006</v>
      </c>
      <c r="E716" s="135">
        <v>6439140</v>
      </c>
      <c r="F716" s="135">
        <v>51699870</v>
      </c>
    </row>
    <row r="717" spans="1:6" hidden="1" x14ac:dyDescent="0.2">
      <c r="A717" s="136">
        <v>7245</v>
      </c>
      <c r="B717" s="137">
        <v>692549007</v>
      </c>
      <c r="C717" s="137" t="s">
        <v>6558</v>
      </c>
      <c r="D717" s="137" t="s">
        <v>7007</v>
      </c>
      <c r="E717" s="135">
        <v>0</v>
      </c>
      <c r="F717" s="135">
        <v>51762119</v>
      </c>
    </row>
    <row r="718" spans="1:6" hidden="1" x14ac:dyDescent="0.2">
      <c r="A718" s="136">
        <v>7246</v>
      </c>
      <c r="B718" s="137">
        <v>690813009</v>
      </c>
      <c r="C718" s="137" t="s">
        <v>6676</v>
      </c>
      <c r="D718" s="137" t="s">
        <v>7008</v>
      </c>
      <c r="E718" s="135">
        <v>2861840</v>
      </c>
      <c r="F718" s="135">
        <v>20115880</v>
      </c>
    </row>
    <row r="719" spans="1:6" hidden="1" x14ac:dyDescent="0.2">
      <c r="A719" s="136">
        <v>7247</v>
      </c>
      <c r="B719" s="137">
        <v>690404001</v>
      </c>
      <c r="C719" s="137" t="s">
        <v>6559</v>
      </c>
      <c r="D719" s="137" t="s">
        <v>7009</v>
      </c>
      <c r="E719" s="135">
        <v>5056871</v>
      </c>
      <c r="F719" s="135">
        <v>35544757</v>
      </c>
    </row>
    <row r="720" spans="1:6" hidden="1" x14ac:dyDescent="0.2">
      <c r="A720" s="136">
        <v>7248</v>
      </c>
      <c r="B720" s="137">
        <v>690715007</v>
      </c>
      <c r="C720" s="137" t="s">
        <v>6549</v>
      </c>
      <c r="D720" s="137" t="s">
        <v>7010</v>
      </c>
      <c r="E720" s="135">
        <v>12645540</v>
      </c>
      <c r="F720" s="135">
        <v>123306210</v>
      </c>
    </row>
    <row r="721" spans="1:6" hidden="1" x14ac:dyDescent="0.2">
      <c r="A721" s="136">
        <v>7250</v>
      </c>
      <c r="B721" s="137">
        <v>690817004</v>
      </c>
      <c r="C721" s="137" t="s">
        <v>6677</v>
      </c>
      <c r="D721" s="137" t="s">
        <v>7011</v>
      </c>
      <c r="E721" s="135">
        <v>2861840</v>
      </c>
      <c r="F721" s="135">
        <v>22977720</v>
      </c>
    </row>
    <row r="722" spans="1:6" hidden="1" x14ac:dyDescent="0.2">
      <c r="A722" s="136">
        <v>7251</v>
      </c>
      <c r="B722" s="137">
        <v>691409007</v>
      </c>
      <c r="C722" s="137" t="s">
        <v>6519</v>
      </c>
      <c r="D722" s="137" t="s">
        <v>7012</v>
      </c>
      <c r="E722" s="135">
        <v>6851245</v>
      </c>
      <c r="F722" s="135">
        <v>47700667</v>
      </c>
    </row>
    <row r="723" spans="1:6" hidden="1" x14ac:dyDescent="0.2">
      <c r="A723" s="136">
        <v>7252</v>
      </c>
      <c r="B723" s="137">
        <v>691707008</v>
      </c>
      <c r="C723" s="137" t="s">
        <v>6678</v>
      </c>
      <c r="D723" s="137" t="s">
        <v>7013</v>
      </c>
      <c r="E723" s="135">
        <v>4893746</v>
      </c>
      <c r="F723" s="135">
        <v>34398152</v>
      </c>
    </row>
    <row r="724" spans="1:6" hidden="1" x14ac:dyDescent="0.2">
      <c r="A724" s="136">
        <v>7253</v>
      </c>
      <c r="B724" s="137">
        <v>691001008</v>
      </c>
      <c r="C724" s="137" t="s">
        <v>6522</v>
      </c>
      <c r="D724" s="137" t="s">
        <v>7014</v>
      </c>
      <c r="E724" s="135">
        <v>6868416</v>
      </c>
      <c r="F724" s="135">
        <v>48278111</v>
      </c>
    </row>
    <row r="725" spans="1:6" hidden="1" x14ac:dyDescent="0.2">
      <c r="A725" s="136">
        <v>7255</v>
      </c>
      <c r="B725" s="137">
        <v>691901009</v>
      </c>
      <c r="C725" s="137" t="s">
        <v>6640</v>
      </c>
      <c r="D725" s="137" t="s">
        <v>7015</v>
      </c>
      <c r="E725" s="135">
        <v>10113742</v>
      </c>
      <c r="F725" s="135">
        <v>40601628</v>
      </c>
    </row>
    <row r="726" spans="1:6" hidden="1" x14ac:dyDescent="0.2">
      <c r="A726" s="136">
        <v>7256</v>
      </c>
      <c r="B726" s="137">
        <v>692539001</v>
      </c>
      <c r="C726" s="137" t="s">
        <v>6588</v>
      </c>
      <c r="D726" s="137" t="s">
        <v>7016</v>
      </c>
      <c r="E726" s="135">
        <v>8585520</v>
      </c>
      <c r="F726" s="135">
        <v>68684160</v>
      </c>
    </row>
    <row r="727" spans="1:6" hidden="1" x14ac:dyDescent="0.2">
      <c r="A727" s="136">
        <v>7257</v>
      </c>
      <c r="B727" s="137">
        <v>691005003</v>
      </c>
      <c r="C727" s="137" t="s">
        <v>6598</v>
      </c>
      <c r="D727" s="137" t="s">
        <v>7177</v>
      </c>
      <c r="E727" s="135">
        <v>4292760</v>
      </c>
      <c r="F727" s="135">
        <v>30173820</v>
      </c>
    </row>
    <row r="728" spans="1:6" hidden="1" x14ac:dyDescent="0.2">
      <c r="A728" s="136">
        <v>7259</v>
      </c>
      <c r="B728" s="137">
        <v>691502007</v>
      </c>
      <c r="C728" s="137" t="s">
        <v>6679</v>
      </c>
      <c r="D728" s="137" t="s">
        <v>7017</v>
      </c>
      <c r="E728" s="135">
        <v>5709371</v>
      </c>
      <c r="F728" s="135">
        <v>40131182</v>
      </c>
    </row>
    <row r="729" spans="1:6" hidden="1" x14ac:dyDescent="0.2">
      <c r="A729" s="136">
        <v>7260</v>
      </c>
      <c r="B729" s="137">
        <v>691401006</v>
      </c>
      <c r="C729" s="137" t="s">
        <v>6680</v>
      </c>
      <c r="D729" s="137" t="s">
        <v>7018</v>
      </c>
      <c r="E729" s="135">
        <v>4893745</v>
      </c>
      <c r="F729" s="135">
        <v>34398151</v>
      </c>
    </row>
    <row r="730" spans="1:6" hidden="1" x14ac:dyDescent="0.2">
      <c r="A730" s="136">
        <v>7263</v>
      </c>
      <c r="B730" s="137">
        <v>691905004</v>
      </c>
      <c r="C730" s="137" t="s">
        <v>6639</v>
      </c>
      <c r="D730" s="137" t="s">
        <v>7019</v>
      </c>
      <c r="E730" s="135">
        <v>5056871</v>
      </c>
      <c r="F730" s="135">
        <v>35544758</v>
      </c>
    </row>
    <row r="731" spans="1:6" hidden="1" x14ac:dyDescent="0.2">
      <c r="A731" s="136">
        <v>7264</v>
      </c>
      <c r="B731" s="137">
        <v>691702006</v>
      </c>
      <c r="C731" s="137" t="s">
        <v>6681</v>
      </c>
      <c r="D731" s="137" t="s">
        <v>7020</v>
      </c>
      <c r="E731" s="135">
        <v>4893746</v>
      </c>
      <c r="F731" s="135">
        <v>35076302</v>
      </c>
    </row>
    <row r="732" spans="1:6" hidden="1" x14ac:dyDescent="0.2">
      <c r="A732" s="136">
        <v>7265</v>
      </c>
      <c r="B732" s="137">
        <v>691605000</v>
      </c>
      <c r="C732" s="137" t="s">
        <v>7478</v>
      </c>
      <c r="D732" s="137" t="s">
        <v>7492</v>
      </c>
      <c r="E732" s="135">
        <v>5056871</v>
      </c>
      <c r="F732" s="135">
        <v>35544758</v>
      </c>
    </row>
    <row r="733" spans="1:6" hidden="1" x14ac:dyDescent="0.2">
      <c r="A733" s="136">
        <v>7267</v>
      </c>
      <c r="B733" s="137" t="s">
        <v>6451</v>
      </c>
      <c r="C733" s="137" t="s">
        <v>6502</v>
      </c>
      <c r="D733" s="137" t="s">
        <v>7021</v>
      </c>
      <c r="E733" s="135">
        <v>25136644</v>
      </c>
      <c r="F733" s="135">
        <v>81195019</v>
      </c>
    </row>
    <row r="734" spans="1:6" hidden="1" x14ac:dyDescent="0.2">
      <c r="A734" s="136">
        <v>7268</v>
      </c>
      <c r="B734" s="137">
        <v>691415007</v>
      </c>
      <c r="C734" s="137" t="s">
        <v>6638</v>
      </c>
      <c r="D734" s="137" t="s">
        <v>7022</v>
      </c>
      <c r="E734" s="135">
        <v>5709371</v>
      </c>
      <c r="F734" s="135">
        <v>40131182</v>
      </c>
    </row>
    <row r="735" spans="1:6" hidden="1" x14ac:dyDescent="0.2">
      <c r="A735" s="136">
        <v>7269</v>
      </c>
      <c r="B735" s="137">
        <v>691908003</v>
      </c>
      <c r="C735" s="137" t="s">
        <v>6607</v>
      </c>
      <c r="D735" s="137" t="s">
        <v>7178</v>
      </c>
      <c r="E735" s="135">
        <v>5056871</v>
      </c>
      <c r="F735" s="135">
        <v>35343757</v>
      </c>
    </row>
    <row r="736" spans="1:6" hidden="1" x14ac:dyDescent="0.2">
      <c r="A736" s="136">
        <v>7270</v>
      </c>
      <c r="B736" s="137">
        <v>691301001</v>
      </c>
      <c r="C736" s="137" t="s">
        <v>6605</v>
      </c>
      <c r="D736" s="137" t="s">
        <v>7023</v>
      </c>
      <c r="E736" s="135">
        <v>3171872</v>
      </c>
      <c r="F736" s="135">
        <v>30194569</v>
      </c>
    </row>
    <row r="737" spans="1:6" hidden="1" x14ac:dyDescent="0.2">
      <c r="A737" s="136">
        <v>7271</v>
      </c>
      <c r="B737" s="137">
        <v>690902001</v>
      </c>
      <c r="C737" s="137" t="s">
        <v>6682</v>
      </c>
      <c r="D737" s="137" t="s">
        <v>7024</v>
      </c>
      <c r="E737" s="135">
        <v>2861840</v>
      </c>
      <c r="F737" s="135">
        <v>20115880</v>
      </c>
    </row>
    <row r="738" spans="1:6" hidden="1" x14ac:dyDescent="0.2">
      <c r="A738" s="136">
        <v>7273</v>
      </c>
      <c r="B738" s="137">
        <v>691414000</v>
      </c>
      <c r="C738" s="137" t="s">
        <v>6683</v>
      </c>
      <c r="D738" s="137" t="s">
        <v>7025</v>
      </c>
      <c r="E738" s="135">
        <v>4893746</v>
      </c>
      <c r="F738" s="135">
        <v>34398152</v>
      </c>
    </row>
    <row r="739" spans="1:6" hidden="1" x14ac:dyDescent="0.2">
      <c r="A739" s="136">
        <v>7275</v>
      </c>
      <c r="B739" s="137">
        <v>691105008</v>
      </c>
      <c r="C739" s="137" t="s">
        <v>6604</v>
      </c>
      <c r="D739" s="137" t="s">
        <v>7026</v>
      </c>
      <c r="E739" s="135">
        <v>5008220</v>
      </c>
      <c r="F739" s="135">
        <v>35147057</v>
      </c>
    </row>
    <row r="740" spans="1:6" hidden="1" x14ac:dyDescent="0.2">
      <c r="A740" s="136">
        <v>7276</v>
      </c>
      <c r="B740" s="137">
        <v>691101002</v>
      </c>
      <c r="C740" s="137" t="s">
        <v>6629</v>
      </c>
      <c r="D740" s="137" t="s">
        <v>7027</v>
      </c>
      <c r="E740" s="135">
        <v>4149668</v>
      </c>
      <c r="F740" s="135">
        <v>25881060</v>
      </c>
    </row>
    <row r="741" spans="1:6" hidden="1" x14ac:dyDescent="0.2">
      <c r="A741" s="136">
        <v>7279</v>
      </c>
      <c r="B741" s="137">
        <v>690730006</v>
      </c>
      <c r="C741" s="137" t="s">
        <v>6684</v>
      </c>
      <c r="D741" s="137" t="s">
        <v>7028</v>
      </c>
      <c r="E741" s="135">
        <v>4292760</v>
      </c>
      <c r="F741" s="135">
        <v>30173820</v>
      </c>
    </row>
    <row r="742" spans="1:6" hidden="1" x14ac:dyDescent="0.2">
      <c r="A742" s="136">
        <v>7280</v>
      </c>
      <c r="B742" s="137">
        <v>690205009</v>
      </c>
      <c r="C742" s="137" t="s">
        <v>6589</v>
      </c>
      <c r="D742" s="137" t="s">
        <v>7029</v>
      </c>
      <c r="E742" s="135">
        <v>5580588</v>
      </c>
      <c r="F742" s="135">
        <v>39225966</v>
      </c>
    </row>
    <row r="743" spans="1:6" hidden="1" x14ac:dyDescent="0.2">
      <c r="A743" s="136">
        <v>7282</v>
      </c>
      <c r="B743" s="137">
        <v>691603008</v>
      </c>
      <c r="C743" s="137" t="s">
        <v>6597</v>
      </c>
      <c r="D743" s="137" t="s">
        <v>7030</v>
      </c>
      <c r="E743" s="135">
        <v>5677891</v>
      </c>
      <c r="F743" s="135">
        <v>39909909</v>
      </c>
    </row>
    <row r="744" spans="1:6" hidden="1" x14ac:dyDescent="0.2">
      <c r="A744" s="136">
        <v>7283</v>
      </c>
      <c r="B744" s="137" t="s">
        <v>6450</v>
      </c>
      <c r="C744" s="137" t="s">
        <v>6550</v>
      </c>
      <c r="D744" s="137" t="s">
        <v>7031</v>
      </c>
      <c r="E744" s="135">
        <v>11418742</v>
      </c>
      <c r="F744" s="135">
        <v>40131182</v>
      </c>
    </row>
    <row r="745" spans="1:6" hidden="1" x14ac:dyDescent="0.2">
      <c r="A745" s="136">
        <v>7284</v>
      </c>
      <c r="B745" s="137">
        <v>691505006</v>
      </c>
      <c r="C745" s="137" t="s">
        <v>6628</v>
      </c>
      <c r="D745" s="137" t="s">
        <v>7032</v>
      </c>
      <c r="E745" s="135">
        <v>9461244</v>
      </c>
      <c r="F745" s="135">
        <v>33251553</v>
      </c>
    </row>
    <row r="746" spans="1:6" hidden="1" x14ac:dyDescent="0.2">
      <c r="A746" s="136">
        <v>7285</v>
      </c>
      <c r="B746" s="137" t="s">
        <v>6442</v>
      </c>
      <c r="C746" s="137" t="s">
        <v>148</v>
      </c>
      <c r="D746" s="137" t="s">
        <v>7033</v>
      </c>
      <c r="E746" s="135">
        <v>7177495</v>
      </c>
      <c r="F746" s="135">
        <v>54618205</v>
      </c>
    </row>
    <row r="747" spans="1:6" hidden="1" x14ac:dyDescent="0.2">
      <c r="A747" s="136">
        <v>7286</v>
      </c>
      <c r="B747" s="137">
        <v>692301005</v>
      </c>
      <c r="C747" s="137" t="s">
        <v>6515</v>
      </c>
      <c r="D747" s="137" t="s">
        <v>7034</v>
      </c>
      <c r="E747" s="135">
        <v>6410522</v>
      </c>
      <c r="F747" s="135">
        <v>45059573</v>
      </c>
    </row>
    <row r="748" spans="1:6" hidden="1" x14ac:dyDescent="0.2">
      <c r="A748" s="136">
        <v>7288</v>
      </c>
      <c r="B748" s="137" t="s">
        <v>6452</v>
      </c>
      <c r="C748" s="137" t="s">
        <v>6603</v>
      </c>
      <c r="D748" s="137" t="s">
        <v>7035</v>
      </c>
      <c r="E748" s="135">
        <v>6439140</v>
      </c>
      <c r="F748" s="135">
        <v>45260730</v>
      </c>
    </row>
    <row r="749" spans="1:6" hidden="1" x14ac:dyDescent="0.2">
      <c r="A749" s="136">
        <v>7290</v>
      </c>
      <c r="B749" s="137">
        <v>691507009</v>
      </c>
      <c r="C749" s="137" t="s">
        <v>6685</v>
      </c>
      <c r="D749" s="137" t="s">
        <v>7036</v>
      </c>
      <c r="E749" s="135">
        <v>4078121</v>
      </c>
      <c r="F749" s="135">
        <v>28665128</v>
      </c>
    </row>
    <row r="750" spans="1:6" hidden="1" x14ac:dyDescent="0.2">
      <c r="A750" s="136">
        <v>7291</v>
      </c>
      <c r="B750" s="137" t="s">
        <v>6459</v>
      </c>
      <c r="C750" s="137" t="s">
        <v>6594</v>
      </c>
      <c r="D750" s="137" t="s">
        <v>7179</v>
      </c>
      <c r="E750" s="135">
        <v>5056871</v>
      </c>
      <c r="F750" s="135">
        <v>35544757</v>
      </c>
    </row>
    <row r="751" spans="1:6" hidden="1" x14ac:dyDescent="0.2">
      <c r="A751" s="136">
        <v>7292</v>
      </c>
      <c r="B751" s="137">
        <v>690405008</v>
      </c>
      <c r="C751" s="137" t="s">
        <v>7480</v>
      </c>
      <c r="D751" s="137" t="s">
        <v>7037</v>
      </c>
      <c r="E751" s="135">
        <v>5056871</v>
      </c>
      <c r="F751" s="135">
        <v>35544757</v>
      </c>
    </row>
    <row r="752" spans="1:6" hidden="1" x14ac:dyDescent="0.2">
      <c r="A752" s="136">
        <v>7296</v>
      </c>
      <c r="B752" s="137">
        <v>692521005</v>
      </c>
      <c r="C752" s="137" t="s">
        <v>6686</v>
      </c>
      <c r="D752" s="137" t="s">
        <v>7038</v>
      </c>
      <c r="E752" s="135">
        <v>5709370</v>
      </c>
      <c r="F752" s="135">
        <v>40131181</v>
      </c>
    </row>
    <row r="753" spans="1:6" hidden="1" x14ac:dyDescent="0.2">
      <c r="A753" s="136">
        <v>7297</v>
      </c>
      <c r="B753" s="137">
        <v>691810003</v>
      </c>
      <c r="C753" s="137" t="s">
        <v>6659</v>
      </c>
      <c r="D753" s="137" t="s">
        <v>7039</v>
      </c>
      <c r="E753" s="135">
        <v>5709371</v>
      </c>
      <c r="F753" s="135">
        <v>45674968</v>
      </c>
    </row>
    <row r="754" spans="1:6" hidden="1" x14ac:dyDescent="0.2">
      <c r="A754" s="136">
        <v>7299</v>
      </c>
      <c r="B754" s="137">
        <v>692404009</v>
      </c>
      <c r="C754" s="137" t="s">
        <v>6687</v>
      </c>
      <c r="D754" s="137" t="s">
        <v>7040</v>
      </c>
      <c r="E754" s="135">
        <v>5265786</v>
      </c>
      <c r="F754" s="135">
        <v>37013222</v>
      </c>
    </row>
    <row r="755" spans="1:6" hidden="1" x14ac:dyDescent="0.2">
      <c r="A755" s="136">
        <v>7300</v>
      </c>
      <c r="B755" s="137">
        <v>690604000</v>
      </c>
      <c r="C755" s="137" t="s">
        <v>7468</v>
      </c>
      <c r="D755" s="137" t="s">
        <v>7041</v>
      </c>
      <c r="E755" s="135">
        <v>3401154</v>
      </c>
      <c r="F755" s="135">
        <v>20505566</v>
      </c>
    </row>
    <row r="756" spans="1:6" hidden="1" x14ac:dyDescent="0.2">
      <c r="A756" s="136">
        <v>7302</v>
      </c>
      <c r="B756" s="137">
        <v>690912007</v>
      </c>
      <c r="C756" s="137" t="s">
        <v>6688</v>
      </c>
      <c r="D756" s="137" t="s">
        <v>7042</v>
      </c>
      <c r="E756" s="135">
        <v>5008220</v>
      </c>
      <c r="F756" s="135">
        <v>40211010</v>
      </c>
    </row>
    <row r="757" spans="1:6" hidden="1" x14ac:dyDescent="0.2">
      <c r="A757" s="136">
        <v>7303</v>
      </c>
      <c r="B757" s="137">
        <v>691607003</v>
      </c>
      <c r="C757" s="137" t="s">
        <v>6590</v>
      </c>
      <c r="D757" s="137" t="s">
        <v>7493</v>
      </c>
      <c r="E757" s="135">
        <v>4893746</v>
      </c>
      <c r="F757" s="135">
        <v>34398152</v>
      </c>
    </row>
    <row r="758" spans="1:6" hidden="1" x14ac:dyDescent="0.2">
      <c r="A758" s="136">
        <v>7309</v>
      </c>
      <c r="B758" s="137">
        <v>691506002</v>
      </c>
      <c r="C758" s="137" t="s">
        <v>6623</v>
      </c>
      <c r="D758" s="137" t="s">
        <v>7043</v>
      </c>
      <c r="E758" s="135">
        <v>5056871</v>
      </c>
      <c r="F758" s="135">
        <v>35544758</v>
      </c>
    </row>
    <row r="759" spans="1:6" hidden="1" x14ac:dyDescent="0.2">
      <c r="A759" s="136">
        <v>7311</v>
      </c>
      <c r="B759" s="137">
        <v>690603004</v>
      </c>
      <c r="C759" s="137" t="s">
        <v>6494</v>
      </c>
      <c r="D759" s="137" t="s">
        <v>7044</v>
      </c>
      <c r="E759" s="135">
        <v>0</v>
      </c>
      <c r="F759" s="135">
        <v>30194569</v>
      </c>
    </row>
    <row r="760" spans="1:6" hidden="1" x14ac:dyDescent="0.2">
      <c r="A760" s="136">
        <v>7312</v>
      </c>
      <c r="B760" s="137">
        <v>690736004</v>
      </c>
      <c r="C760" s="137" t="s">
        <v>6642</v>
      </c>
      <c r="D760" s="137" t="s">
        <v>7045</v>
      </c>
      <c r="E760" s="135">
        <v>8299335</v>
      </c>
      <c r="F760" s="135">
        <v>29168025</v>
      </c>
    </row>
    <row r="761" spans="1:6" hidden="1" x14ac:dyDescent="0.2">
      <c r="A761" s="136">
        <v>7313</v>
      </c>
      <c r="B761" s="137">
        <v>690610000</v>
      </c>
      <c r="C761" s="137" t="s">
        <v>7476</v>
      </c>
      <c r="D761" s="137" t="s">
        <v>7046</v>
      </c>
      <c r="E761" s="135">
        <v>4964433</v>
      </c>
      <c r="F761" s="135">
        <v>49599801</v>
      </c>
    </row>
    <row r="762" spans="1:6" hidden="1" x14ac:dyDescent="0.2">
      <c r="A762" s="136">
        <v>7320</v>
      </c>
      <c r="B762" s="137">
        <v>656288108</v>
      </c>
      <c r="C762" s="137" t="s">
        <v>6492</v>
      </c>
      <c r="D762" s="137" t="s">
        <v>7047</v>
      </c>
      <c r="E762" s="135">
        <v>63507195</v>
      </c>
      <c r="F762" s="135">
        <v>167046498</v>
      </c>
    </row>
    <row r="763" spans="1:6" hidden="1" x14ac:dyDescent="0.2">
      <c r="A763" s="136">
        <v>7320</v>
      </c>
      <c r="B763" s="137">
        <v>656288108</v>
      </c>
      <c r="C763" s="137" t="s">
        <v>6509</v>
      </c>
      <c r="D763" s="137" t="s">
        <v>7047</v>
      </c>
      <c r="E763" s="135">
        <v>35797628</v>
      </c>
      <c r="F763" s="135">
        <v>318779141</v>
      </c>
    </row>
    <row r="764" spans="1:6" hidden="1" x14ac:dyDescent="0.2">
      <c r="A764" s="136">
        <v>7320</v>
      </c>
      <c r="B764" s="137">
        <v>656288108</v>
      </c>
      <c r="C764" s="137" t="s">
        <v>6517</v>
      </c>
      <c r="D764" s="137" t="s">
        <v>7047</v>
      </c>
      <c r="E764" s="135">
        <v>55771046</v>
      </c>
      <c r="F764" s="135">
        <v>273462141</v>
      </c>
    </row>
    <row r="765" spans="1:6" hidden="1" x14ac:dyDescent="0.2">
      <c r="A765" s="136">
        <v>7320</v>
      </c>
      <c r="B765" s="137">
        <v>656288108</v>
      </c>
      <c r="C765" s="137" t="s">
        <v>6689</v>
      </c>
      <c r="D765" s="137" t="s">
        <v>7047</v>
      </c>
      <c r="E765" s="135">
        <v>10473300</v>
      </c>
      <c r="F765" s="135">
        <v>80217720</v>
      </c>
    </row>
    <row r="766" spans="1:6" hidden="1" x14ac:dyDescent="0.2">
      <c r="A766" s="136">
        <v>7320</v>
      </c>
      <c r="B766" s="137">
        <v>656288108</v>
      </c>
      <c r="C766" s="137" t="s">
        <v>6561</v>
      </c>
      <c r="D766" s="137" t="s">
        <v>7047</v>
      </c>
      <c r="E766" s="135">
        <v>29810580</v>
      </c>
      <c r="F766" s="135">
        <v>144410123</v>
      </c>
    </row>
    <row r="767" spans="1:6" hidden="1" x14ac:dyDescent="0.2">
      <c r="A767" s="136">
        <v>7320</v>
      </c>
      <c r="B767" s="137">
        <v>656288108</v>
      </c>
      <c r="C767" s="137" t="s">
        <v>6596</v>
      </c>
      <c r="D767" s="137" t="s">
        <v>7047</v>
      </c>
      <c r="E767" s="135">
        <v>4021127</v>
      </c>
      <c r="F767" s="135">
        <v>13160051</v>
      </c>
    </row>
    <row r="768" spans="1:6" hidden="1" x14ac:dyDescent="0.2">
      <c r="A768" s="136">
        <v>7320</v>
      </c>
      <c r="B768" s="137">
        <v>656288108</v>
      </c>
      <c r="C768" s="137" t="s">
        <v>171</v>
      </c>
      <c r="D768" s="137" t="s">
        <v>7047</v>
      </c>
      <c r="E768" s="135">
        <v>64616037</v>
      </c>
      <c r="F768" s="135">
        <v>298846290</v>
      </c>
    </row>
    <row r="769" spans="1:6" hidden="1" x14ac:dyDescent="0.2">
      <c r="A769" s="136">
        <v>7320</v>
      </c>
      <c r="B769" s="137">
        <v>656288108</v>
      </c>
      <c r="C769" s="137" t="s">
        <v>7514</v>
      </c>
      <c r="D769" s="137" t="s">
        <v>7047</v>
      </c>
      <c r="E769" s="135">
        <v>7370100</v>
      </c>
      <c r="F769" s="135">
        <v>7370100</v>
      </c>
    </row>
    <row r="770" spans="1:6" hidden="1" x14ac:dyDescent="0.2">
      <c r="A770" s="136">
        <v>7320</v>
      </c>
      <c r="B770" s="137">
        <v>656288108</v>
      </c>
      <c r="C770" s="137" t="s">
        <v>6525</v>
      </c>
      <c r="D770" s="137" t="s">
        <v>7047</v>
      </c>
      <c r="E770" s="135">
        <v>48789133</v>
      </c>
      <c r="F770" s="135">
        <v>261673113</v>
      </c>
    </row>
    <row r="771" spans="1:6" hidden="1" x14ac:dyDescent="0.2">
      <c r="A771" s="136">
        <v>7320</v>
      </c>
      <c r="B771" s="137">
        <v>656288108</v>
      </c>
      <c r="C771" s="137" t="s">
        <v>6503</v>
      </c>
      <c r="D771" s="137" t="s">
        <v>7047</v>
      </c>
      <c r="E771" s="135">
        <v>2792880</v>
      </c>
      <c r="F771" s="135">
        <v>8611380</v>
      </c>
    </row>
    <row r="772" spans="1:6" hidden="1" x14ac:dyDescent="0.2">
      <c r="A772" s="136">
        <v>7320</v>
      </c>
      <c r="B772" s="137">
        <v>656288108</v>
      </c>
      <c r="C772" s="137" t="s">
        <v>70</v>
      </c>
      <c r="D772" s="137" t="s">
        <v>7047</v>
      </c>
      <c r="E772" s="135">
        <v>12024900</v>
      </c>
      <c r="F772" s="135">
        <v>120249000</v>
      </c>
    </row>
    <row r="773" spans="1:6" hidden="1" x14ac:dyDescent="0.2">
      <c r="A773" s="136">
        <v>7320</v>
      </c>
      <c r="B773" s="137">
        <v>656288108</v>
      </c>
      <c r="C773" s="137" t="s">
        <v>6574</v>
      </c>
      <c r="D773" s="137" t="s">
        <v>7047</v>
      </c>
      <c r="E773" s="135">
        <v>24204960</v>
      </c>
      <c r="F773" s="135">
        <v>205711850</v>
      </c>
    </row>
    <row r="774" spans="1:6" hidden="1" x14ac:dyDescent="0.2">
      <c r="A774" s="136">
        <v>7320</v>
      </c>
      <c r="B774" s="137">
        <v>656288108</v>
      </c>
      <c r="C774" s="137" t="s">
        <v>6604</v>
      </c>
      <c r="D774" s="137" t="s">
        <v>7047</v>
      </c>
      <c r="E774" s="135">
        <v>11543904</v>
      </c>
      <c r="F774" s="135">
        <v>27577104</v>
      </c>
    </row>
    <row r="775" spans="1:6" hidden="1" x14ac:dyDescent="0.2">
      <c r="A775" s="136">
        <v>7320</v>
      </c>
      <c r="B775" s="137">
        <v>656288108</v>
      </c>
      <c r="C775" s="137" t="s">
        <v>6543</v>
      </c>
      <c r="D775" s="137" t="s">
        <v>7047</v>
      </c>
      <c r="E775" s="135">
        <v>11869740</v>
      </c>
      <c r="F775" s="135">
        <v>11869740</v>
      </c>
    </row>
    <row r="776" spans="1:6" hidden="1" x14ac:dyDescent="0.2">
      <c r="A776" s="136">
        <v>7320</v>
      </c>
      <c r="B776" s="137">
        <v>656288108</v>
      </c>
      <c r="C776" s="137" t="s">
        <v>6589</v>
      </c>
      <c r="D776" s="137" t="s">
        <v>7047</v>
      </c>
      <c r="E776" s="135">
        <v>9681984</v>
      </c>
      <c r="F776" s="135">
        <v>9681984</v>
      </c>
    </row>
    <row r="777" spans="1:6" hidden="1" x14ac:dyDescent="0.2">
      <c r="A777" s="136">
        <v>7320</v>
      </c>
      <c r="B777" s="137">
        <v>656288108</v>
      </c>
      <c r="C777" s="137" t="s">
        <v>6514</v>
      </c>
      <c r="D777" s="137" t="s">
        <v>7047</v>
      </c>
      <c r="E777" s="135">
        <v>442206</v>
      </c>
      <c r="F777" s="135">
        <v>54126014</v>
      </c>
    </row>
    <row r="778" spans="1:6" hidden="1" x14ac:dyDescent="0.2">
      <c r="A778" s="136">
        <v>7320</v>
      </c>
      <c r="B778" s="137">
        <v>656288108</v>
      </c>
      <c r="C778" s="137" t="s">
        <v>7487</v>
      </c>
      <c r="D778" s="137" t="s">
        <v>7047</v>
      </c>
      <c r="E778" s="135">
        <v>0</v>
      </c>
      <c r="F778" s="135">
        <v>4901608</v>
      </c>
    </row>
    <row r="779" spans="1:6" hidden="1" x14ac:dyDescent="0.2">
      <c r="A779" s="136">
        <v>7320</v>
      </c>
      <c r="B779" s="137">
        <v>656288108</v>
      </c>
      <c r="C779" s="137" t="s">
        <v>7476</v>
      </c>
      <c r="D779" s="137" t="s">
        <v>7047</v>
      </c>
      <c r="E779" s="135">
        <v>0</v>
      </c>
      <c r="F779" s="135">
        <v>24072300</v>
      </c>
    </row>
    <row r="780" spans="1:6" hidden="1" x14ac:dyDescent="0.2">
      <c r="A780" s="136">
        <v>7320</v>
      </c>
      <c r="B780" s="137">
        <v>656288108</v>
      </c>
      <c r="C780" s="137" t="s">
        <v>7481</v>
      </c>
      <c r="D780" s="137" t="s">
        <v>7047</v>
      </c>
      <c r="E780" s="135">
        <v>14178176</v>
      </c>
      <c r="F780" s="135">
        <v>147298560</v>
      </c>
    </row>
    <row r="781" spans="1:6" hidden="1" x14ac:dyDescent="0.2">
      <c r="A781" s="136">
        <v>7331</v>
      </c>
      <c r="B781" s="137">
        <v>656176903</v>
      </c>
      <c r="C781" s="137" t="s">
        <v>6540</v>
      </c>
      <c r="D781" s="137" t="s">
        <v>7494</v>
      </c>
      <c r="E781" s="135">
        <v>48767650</v>
      </c>
      <c r="F781" s="135">
        <v>391373156</v>
      </c>
    </row>
    <row r="782" spans="1:6" hidden="1" x14ac:dyDescent="0.2">
      <c r="A782" s="136">
        <v>7347</v>
      </c>
      <c r="B782" s="137">
        <v>653176902</v>
      </c>
      <c r="C782" s="137" t="s">
        <v>6572</v>
      </c>
      <c r="D782" s="137" t="s">
        <v>7048</v>
      </c>
      <c r="E782" s="135">
        <v>7535604</v>
      </c>
      <c r="F782" s="135">
        <v>60926160</v>
      </c>
    </row>
    <row r="783" spans="1:6" hidden="1" x14ac:dyDescent="0.2">
      <c r="A783" s="136">
        <v>7347</v>
      </c>
      <c r="B783" s="137">
        <v>653176902</v>
      </c>
      <c r="C783" s="137" t="s">
        <v>6566</v>
      </c>
      <c r="D783" s="137" t="s">
        <v>7048</v>
      </c>
      <c r="E783" s="135">
        <v>0</v>
      </c>
      <c r="F783" s="135">
        <v>46851424</v>
      </c>
    </row>
    <row r="784" spans="1:6" hidden="1" x14ac:dyDescent="0.2">
      <c r="A784" s="136">
        <v>7347</v>
      </c>
      <c r="B784" s="137">
        <v>653176902</v>
      </c>
      <c r="C784" s="137" t="s">
        <v>6583</v>
      </c>
      <c r="D784" s="137" t="s">
        <v>7048</v>
      </c>
      <c r="E784" s="135">
        <v>0</v>
      </c>
      <c r="F784" s="135">
        <v>45517048</v>
      </c>
    </row>
    <row r="785" spans="1:6" hidden="1" x14ac:dyDescent="0.2">
      <c r="A785" s="136">
        <v>7347</v>
      </c>
      <c r="B785" s="137">
        <v>653176902</v>
      </c>
      <c r="C785" s="137" t="s">
        <v>6690</v>
      </c>
      <c r="D785" s="137" t="s">
        <v>7048</v>
      </c>
      <c r="E785" s="135">
        <v>11171520</v>
      </c>
      <c r="F785" s="135">
        <v>79441920</v>
      </c>
    </row>
    <row r="786" spans="1:6" hidden="1" x14ac:dyDescent="0.2">
      <c r="A786" s="136">
        <v>7347</v>
      </c>
      <c r="B786" s="137">
        <v>653176902</v>
      </c>
      <c r="C786" s="137" t="s">
        <v>6691</v>
      </c>
      <c r="D786" s="137" t="s">
        <v>7048</v>
      </c>
      <c r="E786" s="135">
        <v>11704236</v>
      </c>
      <c r="F786" s="135">
        <v>147505440</v>
      </c>
    </row>
    <row r="787" spans="1:6" hidden="1" x14ac:dyDescent="0.2">
      <c r="A787" s="136">
        <v>7347</v>
      </c>
      <c r="B787" s="137">
        <v>653176902</v>
      </c>
      <c r="C787" s="137" t="s">
        <v>6624</v>
      </c>
      <c r="D787" s="137" t="s">
        <v>7048</v>
      </c>
      <c r="E787" s="135">
        <v>10085400</v>
      </c>
      <c r="F787" s="135">
        <v>73313100</v>
      </c>
    </row>
    <row r="788" spans="1:6" hidden="1" x14ac:dyDescent="0.2">
      <c r="A788" s="136">
        <v>7347</v>
      </c>
      <c r="B788" s="137">
        <v>653176902</v>
      </c>
      <c r="C788" s="137" t="s">
        <v>6688</v>
      </c>
      <c r="D788" s="137" t="s">
        <v>7048</v>
      </c>
      <c r="E788" s="135">
        <v>23248140</v>
      </c>
      <c r="F788" s="135">
        <v>194838871</v>
      </c>
    </row>
    <row r="789" spans="1:6" hidden="1" x14ac:dyDescent="0.2">
      <c r="A789" s="136">
        <v>7347</v>
      </c>
      <c r="B789" s="137">
        <v>653176902</v>
      </c>
      <c r="C789" s="137" t="s">
        <v>6533</v>
      </c>
      <c r="D789" s="137" t="s">
        <v>7048</v>
      </c>
      <c r="E789" s="135">
        <v>15940104</v>
      </c>
      <c r="F789" s="135">
        <v>66698112</v>
      </c>
    </row>
    <row r="790" spans="1:6" hidden="1" x14ac:dyDescent="0.2">
      <c r="A790" s="136">
        <v>7347</v>
      </c>
      <c r="B790" s="137">
        <v>653176902</v>
      </c>
      <c r="C790" s="137" t="s">
        <v>6534</v>
      </c>
      <c r="D790" s="137" t="s">
        <v>7048</v>
      </c>
      <c r="E790" s="135">
        <v>61401984</v>
      </c>
      <c r="F790" s="135">
        <v>275450376</v>
      </c>
    </row>
    <row r="791" spans="1:6" hidden="1" x14ac:dyDescent="0.2">
      <c r="A791" s="136">
        <v>7347</v>
      </c>
      <c r="B791" s="137">
        <v>653176902</v>
      </c>
      <c r="C791" s="137" t="s">
        <v>6507</v>
      </c>
      <c r="D791" s="137" t="s">
        <v>7048</v>
      </c>
      <c r="E791" s="135">
        <v>7953492</v>
      </c>
      <c r="F791" s="135">
        <v>173571756</v>
      </c>
    </row>
    <row r="792" spans="1:6" hidden="1" x14ac:dyDescent="0.2">
      <c r="A792" s="136">
        <v>7347</v>
      </c>
      <c r="B792" s="137">
        <v>653176902</v>
      </c>
      <c r="C792" s="137" t="s">
        <v>6573</v>
      </c>
      <c r="D792" s="137" t="s">
        <v>7048</v>
      </c>
      <c r="E792" s="135">
        <v>29821752</v>
      </c>
      <c r="F792" s="135">
        <v>88663596</v>
      </c>
    </row>
    <row r="793" spans="1:6" hidden="1" x14ac:dyDescent="0.2">
      <c r="A793" s="136">
        <v>7347</v>
      </c>
      <c r="B793" s="137">
        <v>653176902</v>
      </c>
      <c r="C793" s="137" t="s">
        <v>6606</v>
      </c>
      <c r="D793" s="137" t="s">
        <v>7048</v>
      </c>
      <c r="E793" s="135">
        <v>16291800</v>
      </c>
      <c r="F793" s="135">
        <v>130334400</v>
      </c>
    </row>
    <row r="794" spans="1:6" hidden="1" x14ac:dyDescent="0.2">
      <c r="A794" s="136">
        <v>7347</v>
      </c>
      <c r="B794" s="137">
        <v>653176902</v>
      </c>
      <c r="C794" s="137" t="s">
        <v>6595</v>
      </c>
      <c r="D794" s="137" t="s">
        <v>7048</v>
      </c>
      <c r="E794" s="135">
        <v>10550880</v>
      </c>
      <c r="F794" s="135">
        <v>120661036</v>
      </c>
    </row>
    <row r="795" spans="1:6" hidden="1" x14ac:dyDescent="0.2">
      <c r="A795" s="136">
        <v>7347</v>
      </c>
      <c r="B795" s="137">
        <v>653176902</v>
      </c>
      <c r="C795" s="137" t="s">
        <v>5595</v>
      </c>
      <c r="D795" s="137" t="s">
        <v>7048</v>
      </c>
      <c r="E795" s="135">
        <v>20681062</v>
      </c>
      <c r="F795" s="135">
        <v>251524662</v>
      </c>
    </row>
    <row r="796" spans="1:6" hidden="1" x14ac:dyDescent="0.2">
      <c r="A796" s="136">
        <v>7350</v>
      </c>
      <c r="B796" s="137">
        <v>650086104</v>
      </c>
      <c r="C796" s="137" t="s">
        <v>6627</v>
      </c>
      <c r="D796" s="137" t="s">
        <v>7049</v>
      </c>
      <c r="E796" s="135">
        <v>10436062</v>
      </c>
      <c r="F796" s="135">
        <v>21491212</v>
      </c>
    </row>
    <row r="797" spans="1:6" hidden="1" x14ac:dyDescent="0.2">
      <c r="A797" s="136">
        <v>7350</v>
      </c>
      <c r="B797" s="137">
        <v>650086104</v>
      </c>
      <c r="C797" s="137" t="s">
        <v>6679</v>
      </c>
      <c r="D797" s="137" t="s">
        <v>7049</v>
      </c>
      <c r="E797" s="135">
        <v>33165450</v>
      </c>
      <c r="F797" s="135">
        <v>102945557</v>
      </c>
    </row>
    <row r="798" spans="1:6" hidden="1" x14ac:dyDescent="0.2">
      <c r="A798" s="136">
        <v>7350</v>
      </c>
      <c r="B798" s="137">
        <v>650086104</v>
      </c>
      <c r="C798" s="137" t="s">
        <v>7495</v>
      </c>
      <c r="D798" s="137" t="s">
        <v>7049</v>
      </c>
      <c r="E798" s="135">
        <v>6633090</v>
      </c>
      <c r="F798" s="135">
        <v>13266180</v>
      </c>
    </row>
    <row r="799" spans="1:6" hidden="1" x14ac:dyDescent="0.2">
      <c r="A799" s="136">
        <v>7350</v>
      </c>
      <c r="B799" s="137">
        <v>650086104</v>
      </c>
      <c r="C799" s="137" t="s">
        <v>6680</v>
      </c>
      <c r="D799" s="137" t="s">
        <v>7049</v>
      </c>
      <c r="E799" s="135">
        <v>36703096</v>
      </c>
      <c r="F799" s="135">
        <v>101972687</v>
      </c>
    </row>
    <row r="800" spans="1:6" hidden="1" x14ac:dyDescent="0.2">
      <c r="A800" s="136">
        <v>7350</v>
      </c>
      <c r="B800" s="137">
        <v>650086104</v>
      </c>
      <c r="C800" s="137" t="s">
        <v>6692</v>
      </c>
      <c r="D800" s="137" t="s">
        <v>7049</v>
      </c>
      <c r="E800" s="135">
        <v>18926417</v>
      </c>
      <c r="F800" s="135">
        <v>67745946</v>
      </c>
    </row>
    <row r="801" spans="1:6" hidden="1" x14ac:dyDescent="0.2">
      <c r="A801" s="136">
        <v>7350</v>
      </c>
      <c r="B801" s="137">
        <v>650086104</v>
      </c>
      <c r="C801" s="137" t="s">
        <v>6681</v>
      </c>
      <c r="D801" s="137" t="s">
        <v>7049</v>
      </c>
      <c r="E801" s="135">
        <v>20253036</v>
      </c>
      <c r="F801" s="135">
        <v>96047128</v>
      </c>
    </row>
    <row r="802" spans="1:6" hidden="1" x14ac:dyDescent="0.2">
      <c r="A802" s="136">
        <v>7350</v>
      </c>
      <c r="B802" s="137">
        <v>650086104</v>
      </c>
      <c r="C802" s="137" t="s">
        <v>6637</v>
      </c>
      <c r="D802" s="137" t="s">
        <v>7049</v>
      </c>
      <c r="E802" s="135">
        <v>14256721</v>
      </c>
      <c r="F802" s="135">
        <v>116064333</v>
      </c>
    </row>
    <row r="803" spans="1:6" hidden="1" x14ac:dyDescent="0.2">
      <c r="A803" s="136">
        <v>7350</v>
      </c>
      <c r="B803" s="137">
        <v>650086104</v>
      </c>
      <c r="C803" s="137" t="s">
        <v>6547</v>
      </c>
      <c r="D803" s="137" t="s">
        <v>7049</v>
      </c>
      <c r="E803" s="135">
        <v>28831828</v>
      </c>
      <c r="F803" s="135">
        <v>138587341</v>
      </c>
    </row>
    <row r="804" spans="1:6" hidden="1" x14ac:dyDescent="0.2">
      <c r="A804" s="136">
        <v>7350</v>
      </c>
      <c r="B804" s="137">
        <v>650086104</v>
      </c>
      <c r="C804" s="137" t="s">
        <v>6638</v>
      </c>
      <c r="D804" s="137" t="s">
        <v>7049</v>
      </c>
      <c r="E804" s="135">
        <v>50676808</v>
      </c>
      <c r="F804" s="135">
        <v>133634707</v>
      </c>
    </row>
    <row r="805" spans="1:6" hidden="1" x14ac:dyDescent="0.2">
      <c r="A805" s="136">
        <v>7350</v>
      </c>
      <c r="B805" s="137">
        <v>650086104</v>
      </c>
      <c r="C805" s="137" t="s">
        <v>7478</v>
      </c>
      <c r="D805" s="137" t="s">
        <v>7049</v>
      </c>
      <c r="E805" s="135">
        <v>30865979</v>
      </c>
      <c r="F805" s="135">
        <v>154860540</v>
      </c>
    </row>
    <row r="806" spans="1:6" hidden="1" x14ac:dyDescent="0.2">
      <c r="A806" s="136">
        <v>7354</v>
      </c>
      <c r="B806" s="137">
        <v>692614003</v>
      </c>
      <c r="C806" s="137" t="s">
        <v>6693</v>
      </c>
      <c r="D806" s="137" t="s">
        <v>7050</v>
      </c>
      <c r="E806" s="135">
        <v>2861840</v>
      </c>
      <c r="F806" s="135">
        <v>20115879</v>
      </c>
    </row>
    <row r="807" spans="1:6" hidden="1" x14ac:dyDescent="0.2">
      <c r="A807" s="136">
        <v>7355</v>
      </c>
      <c r="B807" s="137">
        <v>692008006</v>
      </c>
      <c r="C807" s="137" t="s">
        <v>6526</v>
      </c>
      <c r="D807" s="137" t="s">
        <v>7051</v>
      </c>
      <c r="E807" s="135">
        <v>4893746</v>
      </c>
      <c r="F807" s="135">
        <v>44043714</v>
      </c>
    </row>
    <row r="808" spans="1:6" hidden="1" x14ac:dyDescent="0.2">
      <c r="A808" s="136">
        <v>7356</v>
      </c>
      <c r="B808" s="137">
        <v>692102002</v>
      </c>
      <c r="C808" s="137" t="s">
        <v>7192</v>
      </c>
      <c r="D808" s="137" t="s">
        <v>7180</v>
      </c>
      <c r="E808" s="135">
        <v>3262498</v>
      </c>
      <c r="F808" s="135">
        <v>22932106</v>
      </c>
    </row>
    <row r="809" spans="1:6" hidden="1" x14ac:dyDescent="0.2">
      <c r="A809" s="136">
        <v>7362</v>
      </c>
      <c r="B809" s="137">
        <v>657798800</v>
      </c>
      <c r="C809" s="137" t="s">
        <v>6492</v>
      </c>
      <c r="D809" s="137" t="s">
        <v>7052</v>
      </c>
      <c r="E809" s="135">
        <v>9029898</v>
      </c>
      <c r="F809" s="135">
        <v>97269314</v>
      </c>
    </row>
    <row r="810" spans="1:6" hidden="1" x14ac:dyDescent="0.2">
      <c r="A810" s="136">
        <v>7362</v>
      </c>
      <c r="B810" s="137">
        <v>657798800</v>
      </c>
      <c r="C810" s="137" t="s">
        <v>6493</v>
      </c>
      <c r="D810" s="137" t="s">
        <v>7052</v>
      </c>
      <c r="E810" s="135">
        <v>6567199</v>
      </c>
      <c r="F810" s="135">
        <v>16828447</v>
      </c>
    </row>
    <row r="811" spans="1:6" hidden="1" x14ac:dyDescent="0.2">
      <c r="A811" s="136">
        <v>7362</v>
      </c>
      <c r="B811" s="137">
        <v>657798800</v>
      </c>
      <c r="C811" s="137" t="s">
        <v>6521</v>
      </c>
      <c r="D811" s="137" t="s">
        <v>7052</v>
      </c>
      <c r="E811" s="135">
        <v>10966709</v>
      </c>
      <c r="F811" s="135">
        <v>10966709</v>
      </c>
    </row>
    <row r="812" spans="1:6" hidden="1" x14ac:dyDescent="0.2">
      <c r="A812" s="136">
        <v>7362</v>
      </c>
      <c r="B812" s="137">
        <v>657798800</v>
      </c>
      <c r="C812" s="137" t="s">
        <v>6556</v>
      </c>
      <c r="D812" s="137" t="s">
        <v>7052</v>
      </c>
      <c r="E812" s="135">
        <v>0</v>
      </c>
      <c r="F812" s="135">
        <v>6413280</v>
      </c>
    </row>
    <row r="813" spans="1:6" hidden="1" x14ac:dyDescent="0.2">
      <c r="A813" s="136">
        <v>7362</v>
      </c>
      <c r="B813" s="137">
        <v>657798800</v>
      </c>
      <c r="C813" s="137" t="s">
        <v>171</v>
      </c>
      <c r="D813" s="137" t="s">
        <v>7052</v>
      </c>
      <c r="E813" s="135">
        <v>8208998</v>
      </c>
      <c r="F813" s="135">
        <v>62798839</v>
      </c>
    </row>
    <row r="814" spans="1:6" hidden="1" x14ac:dyDescent="0.2">
      <c r="A814" s="136">
        <v>7362</v>
      </c>
      <c r="B814" s="137">
        <v>657798800</v>
      </c>
      <c r="C814" s="137" t="s">
        <v>6566</v>
      </c>
      <c r="D814" s="137" t="s">
        <v>7052</v>
      </c>
      <c r="E814" s="135">
        <v>17589972</v>
      </c>
      <c r="F814" s="135">
        <v>134968512</v>
      </c>
    </row>
    <row r="815" spans="1:6" hidden="1" x14ac:dyDescent="0.2">
      <c r="A815" s="136">
        <v>7362</v>
      </c>
      <c r="B815" s="137">
        <v>657798800</v>
      </c>
      <c r="C815" s="137" t="s">
        <v>6583</v>
      </c>
      <c r="D815" s="137" t="s">
        <v>7052</v>
      </c>
      <c r="E815" s="135">
        <v>7054608</v>
      </c>
      <c r="F815" s="135">
        <v>59002176</v>
      </c>
    </row>
    <row r="816" spans="1:6" hidden="1" x14ac:dyDescent="0.2">
      <c r="A816" s="136">
        <v>7362</v>
      </c>
      <c r="B816" s="137">
        <v>657798800</v>
      </c>
      <c r="C816" s="137" t="s">
        <v>6584</v>
      </c>
      <c r="D816" s="137" t="s">
        <v>7052</v>
      </c>
      <c r="E816" s="135">
        <v>6413280</v>
      </c>
      <c r="F816" s="135">
        <v>50985576</v>
      </c>
    </row>
    <row r="817" spans="1:6" hidden="1" x14ac:dyDescent="0.2">
      <c r="A817" s="136">
        <v>7362</v>
      </c>
      <c r="B817" s="137">
        <v>657798800</v>
      </c>
      <c r="C817" s="137" t="s">
        <v>6585</v>
      </c>
      <c r="D817" s="137" t="s">
        <v>7052</v>
      </c>
      <c r="E817" s="135">
        <v>6413280</v>
      </c>
      <c r="F817" s="135">
        <v>51306240</v>
      </c>
    </row>
    <row r="818" spans="1:6" hidden="1" x14ac:dyDescent="0.2">
      <c r="A818" s="136">
        <v>7362</v>
      </c>
      <c r="B818" s="137">
        <v>657798800</v>
      </c>
      <c r="C818" s="137" t="s">
        <v>6528</v>
      </c>
      <c r="D818" s="137" t="s">
        <v>7052</v>
      </c>
      <c r="E818" s="135">
        <v>198605</v>
      </c>
      <c r="F818" s="135">
        <v>5163725</v>
      </c>
    </row>
    <row r="819" spans="1:6" hidden="1" x14ac:dyDescent="0.2">
      <c r="A819" s="136">
        <v>7362</v>
      </c>
      <c r="B819" s="137">
        <v>657798800</v>
      </c>
      <c r="C819" s="137" t="s">
        <v>6529</v>
      </c>
      <c r="D819" s="137" t="s">
        <v>7052</v>
      </c>
      <c r="E819" s="135">
        <v>32868060</v>
      </c>
      <c r="F819" s="135">
        <v>268395768</v>
      </c>
    </row>
    <row r="820" spans="1:6" hidden="1" x14ac:dyDescent="0.2">
      <c r="A820" s="136">
        <v>7362</v>
      </c>
      <c r="B820" s="137">
        <v>657798800</v>
      </c>
      <c r="C820" s="137" t="s">
        <v>6558</v>
      </c>
      <c r="D820" s="137" t="s">
        <v>7052</v>
      </c>
      <c r="E820" s="135">
        <v>9619920</v>
      </c>
      <c r="F820" s="135">
        <v>74714712</v>
      </c>
    </row>
    <row r="821" spans="1:6" hidden="1" x14ac:dyDescent="0.2">
      <c r="A821" s="136">
        <v>7362</v>
      </c>
      <c r="B821" s="137">
        <v>657798800</v>
      </c>
      <c r="C821" s="137" t="s">
        <v>6533</v>
      </c>
      <c r="D821" s="137" t="s">
        <v>7052</v>
      </c>
      <c r="E821" s="135">
        <v>5611620</v>
      </c>
      <c r="F821" s="135">
        <v>50183916</v>
      </c>
    </row>
    <row r="822" spans="1:6" hidden="1" x14ac:dyDescent="0.2">
      <c r="A822" s="136">
        <v>7362</v>
      </c>
      <c r="B822" s="137">
        <v>657798800</v>
      </c>
      <c r="C822" s="137" t="s">
        <v>6537</v>
      </c>
      <c r="D822" s="137" t="s">
        <v>7052</v>
      </c>
      <c r="E822" s="135">
        <v>21644820</v>
      </c>
      <c r="F822" s="135">
        <v>188069436</v>
      </c>
    </row>
    <row r="823" spans="1:6" hidden="1" x14ac:dyDescent="0.2">
      <c r="A823" s="136">
        <v>7362</v>
      </c>
      <c r="B823" s="137">
        <v>657798800</v>
      </c>
      <c r="C823" s="137" t="s">
        <v>6538</v>
      </c>
      <c r="D823" s="137" t="s">
        <v>7052</v>
      </c>
      <c r="E823" s="135">
        <v>5611620</v>
      </c>
      <c r="F823" s="135">
        <v>46656612</v>
      </c>
    </row>
    <row r="824" spans="1:6" hidden="1" x14ac:dyDescent="0.2">
      <c r="A824" s="136">
        <v>7362</v>
      </c>
      <c r="B824" s="137">
        <v>657798800</v>
      </c>
      <c r="C824" s="137" t="s">
        <v>6575</v>
      </c>
      <c r="D824" s="137" t="s">
        <v>7052</v>
      </c>
      <c r="E824" s="135">
        <v>7054608</v>
      </c>
      <c r="F824" s="135">
        <v>63651804</v>
      </c>
    </row>
    <row r="825" spans="1:6" hidden="1" x14ac:dyDescent="0.2">
      <c r="A825" s="136">
        <v>7362</v>
      </c>
      <c r="B825" s="137">
        <v>657798800</v>
      </c>
      <c r="C825" s="137" t="s">
        <v>181</v>
      </c>
      <c r="D825" s="137" t="s">
        <v>7052</v>
      </c>
      <c r="E825" s="135">
        <v>35641804</v>
      </c>
      <c r="F825" s="135">
        <v>157372227</v>
      </c>
    </row>
    <row r="826" spans="1:6" hidden="1" x14ac:dyDescent="0.2">
      <c r="A826" s="136">
        <v>7362</v>
      </c>
      <c r="B826" s="137">
        <v>657798800</v>
      </c>
      <c r="C826" s="137" t="s">
        <v>6498</v>
      </c>
      <c r="D826" s="137" t="s">
        <v>7052</v>
      </c>
      <c r="E826" s="135">
        <v>9930240</v>
      </c>
      <c r="F826" s="135">
        <v>9930240</v>
      </c>
    </row>
    <row r="827" spans="1:6" hidden="1" x14ac:dyDescent="0.2">
      <c r="A827" s="136">
        <v>7362</v>
      </c>
      <c r="B827" s="137">
        <v>657798800</v>
      </c>
      <c r="C827" s="137" t="s">
        <v>7476</v>
      </c>
      <c r="D827" s="137" t="s">
        <v>7052</v>
      </c>
      <c r="E827" s="135">
        <v>25053168</v>
      </c>
      <c r="F827" s="135">
        <v>70266792</v>
      </c>
    </row>
    <row r="828" spans="1:6" hidden="1" x14ac:dyDescent="0.2">
      <c r="A828" s="136">
        <v>7367</v>
      </c>
      <c r="B828" s="137">
        <v>655778705</v>
      </c>
      <c r="C828" s="137" t="s">
        <v>6694</v>
      </c>
      <c r="D828" s="137" t="s">
        <v>7053</v>
      </c>
      <c r="E828" s="135">
        <v>12645540</v>
      </c>
      <c r="F828" s="135">
        <v>73468260</v>
      </c>
    </row>
    <row r="829" spans="1:6" hidden="1" x14ac:dyDescent="0.2">
      <c r="A829" s="136">
        <v>7369</v>
      </c>
      <c r="B829" s="137">
        <v>653823304</v>
      </c>
      <c r="C829" s="137" t="s">
        <v>6534</v>
      </c>
      <c r="D829" s="137" t="s">
        <v>7054</v>
      </c>
      <c r="E829" s="135">
        <v>0</v>
      </c>
      <c r="F829" s="135">
        <v>53871552</v>
      </c>
    </row>
    <row r="830" spans="1:6" hidden="1" x14ac:dyDescent="0.2">
      <c r="A830" s="136">
        <v>7369</v>
      </c>
      <c r="B830" s="137">
        <v>653823304</v>
      </c>
      <c r="C830" s="137" t="s">
        <v>5595</v>
      </c>
      <c r="D830" s="137" t="s">
        <v>7054</v>
      </c>
      <c r="E830" s="135">
        <v>0</v>
      </c>
      <c r="F830" s="135">
        <v>54352548</v>
      </c>
    </row>
    <row r="831" spans="1:6" hidden="1" x14ac:dyDescent="0.2">
      <c r="A831" s="136">
        <v>7369</v>
      </c>
      <c r="B831" s="137">
        <v>653823304</v>
      </c>
      <c r="C831" s="137" t="s">
        <v>6498</v>
      </c>
      <c r="D831" s="137" t="s">
        <v>7054</v>
      </c>
      <c r="E831" s="135">
        <v>0</v>
      </c>
      <c r="F831" s="135">
        <v>68347980</v>
      </c>
    </row>
    <row r="832" spans="1:6" hidden="1" x14ac:dyDescent="0.2">
      <c r="A832" s="136">
        <v>7369</v>
      </c>
      <c r="B832" s="137">
        <v>653823304</v>
      </c>
      <c r="C832" s="137" t="s">
        <v>7476</v>
      </c>
      <c r="D832" s="137" t="s">
        <v>7054</v>
      </c>
      <c r="E832" s="135">
        <v>0</v>
      </c>
      <c r="F832" s="135">
        <v>15516000</v>
      </c>
    </row>
    <row r="833" spans="1:6" hidden="1" x14ac:dyDescent="0.2">
      <c r="A833" s="136">
        <v>7376</v>
      </c>
      <c r="B833" s="137">
        <v>719991009</v>
      </c>
      <c r="C833" s="137" t="s">
        <v>6538</v>
      </c>
      <c r="D833" s="137" t="s">
        <v>7055</v>
      </c>
      <c r="E833" s="135">
        <v>17514505</v>
      </c>
      <c r="F833" s="135">
        <v>185649487</v>
      </c>
    </row>
    <row r="834" spans="1:6" hidden="1" x14ac:dyDescent="0.2">
      <c r="A834" s="136">
        <v>7379</v>
      </c>
      <c r="B834" s="137">
        <v>735972006</v>
      </c>
      <c r="C834" s="137" t="s">
        <v>6515</v>
      </c>
      <c r="D834" s="137" t="s">
        <v>7056</v>
      </c>
      <c r="E834" s="135">
        <v>36061874</v>
      </c>
      <c r="F834" s="135">
        <v>294324132</v>
      </c>
    </row>
    <row r="835" spans="1:6" hidden="1" x14ac:dyDescent="0.2">
      <c r="A835" s="136">
        <v>7379</v>
      </c>
      <c r="B835" s="137">
        <v>735972006</v>
      </c>
      <c r="C835" s="137" t="s">
        <v>211</v>
      </c>
      <c r="D835" s="137" t="s">
        <v>7056</v>
      </c>
      <c r="E835" s="135">
        <v>26757343</v>
      </c>
      <c r="F835" s="135">
        <v>187580437</v>
      </c>
    </row>
    <row r="836" spans="1:6" hidden="1" x14ac:dyDescent="0.2">
      <c r="A836" s="136">
        <v>7379</v>
      </c>
      <c r="B836" s="137">
        <v>735972006</v>
      </c>
      <c r="C836" s="137" t="s">
        <v>6492</v>
      </c>
      <c r="D836" s="137" t="s">
        <v>7056</v>
      </c>
      <c r="E836" s="135">
        <v>32740663</v>
      </c>
      <c r="F836" s="135">
        <v>398648408</v>
      </c>
    </row>
    <row r="837" spans="1:6" hidden="1" x14ac:dyDescent="0.2">
      <c r="A837" s="136">
        <v>7379</v>
      </c>
      <c r="B837" s="137">
        <v>735972006</v>
      </c>
      <c r="C837" s="137" t="s">
        <v>6509</v>
      </c>
      <c r="D837" s="137" t="s">
        <v>7056</v>
      </c>
      <c r="E837" s="135">
        <v>21910173</v>
      </c>
      <c r="F837" s="135">
        <v>146289440</v>
      </c>
    </row>
    <row r="838" spans="1:6" hidden="1" x14ac:dyDescent="0.2">
      <c r="A838" s="136">
        <v>7379</v>
      </c>
      <c r="B838" s="137">
        <v>735972006</v>
      </c>
      <c r="C838" s="137" t="s">
        <v>148</v>
      </c>
      <c r="D838" s="137" t="s">
        <v>7056</v>
      </c>
      <c r="E838" s="135">
        <v>39081305</v>
      </c>
      <c r="F838" s="135">
        <v>321412658.2350769</v>
      </c>
    </row>
    <row r="839" spans="1:6" hidden="1" x14ac:dyDescent="0.2">
      <c r="A839" s="136">
        <v>7379</v>
      </c>
      <c r="B839" s="137">
        <v>735972006</v>
      </c>
      <c r="C839" s="137" t="s">
        <v>6522</v>
      </c>
      <c r="D839" s="137" t="s">
        <v>7056</v>
      </c>
      <c r="E839" s="135">
        <v>40822729</v>
      </c>
      <c r="F839" s="135">
        <v>298701333</v>
      </c>
    </row>
    <row r="840" spans="1:6" hidden="1" x14ac:dyDescent="0.2">
      <c r="A840" s="136">
        <v>7379</v>
      </c>
      <c r="B840" s="137">
        <v>735972006</v>
      </c>
      <c r="C840" s="137" t="s">
        <v>6557</v>
      </c>
      <c r="D840" s="137" t="s">
        <v>7056</v>
      </c>
      <c r="E840" s="135">
        <v>36753567</v>
      </c>
      <c r="F840" s="135">
        <v>304051294</v>
      </c>
    </row>
    <row r="841" spans="1:6" hidden="1" x14ac:dyDescent="0.2">
      <c r="A841" s="136">
        <v>7379</v>
      </c>
      <c r="B841" s="137">
        <v>735972006</v>
      </c>
      <c r="C841" s="137" t="s">
        <v>6655</v>
      </c>
      <c r="D841" s="137" t="s">
        <v>7056</v>
      </c>
      <c r="E841" s="135">
        <v>26489786</v>
      </c>
      <c r="F841" s="135">
        <v>183306267</v>
      </c>
    </row>
    <row r="842" spans="1:6" hidden="1" x14ac:dyDescent="0.2">
      <c r="A842" s="136">
        <v>7379</v>
      </c>
      <c r="B842" s="137">
        <v>735972006</v>
      </c>
      <c r="C842" s="137" t="s">
        <v>6625</v>
      </c>
      <c r="D842" s="137" t="s">
        <v>7056</v>
      </c>
      <c r="E842" s="135">
        <v>61577218</v>
      </c>
      <c r="F842" s="135">
        <v>430281886</v>
      </c>
    </row>
    <row r="843" spans="1:6" hidden="1" x14ac:dyDescent="0.2">
      <c r="A843" s="136">
        <v>7379</v>
      </c>
      <c r="B843" s="137">
        <v>735972006</v>
      </c>
      <c r="C843" s="137" t="s">
        <v>6496</v>
      </c>
      <c r="D843" s="137" t="s">
        <v>7056</v>
      </c>
      <c r="E843" s="135">
        <v>31067481</v>
      </c>
      <c r="F843" s="135">
        <v>329925334</v>
      </c>
    </row>
    <row r="844" spans="1:6" hidden="1" x14ac:dyDescent="0.2">
      <c r="A844" s="136">
        <v>7379</v>
      </c>
      <c r="B844" s="137">
        <v>735972006</v>
      </c>
      <c r="C844" s="137" t="s">
        <v>7481</v>
      </c>
      <c r="D844" s="137" t="s">
        <v>7056</v>
      </c>
      <c r="E844" s="135">
        <v>17813202</v>
      </c>
      <c r="F844" s="135">
        <v>116226841</v>
      </c>
    </row>
    <row r="845" spans="1:6" hidden="1" x14ac:dyDescent="0.2">
      <c r="A845" s="136">
        <v>7381</v>
      </c>
      <c r="B845" s="137">
        <v>658279203</v>
      </c>
      <c r="C845" s="137" t="s">
        <v>6578</v>
      </c>
      <c r="D845" s="137" t="s">
        <v>7057</v>
      </c>
      <c r="E845" s="135">
        <v>33078388</v>
      </c>
      <c r="F845" s="135">
        <v>168648738</v>
      </c>
    </row>
    <row r="846" spans="1:6" hidden="1" x14ac:dyDescent="0.2">
      <c r="A846" s="136">
        <v>7381</v>
      </c>
      <c r="B846" s="137">
        <v>658279203</v>
      </c>
      <c r="C846" s="137" t="s">
        <v>7199</v>
      </c>
      <c r="D846" s="137" t="s">
        <v>7057</v>
      </c>
      <c r="E846" s="135">
        <v>0</v>
      </c>
      <c r="F846" s="135">
        <v>172602969</v>
      </c>
    </row>
    <row r="847" spans="1:6" hidden="1" x14ac:dyDescent="0.2">
      <c r="A847" s="136">
        <v>7386</v>
      </c>
      <c r="B847" s="137">
        <v>690502003</v>
      </c>
      <c r="C847" s="137" t="s">
        <v>6630</v>
      </c>
      <c r="D847" s="137" t="s">
        <v>7058</v>
      </c>
      <c r="E847" s="135">
        <v>2861839</v>
      </c>
      <c r="F847" s="135">
        <v>18457422</v>
      </c>
    </row>
    <row r="848" spans="1:6" hidden="1" x14ac:dyDescent="0.2">
      <c r="A848" s="136">
        <v>7388</v>
      </c>
      <c r="B848" s="137">
        <v>713394009</v>
      </c>
      <c r="C848" s="137" t="s">
        <v>211</v>
      </c>
      <c r="D848" s="137" t="s">
        <v>7059</v>
      </c>
      <c r="E848" s="135">
        <v>18847166</v>
      </c>
      <c r="F848" s="135">
        <v>127599762</v>
      </c>
    </row>
    <row r="849" spans="1:6" hidden="1" x14ac:dyDescent="0.2">
      <c r="A849" s="136">
        <v>7388</v>
      </c>
      <c r="B849" s="137">
        <v>713394009</v>
      </c>
      <c r="C849" s="137" t="s">
        <v>6672</v>
      </c>
      <c r="D849" s="137" t="s">
        <v>7059</v>
      </c>
      <c r="E849" s="135">
        <v>20139417</v>
      </c>
      <c r="F849" s="135">
        <v>245378243</v>
      </c>
    </row>
    <row r="850" spans="1:6" hidden="1" x14ac:dyDescent="0.2">
      <c r="A850" s="136">
        <v>7388</v>
      </c>
      <c r="B850" s="137">
        <v>713394009</v>
      </c>
      <c r="C850" s="137" t="s">
        <v>181</v>
      </c>
      <c r="D850" s="137" t="s">
        <v>7059</v>
      </c>
      <c r="E850" s="135">
        <v>29409832</v>
      </c>
      <c r="F850" s="135">
        <v>200858316</v>
      </c>
    </row>
    <row r="851" spans="1:6" hidden="1" x14ac:dyDescent="0.2">
      <c r="A851" s="136">
        <v>7388</v>
      </c>
      <c r="B851" s="137">
        <v>713394009</v>
      </c>
      <c r="C851" s="137" t="s">
        <v>6499</v>
      </c>
      <c r="D851" s="137" t="s">
        <v>7059</v>
      </c>
      <c r="E851" s="135">
        <v>37178002</v>
      </c>
      <c r="F851" s="135">
        <v>350916730</v>
      </c>
    </row>
    <row r="852" spans="1:6" hidden="1" x14ac:dyDescent="0.2">
      <c r="A852" s="136">
        <v>7388</v>
      </c>
      <c r="B852" s="137">
        <v>713394009</v>
      </c>
      <c r="C852" s="137" t="s">
        <v>6591</v>
      </c>
      <c r="D852" s="137" t="s">
        <v>7059</v>
      </c>
      <c r="E852" s="135">
        <v>6442244</v>
      </c>
      <c r="F852" s="135">
        <v>32640699</v>
      </c>
    </row>
    <row r="853" spans="1:6" hidden="1" x14ac:dyDescent="0.2">
      <c r="A853" s="136">
        <v>7390</v>
      </c>
      <c r="B853" s="137">
        <v>691303004</v>
      </c>
      <c r="C853" s="137" t="s">
        <v>6599</v>
      </c>
      <c r="D853" s="137" t="s">
        <v>7181</v>
      </c>
      <c r="E853" s="135">
        <v>6224502</v>
      </c>
      <c r="F853" s="135">
        <v>37036590</v>
      </c>
    </row>
    <row r="854" spans="1:6" hidden="1" x14ac:dyDescent="0.2">
      <c r="A854" s="136">
        <v>7395</v>
      </c>
      <c r="B854" s="137">
        <v>692551001</v>
      </c>
      <c r="C854" s="137" t="s">
        <v>6600</v>
      </c>
      <c r="D854" s="137" t="s">
        <v>7060</v>
      </c>
      <c r="E854" s="135">
        <v>19460512</v>
      </c>
      <c r="F854" s="135">
        <v>87572304</v>
      </c>
    </row>
    <row r="855" spans="1:6" hidden="1" x14ac:dyDescent="0.2">
      <c r="A855" s="136">
        <v>7411</v>
      </c>
      <c r="B855" s="137">
        <v>690901005</v>
      </c>
      <c r="C855" s="137" t="s">
        <v>6541</v>
      </c>
      <c r="D855" s="137" t="s">
        <v>7061</v>
      </c>
      <c r="E855" s="135">
        <v>5008220</v>
      </c>
      <c r="F855" s="135">
        <v>35202790</v>
      </c>
    </row>
    <row r="856" spans="1:6" hidden="1" x14ac:dyDescent="0.2">
      <c r="A856" s="136">
        <v>7412</v>
      </c>
      <c r="B856" s="137" t="s">
        <v>6432</v>
      </c>
      <c r="C856" s="137" t="s">
        <v>6492</v>
      </c>
      <c r="D856" s="137" t="s">
        <v>7062</v>
      </c>
      <c r="E856" s="135">
        <v>34477794</v>
      </c>
      <c r="F856" s="135">
        <v>159699621</v>
      </c>
    </row>
    <row r="857" spans="1:6" hidden="1" x14ac:dyDescent="0.2">
      <c r="A857" s="136">
        <v>7418</v>
      </c>
      <c r="B857" s="137">
        <v>690712008</v>
      </c>
      <c r="C857" s="137" t="s">
        <v>6538</v>
      </c>
      <c r="D857" s="137" t="s">
        <v>7063</v>
      </c>
      <c r="E857" s="135">
        <v>7154600</v>
      </c>
      <c r="F857" s="135">
        <v>43135100</v>
      </c>
    </row>
    <row r="858" spans="1:6" hidden="1" x14ac:dyDescent="0.2">
      <c r="A858" s="136">
        <v>7423</v>
      </c>
      <c r="B858" s="137">
        <v>690612003</v>
      </c>
      <c r="C858" s="137" t="s">
        <v>6633</v>
      </c>
      <c r="D858" s="137" t="s">
        <v>7064</v>
      </c>
      <c r="E858" s="135">
        <v>2861840</v>
      </c>
      <c r="F858" s="135">
        <v>20032880</v>
      </c>
    </row>
    <row r="859" spans="1:6" hidden="1" x14ac:dyDescent="0.2">
      <c r="A859" s="136">
        <v>7425</v>
      </c>
      <c r="B859" s="137">
        <v>692665007</v>
      </c>
      <c r="C859" s="137" t="s">
        <v>6661</v>
      </c>
      <c r="D859" s="137" t="s">
        <v>7065</v>
      </c>
      <c r="E859" s="135">
        <v>3262498</v>
      </c>
      <c r="F859" s="135">
        <v>22932106</v>
      </c>
    </row>
    <row r="860" spans="1:6" hidden="1" x14ac:dyDescent="0.2">
      <c r="A860" s="136">
        <v>7436</v>
      </c>
      <c r="B860" s="137">
        <v>692012003</v>
      </c>
      <c r="C860" s="137" t="s">
        <v>6532</v>
      </c>
      <c r="D860" s="137" t="s">
        <v>7066</v>
      </c>
      <c r="E860" s="135">
        <v>0</v>
      </c>
      <c r="F860" s="135">
        <v>34256222</v>
      </c>
    </row>
    <row r="861" spans="1:6" hidden="1" x14ac:dyDescent="0.2">
      <c r="A861" s="136">
        <v>7436</v>
      </c>
      <c r="B861" s="137">
        <v>692012003</v>
      </c>
      <c r="C861" s="137" t="s">
        <v>6545</v>
      </c>
      <c r="D861" s="137" t="s">
        <v>7066</v>
      </c>
      <c r="E861" s="135">
        <v>4893746</v>
      </c>
      <c r="F861" s="135">
        <v>9787492</v>
      </c>
    </row>
    <row r="862" spans="1:6" hidden="1" x14ac:dyDescent="0.2">
      <c r="A862" s="136">
        <v>7446</v>
      </c>
      <c r="B862" s="137">
        <v>712341009</v>
      </c>
      <c r="C862" s="137" t="s">
        <v>7482</v>
      </c>
      <c r="D862" s="137" t="s">
        <v>7067</v>
      </c>
      <c r="E862" s="135">
        <v>0</v>
      </c>
      <c r="F862" s="135">
        <v>134037552</v>
      </c>
    </row>
    <row r="863" spans="1:6" hidden="1" x14ac:dyDescent="0.2">
      <c r="A863" s="136">
        <v>7450</v>
      </c>
      <c r="B863" s="137">
        <v>692313003</v>
      </c>
      <c r="C863" s="137" t="s">
        <v>6695</v>
      </c>
      <c r="D863" s="137" t="s">
        <v>7068</v>
      </c>
      <c r="E863" s="135">
        <v>22643843</v>
      </c>
      <c r="F863" s="135">
        <v>165319664</v>
      </c>
    </row>
    <row r="864" spans="1:6" hidden="1" x14ac:dyDescent="0.2">
      <c r="A864" s="136">
        <v>7451</v>
      </c>
      <c r="B864" s="137">
        <v>691408000</v>
      </c>
      <c r="C864" s="137" t="s">
        <v>6692</v>
      </c>
      <c r="D864" s="137" t="s">
        <v>7069</v>
      </c>
      <c r="E864" s="135">
        <v>4893746</v>
      </c>
      <c r="F864" s="135">
        <v>34398152</v>
      </c>
    </row>
    <row r="865" spans="1:6" hidden="1" x14ac:dyDescent="0.2">
      <c r="A865" s="136">
        <v>7452</v>
      </c>
      <c r="B865" s="137">
        <v>650401387</v>
      </c>
      <c r="C865" s="137" t="s">
        <v>6622</v>
      </c>
      <c r="D865" s="137" t="s">
        <v>7070</v>
      </c>
      <c r="E865" s="135">
        <v>20483189</v>
      </c>
      <c r="F865" s="135">
        <v>143342003</v>
      </c>
    </row>
    <row r="866" spans="1:6" hidden="1" x14ac:dyDescent="0.2">
      <c r="A866" s="136">
        <v>7458</v>
      </c>
      <c r="B866" s="137" t="s">
        <v>6453</v>
      </c>
      <c r="C866" s="137" t="s">
        <v>7479</v>
      </c>
      <c r="D866" s="137" t="s">
        <v>7496</v>
      </c>
      <c r="E866" s="135">
        <v>5008220</v>
      </c>
      <c r="F866" s="135">
        <v>40065760</v>
      </c>
    </row>
    <row r="867" spans="1:6" hidden="1" x14ac:dyDescent="0.2">
      <c r="A867" s="136">
        <v>7459</v>
      </c>
      <c r="B867" s="137">
        <v>650447174</v>
      </c>
      <c r="C867" s="137" t="s">
        <v>6561</v>
      </c>
      <c r="D867" s="137" t="s">
        <v>7071</v>
      </c>
      <c r="E867" s="135">
        <v>7638525</v>
      </c>
      <c r="F867" s="135">
        <v>46654679</v>
      </c>
    </row>
    <row r="868" spans="1:6" hidden="1" x14ac:dyDescent="0.2">
      <c r="A868" s="136">
        <v>7459</v>
      </c>
      <c r="B868" s="137">
        <v>650447174</v>
      </c>
      <c r="C868" s="137" t="s">
        <v>6514</v>
      </c>
      <c r="D868" s="137" t="s">
        <v>7071</v>
      </c>
      <c r="E868" s="135">
        <v>22298975</v>
      </c>
      <c r="F868" s="135">
        <v>103452622</v>
      </c>
    </row>
    <row r="869" spans="1:6" hidden="1" x14ac:dyDescent="0.2">
      <c r="A869" s="136">
        <v>7460</v>
      </c>
      <c r="B869" s="137">
        <v>690504006</v>
      </c>
      <c r="C869" s="137" t="s">
        <v>6696</v>
      </c>
      <c r="D869" s="137" t="s">
        <v>7072</v>
      </c>
      <c r="E869" s="135">
        <v>3577299</v>
      </c>
      <c r="F869" s="135">
        <v>25144849</v>
      </c>
    </row>
    <row r="870" spans="1:6" hidden="1" x14ac:dyDescent="0.2">
      <c r="A870" s="136">
        <v>7462</v>
      </c>
      <c r="B870" s="137">
        <v>650213203</v>
      </c>
      <c r="C870" s="137" t="s">
        <v>6522</v>
      </c>
      <c r="D870" s="137" t="s">
        <v>7073</v>
      </c>
      <c r="E870" s="135">
        <v>107555728</v>
      </c>
      <c r="F870" s="135">
        <v>331713629</v>
      </c>
    </row>
    <row r="871" spans="1:6" hidden="1" x14ac:dyDescent="0.2">
      <c r="A871" s="136">
        <v>7462</v>
      </c>
      <c r="B871" s="137">
        <v>650213203</v>
      </c>
      <c r="C871" s="137" t="s">
        <v>6599</v>
      </c>
      <c r="D871" s="137" t="s">
        <v>7073</v>
      </c>
      <c r="E871" s="135">
        <v>15710812</v>
      </c>
      <c r="F871" s="135">
        <v>90236272</v>
      </c>
    </row>
    <row r="872" spans="1:6" hidden="1" x14ac:dyDescent="0.2">
      <c r="A872" s="136">
        <v>7462</v>
      </c>
      <c r="B872" s="137">
        <v>650213203</v>
      </c>
      <c r="C872" s="137" t="s">
        <v>6508</v>
      </c>
      <c r="D872" s="137" t="s">
        <v>7073</v>
      </c>
      <c r="E872" s="135">
        <v>50312104</v>
      </c>
      <c r="F872" s="135">
        <v>426136574</v>
      </c>
    </row>
    <row r="873" spans="1:6" hidden="1" x14ac:dyDescent="0.2">
      <c r="A873" s="136">
        <v>7463</v>
      </c>
      <c r="B873" s="137">
        <v>714555006</v>
      </c>
      <c r="C873" s="137" t="s">
        <v>6555</v>
      </c>
      <c r="D873" s="137" t="s">
        <v>7074</v>
      </c>
      <c r="E873" s="135">
        <v>0</v>
      </c>
      <c r="F873" s="135">
        <v>78091499</v>
      </c>
    </row>
    <row r="874" spans="1:6" hidden="1" x14ac:dyDescent="0.2">
      <c r="A874" s="136">
        <v>7473</v>
      </c>
      <c r="B874" s="137">
        <v>650587340</v>
      </c>
      <c r="C874" s="137" t="s">
        <v>6618</v>
      </c>
      <c r="D874" s="137" t="s">
        <v>7075</v>
      </c>
      <c r="E874" s="135">
        <v>5501352</v>
      </c>
      <c r="F874" s="135">
        <v>71789015</v>
      </c>
    </row>
    <row r="875" spans="1:6" hidden="1" x14ac:dyDescent="0.2">
      <c r="A875" s="136">
        <v>7473</v>
      </c>
      <c r="B875" s="137">
        <v>650587340</v>
      </c>
      <c r="C875" s="137" t="s">
        <v>6515</v>
      </c>
      <c r="D875" s="137" t="s">
        <v>7075</v>
      </c>
      <c r="E875" s="135">
        <v>15805284</v>
      </c>
      <c r="F875" s="135">
        <v>103176663</v>
      </c>
    </row>
    <row r="876" spans="1:6" hidden="1" x14ac:dyDescent="0.2">
      <c r="A876" s="136">
        <v>7473</v>
      </c>
      <c r="B876" s="137">
        <v>650587340</v>
      </c>
      <c r="C876" s="137" t="s">
        <v>211</v>
      </c>
      <c r="D876" s="137" t="s">
        <v>7075</v>
      </c>
      <c r="E876" s="135">
        <v>11651440</v>
      </c>
      <c r="F876" s="135">
        <v>33321888</v>
      </c>
    </row>
    <row r="877" spans="1:6" hidden="1" x14ac:dyDescent="0.2">
      <c r="A877" s="136">
        <v>7473</v>
      </c>
      <c r="B877" s="137">
        <v>650587340</v>
      </c>
      <c r="C877" s="137" t="s">
        <v>6509</v>
      </c>
      <c r="D877" s="137" t="s">
        <v>7075</v>
      </c>
      <c r="E877" s="135">
        <v>16417996</v>
      </c>
      <c r="F877" s="135">
        <v>175056889</v>
      </c>
    </row>
    <row r="878" spans="1:6" hidden="1" x14ac:dyDescent="0.2">
      <c r="A878" s="136">
        <v>7473</v>
      </c>
      <c r="B878" s="137">
        <v>650587340</v>
      </c>
      <c r="C878" s="137" t="s">
        <v>6697</v>
      </c>
      <c r="D878" s="137" t="s">
        <v>7075</v>
      </c>
      <c r="E878" s="135">
        <v>2826581</v>
      </c>
      <c r="F878" s="135">
        <v>20100125</v>
      </c>
    </row>
    <row r="879" spans="1:6" hidden="1" x14ac:dyDescent="0.2">
      <c r="A879" s="136">
        <v>7473</v>
      </c>
      <c r="B879" s="137">
        <v>650587340</v>
      </c>
      <c r="C879" s="137" t="s">
        <v>6501</v>
      </c>
      <c r="D879" s="137" t="s">
        <v>7075</v>
      </c>
      <c r="E879" s="135">
        <v>17912291</v>
      </c>
      <c r="F879" s="135">
        <v>135621584</v>
      </c>
    </row>
    <row r="880" spans="1:6" hidden="1" x14ac:dyDescent="0.2">
      <c r="A880" s="136">
        <v>7473</v>
      </c>
      <c r="B880" s="137">
        <v>650587340</v>
      </c>
      <c r="C880" s="137" t="s">
        <v>171</v>
      </c>
      <c r="D880" s="137" t="s">
        <v>7075</v>
      </c>
      <c r="E880" s="135">
        <v>21548621</v>
      </c>
      <c r="F880" s="135">
        <v>191812881</v>
      </c>
    </row>
    <row r="881" spans="1:6" hidden="1" x14ac:dyDescent="0.2">
      <c r="A881" s="136">
        <v>7473</v>
      </c>
      <c r="B881" s="137">
        <v>650587340</v>
      </c>
      <c r="C881" s="137" t="s">
        <v>6548</v>
      </c>
      <c r="D881" s="137" t="s">
        <v>7075</v>
      </c>
      <c r="E881" s="135">
        <v>7535604</v>
      </c>
      <c r="F881" s="135">
        <v>79395372</v>
      </c>
    </row>
    <row r="882" spans="1:6" hidden="1" x14ac:dyDescent="0.2">
      <c r="A882" s="136">
        <v>7473</v>
      </c>
      <c r="B882" s="137">
        <v>650587340</v>
      </c>
      <c r="C882" s="137" t="s">
        <v>6655</v>
      </c>
      <c r="D882" s="137" t="s">
        <v>7075</v>
      </c>
      <c r="E882" s="135">
        <v>6456208</v>
      </c>
      <c r="F882" s="135">
        <v>15300328</v>
      </c>
    </row>
    <row r="883" spans="1:6" hidden="1" x14ac:dyDescent="0.2">
      <c r="A883" s="136">
        <v>7473</v>
      </c>
      <c r="B883" s="137">
        <v>650587340</v>
      </c>
      <c r="C883" s="137" t="s">
        <v>6535</v>
      </c>
      <c r="D883" s="137" t="s">
        <v>7075</v>
      </c>
      <c r="E883" s="135">
        <v>15282638</v>
      </c>
      <c r="F883" s="135">
        <v>178379917</v>
      </c>
    </row>
    <row r="884" spans="1:6" hidden="1" x14ac:dyDescent="0.2">
      <c r="A884" s="136">
        <v>7473</v>
      </c>
      <c r="B884" s="137">
        <v>650587340</v>
      </c>
      <c r="C884" s="137" t="s">
        <v>6538</v>
      </c>
      <c r="D884" s="137" t="s">
        <v>7075</v>
      </c>
      <c r="E884" s="135">
        <v>10581912</v>
      </c>
      <c r="F884" s="135">
        <v>76746786</v>
      </c>
    </row>
    <row r="885" spans="1:6" hidden="1" x14ac:dyDescent="0.2">
      <c r="A885" s="136">
        <v>7473</v>
      </c>
      <c r="B885" s="137">
        <v>650587340</v>
      </c>
      <c r="C885" s="137" t="s">
        <v>6508</v>
      </c>
      <c r="D885" s="137" t="s">
        <v>7075</v>
      </c>
      <c r="E885" s="135">
        <v>6413280</v>
      </c>
      <c r="F885" s="135">
        <v>51306240</v>
      </c>
    </row>
    <row r="886" spans="1:6" hidden="1" x14ac:dyDescent="0.2">
      <c r="A886" s="136">
        <v>7473</v>
      </c>
      <c r="B886" s="137">
        <v>650587340</v>
      </c>
      <c r="C886" s="137" t="s">
        <v>181</v>
      </c>
      <c r="D886" s="137" t="s">
        <v>7075</v>
      </c>
      <c r="E886" s="135">
        <v>27599550</v>
      </c>
      <c r="F886" s="135">
        <v>179467626</v>
      </c>
    </row>
    <row r="887" spans="1:6" hidden="1" x14ac:dyDescent="0.2">
      <c r="A887" s="136">
        <v>7475</v>
      </c>
      <c r="B887" s="137">
        <v>690701006</v>
      </c>
      <c r="C887" s="137" t="s">
        <v>5595</v>
      </c>
      <c r="D887" s="137" t="s">
        <v>7076</v>
      </c>
      <c r="E887" s="135">
        <v>5723680</v>
      </c>
      <c r="F887" s="135">
        <v>40231760</v>
      </c>
    </row>
    <row r="888" spans="1:6" hidden="1" x14ac:dyDescent="0.2">
      <c r="A888" s="136">
        <v>7476</v>
      </c>
      <c r="B888" s="137">
        <v>690411008</v>
      </c>
      <c r="C888" s="137" t="s">
        <v>6610</v>
      </c>
      <c r="D888" s="137" t="s">
        <v>6854</v>
      </c>
      <c r="E888" s="135">
        <v>6405108</v>
      </c>
      <c r="F888" s="135">
        <v>51754534</v>
      </c>
    </row>
    <row r="889" spans="1:6" hidden="1" x14ac:dyDescent="0.2">
      <c r="A889" s="136">
        <v>7478</v>
      </c>
      <c r="B889" s="137">
        <v>650450957</v>
      </c>
      <c r="C889" s="137" t="s">
        <v>70</v>
      </c>
      <c r="D889" s="137" t="s">
        <v>7077</v>
      </c>
      <c r="E889" s="135">
        <v>11394261</v>
      </c>
      <c r="F889" s="135">
        <v>76079237</v>
      </c>
    </row>
    <row r="890" spans="1:6" hidden="1" x14ac:dyDescent="0.2">
      <c r="A890" s="136">
        <v>7480</v>
      </c>
      <c r="B890" s="137">
        <v>691602001</v>
      </c>
      <c r="C890" s="137" t="s">
        <v>6511</v>
      </c>
      <c r="D890" s="137" t="s">
        <v>7078</v>
      </c>
      <c r="E890" s="135">
        <v>4078121</v>
      </c>
      <c r="F890" s="135">
        <v>28665128</v>
      </c>
    </row>
    <row r="891" spans="1:6" hidden="1" x14ac:dyDescent="0.2">
      <c r="A891" s="136">
        <v>7481</v>
      </c>
      <c r="B891" s="137">
        <v>650699602</v>
      </c>
      <c r="C891" s="137" t="s">
        <v>6512</v>
      </c>
      <c r="D891" s="137" t="s">
        <v>7079</v>
      </c>
      <c r="E891" s="135">
        <v>15231540</v>
      </c>
      <c r="F891" s="135">
        <v>31264740</v>
      </c>
    </row>
    <row r="892" spans="1:6" hidden="1" x14ac:dyDescent="0.2">
      <c r="A892" s="136">
        <v>7481</v>
      </c>
      <c r="B892" s="137">
        <v>650699602</v>
      </c>
      <c r="C892" s="137" t="s">
        <v>6616</v>
      </c>
      <c r="D892" s="137" t="s">
        <v>7079</v>
      </c>
      <c r="E892" s="135">
        <v>29020092</v>
      </c>
      <c r="F892" s="135">
        <v>270612018</v>
      </c>
    </row>
    <row r="893" spans="1:6" hidden="1" x14ac:dyDescent="0.2">
      <c r="A893" s="136">
        <v>7481</v>
      </c>
      <c r="B893" s="137">
        <v>650699602</v>
      </c>
      <c r="C893" s="137" t="s">
        <v>6497</v>
      </c>
      <c r="D893" s="137" t="s">
        <v>7079</v>
      </c>
      <c r="E893" s="135">
        <v>41194980</v>
      </c>
      <c r="F893" s="135">
        <v>361990004</v>
      </c>
    </row>
    <row r="894" spans="1:6" hidden="1" x14ac:dyDescent="0.2">
      <c r="A894" s="136">
        <v>7482</v>
      </c>
      <c r="B894" s="137">
        <v>691413004</v>
      </c>
      <c r="C894" s="137" t="s">
        <v>6698</v>
      </c>
      <c r="D894" s="137" t="s">
        <v>7080</v>
      </c>
      <c r="E894" s="135">
        <v>4893746</v>
      </c>
      <c r="F894" s="135">
        <v>34398152</v>
      </c>
    </row>
    <row r="895" spans="1:6" hidden="1" x14ac:dyDescent="0.2">
      <c r="A895" s="136">
        <v>7487</v>
      </c>
      <c r="B895" s="137" t="s">
        <v>6447</v>
      </c>
      <c r="C895" s="137" t="s">
        <v>6699</v>
      </c>
      <c r="D895" s="137" t="s">
        <v>7081</v>
      </c>
      <c r="E895" s="135">
        <v>0</v>
      </c>
      <c r="F895" s="135">
        <v>28546854</v>
      </c>
    </row>
    <row r="896" spans="1:6" hidden="1" x14ac:dyDescent="0.2">
      <c r="A896" s="136">
        <v>7488</v>
      </c>
      <c r="B896" s="137">
        <v>690611007</v>
      </c>
      <c r="C896" s="137" t="s">
        <v>6609</v>
      </c>
      <c r="D896" s="137" t="s">
        <v>7082</v>
      </c>
      <c r="E896" s="135">
        <v>3291116</v>
      </c>
      <c r="F896" s="135">
        <v>26328928</v>
      </c>
    </row>
    <row r="897" spans="1:6" hidden="1" x14ac:dyDescent="0.2">
      <c r="A897" s="136">
        <v>7491</v>
      </c>
      <c r="B897" s="137">
        <v>692647009</v>
      </c>
      <c r="C897" s="137" t="s">
        <v>6518</v>
      </c>
      <c r="D897" s="137" t="s">
        <v>7083</v>
      </c>
      <c r="E897" s="135">
        <v>6524995</v>
      </c>
      <c r="F897" s="135">
        <v>52199960</v>
      </c>
    </row>
    <row r="898" spans="1:6" hidden="1" x14ac:dyDescent="0.2">
      <c r="A898" s="136">
        <v>7492</v>
      </c>
      <c r="B898" s="137">
        <v>650744136</v>
      </c>
      <c r="C898" s="137" t="s">
        <v>6599</v>
      </c>
      <c r="D898" s="137" t="s">
        <v>7084</v>
      </c>
      <c r="E898" s="135">
        <v>0</v>
      </c>
      <c r="F898" s="135">
        <v>21394573</v>
      </c>
    </row>
    <row r="899" spans="1:6" hidden="1" x14ac:dyDescent="0.2">
      <c r="A899" s="136">
        <v>7495</v>
      </c>
      <c r="B899" s="137">
        <v>619550005</v>
      </c>
      <c r="C899" s="137" t="s">
        <v>6655</v>
      </c>
      <c r="D899" s="137" t="s">
        <v>7182</v>
      </c>
      <c r="E899" s="135">
        <v>6524995</v>
      </c>
      <c r="F899" s="135">
        <v>45864205</v>
      </c>
    </row>
    <row r="900" spans="1:6" hidden="1" x14ac:dyDescent="0.2">
      <c r="A900" s="136">
        <v>7497</v>
      </c>
      <c r="B900" s="137" t="s">
        <v>6430</v>
      </c>
      <c r="C900" s="137" t="s">
        <v>6537</v>
      </c>
      <c r="D900" s="137" t="s">
        <v>7085</v>
      </c>
      <c r="E900" s="135">
        <v>0</v>
      </c>
      <c r="F900" s="135">
        <v>30676840</v>
      </c>
    </row>
    <row r="901" spans="1:6" hidden="1" x14ac:dyDescent="0.2">
      <c r="A901" s="136">
        <v>7498</v>
      </c>
      <c r="B901" s="137">
        <v>650789776</v>
      </c>
      <c r="C901" s="137" t="s">
        <v>6570</v>
      </c>
      <c r="D901" s="137" t="s">
        <v>7086</v>
      </c>
      <c r="E901" s="135">
        <v>8611380</v>
      </c>
      <c r="F901" s="135">
        <v>68425560</v>
      </c>
    </row>
    <row r="902" spans="1:6" hidden="1" x14ac:dyDescent="0.2">
      <c r="A902" s="136">
        <v>7499</v>
      </c>
      <c r="B902" s="137">
        <v>650794826</v>
      </c>
      <c r="C902" s="137" t="s">
        <v>6561</v>
      </c>
      <c r="D902" s="137" t="s">
        <v>7471</v>
      </c>
      <c r="E902" s="135">
        <v>0</v>
      </c>
      <c r="F902" s="135">
        <v>470954215</v>
      </c>
    </row>
    <row r="903" spans="1:6" hidden="1" x14ac:dyDescent="0.2">
      <c r="A903" s="136">
        <v>7502</v>
      </c>
      <c r="B903" s="137">
        <v>690706008</v>
      </c>
      <c r="C903" s="137" t="s">
        <v>6552</v>
      </c>
      <c r="D903" s="137" t="s">
        <v>7183</v>
      </c>
      <c r="E903" s="135">
        <v>2861840</v>
      </c>
      <c r="F903" s="135">
        <v>25673560</v>
      </c>
    </row>
    <row r="904" spans="1:6" hidden="1" x14ac:dyDescent="0.2">
      <c r="A904" s="136">
        <v>7504</v>
      </c>
      <c r="B904" s="137">
        <v>692009002</v>
      </c>
      <c r="C904" s="137" t="s">
        <v>6531</v>
      </c>
      <c r="D904" s="137" t="s">
        <v>7087</v>
      </c>
      <c r="E904" s="135">
        <v>4730622</v>
      </c>
      <c r="F904" s="135">
        <v>33251553</v>
      </c>
    </row>
    <row r="905" spans="1:6" hidden="1" x14ac:dyDescent="0.2">
      <c r="A905" s="136">
        <v>7508</v>
      </c>
      <c r="B905" s="137">
        <v>690815001</v>
      </c>
      <c r="C905" s="137" t="s">
        <v>6700</v>
      </c>
      <c r="D905" s="137" t="s">
        <v>7088</v>
      </c>
      <c r="E905" s="135">
        <v>3577300</v>
      </c>
      <c r="F905" s="135">
        <v>25144850</v>
      </c>
    </row>
    <row r="906" spans="1:6" hidden="1" x14ac:dyDescent="0.2">
      <c r="A906" s="136">
        <v>7510</v>
      </c>
      <c r="B906" s="137" t="s">
        <v>6419</v>
      </c>
      <c r="C906" s="137" t="s">
        <v>6504</v>
      </c>
      <c r="D906" s="137" t="s">
        <v>7089</v>
      </c>
      <c r="E906" s="135">
        <v>32066400</v>
      </c>
      <c r="F906" s="135">
        <v>307035780</v>
      </c>
    </row>
    <row r="907" spans="1:6" hidden="1" x14ac:dyDescent="0.2">
      <c r="A907" s="136">
        <v>7510</v>
      </c>
      <c r="B907" s="137" t="s">
        <v>6419</v>
      </c>
      <c r="C907" s="137" t="s">
        <v>6620</v>
      </c>
      <c r="D907" s="137" t="s">
        <v>7089</v>
      </c>
      <c r="E907" s="135">
        <v>28652880</v>
      </c>
      <c r="F907" s="135">
        <v>268634181</v>
      </c>
    </row>
    <row r="908" spans="1:6" hidden="1" x14ac:dyDescent="0.2">
      <c r="A908" s="136">
        <v>7510</v>
      </c>
      <c r="B908" s="137" t="s">
        <v>6419</v>
      </c>
      <c r="C908" s="137" t="s">
        <v>6565</v>
      </c>
      <c r="D908" s="137" t="s">
        <v>7089</v>
      </c>
      <c r="E908" s="135">
        <v>9619920</v>
      </c>
      <c r="F908" s="135">
        <v>76799028</v>
      </c>
    </row>
    <row r="909" spans="1:6" hidden="1" x14ac:dyDescent="0.2">
      <c r="A909" s="136">
        <v>7510</v>
      </c>
      <c r="B909" s="137" t="s">
        <v>6419</v>
      </c>
      <c r="C909" s="137" t="s">
        <v>6556</v>
      </c>
      <c r="D909" s="137" t="s">
        <v>7089</v>
      </c>
      <c r="E909" s="135">
        <v>7758000</v>
      </c>
      <c r="F909" s="135">
        <v>87898140</v>
      </c>
    </row>
    <row r="910" spans="1:6" hidden="1" x14ac:dyDescent="0.2">
      <c r="A910" s="136">
        <v>7510</v>
      </c>
      <c r="B910" s="137" t="s">
        <v>6419</v>
      </c>
      <c r="C910" s="137" t="s">
        <v>6684</v>
      </c>
      <c r="D910" s="137" t="s">
        <v>7089</v>
      </c>
      <c r="E910" s="135">
        <v>9801000</v>
      </c>
      <c r="F910" s="135">
        <v>67908420</v>
      </c>
    </row>
    <row r="911" spans="1:6" hidden="1" x14ac:dyDescent="0.2">
      <c r="A911" s="136">
        <v>7510</v>
      </c>
      <c r="B911" s="137" t="s">
        <v>6419</v>
      </c>
      <c r="C911" s="137" t="s">
        <v>6572</v>
      </c>
      <c r="D911" s="137" t="s">
        <v>7089</v>
      </c>
      <c r="E911" s="135">
        <v>14429880</v>
      </c>
      <c r="F911" s="135">
        <v>119797992</v>
      </c>
    </row>
    <row r="912" spans="1:6" hidden="1" x14ac:dyDescent="0.2">
      <c r="A912" s="136">
        <v>7510</v>
      </c>
      <c r="B912" s="137" t="s">
        <v>6419</v>
      </c>
      <c r="C912" s="137" t="s">
        <v>6585</v>
      </c>
      <c r="D912" s="137" t="s">
        <v>7089</v>
      </c>
      <c r="E912" s="135">
        <v>9619920</v>
      </c>
      <c r="F912" s="135">
        <v>85296624</v>
      </c>
    </row>
    <row r="913" spans="1:6" hidden="1" x14ac:dyDescent="0.2">
      <c r="A913" s="136">
        <v>7510</v>
      </c>
      <c r="B913" s="137" t="s">
        <v>6419</v>
      </c>
      <c r="C913" s="137" t="s">
        <v>6530</v>
      </c>
      <c r="D913" s="137" t="s">
        <v>7089</v>
      </c>
      <c r="E913" s="135">
        <v>8016600</v>
      </c>
      <c r="F913" s="135">
        <v>69263424</v>
      </c>
    </row>
    <row r="914" spans="1:6" hidden="1" x14ac:dyDescent="0.2">
      <c r="A914" s="136">
        <v>7510</v>
      </c>
      <c r="B914" s="137" t="s">
        <v>6419</v>
      </c>
      <c r="C914" s="137" t="s">
        <v>6558</v>
      </c>
      <c r="D914" s="137" t="s">
        <v>7089</v>
      </c>
      <c r="E914" s="135">
        <v>16033200</v>
      </c>
      <c r="F914" s="135">
        <v>65120130</v>
      </c>
    </row>
    <row r="915" spans="1:6" hidden="1" x14ac:dyDescent="0.2">
      <c r="A915" s="136">
        <v>7510</v>
      </c>
      <c r="B915" s="137" t="s">
        <v>6419</v>
      </c>
      <c r="C915" s="137" t="s">
        <v>6626</v>
      </c>
      <c r="D915" s="137" t="s">
        <v>7089</v>
      </c>
      <c r="E915" s="135">
        <v>5605206</v>
      </c>
      <c r="F915" s="135">
        <v>53101962</v>
      </c>
    </row>
    <row r="916" spans="1:6" hidden="1" x14ac:dyDescent="0.2">
      <c r="A916" s="136">
        <v>7510</v>
      </c>
      <c r="B916" s="137" t="s">
        <v>6419</v>
      </c>
      <c r="C916" s="137" t="s">
        <v>6564</v>
      </c>
      <c r="D916" s="137" t="s">
        <v>7089</v>
      </c>
      <c r="E916" s="135">
        <v>17793335</v>
      </c>
      <c r="F916" s="135">
        <v>162083776</v>
      </c>
    </row>
    <row r="917" spans="1:6" hidden="1" x14ac:dyDescent="0.2">
      <c r="A917" s="136">
        <v>7510</v>
      </c>
      <c r="B917" s="137" t="s">
        <v>6419</v>
      </c>
      <c r="C917" s="137" t="s">
        <v>6622</v>
      </c>
      <c r="D917" s="137" t="s">
        <v>7089</v>
      </c>
      <c r="E917" s="135">
        <v>36074700</v>
      </c>
      <c r="F917" s="135">
        <v>169631256</v>
      </c>
    </row>
    <row r="918" spans="1:6" hidden="1" x14ac:dyDescent="0.2">
      <c r="A918" s="136">
        <v>7510</v>
      </c>
      <c r="B918" s="137" t="s">
        <v>6419</v>
      </c>
      <c r="C918" s="137" t="s">
        <v>6538</v>
      </c>
      <c r="D918" s="137" t="s">
        <v>7089</v>
      </c>
      <c r="E918" s="135">
        <v>26842680</v>
      </c>
      <c r="F918" s="135">
        <v>261774528</v>
      </c>
    </row>
    <row r="919" spans="1:6" hidden="1" x14ac:dyDescent="0.2">
      <c r="A919" s="136">
        <v>7510</v>
      </c>
      <c r="B919" s="137" t="s">
        <v>6419</v>
      </c>
      <c r="C919" s="137" t="s">
        <v>6575</v>
      </c>
      <c r="D919" s="137" t="s">
        <v>7089</v>
      </c>
      <c r="E919" s="135">
        <v>8016600</v>
      </c>
      <c r="F919" s="135">
        <v>67018776</v>
      </c>
    </row>
    <row r="920" spans="1:6" hidden="1" x14ac:dyDescent="0.2">
      <c r="A920" s="136">
        <v>7510</v>
      </c>
      <c r="B920" s="137" t="s">
        <v>6419</v>
      </c>
      <c r="C920" s="137" t="s">
        <v>6555</v>
      </c>
      <c r="D920" s="137" t="s">
        <v>7089</v>
      </c>
      <c r="E920" s="135">
        <v>6206400</v>
      </c>
      <c r="F920" s="135">
        <v>52030320</v>
      </c>
    </row>
    <row r="921" spans="1:6" hidden="1" x14ac:dyDescent="0.2">
      <c r="A921" s="136">
        <v>7510</v>
      </c>
      <c r="B921" s="137" t="s">
        <v>6419</v>
      </c>
      <c r="C921" s="137" t="s">
        <v>7482</v>
      </c>
      <c r="D921" s="137" t="s">
        <v>7089</v>
      </c>
      <c r="E921" s="135">
        <v>43939933</v>
      </c>
      <c r="F921" s="135">
        <v>218407883</v>
      </c>
    </row>
    <row r="922" spans="1:6" hidden="1" x14ac:dyDescent="0.2">
      <c r="A922" s="136">
        <v>7512</v>
      </c>
      <c r="B922" s="137">
        <v>692531000</v>
      </c>
      <c r="C922" s="137" t="s">
        <v>7497</v>
      </c>
      <c r="D922" s="137" t="s">
        <v>7090</v>
      </c>
      <c r="E922" s="135">
        <v>0</v>
      </c>
      <c r="F922" s="135">
        <v>31747435</v>
      </c>
    </row>
    <row r="923" spans="1:6" hidden="1" x14ac:dyDescent="0.2">
      <c r="A923" s="136">
        <v>7513</v>
      </c>
      <c r="B923" s="137">
        <v>690102005</v>
      </c>
      <c r="C923" s="137" t="s">
        <v>6701</v>
      </c>
      <c r="D923" s="137" t="s">
        <v>7091</v>
      </c>
      <c r="E923" s="135">
        <v>0</v>
      </c>
      <c r="F923" s="135">
        <v>16563875</v>
      </c>
    </row>
    <row r="924" spans="1:6" hidden="1" x14ac:dyDescent="0.2">
      <c r="A924" s="136">
        <v>7514</v>
      </c>
      <c r="B924" s="137">
        <v>692011007</v>
      </c>
      <c r="C924" s="137" t="s">
        <v>6702</v>
      </c>
      <c r="D924" s="137" t="s">
        <v>7092</v>
      </c>
      <c r="E924" s="135">
        <v>3262498</v>
      </c>
      <c r="F924" s="135">
        <v>22932106</v>
      </c>
    </row>
    <row r="925" spans="1:6" hidden="1" x14ac:dyDescent="0.2">
      <c r="A925" s="136">
        <v>7517</v>
      </c>
      <c r="B925" s="137">
        <v>650846699</v>
      </c>
      <c r="C925" s="137" t="s">
        <v>6572</v>
      </c>
      <c r="D925" s="137" t="s">
        <v>7093</v>
      </c>
      <c r="E925" s="135">
        <v>6206400</v>
      </c>
      <c r="F925" s="135">
        <v>68347980</v>
      </c>
    </row>
    <row r="926" spans="1:6" hidden="1" x14ac:dyDescent="0.2">
      <c r="A926" s="136">
        <v>7520</v>
      </c>
      <c r="B926" s="137">
        <v>692004000</v>
      </c>
      <c r="C926" s="137" t="s">
        <v>6586</v>
      </c>
      <c r="D926" s="137" t="s">
        <v>7094</v>
      </c>
      <c r="E926" s="135">
        <v>5494733</v>
      </c>
      <c r="F926" s="135">
        <v>38622491</v>
      </c>
    </row>
    <row r="927" spans="1:6" hidden="1" x14ac:dyDescent="0.2">
      <c r="A927" s="136">
        <v>7521</v>
      </c>
      <c r="B927" s="137">
        <v>692002008</v>
      </c>
      <c r="C927" s="137" t="s">
        <v>6703</v>
      </c>
      <c r="D927" s="137" t="s">
        <v>7095</v>
      </c>
      <c r="E927" s="135">
        <v>4078121</v>
      </c>
      <c r="F927" s="135">
        <v>28665127</v>
      </c>
    </row>
    <row r="928" spans="1:6" hidden="1" x14ac:dyDescent="0.2">
      <c r="A928" s="136">
        <v>7523</v>
      </c>
      <c r="B928" s="137" t="s">
        <v>6448</v>
      </c>
      <c r="C928" s="137" t="s">
        <v>6523</v>
      </c>
      <c r="D928" s="137" t="s">
        <v>7096</v>
      </c>
      <c r="E928" s="135">
        <v>4893746</v>
      </c>
      <c r="F928" s="135">
        <v>39149968</v>
      </c>
    </row>
    <row r="929" spans="1:6" hidden="1" x14ac:dyDescent="0.2">
      <c r="A929" s="136">
        <v>7524</v>
      </c>
      <c r="B929" s="137">
        <v>690811006</v>
      </c>
      <c r="C929" s="137" t="s">
        <v>6624</v>
      </c>
      <c r="D929" s="137" t="s">
        <v>6872</v>
      </c>
      <c r="E929" s="135">
        <v>4149668</v>
      </c>
      <c r="F929" s="135">
        <v>32998434</v>
      </c>
    </row>
    <row r="930" spans="1:6" hidden="1" x14ac:dyDescent="0.2">
      <c r="A930" s="136">
        <v>7526</v>
      </c>
      <c r="B930" s="137">
        <v>691802000</v>
      </c>
      <c r="C930" s="137" t="s">
        <v>6704</v>
      </c>
      <c r="D930" s="137" t="s">
        <v>7097</v>
      </c>
      <c r="E930" s="135">
        <v>0</v>
      </c>
      <c r="F930" s="135">
        <v>28520930</v>
      </c>
    </row>
    <row r="931" spans="1:6" hidden="1" x14ac:dyDescent="0.2">
      <c r="A931" s="136">
        <v>7527</v>
      </c>
      <c r="B931" s="137">
        <v>690413000</v>
      </c>
      <c r="C931" s="137" t="s">
        <v>6705</v>
      </c>
      <c r="D931" s="137" t="s">
        <v>7098</v>
      </c>
      <c r="E931" s="135">
        <v>2525804</v>
      </c>
      <c r="F931" s="135">
        <v>22195412</v>
      </c>
    </row>
    <row r="932" spans="1:6" hidden="1" x14ac:dyDescent="0.2">
      <c r="A932" s="136">
        <v>7528</v>
      </c>
      <c r="B932" s="137">
        <v>690409003</v>
      </c>
      <c r="C932" s="137" t="s">
        <v>6621</v>
      </c>
      <c r="D932" s="137" t="s">
        <v>7099</v>
      </c>
      <c r="E932" s="135">
        <v>4730622</v>
      </c>
      <c r="F932" s="135">
        <v>33251553</v>
      </c>
    </row>
    <row r="933" spans="1:6" hidden="1" x14ac:dyDescent="0.2">
      <c r="A933" s="136">
        <v>7529</v>
      </c>
      <c r="B933" s="137">
        <v>605111130</v>
      </c>
      <c r="C933" s="137" t="s">
        <v>6579</v>
      </c>
      <c r="D933" s="137" t="s">
        <v>7184</v>
      </c>
      <c r="E933" s="135">
        <v>0</v>
      </c>
      <c r="F933" s="135">
        <v>36860502</v>
      </c>
    </row>
    <row r="934" spans="1:6" hidden="1" x14ac:dyDescent="0.2">
      <c r="A934" s="136">
        <v>7531</v>
      </c>
      <c r="B934" s="137">
        <v>692544005</v>
      </c>
      <c r="C934" s="137" t="s">
        <v>6706</v>
      </c>
      <c r="D934" s="137" t="s">
        <v>7100</v>
      </c>
      <c r="E934" s="135">
        <v>5723679</v>
      </c>
      <c r="F934" s="135">
        <v>40231759</v>
      </c>
    </row>
    <row r="935" spans="1:6" hidden="1" x14ac:dyDescent="0.2">
      <c r="A935" s="136">
        <v>7532</v>
      </c>
      <c r="B935" s="137">
        <v>691910008</v>
      </c>
      <c r="C935" s="137" t="s">
        <v>6707</v>
      </c>
      <c r="D935" s="137" t="s">
        <v>7101</v>
      </c>
      <c r="E935" s="135">
        <v>4730622</v>
      </c>
      <c r="F935" s="135">
        <v>33251552</v>
      </c>
    </row>
    <row r="936" spans="1:6" hidden="1" x14ac:dyDescent="0.2">
      <c r="A936" s="136">
        <v>7533</v>
      </c>
      <c r="B936" s="137">
        <v>691809005</v>
      </c>
      <c r="C936" s="137" t="s">
        <v>6591</v>
      </c>
      <c r="D936" s="137" t="s">
        <v>7102</v>
      </c>
      <c r="E936" s="135">
        <v>5709371</v>
      </c>
      <c r="F936" s="135">
        <v>40131181</v>
      </c>
    </row>
    <row r="937" spans="1:6" hidden="1" x14ac:dyDescent="0.2">
      <c r="A937" s="136">
        <v>7534</v>
      </c>
      <c r="B937" s="137">
        <v>690415003</v>
      </c>
      <c r="C937" s="137" t="s">
        <v>6645</v>
      </c>
      <c r="D937" s="137" t="s">
        <v>7103</v>
      </c>
      <c r="E937" s="135">
        <v>4730622</v>
      </c>
      <c r="F937" s="135">
        <v>42575598</v>
      </c>
    </row>
    <row r="938" spans="1:6" hidden="1" x14ac:dyDescent="0.2">
      <c r="A938" s="136">
        <v>7535</v>
      </c>
      <c r="B938" s="137">
        <v>690739003</v>
      </c>
      <c r="C938" s="137" t="s">
        <v>6636</v>
      </c>
      <c r="D938" s="137" t="s">
        <v>7104</v>
      </c>
      <c r="E938" s="135">
        <v>7154600</v>
      </c>
      <c r="F938" s="135">
        <v>28618400</v>
      </c>
    </row>
    <row r="939" spans="1:6" hidden="1" x14ac:dyDescent="0.2">
      <c r="A939" s="136">
        <v>7536</v>
      </c>
      <c r="B939" s="137">
        <v>691514005</v>
      </c>
      <c r="C939" s="137" t="s">
        <v>6708</v>
      </c>
      <c r="D939" s="137" t="s">
        <v>7105</v>
      </c>
      <c r="E939" s="135">
        <v>3262497</v>
      </c>
      <c r="F939" s="135">
        <v>22932105</v>
      </c>
    </row>
    <row r="940" spans="1:6" hidden="1" x14ac:dyDescent="0.2">
      <c r="A940" s="136">
        <v>7537</v>
      </c>
      <c r="B940" s="137">
        <v>691705005</v>
      </c>
      <c r="C940" s="137" t="s">
        <v>6601</v>
      </c>
      <c r="D940" s="137" t="s">
        <v>7106</v>
      </c>
      <c r="E940" s="135">
        <v>3509816</v>
      </c>
      <c r="F940" s="135">
        <v>36761369</v>
      </c>
    </row>
    <row r="941" spans="1:6" hidden="1" x14ac:dyDescent="0.2">
      <c r="A941" s="136">
        <v>7538</v>
      </c>
      <c r="B941" s="137">
        <v>691411001</v>
      </c>
      <c r="C941" s="137" t="s">
        <v>6709</v>
      </c>
      <c r="D941" s="137" t="s">
        <v>7107</v>
      </c>
      <c r="E941" s="135">
        <v>4078121</v>
      </c>
      <c r="F941" s="135">
        <v>28665128</v>
      </c>
    </row>
    <row r="942" spans="1:6" hidden="1" x14ac:dyDescent="0.2">
      <c r="A942" s="136">
        <v>7540</v>
      </c>
      <c r="B942" s="137" t="s">
        <v>6436</v>
      </c>
      <c r="C942" s="137" t="s">
        <v>6710</v>
      </c>
      <c r="D942" s="137" t="s">
        <v>7108</v>
      </c>
      <c r="E942" s="135">
        <v>3025703</v>
      </c>
      <c r="F942" s="135">
        <v>31690831</v>
      </c>
    </row>
    <row r="943" spans="1:6" hidden="1" x14ac:dyDescent="0.2">
      <c r="A943" s="136">
        <v>7542</v>
      </c>
      <c r="B943" s="137">
        <v>605110118</v>
      </c>
      <c r="C943" s="137" t="s">
        <v>6509</v>
      </c>
      <c r="D943" s="137" t="s">
        <v>7109</v>
      </c>
      <c r="E943" s="135">
        <v>0</v>
      </c>
      <c r="F943" s="135">
        <v>50756172</v>
      </c>
    </row>
    <row r="944" spans="1:6" hidden="1" x14ac:dyDescent="0.2">
      <c r="A944" s="136">
        <v>7543</v>
      </c>
      <c r="B944" s="137">
        <v>690716003</v>
      </c>
      <c r="C944" s="137" t="s">
        <v>7472</v>
      </c>
      <c r="D944" s="137" t="s">
        <v>7110</v>
      </c>
      <c r="E944" s="135">
        <v>0</v>
      </c>
      <c r="F944" s="135">
        <v>28514650</v>
      </c>
    </row>
    <row r="945" spans="1:6" hidden="1" x14ac:dyDescent="0.2">
      <c r="A945" s="136">
        <v>7544</v>
      </c>
      <c r="B945" s="137">
        <v>735686003</v>
      </c>
      <c r="C945" s="137" t="s">
        <v>6643</v>
      </c>
      <c r="D945" s="137" t="s">
        <v>7111</v>
      </c>
      <c r="E945" s="135">
        <v>4149667</v>
      </c>
      <c r="F945" s="135">
        <v>29168025</v>
      </c>
    </row>
    <row r="946" spans="1:6" hidden="1" x14ac:dyDescent="0.2">
      <c r="A946" s="136">
        <v>7545</v>
      </c>
      <c r="B946" s="137">
        <v>690608006</v>
      </c>
      <c r="C946" s="137" t="s">
        <v>6634</v>
      </c>
      <c r="D946" s="137" t="s">
        <v>7185</v>
      </c>
      <c r="E946" s="135">
        <v>7011488</v>
      </c>
      <c r="F946" s="135">
        <v>25001738</v>
      </c>
    </row>
    <row r="947" spans="1:6" hidden="1" x14ac:dyDescent="0.2">
      <c r="A947" s="136">
        <v>7546</v>
      </c>
      <c r="B947" s="137" t="s">
        <v>6446</v>
      </c>
      <c r="C947" s="137" t="s">
        <v>6562</v>
      </c>
      <c r="D947" s="137" t="s">
        <v>7112</v>
      </c>
      <c r="E947" s="135">
        <v>8793612</v>
      </c>
      <c r="F947" s="135">
        <v>151593088</v>
      </c>
    </row>
    <row r="948" spans="1:6" hidden="1" x14ac:dyDescent="0.2">
      <c r="A948" s="136">
        <v>7547</v>
      </c>
      <c r="B948" s="137">
        <v>692519000</v>
      </c>
      <c r="C948" s="137" t="s">
        <v>6711</v>
      </c>
      <c r="D948" s="137" t="s">
        <v>7113</v>
      </c>
      <c r="E948" s="135">
        <v>4730621</v>
      </c>
      <c r="F948" s="135">
        <v>33251552</v>
      </c>
    </row>
    <row r="949" spans="1:6" hidden="1" x14ac:dyDescent="0.2">
      <c r="A949" s="136">
        <v>7548</v>
      </c>
      <c r="B949" s="137">
        <v>690304007</v>
      </c>
      <c r="C949" s="137" t="s">
        <v>6712</v>
      </c>
      <c r="D949" s="137" t="s">
        <v>7114</v>
      </c>
      <c r="E949" s="135">
        <v>3751871</v>
      </c>
      <c r="F949" s="135">
        <v>26138582</v>
      </c>
    </row>
    <row r="950" spans="1:6" hidden="1" x14ac:dyDescent="0.2">
      <c r="A950" s="136">
        <v>7549</v>
      </c>
      <c r="B950" s="137">
        <v>690301008</v>
      </c>
      <c r="C950" s="137" t="s">
        <v>7487</v>
      </c>
      <c r="D950" s="137" t="s">
        <v>7115</v>
      </c>
      <c r="E950" s="135">
        <v>4897589</v>
      </c>
      <c r="F950" s="135">
        <v>142758007</v>
      </c>
    </row>
    <row r="951" spans="1:6" hidden="1" x14ac:dyDescent="0.2">
      <c r="A951" s="136">
        <v>7550</v>
      </c>
      <c r="B951" s="137">
        <v>692503007</v>
      </c>
      <c r="C951" s="137" t="s">
        <v>6626</v>
      </c>
      <c r="D951" s="137" t="s">
        <v>7116</v>
      </c>
      <c r="E951" s="135">
        <v>0</v>
      </c>
      <c r="F951" s="135">
        <v>37013221</v>
      </c>
    </row>
    <row r="952" spans="1:6" hidden="1" x14ac:dyDescent="0.2">
      <c r="A952" s="136">
        <v>7553</v>
      </c>
      <c r="B952" s="137">
        <v>692518004</v>
      </c>
      <c r="C952" s="137" t="s">
        <v>6713</v>
      </c>
      <c r="D952" s="137" t="s">
        <v>7117</v>
      </c>
      <c r="E952" s="135">
        <v>3262498</v>
      </c>
      <c r="F952" s="135">
        <v>22932106</v>
      </c>
    </row>
    <row r="953" spans="1:6" hidden="1" x14ac:dyDescent="0.2">
      <c r="A953" s="136">
        <v>7554</v>
      </c>
      <c r="B953" s="137">
        <v>690703009</v>
      </c>
      <c r="C953" s="137" t="s">
        <v>70</v>
      </c>
      <c r="D953" s="137" t="s">
        <v>7118</v>
      </c>
      <c r="E953" s="135">
        <v>4006576</v>
      </c>
      <c r="F953" s="135">
        <v>28046032</v>
      </c>
    </row>
    <row r="954" spans="1:6" hidden="1" x14ac:dyDescent="0.2">
      <c r="A954" s="136">
        <v>7555</v>
      </c>
      <c r="B954" s="137">
        <v>692203003</v>
      </c>
      <c r="C954" s="137" t="s">
        <v>6657</v>
      </c>
      <c r="D954" s="137" t="s">
        <v>7119</v>
      </c>
      <c r="E954" s="135">
        <v>4893746</v>
      </c>
      <c r="F954" s="135">
        <v>34398152</v>
      </c>
    </row>
    <row r="955" spans="1:6" hidden="1" x14ac:dyDescent="0.2">
      <c r="A955" s="136">
        <v>7557</v>
      </c>
      <c r="B955" s="137">
        <v>691103005</v>
      </c>
      <c r="C955" s="137" t="s">
        <v>6596</v>
      </c>
      <c r="D955" s="137" t="s">
        <v>7120</v>
      </c>
      <c r="E955" s="135">
        <v>3626809</v>
      </c>
      <c r="F955" s="135">
        <v>22620044</v>
      </c>
    </row>
    <row r="956" spans="1:6" hidden="1" x14ac:dyDescent="0.2">
      <c r="A956" s="136">
        <v>7558</v>
      </c>
      <c r="B956" s="137" t="s">
        <v>6438</v>
      </c>
      <c r="C956" s="137" t="s">
        <v>6714</v>
      </c>
      <c r="D956" s="137" t="s">
        <v>7121</v>
      </c>
      <c r="E956" s="135">
        <v>5861620</v>
      </c>
      <c r="F956" s="135">
        <v>25225310</v>
      </c>
    </row>
    <row r="957" spans="1:6" hidden="1" x14ac:dyDescent="0.2">
      <c r="A957" s="136">
        <v>7559</v>
      </c>
      <c r="B957" s="137">
        <v>690910004</v>
      </c>
      <c r="C957" s="137" t="s">
        <v>6715</v>
      </c>
      <c r="D957" s="137" t="s">
        <v>7122</v>
      </c>
      <c r="E957" s="135">
        <v>3291116</v>
      </c>
      <c r="F957" s="135">
        <v>23133262</v>
      </c>
    </row>
    <row r="958" spans="1:6" hidden="1" x14ac:dyDescent="0.2">
      <c r="A958" s="136">
        <v>7560</v>
      </c>
      <c r="B958" s="137">
        <v>690201003</v>
      </c>
      <c r="C958" s="137" t="s">
        <v>6649</v>
      </c>
      <c r="D958" s="137" t="s">
        <v>7123</v>
      </c>
      <c r="E958" s="135">
        <v>3125498</v>
      </c>
      <c r="F958" s="135">
        <v>28523442</v>
      </c>
    </row>
    <row r="959" spans="1:6" hidden="1" x14ac:dyDescent="0.2">
      <c r="A959" s="136">
        <v>7562</v>
      </c>
      <c r="B959" s="137">
        <v>692309006</v>
      </c>
      <c r="C959" s="137" t="s">
        <v>6716</v>
      </c>
      <c r="D959" s="137" t="s">
        <v>7124</v>
      </c>
      <c r="E959" s="135">
        <v>5494733</v>
      </c>
      <c r="F959" s="135">
        <v>38622491</v>
      </c>
    </row>
    <row r="960" spans="1:6" hidden="1" x14ac:dyDescent="0.2">
      <c r="A960" s="136">
        <v>7565</v>
      </c>
      <c r="B960" s="137">
        <v>650980085</v>
      </c>
      <c r="C960" s="137" t="s">
        <v>6498</v>
      </c>
      <c r="D960" s="137" t="s">
        <v>7125</v>
      </c>
      <c r="E960" s="135">
        <v>0</v>
      </c>
      <c r="F960" s="135">
        <v>45313429</v>
      </c>
    </row>
    <row r="961" spans="1:6" hidden="1" x14ac:dyDescent="0.2">
      <c r="A961" s="136">
        <v>7566</v>
      </c>
      <c r="B961" s="137">
        <v>605111394</v>
      </c>
      <c r="C961" s="137" t="s">
        <v>6717</v>
      </c>
      <c r="D961" s="137" t="s">
        <v>7126</v>
      </c>
      <c r="E961" s="135">
        <v>5580588</v>
      </c>
      <c r="F961" s="135">
        <v>39225966</v>
      </c>
    </row>
    <row r="962" spans="1:6" hidden="1" x14ac:dyDescent="0.2">
      <c r="A962" s="136">
        <v>7572</v>
      </c>
      <c r="B962" s="137">
        <v>690510006</v>
      </c>
      <c r="C962" s="137" t="s">
        <v>6718</v>
      </c>
      <c r="D962" s="137" t="s">
        <v>7127</v>
      </c>
      <c r="E962" s="135">
        <v>15476017</v>
      </c>
      <c r="F962" s="135">
        <v>89962593</v>
      </c>
    </row>
    <row r="963" spans="1:6" hidden="1" x14ac:dyDescent="0.2">
      <c r="A963" s="136">
        <v>7574</v>
      </c>
      <c r="B963" s="137">
        <v>650856899</v>
      </c>
      <c r="C963" s="137" t="s">
        <v>6519</v>
      </c>
      <c r="D963" s="137" t="s">
        <v>7128</v>
      </c>
      <c r="E963" s="135">
        <v>62216589</v>
      </c>
      <c r="F963" s="135">
        <v>374355312</v>
      </c>
    </row>
    <row r="964" spans="1:6" hidden="1" x14ac:dyDescent="0.2">
      <c r="A964" s="136">
        <v>7575</v>
      </c>
      <c r="B964" s="137">
        <v>605110231</v>
      </c>
      <c r="C964" s="137" t="s">
        <v>6493</v>
      </c>
      <c r="D964" s="137" t="s">
        <v>7129</v>
      </c>
      <c r="E964" s="135">
        <v>0</v>
      </c>
      <c r="F964" s="135">
        <v>66751677</v>
      </c>
    </row>
    <row r="965" spans="1:6" hidden="1" x14ac:dyDescent="0.2">
      <c r="A965" s="136">
        <v>7577</v>
      </c>
      <c r="B965" s="137">
        <v>690617005</v>
      </c>
      <c r="C965" s="137" t="s">
        <v>6570</v>
      </c>
      <c r="D965" s="137" t="s">
        <v>7186</v>
      </c>
      <c r="E965" s="135">
        <v>0</v>
      </c>
      <c r="F965" s="135">
        <v>21588300</v>
      </c>
    </row>
    <row r="966" spans="1:6" hidden="1" x14ac:dyDescent="0.2">
      <c r="A966" s="136">
        <v>7580</v>
      </c>
      <c r="B966" s="137">
        <v>605110223</v>
      </c>
      <c r="C966" s="137" t="s">
        <v>6492</v>
      </c>
      <c r="D966" s="137" t="s">
        <v>7130</v>
      </c>
      <c r="E966" s="135">
        <v>0</v>
      </c>
      <c r="F966" s="135">
        <v>40586868</v>
      </c>
    </row>
    <row r="967" spans="1:6" hidden="1" x14ac:dyDescent="0.2">
      <c r="A967" s="136">
        <v>7583</v>
      </c>
      <c r="B967" s="137">
        <v>691804003</v>
      </c>
      <c r="C967" s="137" t="s">
        <v>7193</v>
      </c>
      <c r="D967" s="137" t="s">
        <v>7187</v>
      </c>
      <c r="E967" s="135">
        <v>4078121</v>
      </c>
      <c r="F967" s="135">
        <v>28665128</v>
      </c>
    </row>
    <row r="968" spans="1:6" hidden="1" x14ac:dyDescent="0.2">
      <c r="A968" s="136">
        <v>7584</v>
      </c>
      <c r="B968" s="137">
        <v>690507005</v>
      </c>
      <c r="C968" s="137" t="s">
        <v>6635</v>
      </c>
      <c r="D968" s="137" t="s">
        <v>7131</v>
      </c>
      <c r="E968" s="135">
        <v>10731900</v>
      </c>
      <c r="F968" s="135">
        <v>32195700</v>
      </c>
    </row>
    <row r="969" spans="1:6" hidden="1" x14ac:dyDescent="0.2">
      <c r="A969" s="136">
        <v>7586</v>
      </c>
      <c r="B969" s="137">
        <v>690307006</v>
      </c>
      <c r="C969" s="137" t="s">
        <v>6582</v>
      </c>
      <c r="D969" s="137" t="s">
        <v>7132</v>
      </c>
      <c r="E969" s="135">
        <v>3262498</v>
      </c>
      <c r="F969" s="135">
        <v>22932106</v>
      </c>
    </row>
    <row r="970" spans="1:6" hidden="1" x14ac:dyDescent="0.2">
      <c r="A970" s="136">
        <v>7587</v>
      </c>
      <c r="B970" s="137">
        <v>605110533</v>
      </c>
      <c r="C970" s="137" t="s">
        <v>6593</v>
      </c>
      <c r="D970" s="137" t="s">
        <v>7188</v>
      </c>
      <c r="E970" s="135">
        <v>7154600</v>
      </c>
      <c r="F970" s="135">
        <v>63079014</v>
      </c>
    </row>
    <row r="971" spans="1:6" hidden="1" x14ac:dyDescent="0.2">
      <c r="A971" s="136">
        <v>7591</v>
      </c>
      <c r="B971" s="137">
        <v>691007006</v>
      </c>
      <c r="C971" s="137" t="s">
        <v>6719</v>
      </c>
      <c r="D971" s="137" t="s">
        <v>7133</v>
      </c>
      <c r="E971" s="135">
        <v>2861840</v>
      </c>
      <c r="F971" s="135">
        <v>20115880</v>
      </c>
    </row>
    <row r="972" spans="1:6" hidden="1" x14ac:dyDescent="0.2">
      <c r="A972" s="136">
        <v>7592</v>
      </c>
      <c r="B972" s="137">
        <v>692645006</v>
      </c>
      <c r="C972" s="137" t="s">
        <v>6720</v>
      </c>
      <c r="D972" s="137" t="s">
        <v>7134</v>
      </c>
      <c r="E972" s="135">
        <v>4722036</v>
      </c>
      <c r="F972" s="135">
        <v>33191201</v>
      </c>
    </row>
    <row r="973" spans="1:6" hidden="1" x14ac:dyDescent="0.2">
      <c r="A973" s="136">
        <v>7593</v>
      </c>
      <c r="B973" s="137">
        <v>690513005</v>
      </c>
      <c r="C973" s="137" t="s">
        <v>6721</v>
      </c>
      <c r="D973" s="137" t="s">
        <v>7135</v>
      </c>
      <c r="E973" s="135">
        <v>3577300</v>
      </c>
      <c r="F973" s="135">
        <v>25144850</v>
      </c>
    </row>
    <row r="974" spans="1:6" hidden="1" x14ac:dyDescent="0.2">
      <c r="A974" s="136">
        <v>7594</v>
      </c>
      <c r="B974" s="137">
        <v>691002004</v>
      </c>
      <c r="C974" s="137" t="s">
        <v>6722</v>
      </c>
      <c r="D974" s="137" t="s">
        <v>7136</v>
      </c>
      <c r="E974" s="135">
        <v>6296048</v>
      </c>
      <c r="F974" s="135">
        <v>22127468</v>
      </c>
    </row>
    <row r="975" spans="1:6" hidden="1" x14ac:dyDescent="0.2">
      <c r="A975" s="136">
        <v>7595</v>
      </c>
      <c r="B975" s="137">
        <v>605111211</v>
      </c>
      <c r="C975" s="137" t="s">
        <v>6564</v>
      </c>
      <c r="D975" s="137" t="s">
        <v>7137</v>
      </c>
      <c r="E975" s="135">
        <v>0</v>
      </c>
      <c r="F975" s="135">
        <v>68478089</v>
      </c>
    </row>
    <row r="976" spans="1:6" hidden="1" x14ac:dyDescent="0.2">
      <c r="A976" s="136">
        <v>7596</v>
      </c>
      <c r="B976" s="137">
        <v>690737000</v>
      </c>
      <c r="C976" s="137" t="s">
        <v>6723</v>
      </c>
      <c r="D976" s="137" t="s">
        <v>7138</v>
      </c>
      <c r="E976" s="135">
        <v>3577300</v>
      </c>
      <c r="F976" s="135">
        <v>25144850</v>
      </c>
    </row>
    <row r="977" spans="1:6" hidden="1" x14ac:dyDescent="0.2">
      <c r="A977" s="136">
        <v>7598</v>
      </c>
      <c r="B977" s="137">
        <v>690406004</v>
      </c>
      <c r="C977" s="137" t="s">
        <v>7473</v>
      </c>
      <c r="D977" s="137" t="s">
        <v>7139</v>
      </c>
      <c r="E977" s="135">
        <v>0</v>
      </c>
      <c r="F977" s="135">
        <v>22837486</v>
      </c>
    </row>
    <row r="978" spans="1:6" hidden="1" x14ac:dyDescent="0.2">
      <c r="A978" s="136">
        <v>7598</v>
      </c>
      <c r="B978" s="137">
        <v>690406004</v>
      </c>
      <c r="C978" s="137" t="s">
        <v>7515</v>
      </c>
      <c r="D978" s="137" t="s">
        <v>7139</v>
      </c>
      <c r="E978" s="135">
        <v>3262498</v>
      </c>
      <c r="F978" s="135">
        <v>3262498</v>
      </c>
    </row>
    <row r="979" spans="1:6" hidden="1" x14ac:dyDescent="0.2">
      <c r="A979" s="136">
        <v>7601</v>
      </c>
      <c r="B979" s="137">
        <v>690402009</v>
      </c>
      <c r="C979" s="137" t="s">
        <v>6724</v>
      </c>
      <c r="D979" s="137" t="s">
        <v>7140</v>
      </c>
      <c r="E979" s="135">
        <v>3823647</v>
      </c>
      <c r="F979" s="135">
        <v>26876423</v>
      </c>
    </row>
    <row r="980" spans="1:6" hidden="1" x14ac:dyDescent="0.2">
      <c r="A980" s="136">
        <v>7603</v>
      </c>
      <c r="B980" s="137">
        <v>691913007</v>
      </c>
      <c r="C980" s="137" t="s">
        <v>6654</v>
      </c>
      <c r="D980" s="137" t="s">
        <v>7189</v>
      </c>
      <c r="E980" s="135">
        <v>4893746</v>
      </c>
      <c r="F980" s="135">
        <v>34398152</v>
      </c>
    </row>
    <row r="981" spans="1:6" hidden="1" x14ac:dyDescent="0.2">
      <c r="A981" s="136">
        <v>7605</v>
      </c>
      <c r="B981" s="137">
        <v>651131154</v>
      </c>
      <c r="C981" s="137" t="s">
        <v>6508</v>
      </c>
      <c r="D981" s="137" t="s">
        <v>7141</v>
      </c>
      <c r="E981" s="135">
        <v>30808269</v>
      </c>
      <c r="F981" s="135">
        <v>238453790</v>
      </c>
    </row>
    <row r="982" spans="1:6" hidden="1" x14ac:dyDescent="0.2">
      <c r="A982" s="136">
        <v>7609</v>
      </c>
      <c r="B982" s="137" t="s">
        <v>6414</v>
      </c>
      <c r="C982" s="137" t="s">
        <v>6524</v>
      </c>
      <c r="D982" s="137" t="s">
        <v>7142</v>
      </c>
      <c r="E982" s="135">
        <v>0</v>
      </c>
      <c r="F982" s="135">
        <v>224720270</v>
      </c>
    </row>
    <row r="983" spans="1:6" hidden="1" x14ac:dyDescent="0.2">
      <c r="A983" s="136">
        <v>7614</v>
      </c>
      <c r="B983" s="137">
        <v>651185149</v>
      </c>
      <c r="C983" s="137" t="s">
        <v>6516</v>
      </c>
      <c r="D983" s="137" t="s">
        <v>7143</v>
      </c>
      <c r="E983" s="135">
        <v>23682588</v>
      </c>
      <c r="F983" s="135">
        <v>183303234</v>
      </c>
    </row>
    <row r="984" spans="1:6" hidden="1" x14ac:dyDescent="0.2">
      <c r="A984" s="136">
        <v>7614</v>
      </c>
      <c r="B984" s="137">
        <v>651185149</v>
      </c>
      <c r="C984" s="137" t="s">
        <v>6523</v>
      </c>
      <c r="D984" s="137" t="s">
        <v>7143</v>
      </c>
      <c r="E984" s="135">
        <v>7340620</v>
      </c>
      <c r="F984" s="135">
        <v>16184740</v>
      </c>
    </row>
    <row r="985" spans="1:6" hidden="1" x14ac:dyDescent="0.2">
      <c r="A985" s="136">
        <v>7614</v>
      </c>
      <c r="B985" s="137">
        <v>651185149</v>
      </c>
      <c r="C985" s="137" t="s">
        <v>6532</v>
      </c>
      <c r="D985" s="137" t="s">
        <v>7143</v>
      </c>
      <c r="E985" s="135">
        <v>24480535</v>
      </c>
      <c r="F985" s="135">
        <v>172816754</v>
      </c>
    </row>
    <row r="986" spans="1:6" hidden="1" x14ac:dyDescent="0.2">
      <c r="A986" s="136">
        <v>7614</v>
      </c>
      <c r="B986" s="137">
        <v>651185149</v>
      </c>
      <c r="C986" s="137" t="s">
        <v>6535</v>
      </c>
      <c r="D986" s="137" t="s">
        <v>7143</v>
      </c>
      <c r="E986" s="135">
        <v>87039487</v>
      </c>
      <c r="F986" s="135">
        <v>536478555</v>
      </c>
    </row>
    <row r="987" spans="1:6" hidden="1" x14ac:dyDescent="0.2">
      <c r="A987" s="136">
        <v>7614</v>
      </c>
      <c r="B987" s="137">
        <v>651185149</v>
      </c>
      <c r="C987" s="137" t="s">
        <v>6625</v>
      </c>
      <c r="D987" s="137" t="s">
        <v>7143</v>
      </c>
      <c r="E987" s="135">
        <v>42546733</v>
      </c>
      <c r="F987" s="135">
        <v>181671227</v>
      </c>
    </row>
    <row r="988" spans="1:6" hidden="1" x14ac:dyDescent="0.2">
      <c r="A988" s="136">
        <v>7614</v>
      </c>
      <c r="B988" s="137">
        <v>651185149</v>
      </c>
      <c r="C988" s="137" t="s">
        <v>6666</v>
      </c>
      <c r="D988" s="137" t="s">
        <v>7143</v>
      </c>
      <c r="E988" s="135">
        <v>88441</v>
      </c>
      <c r="F988" s="135">
        <v>11143591</v>
      </c>
    </row>
    <row r="989" spans="1:6" hidden="1" x14ac:dyDescent="0.2">
      <c r="A989" s="136">
        <v>7615</v>
      </c>
      <c r="B989" s="137" t="s">
        <v>6439</v>
      </c>
      <c r="C989" s="137" t="s">
        <v>6697</v>
      </c>
      <c r="D989" s="137" t="s">
        <v>7144</v>
      </c>
      <c r="E989" s="135">
        <v>4893746</v>
      </c>
      <c r="F989" s="135">
        <v>39149968</v>
      </c>
    </row>
    <row r="990" spans="1:6" hidden="1" x14ac:dyDescent="0.2">
      <c r="A990" s="136">
        <v>7620</v>
      </c>
      <c r="B990" s="137">
        <v>732384006</v>
      </c>
      <c r="C990" s="137" t="s">
        <v>7479</v>
      </c>
      <c r="D990" s="137" t="s">
        <v>7145</v>
      </c>
      <c r="E990" s="135">
        <v>56363733</v>
      </c>
      <c r="F990" s="135">
        <v>498746845</v>
      </c>
    </row>
    <row r="991" spans="1:6" hidden="1" x14ac:dyDescent="0.2">
      <c r="A991" s="136">
        <v>7626</v>
      </c>
      <c r="B991" s="137" t="s">
        <v>6471</v>
      </c>
      <c r="C991" s="137" t="s">
        <v>6509</v>
      </c>
      <c r="D991" s="137" t="s">
        <v>7146</v>
      </c>
      <c r="E991" s="135">
        <v>4661974</v>
      </c>
      <c r="F991" s="135">
        <v>4661974</v>
      </c>
    </row>
    <row r="992" spans="1:6" hidden="1" x14ac:dyDescent="0.2">
      <c r="A992" s="136">
        <v>7626</v>
      </c>
      <c r="B992" s="137" t="s">
        <v>6471</v>
      </c>
      <c r="C992" s="137" t="s">
        <v>171</v>
      </c>
      <c r="D992" s="137" t="s">
        <v>7146</v>
      </c>
      <c r="E992" s="135">
        <v>40099964</v>
      </c>
      <c r="F992" s="135">
        <v>317018567</v>
      </c>
    </row>
    <row r="993" spans="1:6" hidden="1" x14ac:dyDescent="0.2">
      <c r="A993" s="136">
        <v>7638</v>
      </c>
      <c r="B993" s="137" t="s">
        <v>6412</v>
      </c>
      <c r="C993" s="137" t="s">
        <v>6599</v>
      </c>
      <c r="D993" s="137" t="s">
        <v>7147</v>
      </c>
      <c r="E993" s="135">
        <v>17883274</v>
      </c>
      <c r="F993" s="135">
        <v>128433594</v>
      </c>
    </row>
    <row r="994" spans="1:6" hidden="1" x14ac:dyDescent="0.2">
      <c r="A994" s="136">
        <v>7644</v>
      </c>
      <c r="B994" s="137">
        <v>651519810</v>
      </c>
      <c r="C994" s="137" t="s">
        <v>6516</v>
      </c>
      <c r="D994" s="137" t="s">
        <v>7148</v>
      </c>
      <c r="E994" s="135">
        <v>4267672</v>
      </c>
      <c r="F994" s="135">
        <v>91633784</v>
      </c>
    </row>
    <row r="995" spans="1:6" hidden="1" x14ac:dyDescent="0.2">
      <c r="A995" s="136">
        <v>7644</v>
      </c>
      <c r="B995" s="137">
        <v>651519810</v>
      </c>
      <c r="C995" s="137" t="s">
        <v>148</v>
      </c>
      <c r="D995" s="137" t="s">
        <v>7148</v>
      </c>
      <c r="E995" s="135">
        <v>25493970</v>
      </c>
      <c r="F995" s="135">
        <v>126497475</v>
      </c>
    </row>
    <row r="996" spans="1:6" hidden="1" x14ac:dyDescent="0.2">
      <c r="A996" s="136">
        <v>7644</v>
      </c>
      <c r="B996" s="137">
        <v>651519810</v>
      </c>
      <c r="C996" s="137" t="s">
        <v>6681</v>
      </c>
      <c r="D996" s="137" t="s">
        <v>7148</v>
      </c>
      <c r="E996" s="135">
        <v>40636095</v>
      </c>
      <c r="F996" s="135">
        <v>249333548</v>
      </c>
    </row>
    <row r="997" spans="1:6" hidden="1" x14ac:dyDescent="0.2">
      <c r="A997" s="136">
        <v>7644</v>
      </c>
      <c r="B997" s="137">
        <v>651519810</v>
      </c>
      <c r="C997" s="137" t="s">
        <v>6545</v>
      </c>
      <c r="D997" s="137" t="s">
        <v>7148</v>
      </c>
      <c r="E997" s="135">
        <v>19815454</v>
      </c>
      <c r="F997" s="135">
        <v>121654949</v>
      </c>
    </row>
    <row r="998" spans="1:6" hidden="1" x14ac:dyDescent="0.2">
      <c r="A998" s="136">
        <v>7645</v>
      </c>
      <c r="B998" s="137">
        <v>651539161</v>
      </c>
      <c r="C998" s="137" t="s">
        <v>6509</v>
      </c>
      <c r="D998" s="137" t="s">
        <v>7149</v>
      </c>
      <c r="E998" s="135">
        <v>114296779</v>
      </c>
      <c r="F998" s="135">
        <v>872249680</v>
      </c>
    </row>
    <row r="999" spans="1:6" hidden="1" x14ac:dyDescent="0.2">
      <c r="A999" s="136">
        <v>7645</v>
      </c>
      <c r="B999" s="137">
        <v>651539161</v>
      </c>
      <c r="C999" s="137" t="s">
        <v>6560</v>
      </c>
      <c r="D999" s="137" t="s">
        <v>7149</v>
      </c>
      <c r="E999" s="135">
        <v>11149487</v>
      </c>
      <c r="F999" s="135">
        <v>29427335</v>
      </c>
    </row>
    <row r="1000" spans="1:6" hidden="1" x14ac:dyDescent="0.2">
      <c r="A1000" s="136">
        <v>7645</v>
      </c>
      <c r="B1000" s="137">
        <v>651539161</v>
      </c>
      <c r="C1000" s="137" t="s">
        <v>6561</v>
      </c>
      <c r="D1000" s="137" t="s">
        <v>7149</v>
      </c>
      <c r="E1000" s="135">
        <v>74815360</v>
      </c>
      <c r="F1000" s="135">
        <v>366845123</v>
      </c>
    </row>
    <row r="1001" spans="1:6" hidden="1" x14ac:dyDescent="0.2">
      <c r="A1001" s="136">
        <v>7645</v>
      </c>
      <c r="B1001" s="137">
        <v>651539161</v>
      </c>
      <c r="C1001" s="137" t="s">
        <v>6656</v>
      </c>
      <c r="D1001" s="137" t="s">
        <v>7149</v>
      </c>
      <c r="E1001" s="135">
        <v>36555696</v>
      </c>
      <c r="F1001" s="135">
        <v>36555696</v>
      </c>
    </row>
    <row r="1002" spans="1:6" hidden="1" x14ac:dyDescent="0.2">
      <c r="A1002" s="136">
        <v>7645</v>
      </c>
      <c r="B1002" s="137">
        <v>651539161</v>
      </c>
      <c r="C1002" s="137" t="s">
        <v>6566</v>
      </c>
      <c r="D1002" s="137" t="s">
        <v>7149</v>
      </c>
      <c r="E1002" s="135">
        <v>15516000</v>
      </c>
      <c r="F1002" s="135">
        <v>132403200</v>
      </c>
    </row>
    <row r="1003" spans="1:6" hidden="1" x14ac:dyDescent="0.2">
      <c r="A1003" s="136">
        <v>7645</v>
      </c>
      <c r="B1003" s="137">
        <v>651539161</v>
      </c>
      <c r="C1003" s="137" t="s">
        <v>6712</v>
      </c>
      <c r="D1003" s="137" t="s">
        <v>7149</v>
      </c>
      <c r="E1003" s="135">
        <v>795971</v>
      </c>
      <c r="F1003" s="135">
        <v>7429061</v>
      </c>
    </row>
    <row r="1004" spans="1:6" hidden="1" x14ac:dyDescent="0.2">
      <c r="A1004" s="136">
        <v>7650</v>
      </c>
      <c r="B1004" s="137">
        <v>651589657</v>
      </c>
      <c r="C1004" s="137" t="s">
        <v>6556</v>
      </c>
      <c r="D1004" s="137" t="s">
        <v>7150</v>
      </c>
      <c r="E1004" s="135">
        <v>2404980</v>
      </c>
      <c r="F1004" s="135">
        <v>10421580</v>
      </c>
    </row>
    <row r="1005" spans="1:6" hidden="1" x14ac:dyDescent="0.2">
      <c r="A1005" s="136">
        <v>7650</v>
      </c>
      <c r="B1005" s="137">
        <v>651589657</v>
      </c>
      <c r="C1005" s="137" t="s">
        <v>7194</v>
      </c>
      <c r="D1005" s="137" t="s">
        <v>7150</v>
      </c>
      <c r="E1005" s="135">
        <v>25099438</v>
      </c>
      <c r="F1005" s="135">
        <v>130515022</v>
      </c>
    </row>
    <row r="1006" spans="1:6" hidden="1" x14ac:dyDescent="0.2">
      <c r="A1006" s="136">
        <v>7650</v>
      </c>
      <c r="B1006" s="137">
        <v>651589657</v>
      </c>
      <c r="C1006" s="137" t="s">
        <v>6557</v>
      </c>
      <c r="D1006" s="137" t="s">
        <v>7150</v>
      </c>
      <c r="E1006" s="135">
        <v>3620400</v>
      </c>
      <c r="F1006" s="135">
        <v>51626904</v>
      </c>
    </row>
    <row r="1007" spans="1:6" hidden="1" x14ac:dyDescent="0.2">
      <c r="A1007" s="136">
        <v>7650</v>
      </c>
      <c r="B1007" s="137">
        <v>651589657</v>
      </c>
      <c r="C1007" s="137" t="s">
        <v>6538</v>
      </c>
      <c r="D1007" s="137" t="s">
        <v>7150</v>
      </c>
      <c r="E1007" s="135">
        <v>6413280</v>
      </c>
      <c r="F1007" s="135">
        <v>6413280</v>
      </c>
    </row>
    <row r="1008" spans="1:6" hidden="1" x14ac:dyDescent="0.2">
      <c r="A1008" s="136">
        <v>7650</v>
      </c>
      <c r="B1008" s="137">
        <v>651589657</v>
      </c>
      <c r="C1008" s="137" t="s">
        <v>6555</v>
      </c>
      <c r="D1008" s="137" t="s">
        <v>7150</v>
      </c>
      <c r="E1008" s="135">
        <v>3620400</v>
      </c>
      <c r="F1008" s="135">
        <v>51306240</v>
      </c>
    </row>
    <row r="1009" spans="1:6" hidden="1" x14ac:dyDescent="0.2">
      <c r="A1009" s="136">
        <v>7652</v>
      </c>
      <c r="B1009" s="137">
        <v>659070006</v>
      </c>
      <c r="C1009" s="137" t="s">
        <v>6501</v>
      </c>
      <c r="D1009" s="137" t="s">
        <v>7151</v>
      </c>
      <c r="E1009" s="135">
        <v>14984112</v>
      </c>
      <c r="F1009" s="135">
        <v>90589425</v>
      </c>
    </row>
    <row r="1010" spans="1:6" hidden="1" x14ac:dyDescent="0.2">
      <c r="A1010" s="136">
        <v>7652</v>
      </c>
      <c r="B1010" s="137">
        <v>659070006</v>
      </c>
      <c r="C1010" s="137" t="s">
        <v>6525</v>
      </c>
      <c r="D1010" s="137" t="s">
        <v>7151</v>
      </c>
      <c r="E1010" s="135">
        <v>26691535</v>
      </c>
      <c r="F1010" s="135">
        <v>197447541</v>
      </c>
    </row>
    <row r="1011" spans="1:6" hidden="1" x14ac:dyDescent="0.2">
      <c r="A1011" s="136">
        <v>7655</v>
      </c>
      <c r="B1011" s="137">
        <v>652942806</v>
      </c>
      <c r="C1011" s="137" t="s">
        <v>5595</v>
      </c>
      <c r="D1011" s="137" t="s">
        <v>7190</v>
      </c>
      <c r="E1011" s="135">
        <v>14870678</v>
      </c>
      <c r="F1011" s="135">
        <v>94846342</v>
      </c>
    </row>
    <row r="1012" spans="1:6" hidden="1" x14ac:dyDescent="0.2">
      <c r="A1012" s="136">
        <v>7657</v>
      </c>
      <c r="B1012" s="137">
        <v>651354765</v>
      </c>
      <c r="C1012" s="137" t="s">
        <v>6549</v>
      </c>
      <c r="D1012" s="137" t="s">
        <v>7152</v>
      </c>
      <c r="E1012" s="135">
        <v>16033200</v>
      </c>
      <c r="F1012" s="135">
        <v>214363884</v>
      </c>
    </row>
    <row r="1013" spans="1:6" hidden="1" x14ac:dyDescent="0.2">
      <c r="A1013" s="136">
        <v>7657</v>
      </c>
      <c r="B1013" s="137">
        <v>651354765</v>
      </c>
      <c r="C1013" s="137" t="s">
        <v>6556</v>
      </c>
      <c r="D1013" s="137" t="s">
        <v>7152</v>
      </c>
      <c r="E1013" s="135">
        <v>16033200</v>
      </c>
      <c r="F1013" s="135">
        <v>214043220</v>
      </c>
    </row>
    <row r="1014" spans="1:6" hidden="1" x14ac:dyDescent="0.2">
      <c r="A1014" s="136">
        <v>7657</v>
      </c>
      <c r="B1014" s="137">
        <v>651354765</v>
      </c>
      <c r="C1014" s="137" t="s">
        <v>6558</v>
      </c>
      <c r="D1014" s="137" t="s">
        <v>7152</v>
      </c>
      <c r="E1014" s="135">
        <v>0</v>
      </c>
      <c r="F1014" s="135">
        <v>251129118</v>
      </c>
    </row>
    <row r="1015" spans="1:6" hidden="1" x14ac:dyDescent="0.2">
      <c r="A1015" s="136">
        <v>7657</v>
      </c>
      <c r="B1015" s="137">
        <v>651354765</v>
      </c>
      <c r="C1015" s="137" t="s">
        <v>70</v>
      </c>
      <c r="D1015" s="137" t="s">
        <v>7152</v>
      </c>
      <c r="E1015" s="135">
        <v>50712798</v>
      </c>
      <c r="F1015" s="135">
        <v>231621094</v>
      </c>
    </row>
    <row r="1016" spans="1:6" hidden="1" x14ac:dyDescent="0.2">
      <c r="A1016" s="136">
        <v>7657</v>
      </c>
      <c r="B1016" s="137">
        <v>651354765</v>
      </c>
      <c r="C1016" s="137" t="s">
        <v>6606</v>
      </c>
      <c r="D1016" s="137" t="s">
        <v>7152</v>
      </c>
      <c r="E1016" s="135">
        <v>10602600</v>
      </c>
      <c r="F1016" s="135">
        <v>69667950</v>
      </c>
    </row>
    <row r="1017" spans="1:6" hidden="1" x14ac:dyDescent="0.2">
      <c r="A1017" s="136">
        <v>7657</v>
      </c>
      <c r="B1017" s="137">
        <v>651354765</v>
      </c>
      <c r="C1017" s="137" t="s">
        <v>7476</v>
      </c>
      <c r="D1017" s="137" t="s">
        <v>7152</v>
      </c>
      <c r="E1017" s="135">
        <v>5301300</v>
      </c>
      <c r="F1017" s="135">
        <v>29687280</v>
      </c>
    </row>
    <row r="1018" spans="1:6" hidden="1" x14ac:dyDescent="0.2">
      <c r="A1018" s="136">
        <v>7657</v>
      </c>
      <c r="B1018" s="137">
        <v>651354765</v>
      </c>
      <c r="C1018" s="137" t="s">
        <v>7481</v>
      </c>
      <c r="D1018" s="137" t="s">
        <v>7152</v>
      </c>
      <c r="E1018" s="135">
        <v>38983264</v>
      </c>
      <c r="F1018" s="135">
        <v>143463612</v>
      </c>
    </row>
    <row r="1019" spans="1:6" hidden="1" x14ac:dyDescent="0.2">
      <c r="A1019" s="136">
        <v>7658</v>
      </c>
      <c r="B1019" s="137">
        <v>650964950</v>
      </c>
      <c r="C1019" s="137" t="s">
        <v>6725</v>
      </c>
      <c r="D1019" s="137" t="s">
        <v>7153</v>
      </c>
      <c r="E1019" s="135">
        <v>0</v>
      </c>
      <c r="F1019" s="135">
        <v>181511713</v>
      </c>
    </row>
    <row r="1020" spans="1:6" hidden="1" x14ac:dyDescent="0.2">
      <c r="A1020" s="136">
        <v>7664</v>
      </c>
      <c r="B1020" s="137">
        <v>650797612</v>
      </c>
      <c r="C1020" s="137" t="s">
        <v>6501</v>
      </c>
      <c r="D1020" s="137" t="s">
        <v>7498</v>
      </c>
      <c r="E1020" s="135">
        <v>9138924</v>
      </c>
      <c r="F1020" s="135">
        <v>18277848</v>
      </c>
    </row>
    <row r="1021" spans="1:6" hidden="1" x14ac:dyDescent="0.2">
      <c r="A1021" s="136">
        <v>7670</v>
      </c>
      <c r="B1021" s="137">
        <v>651747023</v>
      </c>
      <c r="C1021" s="137" t="s">
        <v>5595</v>
      </c>
      <c r="D1021" s="137" t="s">
        <v>7499</v>
      </c>
      <c r="E1021" s="135">
        <v>30825504</v>
      </c>
      <c r="F1021" s="135">
        <v>231215954</v>
      </c>
    </row>
    <row r="1022" spans="1:6" hidden="1" x14ac:dyDescent="0.2">
      <c r="A1022" s="136">
        <v>7672</v>
      </c>
      <c r="B1022" s="137">
        <v>605110436</v>
      </c>
      <c r="C1022" s="137" t="s">
        <v>6524</v>
      </c>
      <c r="D1022" s="137" t="s">
        <v>7474</v>
      </c>
      <c r="E1022" s="135">
        <v>17477222</v>
      </c>
      <c r="F1022" s="135">
        <v>125996863</v>
      </c>
    </row>
    <row r="1023" spans="1:6" hidden="1" x14ac:dyDescent="0.2">
      <c r="A1023" s="136">
        <v>7683</v>
      </c>
      <c r="B1023" s="137">
        <v>651822580</v>
      </c>
      <c r="C1023" s="137" t="s">
        <v>211</v>
      </c>
      <c r="D1023" s="137" t="s">
        <v>7198</v>
      </c>
      <c r="E1023" s="135">
        <v>8479218</v>
      </c>
      <c r="F1023" s="135">
        <v>40649544</v>
      </c>
    </row>
    <row r="1024" spans="1:6" hidden="1" x14ac:dyDescent="0.2">
      <c r="A1024" s="136">
        <v>7683</v>
      </c>
      <c r="B1024" s="137">
        <v>651822580</v>
      </c>
      <c r="C1024" s="137" t="s">
        <v>6501</v>
      </c>
      <c r="D1024" s="137" t="s">
        <v>7198</v>
      </c>
      <c r="E1024" s="135">
        <v>22113576</v>
      </c>
      <c r="F1024" s="135">
        <v>83552697</v>
      </c>
    </row>
    <row r="1025" spans="1:6" hidden="1" x14ac:dyDescent="0.2">
      <c r="A1025" s="136">
        <v>7683</v>
      </c>
      <c r="B1025" s="137">
        <v>651822580</v>
      </c>
      <c r="C1025" s="137" t="s">
        <v>6524</v>
      </c>
      <c r="D1025" s="137" t="s">
        <v>7198</v>
      </c>
      <c r="E1025" s="135">
        <v>8223710</v>
      </c>
      <c r="F1025" s="135">
        <v>40422697</v>
      </c>
    </row>
    <row r="1026" spans="1:6" hidden="1" x14ac:dyDescent="0.2">
      <c r="A1026" s="136">
        <v>7683</v>
      </c>
      <c r="B1026" s="137">
        <v>651822580</v>
      </c>
      <c r="C1026" s="137" t="s">
        <v>6525</v>
      </c>
      <c r="D1026" s="137" t="s">
        <v>7198</v>
      </c>
      <c r="E1026" s="135">
        <v>20845919</v>
      </c>
      <c r="F1026" s="135">
        <v>72002934</v>
      </c>
    </row>
    <row r="1027" spans="1:6" hidden="1" x14ac:dyDescent="0.2">
      <c r="A1027" s="136">
        <v>7683</v>
      </c>
      <c r="B1027" s="137">
        <v>651822580</v>
      </c>
      <c r="C1027" s="137" t="s">
        <v>6563</v>
      </c>
      <c r="D1027" s="137" t="s">
        <v>7198</v>
      </c>
      <c r="E1027" s="135">
        <v>12282190</v>
      </c>
      <c r="F1027" s="135">
        <v>53579645</v>
      </c>
    </row>
    <row r="1028" spans="1:6" hidden="1" x14ac:dyDescent="0.2">
      <c r="A1028" s="136">
        <v>7683</v>
      </c>
      <c r="B1028" s="137">
        <v>651822580</v>
      </c>
      <c r="C1028" s="137" t="s">
        <v>6564</v>
      </c>
      <c r="D1028" s="137" t="s">
        <v>7198</v>
      </c>
      <c r="E1028" s="135">
        <v>29104223</v>
      </c>
      <c r="F1028" s="135">
        <v>147911144</v>
      </c>
    </row>
    <row r="1029" spans="1:6" hidden="1" x14ac:dyDescent="0.2">
      <c r="A1029" s="136">
        <v>7683</v>
      </c>
      <c r="B1029" s="137">
        <v>651822580</v>
      </c>
      <c r="C1029" s="137" t="s">
        <v>6495</v>
      </c>
      <c r="D1029" s="137" t="s">
        <v>7198</v>
      </c>
      <c r="E1029" s="135">
        <v>10971536</v>
      </c>
      <c r="F1029" s="135">
        <v>26984048</v>
      </c>
    </row>
    <row r="1030" spans="1:6" hidden="1" x14ac:dyDescent="0.2">
      <c r="A1030" s="136">
        <v>7683</v>
      </c>
      <c r="B1030" s="137">
        <v>651822580</v>
      </c>
      <c r="C1030" s="137" t="s">
        <v>6540</v>
      </c>
      <c r="D1030" s="137" t="s">
        <v>7198</v>
      </c>
      <c r="E1030" s="135">
        <v>11268064</v>
      </c>
      <c r="F1030" s="135">
        <v>23870504</v>
      </c>
    </row>
    <row r="1031" spans="1:6" hidden="1" x14ac:dyDescent="0.2">
      <c r="A1031" s="136">
        <v>7683</v>
      </c>
      <c r="B1031" s="137">
        <v>651822580</v>
      </c>
      <c r="C1031" s="137" t="s">
        <v>181</v>
      </c>
      <c r="D1031" s="137" t="s">
        <v>7198</v>
      </c>
      <c r="E1031" s="135">
        <v>7887645</v>
      </c>
      <c r="F1031" s="135">
        <v>41917201</v>
      </c>
    </row>
    <row r="1032" spans="1:6" hidden="1" x14ac:dyDescent="0.2">
      <c r="A1032" s="136">
        <v>7683</v>
      </c>
      <c r="B1032" s="137">
        <v>651822580</v>
      </c>
      <c r="C1032" s="137" t="s">
        <v>6546</v>
      </c>
      <c r="D1032" s="137" t="s">
        <v>7198</v>
      </c>
      <c r="E1032" s="135">
        <v>6227088</v>
      </c>
      <c r="F1032" s="135">
        <v>20312168</v>
      </c>
    </row>
    <row r="1033" spans="1:6" hidden="1" x14ac:dyDescent="0.2">
      <c r="A1033" s="136">
        <v>7683</v>
      </c>
      <c r="B1033" s="137">
        <v>651822580</v>
      </c>
      <c r="C1033" s="137" t="s">
        <v>7480</v>
      </c>
      <c r="D1033" s="137" t="s">
        <v>7198</v>
      </c>
      <c r="E1033" s="135">
        <v>7155221</v>
      </c>
      <c r="F1033" s="135">
        <v>32283005</v>
      </c>
    </row>
    <row r="1034" spans="1:6" hidden="1" x14ac:dyDescent="0.2">
      <c r="A1034" s="136">
        <v>7683</v>
      </c>
      <c r="B1034" s="137">
        <v>651822580</v>
      </c>
      <c r="C1034" s="137" t="s">
        <v>7476</v>
      </c>
      <c r="D1034" s="137" t="s">
        <v>7198</v>
      </c>
      <c r="E1034" s="135">
        <v>9637160</v>
      </c>
      <c r="F1034" s="135">
        <v>23277448</v>
      </c>
    </row>
    <row r="1035" spans="1:6" hidden="1" x14ac:dyDescent="0.2">
      <c r="A1035" s="136">
        <v>7691</v>
      </c>
      <c r="B1035" s="137">
        <v>651539544</v>
      </c>
      <c r="C1035" s="137" t="s">
        <v>6618</v>
      </c>
      <c r="D1035" s="137" t="s">
        <v>7202</v>
      </c>
      <c r="E1035" s="135">
        <v>7211561</v>
      </c>
      <c r="F1035" s="135">
        <v>49152477</v>
      </c>
    </row>
    <row r="1036" spans="1:6" hidden="1" x14ac:dyDescent="0.2">
      <c r="A1036" s="136">
        <v>7691</v>
      </c>
      <c r="B1036" s="137">
        <v>651539544</v>
      </c>
      <c r="C1036" s="137" t="s">
        <v>6516</v>
      </c>
      <c r="D1036" s="137" t="s">
        <v>7202</v>
      </c>
      <c r="E1036" s="135">
        <v>15878086</v>
      </c>
      <c r="F1036" s="135">
        <v>71736061</v>
      </c>
    </row>
    <row r="1037" spans="1:6" hidden="1" x14ac:dyDescent="0.2">
      <c r="A1037" s="136">
        <v>7691</v>
      </c>
      <c r="B1037" s="137">
        <v>651539544</v>
      </c>
      <c r="C1037" s="137" t="s">
        <v>6517</v>
      </c>
      <c r="D1037" s="137" t="s">
        <v>7202</v>
      </c>
      <c r="E1037" s="135">
        <v>9014451</v>
      </c>
      <c r="F1037" s="135">
        <v>37522655</v>
      </c>
    </row>
    <row r="1038" spans="1:6" hidden="1" x14ac:dyDescent="0.2">
      <c r="A1038" s="136">
        <v>7691</v>
      </c>
      <c r="B1038" s="137">
        <v>651539544</v>
      </c>
      <c r="C1038" s="137" t="s">
        <v>6561</v>
      </c>
      <c r="D1038" s="137" t="s">
        <v>7202</v>
      </c>
      <c r="E1038" s="135">
        <v>8451048</v>
      </c>
      <c r="F1038" s="135">
        <v>50537270</v>
      </c>
    </row>
    <row r="1039" spans="1:6" hidden="1" x14ac:dyDescent="0.2">
      <c r="A1039" s="136">
        <v>7691</v>
      </c>
      <c r="B1039" s="137">
        <v>651539544</v>
      </c>
      <c r="C1039" s="137" t="s">
        <v>171</v>
      </c>
      <c r="D1039" s="137" t="s">
        <v>7202</v>
      </c>
      <c r="E1039" s="135">
        <v>14075196</v>
      </c>
      <c r="F1039" s="135">
        <v>74867398</v>
      </c>
    </row>
    <row r="1040" spans="1:6" hidden="1" x14ac:dyDescent="0.2">
      <c r="A1040" s="136">
        <v>7691</v>
      </c>
      <c r="B1040" s="137">
        <v>651539544</v>
      </c>
      <c r="C1040" s="137" t="s">
        <v>6574</v>
      </c>
      <c r="D1040" s="137" t="s">
        <v>7202</v>
      </c>
      <c r="E1040" s="135">
        <v>6671880</v>
      </c>
      <c r="F1040" s="135">
        <v>35583360</v>
      </c>
    </row>
    <row r="1041" spans="1:6" hidden="1" x14ac:dyDescent="0.2">
      <c r="A1041" s="136">
        <v>7691</v>
      </c>
      <c r="B1041" s="137">
        <v>651539544</v>
      </c>
      <c r="C1041" s="137" t="s">
        <v>6514</v>
      </c>
      <c r="D1041" s="137" t="s">
        <v>7202</v>
      </c>
      <c r="E1041" s="135">
        <v>10648320</v>
      </c>
      <c r="F1041" s="135">
        <v>47494893</v>
      </c>
    </row>
    <row r="1042" spans="1:6" hidden="1" x14ac:dyDescent="0.2">
      <c r="A1042" s="136">
        <v>7691</v>
      </c>
      <c r="B1042" s="137">
        <v>651539544</v>
      </c>
      <c r="C1042" s="137" t="s">
        <v>7487</v>
      </c>
      <c r="D1042" s="137" t="s">
        <v>7202</v>
      </c>
      <c r="E1042" s="135">
        <v>4450886</v>
      </c>
      <c r="F1042" s="135">
        <v>24339021</v>
      </c>
    </row>
    <row r="1043" spans="1:6" hidden="1" x14ac:dyDescent="0.2">
      <c r="A1043" s="136">
        <v>7692</v>
      </c>
      <c r="B1043" s="137">
        <v>651883474</v>
      </c>
      <c r="C1043" s="137" t="s">
        <v>6492</v>
      </c>
      <c r="D1043" s="137" t="s">
        <v>7200</v>
      </c>
      <c r="E1043" s="135">
        <v>23405943</v>
      </c>
      <c r="F1043" s="135">
        <v>126202327</v>
      </c>
    </row>
    <row r="1044" spans="1:6" hidden="1" x14ac:dyDescent="0.2">
      <c r="A1044" s="136">
        <v>7692</v>
      </c>
      <c r="B1044" s="137">
        <v>651883474</v>
      </c>
      <c r="C1044" s="137" t="s">
        <v>6493</v>
      </c>
      <c r="D1044" s="137" t="s">
        <v>7200</v>
      </c>
      <c r="E1044" s="135">
        <v>11702972</v>
      </c>
      <c r="F1044" s="135">
        <v>64144944</v>
      </c>
    </row>
    <row r="1045" spans="1:6" hidden="1" x14ac:dyDescent="0.2">
      <c r="A1045" s="136">
        <v>7692</v>
      </c>
      <c r="B1045" s="137">
        <v>651883474</v>
      </c>
      <c r="C1045" s="137" t="s">
        <v>6549</v>
      </c>
      <c r="D1045" s="137" t="s">
        <v>7200</v>
      </c>
      <c r="E1045" s="135">
        <v>6177667</v>
      </c>
      <c r="F1045" s="135">
        <v>28763217</v>
      </c>
    </row>
    <row r="1046" spans="1:6" hidden="1" x14ac:dyDescent="0.2">
      <c r="A1046" s="136">
        <v>7692</v>
      </c>
      <c r="B1046" s="137">
        <v>651883474</v>
      </c>
      <c r="C1046" s="137" t="s">
        <v>6565</v>
      </c>
      <c r="D1046" s="137" t="s">
        <v>7200</v>
      </c>
      <c r="E1046" s="135">
        <v>24414138</v>
      </c>
      <c r="F1046" s="135">
        <v>132350329</v>
      </c>
    </row>
    <row r="1047" spans="1:6" hidden="1" x14ac:dyDescent="0.2">
      <c r="A1047" s="136">
        <v>7692</v>
      </c>
      <c r="B1047" s="137">
        <v>651883474</v>
      </c>
      <c r="C1047" s="137" t="s">
        <v>229</v>
      </c>
      <c r="D1047" s="137" t="s">
        <v>7200</v>
      </c>
      <c r="E1047" s="135">
        <v>12355333</v>
      </c>
      <c r="F1047" s="135">
        <v>60046919</v>
      </c>
    </row>
    <row r="1048" spans="1:6" hidden="1" x14ac:dyDescent="0.2">
      <c r="A1048" s="136">
        <v>7692</v>
      </c>
      <c r="B1048" s="137">
        <v>651883474</v>
      </c>
      <c r="C1048" s="137" t="s">
        <v>6551</v>
      </c>
      <c r="D1048" s="137" t="s">
        <v>7200</v>
      </c>
      <c r="E1048" s="135">
        <v>9983109</v>
      </c>
      <c r="F1048" s="135">
        <v>63605255</v>
      </c>
    </row>
    <row r="1049" spans="1:6" hidden="1" x14ac:dyDescent="0.2">
      <c r="A1049" s="136">
        <v>7692</v>
      </c>
      <c r="B1049" s="137">
        <v>651883474</v>
      </c>
      <c r="C1049" s="137" t="s">
        <v>6566</v>
      </c>
      <c r="D1049" s="137" t="s">
        <v>7200</v>
      </c>
      <c r="E1049" s="135">
        <v>12355333</v>
      </c>
      <c r="F1049" s="135">
        <v>65977479</v>
      </c>
    </row>
    <row r="1050" spans="1:6" hidden="1" x14ac:dyDescent="0.2">
      <c r="A1050" s="136">
        <v>7692</v>
      </c>
      <c r="B1050" s="137">
        <v>651883474</v>
      </c>
      <c r="C1050" s="137" t="s">
        <v>6548</v>
      </c>
      <c r="D1050" s="137" t="s">
        <v>7200</v>
      </c>
      <c r="E1050" s="135">
        <v>12355333</v>
      </c>
      <c r="F1050" s="135">
        <v>65829215</v>
      </c>
    </row>
    <row r="1051" spans="1:6" hidden="1" x14ac:dyDescent="0.2">
      <c r="A1051" s="136">
        <v>7692</v>
      </c>
      <c r="B1051" s="137">
        <v>651883474</v>
      </c>
      <c r="C1051" s="137" t="s">
        <v>6529</v>
      </c>
      <c r="D1051" s="137" t="s">
        <v>7200</v>
      </c>
      <c r="E1051" s="135">
        <v>21621833</v>
      </c>
      <c r="F1051" s="135">
        <v>110234283</v>
      </c>
    </row>
    <row r="1052" spans="1:6" hidden="1" x14ac:dyDescent="0.2">
      <c r="A1052" s="136">
        <v>7692</v>
      </c>
      <c r="B1052" s="137">
        <v>651883474</v>
      </c>
      <c r="C1052" s="137" t="s">
        <v>6530</v>
      </c>
      <c r="D1052" s="137" t="s">
        <v>7200</v>
      </c>
      <c r="E1052" s="135">
        <v>14974664</v>
      </c>
      <c r="F1052" s="135">
        <v>39364092</v>
      </c>
    </row>
    <row r="1053" spans="1:6" hidden="1" x14ac:dyDescent="0.2">
      <c r="A1053" s="136">
        <v>7692</v>
      </c>
      <c r="B1053" s="137">
        <v>651883474</v>
      </c>
      <c r="C1053" s="137" t="s">
        <v>6491</v>
      </c>
      <c r="D1053" s="137" t="s">
        <v>7200</v>
      </c>
      <c r="E1053" s="135">
        <v>22029065</v>
      </c>
      <c r="F1053" s="135">
        <v>57467129</v>
      </c>
    </row>
    <row r="1054" spans="1:6" hidden="1" x14ac:dyDescent="0.2">
      <c r="A1054" s="136">
        <v>7692</v>
      </c>
      <c r="B1054" s="137">
        <v>651883474</v>
      </c>
      <c r="C1054" s="137" t="s">
        <v>6531</v>
      </c>
      <c r="D1054" s="137" t="s">
        <v>7200</v>
      </c>
      <c r="E1054" s="135">
        <v>5155139</v>
      </c>
      <c r="F1054" s="135">
        <v>37860698</v>
      </c>
    </row>
    <row r="1055" spans="1:6" hidden="1" x14ac:dyDescent="0.2">
      <c r="A1055" s="136">
        <v>7692</v>
      </c>
      <c r="B1055" s="137">
        <v>651883474</v>
      </c>
      <c r="C1055" s="137" t="s">
        <v>6534</v>
      </c>
      <c r="D1055" s="137" t="s">
        <v>7200</v>
      </c>
      <c r="E1055" s="135">
        <v>11144511</v>
      </c>
      <c r="F1055" s="135">
        <v>57452301</v>
      </c>
    </row>
    <row r="1056" spans="1:6" hidden="1" x14ac:dyDescent="0.2">
      <c r="A1056" s="136">
        <v>7692</v>
      </c>
      <c r="B1056" s="137">
        <v>651883474</v>
      </c>
      <c r="C1056" s="137" t="s">
        <v>6535</v>
      </c>
      <c r="D1056" s="137" t="s">
        <v>7200</v>
      </c>
      <c r="E1056" s="135">
        <v>9155302</v>
      </c>
      <c r="F1056" s="135">
        <v>49438636</v>
      </c>
    </row>
    <row r="1057" spans="1:6" hidden="1" x14ac:dyDescent="0.2">
      <c r="A1057" s="136">
        <v>7692</v>
      </c>
      <c r="B1057" s="137">
        <v>651883474</v>
      </c>
      <c r="C1057" s="137" t="s">
        <v>6622</v>
      </c>
      <c r="D1057" s="137" t="s">
        <v>7200</v>
      </c>
      <c r="E1057" s="135">
        <v>23969346</v>
      </c>
      <c r="F1057" s="135">
        <v>65977479</v>
      </c>
    </row>
    <row r="1058" spans="1:6" hidden="1" x14ac:dyDescent="0.2">
      <c r="A1058" s="136">
        <v>7692</v>
      </c>
      <c r="B1058" s="137">
        <v>651883474</v>
      </c>
      <c r="C1058" s="137" t="s">
        <v>6575</v>
      </c>
      <c r="D1058" s="137" t="s">
        <v>7200</v>
      </c>
      <c r="E1058" s="135">
        <v>12355333</v>
      </c>
      <c r="F1058" s="135">
        <v>66718799</v>
      </c>
    </row>
    <row r="1059" spans="1:6" hidden="1" x14ac:dyDescent="0.2">
      <c r="A1059" s="136">
        <v>7692</v>
      </c>
      <c r="B1059" s="137">
        <v>651883474</v>
      </c>
      <c r="C1059" s="137" t="s">
        <v>5595</v>
      </c>
      <c r="D1059" s="137" t="s">
        <v>7200</v>
      </c>
      <c r="E1059" s="135">
        <v>24710666</v>
      </c>
      <c r="F1059" s="135">
        <v>65532687</v>
      </c>
    </row>
    <row r="1060" spans="1:6" hidden="1" x14ac:dyDescent="0.2">
      <c r="A1060" s="136">
        <v>7692</v>
      </c>
      <c r="B1060" s="137">
        <v>651883474</v>
      </c>
      <c r="C1060" s="137" t="s">
        <v>6544</v>
      </c>
      <c r="D1060" s="137" t="s">
        <v>7200</v>
      </c>
      <c r="E1060" s="135">
        <v>37164842</v>
      </c>
      <c r="F1060" s="135">
        <v>64346575</v>
      </c>
    </row>
    <row r="1061" spans="1:6" hidden="1" x14ac:dyDescent="0.2">
      <c r="A1061" s="136">
        <v>7692</v>
      </c>
      <c r="B1061" s="137">
        <v>651883474</v>
      </c>
      <c r="C1061" s="137" t="s">
        <v>6545</v>
      </c>
      <c r="D1061" s="137" t="s">
        <v>7200</v>
      </c>
      <c r="E1061" s="135">
        <v>4767544</v>
      </c>
      <c r="F1061" s="135">
        <v>49642612</v>
      </c>
    </row>
    <row r="1062" spans="1:6" hidden="1" x14ac:dyDescent="0.2">
      <c r="A1062" s="136">
        <v>7692</v>
      </c>
      <c r="B1062" s="137">
        <v>651883474</v>
      </c>
      <c r="C1062" s="137" t="s">
        <v>7481</v>
      </c>
      <c r="D1062" s="137" t="s">
        <v>7200</v>
      </c>
      <c r="E1062" s="135">
        <v>12355333</v>
      </c>
      <c r="F1062" s="135">
        <v>59009071</v>
      </c>
    </row>
    <row r="1063" spans="1:6" hidden="1" x14ac:dyDescent="0.2">
      <c r="A1063" s="136">
        <v>7694</v>
      </c>
      <c r="B1063" s="137">
        <v>732489002</v>
      </c>
      <c r="C1063" s="137" t="s">
        <v>6522</v>
      </c>
      <c r="D1063" s="137" t="s">
        <v>7500</v>
      </c>
      <c r="E1063" s="135">
        <v>16061933</v>
      </c>
      <c r="F1063" s="135">
        <v>89946826</v>
      </c>
    </row>
    <row r="1064" spans="1:6" hidden="1" x14ac:dyDescent="0.2">
      <c r="A1064" s="136">
        <v>7694</v>
      </c>
      <c r="B1064" s="137">
        <v>732489002</v>
      </c>
      <c r="C1064" s="137" t="s">
        <v>6599</v>
      </c>
      <c r="D1064" s="137" t="s">
        <v>7500</v>
      </c>
      <c r="E1064" s="135">
        <v>13393182</v>
      </c>
      <c r="F1064" s="135">
        <v>70227716</v>
      </c>
    </row>
    <row r="1065" spans="1:6" hidden="1" x14ac:dyDescent="0.2">
      <c r="A1065" s="136">
        <v>7694</v>
      </c>
      <c r="B1065" s="137">
        <v>732489002</v>
      </c>
      <c r="C1065" s="137" t="s">
        <v>6508</v>
      </c>
      <c r="D1065" s="137" t="s">
        <v>7500</v>
      </c>
      <c r="E1065" s="135">
        <v>15271192</v>
      </c>
      <c r="F1065" s="135">
        <v>56192056</v>
      </c>
    </row>
    <row r="1066" spans="1:6" hidden="1" x14ac:dyDescent="0.2">
      <c r="A1066" s="136">
        <v>7696</v>
      </c>
      <c r="B1066" s="137">
        <v>651902215</v>
      </c>
      <c r="C1066" s="137" t="s">
        <v>6519</v>
      </c>
      <c r="D1066" s="137" t="s">
        <v>7201</v>
      </c>
      <c r="E1066" s="135">
        <v>24733401</v>
      </c>
      <c r="F1066" s="135">
        <v>86707757</v>
      </c>
    </row>
    <row r="1067" spans="1:6" hidden="1" x14ac:dyDescent="0.2">
      <c r="A1067" s="136">
        <v>7696</v>
      </c>
      <c r="B1067" s="137">
        <v>651902215</v>
      </c>
      <c r="C1067" s="137" t="s">
        <v>148</v>
      </c>
      <c r="D1067" s="137" t="s">
        <v>7201</v>
      </c>
      <c r="E1067" s="135">
        <v>15465418</v>
      </c>
      <c r="F1067" s="135">
        <v>77665135</v>
      </c>
    </row>
    <row r="1068" spans="1:6" hidden="1" x14ac:dyDescent="0.2">
      <c r="A1068" s="136">
        <v>7696</v>
      </c>
      <c r="B1068" s="137">
        <v>651902215</v>
      </c>
      <c r="C1068" s="137" t="s">
        <v>6576</v>
      </c>
      <c r="D1068" s="137" t="s">
        <v>7201</v>
      </c>
      <c r="E1068" s="135">
        <v>8648733</v>
      </c>
      <c r="F1068" s="135">
        <v>45467626</v>
      </c>
    </row>
    <row r="1069" spans="1:6" hidden="1" x14ac:dyDescent="0.2">
      <c r="A1069" s="136">
        <v>7696</v>
      </c>
      <c r="B1069" s="137">
        <v>651902215</v>
      </c>
      <c r="C1069" s="137" t="s">
        <v>6502</v>
      </c>
      <c r="D1069" s="137" t="s">
        <v>7201</v>
      </c>
      <c r="E1069" s="135">
        <v>15071036</v>
      </c>
      <c r="F1069" s="135">
        <v>68707024</v>
      </c>
    </row>
    <row r="1070" spans="1:6" hidden="1" x14ac:dyDescent="0.2">
      <c r="A1070" s="136">
        <v>7696</v>
      </c>
      <c r="B1070" s="137">
        <v>651902215</v>
      </c>
      <c r="C1070" s="137" t="s">
        <v>6491</v>
      </c>
      <c r="D1070" s="137" t="s">
        <v>7201</v>
      </c>
      <c r="E1070" s="135">
        <v>9859556</v>
      </c>
      <c r="F1070" s="135">
        <v>53241605</v>
      </c>
    </row>
    <row r="1071" spans="1:6" hidden="1" x14ac:dyDescent="0.2">
      <c r="A1071" s="136">
        <v>7696</v>
      </c>
      <c r="B1071" s="137">
        <v>651902215</v>
      </c>
      <c r="C1071" s="137" t="s">
        <v>6535</v>
      </c>
      <c r="D1071" s="137" t="s">
        <v>7201</v>
      </c>
      <c r="E1071" s="135">
        <v>8845431</v>
      </c>
      <c r="F1071" s="135">
        <v>37691678</v>
      </c>
    </row>
    <row r="1072" spans="1:6" hidden="1" x14ac:dyDescent="0.2">
      <c r="A1072" s="136">
        <v>7696</v>
      </c>
      <c r="B1072" s="137">
        <v>651902215</v>
      </c>
      <c r="C1072" s="137" t="s">
        <v>6507</v>
      </c>
      <c r="D1072" s="137" t="s">
        <v>7201</v>
      </c>
      <c r="E1072" s="135">
        <v>19224899</v>
      </c>
      <c r="F1072" s="135">
        <v>86487334</v>
      </c>
    </row>
    <row r="1073" spans="1:6" hidden="1" x14ac:dyDescent="0.2">
      <c r="A1073" s="136">
        <v>7696</v>
      </c>
      <c r="B1073" s="137">
        <v>651902215</v>
      </c>
      <c r="C1073" s="137" t="s">
        <v>6571</v>
      </c>
      <c r="D1073" s="137" t="s">
        <v>7201</v>
      </c>
      <c r="E1073" s="135">
        <v>10000407</v>
      </c>
      <c r="F1073" s="135">
        <v>52481012</v>
      </c>
    </row>
    <row r="1074" spans="1:6" hidden="1" x14ac:dyDescent="0.2">
      <c r="A1074" s="136">
        <v>7696</v>
      </c>
      <c r="B1074" s="137">
        <v>651902215</v>
      </c>
      <c r="C1074" s="137" t="s">
        <v>181</v>
      </c>
      <c r="D1074" s="137" t="s">
        <v>7201</v>
      </c>
      <c r="E1074" s="135">
        <v>13352656</v>
      </c>
      <c r="F1074" s="135">
        <v>62875801</v>
      </c>
    </row>
    <row r="1075" spans="1:6" hidden="1" x14ac:dyDescent="0.2">
      <c r="A1075" s="136">
        <v>7696</v>
      </c>
      <c r="B1075" s="137">
        <v>651902215</v>
      </c>
      <c r="C1075" s="137" t="s">
        <v>6498</v>
      </c>
      <c r="D1075" s="137" t="s">
        <v>7201</v>
      </c>
      <c r="E1075" s="135">
        <v>14010948</v>
      </c>
      <c r="F1075" s="135">
        <v>59898656</v>
      </c>
    </row>
    <row r="1076" spans="1:6" hidden="1" x14ac:dyDescent="0.2">
      <c r="A1076" s="136">
        <v>7696</v>
      </c>
      <c r="B1076" s="137">
        <v>651902215</v>
      </c>
      <c r="C1076" s="137" t="s">
        <v>6591</v>
      </c>
      <c r="D1076" s="137" t="s">
        <v>7201</v>
      </c>
      <c r="E1076" s="135">
        <v>9239813</v>
      </c>
      <c r="F1076" s="135">
        <v>40226991</v>
      </c>
    </row>
    <row r="1077" spans="1:6" hidden="1" x14ac:dyDescent="0.2">
      <c r="A1077" s="136">
        <v>7696</v>
      </c>
      <c r="B1077" s="137">
        <v>651902215</v>
      </c>
      <c r="C1077" s="137" t="s">
        <v>7478</v>
      </c>
      <c r="D1077" s="137" t="s">
        <v>7201</v>
      </c>
      <c r="E1077" s="135">
        <v>21606514</v>
      </c>
      <c r="F1077" s="135">
        <v>56706536</v>
      </c>
    </row>
    <row r="1078" spans="1:6" hidden="1" x14ac:dyDescent="0.2">
      <c r="A1078" s="136">
        <v>7704</v>
      </c>
      <c r="B1078" s="137">
        <v>651908876</v>
      </c>
      <c r="C1078" s="137" t="s">
        <v>6509</v>
      </c>
      <c r="D1078" s="137" t="s">
        <v>7203</v>
      </c>
      <c r="E1078" s="135">
        <v>15498531</v>
      </c>
      <c r="F1078" s="135">
        <v>77239622</v>
      </c>
    </row>
    <row r="1079" spans="1:6" hidden="1" x14ac:dyDescent="0.2">
      <c r="A1079" s="136">
        <v>7706</v>
      </c>
      <c r="B1079" s="137">
        <v>650837746</v>
      </c>
      <c r="C1079" s="137" t="s">
        <v>6522</v>
      </c>
      <c r="D1079" s="137" t="s">
        <v>7154</v>
      </c>
      <c r="E1079" s="135">
        <v>11296515</v>
      </c>
      <c r="F1079" s="135">
        <v>77653384</v>
      </c>
    </row>
    <row r="1080" spans="1:6" hidden="1" x14ac:dyDescent="0.2">
      <c r="A1080" s="136">
        <v>7706</v>
      </c>
      <c r="B1080" s="137">
        <v>650837746</v>
      </c>
      <c r="C1080" s="137" t="s">
        <v>6508</v>
      </c>
      <c r="D1080" s="137" t="s">
        <v>7154</v>
      </c>
      <c r="E1080" s="135">
        <v>14777294</v>
      </c>
      <c r="F1080" s="135">
        <v>114414415</v>
      </c>
    </row>
    <row r="1081" spans="1:6" x14ac:dyDescent="0.2">
      <c r="A1081" s="187">
        <v>7717</v>
      </c>
      <c r="B1081" s="134">
        <v>533344577</v>
      </c>
      <c r="C1081" s="134" t="s">
        <v>6609</v>
      </c>
      <c r="D1081" s="134" t="s">
        <v>7475</v>
      </c>
      <c r="E1081" s="135">
        <v>600000</v>
      </c>
      <c r="F1081" s="135">
        <v>600000</v>
      </c>
    </row>
    <row r="1082" spans="1:6" hidden="1" x14ac:dyDescent="0.2">
      <c r="A1082" s="136">
        <v>7708</v>
      </c>
      <c r="B1082" s="137">
        <v>651932017</v>
      </c>
      <c r="C1082" s="137" t="s">
        <v>6561</v>
      </c>
      <c r="D1082" s="137" t="s">
        <v>7438</v>
      </c>
      <c r="E1082" s="135">
        <v>8113006</v>
      </c>
      <c r="F1082" s="135">
        <v>38705802</v>
      </c>
    </row>
    <row r="1083" spans="1:6" hidden="1" x14ac:dyDescent="0.2">
      <c r="A1083" s="136">
        <v>7708</v>
      </c>
      <c r="B1083" s="137">
        <v>651932017</v>
      </c>
      <c r="C1083" s="137" t="s">
        <v>6688</v>
      </c>
      <c r="D1083" s="137" t="s">
        <v>7438</v>
      </c>
      <c r="E1083" s="135">
        <v>6301220</v>
      </c>
      <c r="F1083" s="135">
        <v>31728496</v>
      </c>
    </row>
    <row r="1084" spans="1:6" hidden="1" x14ac:dyDescent="0.2">
      <c r="A1084" s="136">
        <v>7708</v>
      </c>
      <c r="B1084" s="137">
        <v>651932017</v>
      </c>
      <c r="C1084" s="137" t="s">
        <v>6595</v>
      </c>
      <c r="D1084" s="137" t="s">
        <v>7438</v>
      </c>
      <c r="E1084" s="135">
        <v>9686581</v>
      </c>
      <c r="F1084" s="135">
        <v>49470754</v>
      </c>
    </row>
    <row r="1085" spans="1:6" hidden="1" x14ac:dyDescent="0.2">
      <c r="A1085" s="136">
        <v>7708</v>
      </c>
      <c r="B1085" s="137">
        <v>651932017</v>
      </c>
      <c r="C1085" s="137" t="s">
        <v>6543</v>
      </c>
      <c r="D1085" s="137" t="s">
        <v>7438</v>
      </c>
      <c r="E1085" s="135">
        <v>6894276</v>
      </c>
      <c r="F1085" s="135">
        <v>35879888</v>
      </c>
    </row>
    <row r="1086" spans="1:6" hidden="1" x14ac:dyDescent="0.2">
      <c r="A1086" s="136">
        <v>7708</v>
      </c>
      <c r="B1086" s="137">
        <v>651932017</v>
      </c>
      <c r="C1086" s="137" t="s">
        <v>7482</v>
      </c>
      <c r="D1086" s="137" t="s">
        <v>7438</v>
      </c>
      <c r="E1086" s="135">
        <v>7660307</v>
      </c>
      <c r="F1086" s="135">
        <v>42749454</v>
      </c>
    </row>
    <row r="1087" spans="1:6" hidden="1" x14ac:dyDescent="0.2">
      <c r="A1087" s="136">
        <v>7713</v>
      </c>
      <c r="B1087" s="137">
        <v>651868661</v>
      </c>
      <c r="C1087" s="137" t="s">
        <v>6526</v>
      </c>
      <c r="D1087" s="137" t="s">
        <v>7501</v>
      </c>
      <c r="E1087" s="135">
        <v>5451288</v>
      </c>
      <c r="F1087" s="135">
        <v>48320962</v>
      </c>
    </row>
    <row r="1088" spans="1:6" hidden="1" x14ac:dyDescent="0.2">
      <c r="A1088" s="136">
        <v>7713</v>
      </c>
      <c r="B1088" s="137">
        <v>651868661</v>
      </c>
      <c r="C1088" s="137" t="s">
        <v>6574</v>
      </c>
      <c r="D1088" s="137" t="s">
        <v>7501</v>
      </c>
      <c r="E1088" s="135">
        <v>3046308</v>
      </c>
      <c r="F1088" s="135">
        <v>9459588</v>
      </c>
    </row>
    <row r="1089" spans="1:6" hidden="1" x14ac:dyDescent="0.2">
      <c r="A1089" s="136">
        <v>7714</v>
      </c>
      <c r="B1089" s="137">
        <v>651935253</v>
      </c>
      <c r="C1089" s="137" t="s">
        <v>6619</v>
      </c>
      <c r="D1089" s="137" t="s">
        <v>7502</v>
      </c>
      <c r="E1089" s="135">
        <v>13049208</v>
      </c>
      <c r="F1089" s="135">
        <v>85479147</v>
      </c>
    </row>
    <row r="1090" spans="1:6" hidden="1" x14ac:dyDescent="0.2">
      <c r="A1090" s="136">
        <v>7714</v>
      </c>
      <c r="B1090" s="137">
        <v>651935253</v>
      </c>
      <c r="C1090" s="137" t="s">
        <v>7199</v>
      </c>
      <c r="D1090" s="137" t="s">
        <v>7502</v>
      </c>
      <c r="E1090" s="135">
        <v>11366907</v>
      </c>
      <c r="F1090" s="135">
        <v>68656130</v>
      </c>
    </row>
    <row r="1091" spans="1:6" hidden="1" x14ac:dyDescent="0.2">
      <c r="A1091" s="136">
        <v>7717</v>
      </c>
      <c r="B1091" s="137">
        <v>533344577</v>
      </c>
      <c r="C1091" s="137" t="s">
        <v>6609</v>
      </c>
      <c r="D1091" s="137" t="s">
        <v>7475</v>
      </c>
      <c r="E1091" s="135">
        <v>9765215</v>
      </c>
      <c r="F1091" s="135">
        <v>52305698</v>
      </c>
    </row>
    <row r="1092" spans="1:6" hidden="1" x14ac:dyDescent="0.2">
      <c r="A1092" s="136">
        <v>7723</v>
      </c>
      <c r="B1092" s="137">
        <v>651927862</v>
      </c>
      <c r="C1092" s="137" t="s">
        <v>6542</v>
      </c>
      <c r="D1092" s="137" t="s">
        <v>7503</v>
      </c>
      <c r="E1092" s="135">
        <v>38953687</v>
      </c>
      <c r="F1092" s="135">
        <v>88076456</v>
      </c>
    </row>
    <row r="1093" spans="1:6" hidden="1" x14ac:dyDescent="0.2">
      <c r="A1093" s="136">
        <v>7729</v>
      </c>
      <c r="B1093" s="137">
        <v>605110207</v>
      </c>
      <c r="C1093" s="137" t="s">
        <v>6492</v>
      </c>
      <c r="D1093" s="137" t="s">
        <v>7504</v>
      </c>
      <c r="E1093" s="135">
        <v>10073677</v>
      </c>
      <c r="F1093" s="135">
        <v>40294708</v>
      </c>
    </row>
  </sheetData>
  <autoFilter ref="A1:F1093">
    <filterColumn colId="4">
      <filters>
        <filter val="600.000"/>
      </filters>
    </filterColumn>
  </autoFilter>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259"/>
  <sheetViews>
    <sheetView workbookViewId="0">
      <selection activeCell="B933" sqref="B933"/>
    </sheetView>
  </sheetViews>
  <sheetFormatPr baseColWidth="10" defaultColWidth="11.42578125" defaultRowHeight="12.75" customHeight="1" x14ac:dyDescent="0.2"/>
  <cols>
    <col min="1" max="1" width="20.85546875" style="67" customWidth="1"/>
    <col min="2" max="2" width="55.42578125" style="7" customWidth="1"/>
    <col min="3" max="3" width="19.85546875" style="169" customWidth="1"/>
    <col min="4" max="4" width="30.140625" style="7" hidden="1" customWidth="1"/>
    <col min="5" max="5" width="36.5703125" style="7" customWidth="1"/>
    <col min="6" max="6" width="38.7109375" style="7" customWidth="1"/>
    <col min="7" max="7" width="72.85546875" style="7" customWidth="1"/>
    <col min="8" max="8" width="61.28515625" style="7" customWidth="1"/>
    <col min="9" max="9" width="25.140625" style="7" customWidth="1"/>
    <col min="10" max="10" width="41" style="7" customWidth="1"/>
    <col min="11" max="11" width="43.5703125" style="7" customWidth="1"/>
    <col min="12" max="12" width="46.7109375" style="7" customWidth="1"/>
    <col min="13" max="13" width="29.42578125" style="7" customWidth="1"/>
    <col min="14" max="15" width="22" style="67" customWidth="1"/>
    <col min="16" max="16" width="30.7109375" style="67" customWidth="1"/>
    <col min="17" max="17" width="19.5703125" style="67" customWidth="1"/>
    <col min="18" max="18" width="26.7109375" style="67" customWidth="1"/>
    <col min="19" max="19" width="33.28515625" style="67" customWidth="1"/>
    <col min="20" max="20" width="24.85546875" style="67" customWidth="1"/>
    <col min="21" max="21" width="20.85546875" style="67" customWidth="1"/>
    <col min="22" max="22" width="29.28515625" style="7" hidden="1" customWidth="1"/>
    <col min="23" max="23" width="26.5703125" style="7" hidden="1" customWidth="1"/>
    <col min="24" max="24" width="22.7109375" style="7" hidden="1" customWidth="1"/>
    <col min="25" max="25" width="28.85546875" style="7" hidden="1" customWidth="1"/>
    <col min="26" max="26" width="23.140625" style="7" hidden="1" customWidth="1"/>
    <col min="27" max="27" width="24.42578125" style="7" hidden="1" customWidth="1"/>
    <col min="28" max="28" width="18.7109375" style="7" customWidth="1"/>
    <col min="29" max="29" width="19.140625" style="7" customWidth="1"/>
    <col min="30" max="30" width="16.85546875" style="7" customWidth="1"/>
    <col min="31" max="31" width="29.140625" style="7" customWidth="1"/>
    <col min="32" max="32" width="25.5703125" style="7" customWidth="1"/>
    <col min="33" max="33" width="21.7109375" style="7" customWidth="1"/>
    <col min="34" max="16384" width="11.42578125" style="7"/>
  </cols>
  <sheetData>
    <row r="1" spans="1:33" ht="12.75" customHeight="1" x14ac:dyDescent="0.2">
      <c r="A1" s="16" t="s">
        <v>18</v>
      </c>
      <c r="B1" s="15" t="s">
        <v>2</v>
      </c>
      <c r="C1" s="161" t="s">
        <v>3</v>
      </c>
      <c r="D1" s="15" t="s">
        <v>4</v>
      </c>
      <c r="E1" s="16" t="s">
        <v>5</v>
      </c>
      <c r="F1" s="16" t="s">
        <v>6</v>
      </c>
      <c r="G1" s="16" t="s">
        <v>7</v>
      </c>
      <c r="H1" s="16" t="s">
        <v>8</v>
      </c>
      <c r="I1" s="16" t="s">
        <v>10</v>
      </c>
      <c r="J1" s="16" t="s">
        <v>22</v>
      </c>
      <c r="K1" s="16" t="s">
        <v>9</v>
      </c>
      <c r="L1" s="16" t="s">
        <v>11</v>
      </c>
      <c r="M1" s="16" t="s">
        <v>12</v>
      </c>
      <c r="N1" s="16" t="s">
        <v>13</v>
      </c>
      <c r="O1" s="16" t="s">
        <v>23</v>
      </c>
      <c r="P1" s="17" t="s">
        <v>14</v>
      </c>
      <c r="Q1" s="17" t="s">
        <v>0</v>
      </c>
      <c r="R1" s="16" t="s">
        <v>15</v>
      </c>
      <c r="S1" s="16" t="s">
        <v>16</v>
      </c>
      <c r="T1" s="16" t="s">
        <v>17</v>
      </c>
      <c r="U1" s="16" t="s">
        <v>18</v>
      </c>
      <c r="V1" s="18" t="s">
        <v>7206</v>
      </c>
      <c r="W1" s="18" t="s">
        <v>19</v>
      </c>
      <c r="X1" s="19" t="s">
        <v>20</v>
      </c>
      <c r="Y1" s="18" t="s">
        <v>21</v>
      </c>
      <c r="Z1" s="18" t="s">
        <v>7207</v>
      </c>
      <c r="AA1" s="20" t="s">
        <v>7208</v>
      </c>
      <c r="AB1" s="18" t="s">
        <v>7206</v>
      </c>
      <c r="AC1" s="18" t="s">
        <v>19</v>
      </c>
      <c r="AD1" s="19" t="s">
        <v>20</v>
      </c>
      <c r="AE1" s="18" t="s">
        <v>21</v>
      </c>
      <c r="AF1" s="18" t="s">
        <v>7207</v>
      </c>
      <c r="AG1" s="20" t="s">
        <v>7208</v>
      </c>
    </row>
    <row r="2" spans="1:33" ht="12.75" hidden="1" customHeight="1" x14ac:dyDescent="0.2">
      <c r="A2" s="22">
        <v>7627</v>
      </c>
      <c r="B2" s="83" t="s">
        <v>7518</v>
      </c>
      <c r="C2" s="44">
        <v>650548949</v>
      </c>
      <c r="D2" s="11" t="s">
        <v>24</v>
      </c>
      <c r="E2" s="21" t="s">
        <v>25</v>
      </c>
      <c r="F2" s="11" t="s">
        <v>7209</v>
      </c>
      <c r="G2" s="21" t="s">
        <v>27</v>
      </c>
      <c r="H2" s="21" t="s">
        <v>28</v>
      </c>
      <c r="I2" s="11" t="s">
        <v>28</v>
      </c>
      <c r="J2" s="11" t="s">
        <v>28</v>
      </c>
      <c r="K2" s="11" t="s">
        <v>7210</v>
      </c>
      <c r="L2" s="11" t="s">
        <v>31</v>
      </c>
      <c r="M2" s="13" t="s">
        <v>47</v>
      </c>
      <c r="N2" s="22" t="s">
        <v>29</v>
      </c>
      <c r="O2" s="22" t="s">
        <v>30</v>
      </c>
      <c r="P2" s="23" t="s">
        <v>32</v>
      </c>
      <c r="Q2" s="22"/>
      <c r="R2" s="23">
        <v>93401</v>
      </c>
      <c r="S2" s="23" t="s">
        <v>7211</v>
      </c>
      <c r="T2" s="24">
        <v>42772</v>
      </c>
      <c r="U2" s="22">
        <v>7627</v>
      </c>
      <c r="V2" s="25"/>
      <c r="W2" s="26"/>
      <c r="X2" s="25"/>
      <c r="Y2" s="25"/>
      <c r="Z2" s="25"/>
      <c r="AA2" s="27"/>
      <c r="AB2" s="8"/>
      <c r="AC2" s="8"/>
      <c r="AD2" s="8"/>
      <c r="AE2" s="8"/>
      <c r="AF2" s="8"/>
      <c r="AG2" s="8"/>
    </row>
    <row r="3" spans="1:33" ht="12.75" hidden="1" customHeight="1" x14ac:dyDescent="0.2">
      <c r="A3" s="23">
        <v>7727</v>
      </c>
      <c r="B3" s="83" t="s">
        <v>7519</v>
      </c>
      <c r="C3" s="44">
        <v>651677822</v>
      </c>
      <c r="D3" s="11"/>
      <c r="E3" s="21" t="s">
        <v>7212</v>
      </c>
      <c r="F3" s="11" t="s">
        <v>7213</v>
      </c>
      <c r="G3" s="21" t="s">
        <v>7214</v>
      </c>
      <c r="H3" s="21" t="s">
        <v>7215</v>
      </c>
      <c r="I3" s="11" t="s">
        <v>5628</v>
      </c>
      <c r="J3" s="11" t="s">
        <v>7216</v>
      </c>
      <c r="K3" s="11" t="s">
        <v>7217</v>
      </c>
      <c r="L3" s="11" t="s">
        <v>7218</v>
      </c>
      <c r="M3" s="11" t="s">
        <v>309</v>
      </c>
      <c r="N3" s="23" t="s">
        <v>961</v>
      </c>
      <c r="O3" s="23" t="s">
        <v>7219</v>
      </c>
      <c r="P3" s="138" t="s">
        <v>7220</v>
      </c>
      <c r="Q3" s="23"/>
      <c r="R3" s="23">
        <v>93401</v>
      </c>
      <c r="S3" s="23" t="s">
        <v>7221</v>
      </c>
      <c r="T3" s="28">
        <v>44271</v>
      </c>
      <c r="U3" s="23">
        <v>7727</v>
      </c>
      <c r="V3" s="29"/>
      <c r="W3" s="30"/>
      <c r="X3" s="29"/>
      <c r="Y3" s="29"/>
      <c r="Z3" s="29"/>
      <c r="AA3" s="31"/>
      <c r="AB3" s="8"/>
      <c r="AC3" s="8"/>
      <c r="AD3" s="8"/>
      <c r="AE3" s="8"/>
      <c r="AF3" s="8"/>
      <c r="AG3" s="8"/>
    </row>
    <row r="4" spans="1:33" ht="12.75" hidden="1" customHeight="1" x14ac:dyDescent="0.2">
      <c r="A4" s="22">
        <v>7403</v>
      </c>
      <c r="B4" s="83" t="s">
        <v>7520</v>
      </c>
      <c r="C4" s="44">
        <v>754310006</v>
      </c>
      <c r="D4" s="11" t="s">
        <v>33</v>
      </c>
      <c r="E4" s="11" t="s">
        <v>34</v>
      </c>
      <c r="F4" s="21" t="s">
        <v>35</v>
      </c>
      <c r="G4" s="21" t="s">
        <v>36</v>
      </c>
      <c r="H4" s="21" t="s">
        <v>37</v>
      </c>
      <c r="I4" s="11" t="s">
        <v>38</v>
      </c>
      <c r="J4" s="11" t="s">
        <v>39</v>
      </c>
      <c r="K4" s="11" t="s">
        <v>40</v>
      </c>
      <c r="L4" s="11" t="s">
        <v>41</v>
      </c>
      <c r="M4" s="13" t="s">
        <v>48</v>
      </c>
      <c r="N4" s="22" t="s">
        <v>42</v>
      </c>
      <c r="O4" s="23" t="s">
        <v>43</v>
      </c>
      <c r="P4" s="23" t="s">
        <v>44</v>
      </c>
      <c r="Q4" s="22"/>
      <c r="R4" s="23" t="s">
        <v>45</v>
      </c>
      <c r="S4" s="23" t="s">
        <v>46</v>
      </c>
      <c r="T4" s="24">
        <v>39701</v>
      </c>
      <c r="U4" s="22">
        <v>7403</v>
      </c>
      <c r="V4" s="12"/>
      <c r="W4" s="13"/>
      <c r="X4" s="12"/>
      <c r="Y4" s="12"/>
      <c r="Z4" s="12"/>
      <c r="AA4" s="11"/>
      <c r="AB4" s="8"/>
      <c r="AC4" s="8"/>
      <c r="AD4" s="8"/>
      <c r="AE4" s="8"/>
      <c r="AF4" s="8"/>
      <c r="AG4" s="8"/>
    </row>
    <row r="5" spans="1:33" ht="12.75" hidden="1" customHeight="1" x14ac:dyDescent="0.2">
      <c r="A5" s="22">
        <v>7589</v>
      </c>
      <c r="B5" s="83" t="s">
        <v>7521</v>
      </c>
      <c r="C5" s="44">
        <v>651076188</v>
      </c>
      <c r="D5" s="11" t="s">
        <v>49</v>
      </c>
      <c r="E5" s="11" t="s">
        <v>50</v>
      </c>
      <c r="F5" s="21" t="s">
        <v>51</v>
      </c>
      <c r="G5" s="21" t="s">
        <v>52</v>
      </c>
      <c r="H5" s="21" t="s">
        <v>53</v>
      </c>
      <c r="I5" s="11" t="s">
        <v>54</v>
      </c>
      <c r="J5" s="21" t="s">
        <v>55</v>
      </c>
      <c r="K5" s="11" t="s">
        <v>56</v>
      </c>
      <c r="L5" s="11" t="s">
        <v>57</v>
      </c>
      <c r="M5" s="13" t="s">
        <v>5341</v>
      </c>
      <c r="N5" s="22" t="s">
        <v>58</v>
      </c>
      <c r="O5" s="22" t="s">
        <v>59</v>
      </c>
      <c r="P5" s="23" t="s">
        <v>59</v>
      </c>
      <c r="Q5" s="22" t="s">
        <v>59</v>
      </c>
      <c r="R5" s="23">
        <v>93401</v>
      </c>
      <c r="S5" s="23" t="s">
        <v>60</v>
      </c>
      <c r="T5" s="24">
        <v>42352</v>
      </c>
      <c r="U5" s="22">
        <v>7589</v>
      </c>
      <c r="V5" s="12"/>
      <c r="W5" s="13"/>
      <c r="X5" s="12"/>
      <c r="Y5" s="12"/>
      <c r="Z5" s="12"/>
      <c r="AA5" s="11"/>
      <c r="AB5" s="8"/>
      <c r="AC5" s="8"/>
      <c r="AD5" s="8"/>
      <c r="AE5" s="8"/>
      <c r="AF5" s="8"/>
      <c r="AG5" s="8"/>
    </row>
    <row r="6" spans="1:33" ht="12.75" hidden="1" customHeight="1" x14ac:dyDescent="0.2">
      <c r="A6" s="22">
        <v>6902</v>
      </c>
      <c r="B6" s="83" t="s">
        <v>7522</v>
      </c>
      <c r="C6" s="44">
        <v>700516008</v>
      </c>
      <c r="D6" s="11" t="s">
        <v>49</v>
      </c>
      <c r="E6" s="11" t="s">
        <v>61</v>
      </c>
      <c r="F6" s="21" t="s">
        <v>7523</v>
      </c>
      <c r="G6" s="21" t="s">
        <v>62</v>
      </c>
      <c r="H6" s="21" t="s">
        <v>6374</v>
      </c>
      <c r="I6" s="11" t="s">
        <v>63</v>
      </c>
      <c r="J6" s="11" t="s">
        <v>7524</v>
      </c>
      <c r="K6" s="11" t="s">
        <v>7525</v>
      </c>
      <c r="L6" s="11" t="s">
        <v>64</v>
      </c>
      <c r="M6" s="13" t="s">
        <v>47</v>
      </c>
      <c r="N6" s="22" t="s">
        <v>65</v>
      </c>
      <c r="O6" s="22" t="s">
        <v>7526</v>
      </c>
      <c r="P6" s="23" t="s">
        <v>66</v>
      </c>
      <c r="Q6" s="22" t="s">
        <v>5397</v>
      </c>
      <c r="R6" s="23">
        <v>93401</v>
      </c>
      <c r="S6" s="23" t="s">
        <v>7527</v>
      </c>
      <c r="T6" s="24">
        <v>37970</v>
      </c>
      <c r="U6" s="22">
        <v>6902</v>
      </c>
      <c r="V6" s="36"/>
      <c r="W6" s="37"/>
      <c r="X6" s="36"/>
      <c r="Y6" s="36"/>
      <c r="Z6" s="36"/>
      <c r="AA6" s="27"/>
      <c r="AB6" s="8"/>
      <c r="AC6" s="8"/>
      <c r="AD6" s="8"/>
      <c r="AE6" s="8"/>
      <c r="AF6" s="8"/>
      <c r="AG6" s="8"/>
    </row>
    <row r="7" spans="1:33" ht="12.75" hidden="1" customHeight="1" x14ac:dyDescent="0.2">
      <c r="A7" s="22">
        <v>7379</v>
      </c>
      <c r="B7" s="32" t="s">
        <v>67</v>
      </c>
      <c r="C7" s="44">
        <v>735972006</v>
      </c>
      <c r="D7" s="11" t="s">
        <v>49</v>
      </c>
      <c r="E7" s="11" t="s">
        <v>68</v>
      </c>
      <c r="F7" s="21" t="s">
        <v>7222</v>
      </c>
      <c r="G7" s="21" t="s">
        <v>7223</v>
      </c>
      <c r="H7" s="21" t="s">
        <v>7224</v>
      </c>
      <c r="I7" s="11" t="s">
        <v>714</v>
      </c>
      <c r="J7" s="33" t="s">
        <v>7225</v>
      </c>
      <c r="K7" s="11" t="s">
        <v>5910</v>
      </c>
      <c r="L7" s="11" t="s">
        <v>69</v>
      </c>
      <c r="M7" s="13" t="s">
        <v>47</v>
      </c>
      <c r="N7" s="22" t="s">
        <v>70</v>
      </c>
      <c r="O7" s="22">
        <v>228798000</v>
      </c>
      <c r="P7" s="23" t="s">
        <v>7528</v>
      </c>
      <c r="Q7" s="22"/>
      <c r="R7" s="23" t="s">
        <v>71</v>
      </c>
      <c r="S7" s="23" t="s">
        <v>7529</v>
      </c>
      <c r="T7" s="24">
        <v>39381</v>
      </c>
      <c r="U7" s="22">
        <v>7379</v>
      </c>
      <c r="V7" s="12"/>
      <c r="W7" s="13"/>
      <c r="X7" s="12"/>
      <c r="Y7" s="12"/>
      <c r="Z7" s="12"/>
      <c r="AA7" s="11"/>
      <c r="AB7" s="8"/>
      <c r="AC7" s="8"/>
      <c r="AD7" s="8"/>
      <c r="AE7" s="8"/>
      <c r="AF7" s="8"/>
      <c r="AG7" s="8" t="s">
        <v>7226</v>
      </c>
    </row>
    <row r="8" spans="1:33" ht="12.75" hidden="1" customHeight="1" x14ac:dyDescent="0.2">
      <c r="A8" s="22">
        <v>1900</v>
      </c>
      <c r="B8" s="32" t="s">
        <v>7530</v>
      </c>
      <c r="C8" s="44">
        <v>702783003</v>
      </c>
      <c r="D8" s="11" t="s">
        <v>72</v>
      </c>
      <c r="E8" s="11" t="s">
        <v>73</v>
      </c>
      <c r="F8" s="21" t="s">
        <v>74</v>
      </c>
      <c r="G8" s="21" t="s">
        <v>75</v>
      </c>
      <c r="H8" s="21" t="s">
        <v>76</v>
      </c>
      <c r="I8" s="11" t="s">
        <v>77</v>
      </c>
      <c r="J8" s="11" t="s">
        <v>78</v>
      </c>
      <c r="K8" s="11" t="s">
        <v>79</v>
      </c>
      <c r="L8" s="11" t="s">
        <v>82</v>
      </c>
      <c r="M8" s="13" t="s">
        <v>309</v>
      </c>
      <c r="N8" s="22" t="s">
        <v>70</v>
      </c>
      <c r="O8" s="22" t="s">
        <v>81</v>
      </c>
      <c r="P8" s="23" t="s">
        <v>80</v>
      </c>
      <c r="Q8" s="22"/>
      <c r="R8" s="23" t="s">
        <v>83</v>
      </c>
      <c r="S8" s="23" t="s">
        <v>84</v>
      </c>
      <c r="T8" s="24">
        <v>37970</v>
      </c>
      <c r="U8" s="22">
        <v>1900</v>
      </c>
      <c r="V8" s="12"/>
      <c r="W8" s="13"/>
      <c r="X8" s="12"/>
      <c r="Y8" s="12"/>
      <c r="Z8" s="12"/>
      <c r="AA8" s="11"/>
      <c r="AB8" s="8"/>
      <c r="AC8" s="8"/>
      <c r="AD8" s="8"/>
      <c r="AE8" s="8"/>
      <c r="AF8" s="8"/>
      <c r="AG8" s="8"/>
    </row>
    <row r="9" spans="1:33" ht="12.75" hidden="1" customHeight="1" x14ac:dyDescent="0.2">
      <c r="A9" s="22">
        <v>50</v>
      </c>
      <c r="B9" s="32" t="s">
        <v>85</v>
      </c>
      <c r="C9" s="44">
        <v>706357009</v>
      </c>
      <c r="D9" s="11" t="s">
        <v>49</v>
      </c>
      <c r="E9" s="11" t="s">
        <v>86</v>
      </c>
      <c r="F9" s="21" t="s">
        <v>87</v>
      </c>
      <c r="G9" s="21" t="s">
        <v>88</v>
      </c>
      <c r="H9" s="21" t="s">
        <v>89</v>
      </c>
      <c r="I9" s="11" t="s">
        <v>90</v>
      </c>
      <c r="J9" s="11" t="s">
        <v>91</v>
      </c>
      <c r="K9" s="11" t="s">
        <v>92</v>
      </c>
      <c r="L9" s="11" t="s">
        <v>94</v>
      </c>
      <c r="M9" s="13" t="s">
        <v>48</v>
      </c>
      <c r="N9" s="22" t="s">
        <v>70</v>
      </c>
      <c r="O9" s="22" t="s">
        <v>93</v>
      </c>
      <c r="P9" s="23" t="s">
        <v>59</v>
      </c>
      <c r="Q9" s="22"/>
      <c r="R9" s="23" t="s">
        <v>45</v>
      </c>
      <c r="S9" s="23" t="s">
        <v>95</v>
      </c>
      <c r="T9" s="24">
        <v>37970</v>
      </c>
      <c r="U9" s="22">
        <v>50</v>
      </c>
      <c r="V9" s="12"/>
      <c r="W9" s="13"/>
      <c r="X9" s="12"/>
      <c r="Y9" s="12"/>
      <c r="Z9" s="12"/>
      <c r="AA9" s="11"/>
      <c r="AB9" s="8"/>
      <c r="AC9" s="8"/>
      <c r="AD9" s="8"/>
      <c r="AE9" s="8"/>
      <c r="AF9" s="8"/>
      <c r="AG9" s="8" t="s">
        <v>7227</v>
      </c>
    </row>
    <row r="10" spans="1:33" ht="12.75" hidden="1" customHeight="1" x14ac:dyDescent="0.2">
      <c r="A10" s="22">
        <v>6490</v>
      </c>
      <c r="B10" s="32" t="s">
        <v>7531</v>
      </c>
      <c r="C10" s="44">
        <v>710658005</v>
      </c>
      <c r="D10" s="11" t="s">
        <v>72</v>
      </c>
      <c r="E10" s="11" t="s">
        <v>96</v>
      </c>
      <c r="F10" s="21" t="s">
        <v>97</v>
      </c>
      <c r="G10" s="21" t="s">
        <v>98</v>
      </c>
      <c r="H10" s="21" t="s">
        <v>99</v>
      </c>
      <c r="I10" s="11" t="s">
        <v>100</v>
      </c>
      <c r="J10" s="11" t="s">
        <v>101</v>
      </c>
      <c r="K10" s="11" t="s">
        <v>102</v>
      </c>
      <c r="L10" s="11" t="s">
        <v>104</v>
      </c>
      <c r="M10" s="13" t="s">
        <v>5340</v>
      </c>
      <c r="N10" s="22" t="s">
        <v>106</v>
      </c>
      <c r="O10" s="22" t="s">
        <v>103</v>
      </c>
      <c r="P10" s="23" t="s">
        <v>105</v>
      </c>
      <c r="Q10" s="22"/>
      <c r="R10" s="23">
        <v>93401</v>
      </c>
      <c r="S10" s="23" t="s">
        <v>107</v>
      </c>
      <c r="T10" s="24">
        <v>37970</v>
      </c>
      <c r="U10" s="22">
        <v>6490</v>
      </c>
      <c r="V10" s="12"/>
      <c r="W10" s="13"/>
      <c r="X10" s="12"/>
      <c r="Y10" s="12"/>
      <c r="Z10" s="12"/>
      <c r="AA10" s="11"/>
      <c r="AB10" s="8"/>
      <c r="AC10" s="8"/>
      <c r="AD10" s="8"/>
      <c r="AE10" s="8"/>
      <c r="AF10" s="8"/>
      <c r="AG10" s="8"/>
    </row>
    <row r="11" spans="1:33" ht="12.75" hidden="1" customHeight="1" x14ac:dyDescent="0.2">
      <c r="A11" s="22">
        <v>1910</v>
      </c>
      <c r="B11" s="32" t="s">
        <v>7532</v>
      </c>
      <c r="C11" s="44">
        <v>710002002</v>
      </c>
      <c r="D11" s="11" t="s">
        <v>72</v>
      </c>
      <c r="E11" s="11" t="s">
        <v>108</v>
      </c>
      <c r="F11" s="21" t="s">
        <v>109</v>
      </c>
      <c r="G11" s="21" t="s">
        <v>110</v>
      </c>
      <c r="H11" s="21" t="s">
        <v>111</v>
      </c>
      <c r="I11" s="11" t="s">
        <v>112</v>
      </c>
      <c r="J11" s="11" t="s">
        <v>113</v>
      </c>
      <c r="K11" s="11" t="s">
        <v>114</v>
      </c>
      <c r="L11" s="11" t="s">
        <v>116</v>
      </c>
      <c r="M11" s="13" t="s">
        <v>544</v>
      </c>
      <c r="N11" s="22" t="s">
        <v>117</v>
      </c>
      <c r="O11" s="22" t="s">
        <v>115</v>
      </c>
      <c r="P11" s="23" t="s">
        <v>59</v>
      </c>
      <c r="Q11" s="22"/>
      <c r="R11" s="23">
        <v>93401</v>
      </c>
      <c r="S11" s="23" t="s">
        <v>118</v>
      </c>
      <c r="T11" s="24">
        <v>37970</v>
      </c>
      <c r="U11" s="22">
        <v>1910</v>
      </c>
      <c r="V11" s="12"/>
      <c r="W11" s="13"/>
      <c r="X11" s="12"/>
      <c r="Y11" s="12"/>
      <c r="Z11" s="12"/>
      <c r="AA11" s="11"/>
      <c r="AB11" s="8"/>
      <c r="AC11" s="8"/>
      <c r="AD11" s="8"/>
      <c r="AE11" s="8"/>
      <c r="AF11" s="8"/>
      <c r="AG11" s="8"/>
    </row>
    <row r="12" spans="1:33" ht="12.75" hidden="1" customHeight="1" x14ac:dyDescent="0.2">
      <c r="A12" s="22">
        <v>25</v>
      </c>
      <c r="B12" s="32" t="s">
        <v>7533</v>
      </c>
      <c r="C12" s="44">
        <v>712763000</v>
      </c>
      <c r="D12" s="11" t="s">
        <v>72</v>
      </c>
      <c r="E12" s="11" t="s">
        <v>119</v>
      </c>
      <c r="F12" s="21" t="s">
        <v>120</v>
      </c>
      <c r="G12" s="21" t="s">
        <v>121</v>
      </c>
      <c r="H12" s="21" t="s">
        <v>122</v>
      </c>
      <c r="I12" s="11" t="s">
        <v>123</v>
      </c>
      <c r="J12" s="11" t="s">
        <v>124</v>
      </c>
      <c r="K12" s="11" t="s">
        <v>125</v>
      </c>
      <c r="L12" s="11" t="s">
        <v>126</v>
      </c>
      <c r="M12" s="13" t="s">
        <v>780</v>
      </c>
      <c r="N12" s="22" t="s">
        <v>127</v>
      </c>
      <c r="O12" s="22" t="s">
        <v>59</v>
      </c>
      <c r="P12" s="23" t="s">
        <v>59</v>
      </c>
      <c r="Q12" s="22"/>
      <c r="R12" s="23" t="s">
        <v>83</v>
      </c>
      <c r="S12" s="23" t="s">
        <v>128</v>
      </c>
      <c r="T12" s="24">
        <v>37970</v>
      </c>
      <c r="U12" s="22">
        <v>25</v>
      </c>
      <c r="V12" s="12"/>
      <c r="W12" s="13"/>
      <c r="X12" s="12"/>
      <c r="Y12" s="12"/>
      <c r="Z12" s="12"/>
      <c r="AA12" s="11"/>
      <c r="AB12" s="8"/>
      <c r="AC12" s="8"/>
      <c r="AD12" s="8"/>
      <c r="AE12" s="8"/>
      <c r="AF12" s="8"/>
      <c r="AG12" s="8" t="s">
        <v>7228</v>
      </c>
    </row>
    <row r="13" spans="1:33" ht="12.75" hidden="1" customHeight="1" x14ac:dyDescent="0.2">
      <c r="A13" s="22">
        <v>1850</v>
      </c>
      <c r="B13" s="32" t="s">
        <v>7534</v>
      </c>
      <c r="C13" s="44">
        <v>820273001</v>
      </c>
      <c r="D13" s="11" t="s">
        <v>49</v>
      </c>
      <c r="E13" s="11" t="s">
        <v>129</v>
      </c>
      <c r="F13" s="21" t="s">
        <v>130</v>
      </c>
      <c r="G13" s="21" t="s">
        <v>131</v>
      </c>
      <c r="H13" s="21" t="s">
        <v>132</v>
      </c>
      <c r="I13" s="11" t="s">
        <v>112</v>
      </c>
      <c r="J13" s="11" t="s">
        <v>133</v>
      </c>
      <c r="K13" s="11" t="s">
        <v>134</v>
      </c>
      <c r="L13" s="11" t="s">
        <v>136</v>
      </c>
      <c r="M13" s="13" t="s">
        <v>47</v>
      </c>
      <c r="N13" s="22" t="s">
        <v>70</v>
      </c>
      <c r="O13" s="22" t="s">
        <v>135</v>
      </c>
      <c r="P13" s="23" t="s">
        <v>80</v>
      </c>
      <c r="Q13" s="22"/>
      <c r="R13" s="23" t="s">
        <v>83</v>
      </c>
      <c r="S13" s="23" t="s">
        <v>137</v>
      </c>
      <c r="T13" s="24">
        <v>37970</v>
      </c>
      <c r="U13" s="22">
        <v>1850</v>
      </c>
      <c r="V13" s="12"/>
      <c r="W13" s="13"/>
      <c r="X13" s="12"/>
      <c r="Y13" s="12"/>
      <c r="Z13" s="12"/>
      <c r="AA13" s="11"/>
      <c r="AB13" s="8"/>
      <c r="AC13" s="8"/>
      <c r="AD13" s="8"/>
      <c r="AE13" s="8"/>
      <c r="AF13" s="8"/>
      <c r="AG13" s="8"/>
    </row>
    <row r="14" spans="1:33" ht="12.75" hidden="1" customHeight="1" x14ac:dyDescent="0.2">
      <c r="A14" s="22">
        <v>5550</v>
      </c>
      <c r="B14" s="32" t="s">
        <v>138</v>
      </c>
      <c r="C14" s="44" t="s">
        <v>6408</v>
      </c>
      <c r="D14" s="11" t="s">
        <v>139</v>
      </c>
      <c r="E14" s="11" t="s">
        <v>140</v>
      </c>
      <c r="F14" s="21" t="s">
        <v>26</v>
      </c>
      <c r="G14" s="21" t="s">
        <v>141</v>
      </c>
      <c r="H14" s="21" t="s">
        <v>28</v>
      </c>
      <c r="I14" s="11" t="s">
        <v>142</v>
      </c>
      <c r="J14" s="11"/>
      <c r="K14" s="11" t="s">
        <v>143</v>
      </c>
      <c r="L14" s="11" t="s">
        <v>144</v>
      </c>
      <c r="M14" s="13" t="s">
        <v>780</v>
      </c>
      <c r="N14" s="22" t="s">
        <v>1595</v>
      </c>
      <c r="O14" s="22"/>
      <c r="P14" s="23"/>
      <c r="Q14" s="22" t="s">
        <v>5412</v>
      </c>
      <c r="R14" s="23">
        <v>93910</v>
      </c>
      <c r="S14" s="34" t="s">
        <v>5581</v>
      </c>
      <c r="T14" s="24">
        <v>37970</v>
      </c>
      <c r="U14" s="22">
        <v>5550</v>
      </c>
      <c r="V14" s="12"/>
      <c r="W14" s="13"/>
      <c r="X14" s="12"/>
      <c r="Y14" s="12"/>
      <c r="Z14" s="12"/>
      <c r="AA14" s="11"/>
      <c r="AB14" s="8"/>
      <c r="AC14" s="8"/>
      <c r="AD14" s="8"/>
      <c r="AE14" s="8"/>
      <c r="AF14" s="8"/>
      <c r="AG14" s="8"/>
    </row>
    <row r="15" spans="1:33" ht="12.75" hidden="1" customHeight="1" x14ac:dyDescent="0.2">
      <c r="A15" s="22">
        <v>6928</v>
      </c>
      <c r="B15" s="32" t="s">
        <v>7535</v>
      </c>
      <c r="C15" s="44">
        <v>800665000</v>
      </c>
      <c r="D15" s="11" t="s">
        <v>141</v>
      </c>
      <c r="E15" s="11" t="s">
        <v>140</v>
      </c>
      <c r="F15" s="21" t="s">
        <v>26</v>
      </c>
      <c r="G15" s="21" t="s">
        <v>141</v>
      </c>
      <c r="H15" s="21" t="s">
        <v>28</v>
      </c>
      <c r="I15" s="11"/>
      <c r="J15" s="11"/>
      <c r="K15" s="11" t="s">
        <v>145</v>
      </c>
      <c r="L15" s="11" t="s">
        <v>147</v>
      </c>
      <c r="M15" s="13" t="s">
        <v>309</v>
      </c>
      <c r="N15" s="22" t="s">
        <v>148</v>
      </c>
      <c r="O15" s="22" t="s">
        <v>146</v>
      </c>
      <c r="P15" s="23"/>
      <c r="Q15" s="22"/>
      <c r="R15" s="23">
        <v>93910</v>
      </c>
      <c r="S15" s="23" t="s">
        <v>149</v>
      </c>
      <c r="T15" s="24">
        <v>37970</v>
      </c>
      <c r="U15" s="22">
        <v>6928</v>
      </c>
      <c r="V15" s="12"/>
      <c r="W15" s="13"/>
      <c r="X15" s="12"/>
      <c r="Y15" s="12"/>
      <c r="Z15" s="12"/>
      <c r="AA15" s="11"/>
      <c r="AB15" s="8"/>
      <c r="AC15" s="8"/>
      <c r="AD15" s="8"/>
      <c r="AE15" s="8"/>
      <c r="AF15" s="8"/>
      <c r="AG15" s="8"/>
    </row>
    <row r="16" spans="1:33" ht="12.75" hidden="1" customHeight="1" x14ac:dyDescent="0.2">
      <c r="A16" s="22">
        <v>100</v>
      </c>
      <c r="B16" s="32" t="s">
        <v>150</v>
      </c>
      <c r="C16" s="44">
        <v>702085004</v>
      </c>
      <c r="D16" s="11" t="s">
        <v>139</v>
      </c>
      <c r="E16" s="11" t="s">
        <v>140</v>
      </c>
      <c r="F16" s="21" t="s">
        <v>26</v>
      </c>
      <c r="G16" s="21" t="s">
        <v>151</v>
      </c>
      <c r="H16" s="21"/>
      <c r="I16" s="11"/>
      <c r="J16" s="11"/>
      <c r="K16" s="11" t="s">
        <v>152</v>
      </c>
      <c r="L16" s="11" t="s">
        <v>153</v>
      </c>
      <c r="M16" s="13" t="s">
        <v>5340</v>
      </c>
      <c r="N16" s="22" t="s">
        <v>154</v>
      </c>
      <c r="O16" s="22"/>
      <c r="P16" s="23"/>
      <c r="Q16" s="22"/>
      <c r="R16" s="23" t="s">
        <v>155</v>
      </c>
      <c r="S16" s="23" t="s">
        <v>156</v>
      </c>
      <c r="T16" s="24">
        <v>37970</v>
      </c>
      <c r="U16" s="22">
        <v>100</v>
      </c>
      <c r="V16" s="12"/>
      <c r="W16" s="13"/>
      <c r="X16" s="12"/>
      <c r="Y16" s="12"/>
      <c r="Z16" s="12"/>
      <c r="AA16" s="11"/>
      <c r="AB16" s="8"/>
      <c r="AC16" s="8"/>
      <c r="AD16" s="8"/>
      <c r="AE16" s="8"/>
      <c r="AF16" s="8"/>
      <c r="AG16" s="8"/>
    </row>
    <row r="17" spans="1:33" ht="12.75" hidden="1" customHeight="1" x14ac:dyDescent="0.2">
      <c r="A17" s="22">
        <v>400</v>
      </c>
      <c r="B17" s="32" t="s">
        <v>7536</v>
      </c>
      <c r="C17" s="44">
        <v>700134407</v>
      </c>
      <c r="D17" s="11" t="s">
        <v>72</v>
      </c>
      <c r="E17" s="11" t="s">
        <v>157</v>
      </c>
      <c r="F17" s="21" t="s">
        <v>5694</v>
      </c>
      <c r="G17" s="21" t="s">
        <v>158</v>
      </c>
      <c r="H17" s="21" t="s">
        <v>5695</v>
      </c>
      <c r="I17" s="11" t="s">
        <v>6136</v>
      </c>
      <c r="J17" s="11" t="s">
        <v>5696</v>
      </c>
      <c r="K17" s="11" t="s">
        <v>7537</v>
      </c>
      <c r="L17" s="11" t="s">
        <v>159</v>
      </c>
      <c r="M17" s="13" t="s">
        <v>544</v>
      </c>
      <c r="N17" s="22" t="s">
        <v>187</v>
      </c>
      <c r="O17" s="22" t="s">
        <v>161</v>
      </c>
      <c r="P17" s="23" t="s">
        <v>160</v>
      </c>
      <c r="Q17" s="22"/>
      <c r="R17" s="23">
        <v>93401</v>
      </c>
      <c r="S17" s="23" t="s">
        <v>7538</v>
      </c>
      <c r="T17" s="24">
        <v>37970</v>
      </c>
      <c r="U17" s="22">
        <v>400</v>
      </c>
      <c r="V17" s="12"/>
      <c r="W17" s="13"/>
      <c r="X17" s="12"/>
      <c r="Y17" s="12"/>
      <c r="Z17" s="12"/>
      <c r="AA17" s="11"/>
      <c r="AB17" s="8"/>
      <c r="AC17" s="8"/>
      <c r="AD17" s="8"/>
      <c r="AE17" s="8"/>
      <c r="AF17" s="8"/>
      <c r="AG17" s="8"/>
    </row>
    <row r="18" spans="1:33" ht="12.75" hidden="1" customHeight="1" x14ac:dyDescent="0.2">
      <c r="A18" s="22">
        <v>225</v>
      </c>
      <c r="B18" s="32" t="s">
        <v>7539</v>
      </c>
      <c r="C18" s="44">
        <v>704164009</v>
      </c>
      <c r="D18" s="11" t="s">
        <v>49</v>
      </c>
      <c r="E18" s="11" t="s">
        <v>162</v>
      </c>
      <c r="F18" s="21" t="s">
        <v>7540</v>
      </c>
      <c r="G18" s="21" t="s">
        <v>162</v>
      </c>
      <c r="H18" s="21" t="s">
        <v>7541</v>
      </c>
      <c r="I18" s="11" t="s">
        <v>5697</v>
      </c>
      <c r="J18" s="11" t="s">
        <v>6352</v>
      </c>
      <c r="K18" s="11" t="s">
        <v>163</v>
      </c>
      <c r="L18" s="11" t="s">
        <v>165</v>
      </c>
      <c r="M18" s="13" t="s">
        <v>780</v>
      </c>
      <c r="N18" s="22" t="s">
        <v>166</v>
      </c>
      <c r="O18" s="22" t="s">
        <v>164</v>
      </c>
      <c r="P18" s="23"/>
      <c r="Q18" s="22"/>
      <c r="R18" s="23" t="s">
        <v>71</v>
      </c>
      <c r="S18" s="23" t="s">
        <v>7527</v>
      </c>
      <c r="T18" s="24">
        <v>37970</v>
      </c>
      <c r="U18" s="22">
        <v>225</v>
      </c>
      <c r="V18" s="12"/>
      <c r="W18" s="13"/>
      <c r="X18" s="12"/>
      <c r="Y18" s="12"/>
      <c r="Z18" s="12"/>
      <c r="AA18" s="11"/>
      <c r="AB18" s="8"/>
      <c r="AC18" s="8"/>
      <c r="AD18" s="8"/>
      <c r="AE18" s="8"/>
      <c r="AF18" s="8"/>
      <c r="AG18" s="8"/>
    </row>
    <row r="19" spans="1:33" ht="12.75" hidden="1" customHeight="1" x14ac:dyDescent="0.2">
      <c r="A19" s="22">
        <v>7070</v>
      </c>
      <c r="B19" s="32" t="s">
        <v>7542</v>
      </c>
      <c r="C19" s="44">
        <v>718395003</v>
      </c>
      <c r="D19" s="11" t="s">
        <v>72</v>
      </c>
      <c r="E19" s="11" t="s">
        <v>167</v>
      </c>
      <c r="F19" s="21" t="s">
        <v>168</v>
      </c>
      <c r="G19" s="21" t="s">
        <v>169</v>
      </c>
      <c r="H19" s="21" t="s">
        <v>5420</v>
      </c>
      <c r="I19" s="11" t="s">
        <v>170</v>
      </c>
      <c r="J19" s="11" t="s">
        <v>5421</v>
      </c>
      <c r="K19" s="11" t="s">
        <v>5422</v>
      </c>
      <c r="L19" s="34" t="s">
        <v>5423</v>
      </c>
      <c r="M19" s="22" t="s">
        <v>533</v>
      </c>
      <c r="N19" s="22" t="s">
        <v>171</v>
      </c>
      <c r="O19" s="22" t="s">
        <v>5424</v>
      </c>
      <c r="P19" s="23" t="s">
        <v>5425</v>
      </c>
      <c r="Q19" s="22"/>
      <c r="R19" s="23">
        <v>93401</v>
      </c>
      <c r="S19" s="34" t="s">
        <v>5537</v>
      </c>
      <c r="T19" s="24">
        <v>37970</v>
      </c>
      <c r="U19" s="22">
        <v>7070</v>
      </c>
      <c r="V19" s="12"/>
      <c r="W19" s="13"/>
      <c r="X19" s="12"/>
      <c r="Y19" s="12"/>
      <c r="Z19" s="12"/>
      <c r="AA19" s="11"/>
      <c r="AB19" s="8"/>
      <c r="AC19" s="8"/>
      <c r="AD19" s="8"/>
      <c r="AE19" s="8"/>
      <c r="AF19" s="8"/>
      <c r="AG19" s="8"/>
    </row>
    <row r="20" spans="1:33" ht="12.75" hidden="1" customHeight="1" x14ac:dyDescent="0.2">
      <c r="A20" s="22">
        <v>7333</v>
      </c>
      <c r="B20" s="32" t="s">
        <v>7543</v>
      </c>
      <c r="C20" s="44">
        <v>737319008</v>
      </c>
      <c r="D20" s="11" t="s">
        <v>72</v>
      </c>
      <c r="E20" s="11" t="s">
        <v>172</v>
      </c>
      <c r="F20" s="21" t="s">
        <v>173</v>
      </c>
      <c r="G20" s="21" t="s">
        <v>174</v>
      </c>
      <c r="H20" s="21" t="s">
        <v>175</v>
      </c>
      <c r="I20" s="11" t="s">
        <v>176</v>
      </c>
      <c r="J20" s="11" t="s">
        <v>177</v>
      </c>
      <c r="K20" s="11" t="s">
        <v>178</v>
      </c>
      <c r="L20" s="11" t="s">
        <v>182</v>
      </c>
      <c r="M20" s="13" t="s">
        <v>48</v>
      </c>
      <c r="N20" s="22" t="s">
        <v>181</v>
      </c>
      <c r="O20" s="22" t="s">
        <v>180</v>
      </c>
      <c r="P20" s="23" t="s">
        <v>179</v>
      </c>
      <c r="Q20" s="22"/>
      <c r="R20" s="23" t="s">
        <v>83</v>
      </c>
      <c r="S20" s="23" t="s">
        <v>183</v>
      </c>
      <c r="T20" s="24">
        <v>38950</v>
      </c>
      <c r="U20" s="22">
        <v>7333</v>
      </c>
      <c r="V20" s="12"/>
      <c r="W20" s="13"/>
      <c r="X20" s="12"/>
      <c r="Y20" s="12"/>
      <c r="Z20" s="12"/>
      <c r="AA20" s="11"/>
      <c r="AB20" s="8"/>
      <c r="AC20" s="8"/>
      <c r="AD20" s="8"/>
      <c r="AE20" s="8"/>
      <c r="AF20" s="8"/>
      <c r="AG20" s="8"/>
    </row>
    <row r="21" spans="1:33" ht="12.75" hidden="1" customHeight="1" x14ac:dyDescent="0.2">
      <c r="A21" s="22">
        <v>250</v>
      </c>
      <c r="B21" s="32" t="s">
        <v>7544</v>
      </c>
      <c r="C21" s="44">
        <v>818329008</v>
      </c>
      <c r="D21" s="11" t="s">
        <v>72</v>
      </c>
      <c r="E21" s="11" t="s">
        <v>184</v>
      </c>
      <c r="F21" s="21" t="s">
        <v>7545</v>
      </c>
      <c r="G21" s="21" t="s">
        <v>185</v>
      </c>
      <c r="H21" s="21" t="s">
        <v>5821</v>
      </c>
      <c r="I21" s="11" t="s">
        <v>186</v>
      </c>
      <c r="J21" s="35" t="s">
        <v>7546</v>
      </c>
      <c r="K21" s="11" t="s">
        <v>5822</v>
      </c>
      <c r="L21" s="11" t="s">
        <v>5820</v>
      </c>
      <c r="M21" s="13" t="s">
        <v>544</v>
      </c>
      <c r="N21" s="22" t="s">
        <v>187</v>
      </c>
      <c r="O21" s="22" t="s">
        <v>188</v>
      </c>
      <c r="P21" s="23" t="s">
        <v>189</v>
      </c>
      <c r="Q21" s="22"/>
      <c r="R21" s="23">
        <v>93401</v>
      </c>
      <c r="S21" s="84" t="s">
        <v>7547</v>
      </c>
      <c r="T21" s="24">
        <v>37970</v>
      </c>
      <c r="U21" s="22">
        <v>250</v>
      </c>
      <c r="V21" s="12"/>
      <c r="W21" s="13"/>
      <c r="X21" s="12"/>
      <c r="Y21" s="12"/>
      <c r="Z21" s="12"/>
      <c r="AA21" s="11"/>
      <c r="AB21" s="8"/>
      <c r="AC21" s="8"/>
      <c r="AD21" s="8"/>
      <c r="AE21" s="8"/>
      <c r="AF21" s="8"/>
      <c r="AG21" s="8"/>
    </row>
    <row r="22" spans="1:33" ht="12.75" hidden="1" customHeight="1" x14ac:dyDescent="0.2">
      <c r="A22" s="22">
        <v>450</v>
      </c>
      <c r="B22" s="32" t="s">
        <v>7548</v>
      </c>
      <c r="C22" s="44">
        <v>702265002</v>
      </c>
      <c r="D22" s="11" t="s">
        <v>72</v>
      </c>
      <c r="E22" s="11" t="s">
        <v>190</v>
      </c>
      <c r="F22" s="21" t="s">
        <v>191</v>
      </c>
      <c r="G22" s="21" t="s">
        <v>192</v>
      </c>
      <c r="H22" s="21" t="s">
        <v>193</v>
      </c>
      <c r="I22" s="11" t="s">
        <v>90</v>
      </c>
      <c r="J22" s="11" t="s">
        <v>194</v>
      </c>
      <c r="K22" s="11" t="s">
        <v>195</v>
      </c>
      <c r="L22" s="11" t="s">
        <v>196</v>
      </c>
      <c r="M22" s="13" t="s">
        <v>533</v>
      </c>
      <c r="N22" s="22" t="s">
        <v>199</v>
      </c>
      <c r="O22" s="22" t="s">
        <v>199</v>
      </c>
      <c r="P22" s="23" t="s">
        <v>197</v>
      </c>
      <c r="Q22" s="22"/>
      <c r="R22" s="23">
        <v>93401</v>
      </c>
      <c r="S22" s="23" t="s">
        <v>200</v>
      </c>
      <c r="T22" s="24">
        <v>37970</v>
      </c>
      <c r="U22" s="22">
        <v>450</v>
      </c>
      <c r="V22" s="12"/>
      <c r="W22" s="13"/>
      <c r="X22" s="12"/>
      <c r="Y22" s="12"/>
      <c r="Z22" s="12"/>
      <c r="AA22" s="11"/>
      <c r="AB22" s="8"/>
      <c r="AC22" s="8"/>
      <c r="AD22" s="8"/>
      <c r="AE22" s="8"/>
      <c r="AF22" s="8"/>
      <c r="AG22" s="8"/>
    </row>
    <row r="23" spans="1:33" ht="12.75" hidden="1" customHeight="1" x14ac:dyDescent="0.2">
      <c r="A23" s="22">
        <v>870</v>
      </c>
      <c r="B23" s="32" t="s">
        <v>201</v>
      </c>
      <c r="C23" s="44">
        <v>712382007</v>
      </c>
      <c r="D23" s="11" t="s">
        <v>49</v>
      </c>
      <c r="E23" s="11" t="s">
        <v>202</v>
      </c>
      <c r="F23" s="21" t="s">
        <v>203</v>
      </c>
      <c r="G23" s="21" t="s">
        <v>204</v>
      </c>
      <c r="H23" s="21" t="s">
        <v>205</v>
      </c>
      <c r="I23" s="11" t="s">
        <v>206</v>
      </c>
      <c r="J23" s="11" t="s">
        <v>207</v>
      </c>
      <c r="K23" s="11" t="s">
        <v>208</v>
      </c>
      <c r="L23" s="11" t="s">
        <v>209</v>
      </c>
      <c r="M23" s="13" t="s">
        <v>48</v>
      </c>
      <c r="N23" s="22" t="s">
        <v>211</v>
      </c>
      <c r="O23" s="22" t="s">
        <v>210</v>
      </c>
      <c r="P23" s="23"/>
      <c r="Q23" s="22"/>
      <c r="R23" s="23" t="s">
        <v>45</v>
      </c>
      <c r="S23" s="23" t="s">
        <v>212</v>
      </c>
      <c r="T23" s="24">
        <v>37970</v>
      </c>
      <c r="U23" s="22">
        <v>870</v>
      </c>
      <c r="V23" s="12"/>
      <c r="W23" s="13"/>
      <c r="X23" s="12"/>
      <c r="Y23" s="12"/>
      <c r="Z23" s="12"/>
      <c r="AA23" s="11"/>
      <c r="AB23" s="8"/>
      <c r="AC23" s="8"/>
      <c r="AD23" s="8"/>
      <c r="AE23" s="8"/>
      <c r="AF23" s="8"/>
      <c r="AG23" s="8"/>
    </row>
    <row r="24" spans="1:33" ht="12.75" hidden="1" customHeight="1" x14ac:dyDescent="0.2">
      <c r="A24" s="22">
        <v>6540</v>
      </c>
      <c r="B24" s="32" t="s">
        <v>7549</v>
      </c>
      <c r="C24" s="44">
        <v>716592006</v>
      </c>
      <c r="D24" s="11" t="s">
        <v>49</v>
      </c>
      <c r="E24" s="11" t="s">
        <v>213</v>
      </c>
      <c r="F24" s="21" t="s">
        <v>214</v>
      </c>
      <c r="G24" s="21" t="s">
        <v>215</v>
      </c>
      <c r="H24" s="21" t="s">
        <v>216</v>
      </c>
      <c r="I24" s="11" t="s">
        <v>217</v>
      </c>
      <c r="J24" s="11" t="s">
        <v>218</v>
      </c>
      <c r="K24" s="11" t="s">
        <v>219</v>
      </c>
      <c r="L24" s="11" t="s">
        <v>222</v>
      </c>
      <c r="M24" s="13" t="s">
        <v>309</v>
      </c>
      <c r="N24" s="22" t="s">
        <v>148</v>
      </c>
      <c r="O24" s="22" t="s">
        <v>220</v>
      </c>
      <c r="P24" s="23" t="s">
        <v>221</v>
      </c>
      <c r="Q24" s="22"/>
      <c r="R24" s="23" t="s">
        <v>45</v>
      </c>
      <c r="S24" s="23" t="s">
        <v>223</v>
      </c>
      <c r="T24" s="24">
        <v>37970</v>
      </c>
      <c r="U24" s="22">
        <v>6540</v>
      </c>
      <c r="V24" s="12"/>
      <c r="W24" s="13"/>
      <c r="X24" s="12"/>
      <c r="Y24" s="12"/>
      <c r="Z24" s="12"/>
      <c r="AA24" s="11"/>
      <c r="AB24" s="9"/>
      <c r="AC24" s="9"/>
      <c r="AD24" s="9"/>
      <c r="AE24" s="9"/>
      <c r="AF24" s="9"/>
      <c r="AG24" s="9"/>
    </row>
    <row r="25" spans="1:33" ht="12.75" hidden="1" customHeight="1" x14ac:dyDescent="0.2">
      <c r="A25" s="22">
        <v>1200</v>
      </c>
      <c r="B25" s="32" t="s">
        <v>7550</v>
      </c>
      <c r="C25" s="44">
        <v>702002001</v>
      </c>
      <c r="D25" s="11" t="s">
        <v>224</v>
      </c>
      <c r="E25" s="11" t="s">
        <v>225</v>
      </c>
      <c r="F25" s="21" t="s">
        <v>26</v>
      </c>
      <c r="G25" s="21" t="s">
        <v>226</v>
      </c>
      <c r="H25" s="21" t="s">
        <v>28</v>
      </c>
      <c r="I25" s="11" t="s">
        <v>28</v>
      </c>
      <c r="J25" s="11" t="s">
        <v>28</v>
      </c>
      <c r="K25" s="11" t="s">
        <v>227</v>
      </c>
      <c r="L25" s="11" t="s">
        <v>228</v>
      </c>
      <c r="M25" s="13" t="s">
        <v>47</v>
      </c>
      <c r="N25" s="22" t="s">
        <v>229</v>
      </c>
      <c r="O25" s="22" t="s">
        <v>5594</v>
      </c>
      <c r="P25" s="23" t="s">
        <v>5593</v>
      </c>
      <c r="Q25" s="22"/>
      <c r="R25" s="23" t="s">
        <v>230</v>
      </c>
      <c r="S25" s="23" t="s">
        <v>7551</v>
      </c>
      <c r="T25" s="24">
        <v>37956</v>
      </c>
      <c r="U25" s="22">
        <v>1200</v>
      </c>
      <c r="V25" s="36"/>
      <c r="W25" s="37"/>
      <c r="X25" s="36"/>
      <c r="Y25" s="36"/>
      <c r="Z25" s="36"/>
      <c r="AA25" s="27"/>
      <c r="AB25" s="8"/>
      <c r="AC25" s="8"/>
      <c r="AD25" s="8"/>
      <c r="AE25" s="8"/>
      <c r="AF25" s="8"/>
      <c r="AG25" s="8"/>
    </row>
    <row r="26" spans="1:33" ht="12.75" hidden="1" customHeight="1" x14ac:dyDescent="0.2">
      <c r="A26" s="22">
        <v>3844</v>
      </c>
      <c r="B26" s="32" t="s">
        <v>7552</v>
      </c>
      <c r="C26" s="44">
        <v>531710509</v>
      </c>
      <c r="D26" s="11" t="s">
        <v>72</v>
      </c>
      <c r="E26" s="11" t="s">
        <v>231</v>
      </c>
      <c r="F26" s="21" t="s">
        <v>232</v>
      </c>
      <c r="G26" s="21" t="s">
        <v>233</v>
      </c>
      <c r="H26" s="21" t="s">
        <v>234</v>
      </c>
      <c r="I26" s="11" t="s">
        <v>235</v>
      </c>
      <c r="J26" s="11" t="s">
        <v>236</v>
      </c>
      <c r="K26" s="11" t="s">
        <v>237</v>
      </c>
      <c r="L26" s="11" t="s">
        <v>238</v>
      </c>
      <c r="M26" s="13" t="s">
        <v>309</v>
      </c>
      <c r="N26" s="22" t="s">
        <v>240</v>
      </c>
      <c r="O26" s="22" t="s">
        <v>239</v>
      </c>
      <c r="P26" s="23"/>
      <c r="Q26" s="22"/>
      <c r="R26" s="23">
        <v>93401</v>
      </c>
      <c r="S26" s="23" t="s">
        <v>241</v>
      </c>
      <c r="T26" s="24">
        <v>37960</v>
      </c>
      <c r="U26" s="22">
        <v>3844</v>
      </c>
      <c r="V26" s="12"/>
      <c r="W26" s="13"/>
      <c r="X26" s="12"/>
      <c r="Y26" s="12"/>
      <c r="Z26" s="12"/>
      <c r="AA26" s="11"/>
      <c r="AB26" s="8"/>
      <c r="AC26" s="8"/>
      <c r="AD26" s="8"/>
      <c r="AE26" s="8"/>
      <c r="AF26" s="8"/>
      <c r="AG26" s="8"/>
    </row>
    <row r="27" spans="1:33" ht="12.75" hidden="1" customHeight="1" x14ac:dyDescent="0.2">
      <c r="A27" s="22">
        <v>6760</v>
      </c>
      <c r="B27" s="32" t="s">
        <v>242</v>
      </c>
      <c r="C27" s="44">
        <v>718362008</v>
      </c>
      <c r="D27" s="11" t="s">
        <v>72</v>
      </c>
      <c r="E27" s="11" t="s">
        <v>243</v>
      </c>
      <c r="F27" s="21" t="s">
        <v>7553</v>
      </c>
      <c r="G27" s="21" t="s">
        <v>244</v>
      </c>
      <c r="H27" s="21" t="s">
        <v>245</v>
      </c>
      <c r="I27" s="11" t="s">
        <v>246</v>
      </c>
      <c r="J27" s="11" t="s">
        <v>7554</v>
      </c>
      <c r="K27" s="11" t="s">
        <v>6386</v>
      </c>
      <c r="L27" s="11" t="s">
        <v>5670</v>
      </c>
      <c r="M27" s="13" t="s">
        <v>544</v>
      </c>
      <c r="N27" s="22" t="s">
        <v>187</v>
      </c>
      <c r="O27" s="22" t="s">
        <v>5668</v>
      </c>
      <c r="P27" s="23" t="s">
        <v>5669</v>
      </c>
      <c r="Q27" s="22"/>
      <c r="R27" s="23" t="s">
        <v>83</v>
      </c>
      <c r="S27" s="23" t="s">
        <v>7555</v>
      </c>
      <c r="T27" s="24">
        <v>37970</v>
      </c>
      <c r="U27" s="22">
        <v>6760</v>
      </c>
      <c r="V27" s="36"/>
      <c r="W27" s="37"/>
      <c r="X27" s="36"/>
      <c r="Y27" s="36"/>
      <c r="Z27" s="36"/>
      <c r="AA27" s="27"/>
      <c r="AB27" s="8"/>
      <c r="AC27" s="8"/>
      <c r="AD27" s="8"/>
      <c r="AE27" s="8"/>
      <c r="AF27" s="8"/>
      <c r="AG27" s="8"/>
    </row>
    <row r="28" spans="1:33" ht="12.75" hidden="1" customHeight="1" x14ac:dyDescent="0.2">
      <c r="A28" s="22">
        <v>7015</v>
      </c>
      <c r="B28" s="32" t="s">
        <v>247</v>
      </c>
      <c r="C28" s="44">
        <v>745046002</v>
      </c>
      <c r="D28" s="11" t="s">
        <v>24</v>
      </c>
      <c r="E28" s="11" t="s">
        <v>248</v>
      </c>
      <c r="F28" s="21" t="s">
        <v>26</v>
      </c>
      <c r="G28" s="21" t="s">
        <v>249</v>
      </c>
      <c r="H28" s="21" t="s">
        <v>28</v>
      </c>
      <c r="I28" s="11"/>
      <c r="J28" s="11"/>
      <c r="K28" s="11" t="s">
        <v>7229</v>
      </c>
      <c r="L28" s="11" t="s">
        <v>31</v>
      </c>
      <c r="M28" s="13" t="s">
        <v>47</v>
      </c>
      <c r="N28" s="22" t="s">
        <v>630</v>
      </c>
      <c r="O28" s="22" t="s">
        <v>250</v>
      </c>
      <c r="P28" s="23" t="s">
        <v>251</v>
      </c>
      <c r="Q28" s="22"/>
      <c r="R28" s="23">
        <v>93401</v>
      </c>
      <c r="S28" s="23" t="s">
        <v>5982</v>
      </c>
      <c r="T28" s="24">
        <v>37970</v>
      </c>
      <c r="U28" s="22">
        <v>7015</v>
      </c>
      <c r="V28" s="12"/>
      <c r="W28" s="13"/>
      <c r="X28" s="12"/>
      <c r="Y28" s="12"/>
      <c r="Z28" s="12"/>
      <c r="AA28" s="11"/>
      <c r="AB28" s="8"/>
      <c r="AC28" s="8"/>
      <c r="AD28" s="8"/>
      <c r="AE28" s="8"/>
      <c r="AF28" s="8"/>
      <c r="AG28" s="8"/>
    </row>
    <row r="29" spans="1:33" ht="12.75" hidden="1" customHeight="1" x14ac:dyDescent="0.2">
      <c r="A29" s="22">
        <v>900</v>
      </c>
      <c r="B29" s="32" t="s">
        <v>7556</v>
      </c>
      <c r="C29" s="44">
        <v>700156427</v>
      </c>
      <c r="D29" s="11" t="s">
        <v>224</v>
      </c>
      <c r="E29" s="11" t="s">
        <v>225</v>
      </c>
      <c r="F29" s="21" t="s">
        <v>26</v>
      </c>
      <c r="G29" s="21" t="s">
        <v>226</v>
      </c>
      <c r="H29" s="21" t="s">
        <v>28</v>
      </c>
      <c r="I29" s="11"/>
      <c r="J29" s="11"/>
      <c r="K29" s="11" t="s">
        <v>252</v>
      </c>
      <c r="L29" s="11" t="s">
        <v>254</v>
      </c>
      <c r="M29" s="13" t="s">
        <v>47</v>
      </c>
      <c r="N29" s="22" t="s">
        <v>1649</v>
      </c>
      <c r="O29" s="22" t="s">
        <v>255</v>
      </c>
      <c r="P29" s="23" t="s">
        <v>253</v>
      </c>
      <c r="Q29" s="22"/>
      <c r="R29" s="23" t="s">
        <v>257</v>
      </c>
      <c r="S29" s="23" t="s">
        <v>258</v>
      </c>
      <c r="T29" s="24">
        <v>37970</v>
      </c>
      <c r="U29" s="22">
        <v>900</v>
      </c>
      <c r="V29" s="12"/>
      <c r="W29" s="13"/>
      <c r="X29" s="12"/>
      <c r="Y29" s="12"/>
      <c r="Z29" s="12"/>
      <c r="AA29" s="11"/>
      <c r="AB29" s="8"/>
      <c r="AC29" s="8"/>
      <c r="AD29" s="8"/>
      <c r="AE29" s="8"/>
      <c r="AF29" s="8"/>
      <c r="AG29" s="8"/>
    </row>
    <row r="30" spans="1:33" ht="12.75" hidden="1" customHeight="1" x14ac:dyDescent="0.2">
      <c r="A30" s="22">
        <v>950</v>
      </c>
      <c r="B30" s="32" t="s">
        <v>7557</v>
      </c>
      <c r="C30" s="44">
        <v>703481000</v>
      </c>
      <c r="D30" s="11" t="s">
        <v>224</v>
      </c>
      <c r="E30" s="11" t="s">
        <v>259</v>
      </c>
      <c r="F30" s="21" t="s">
        <v>26</v>
      </c>
      <c r="G30" s="21" t="s">
        <v>226</v>
      </c>
      <c r="H30" s="21" t="s">
        <v>28</v>
      </c>
      <c r="I30" s="11"/>
      <c r="J30" s="11"/>
      <c r="K30" s="11" t="s">
        <v>260</v>
      </c>
      <c r="L30" s="11" t="s">
        <v>262</v>
      </c>
      <c r="M30" s="13" t="s">
        <v>5341</v>
      </c>
      <c r="N30" s="22" t="s">
        <v>264</v>
      </c>
      <c r="O30" s="22" t="s">
        <v>263</v>
      </c>
      <c r="P30" s="23" t="s">
        <v>261</v>
      </c>
      <c r="Q30" s="22"/>
      <c r="R30" s="23">
        <v>93910</v>
      </c>
      <c r="S30" s="23" t="s">
        <v>265</v>
      </c>
      <c r="T30" s="24">
        <v>37970</v>
      </c>
      <c r="U30" s="22">
        <v>950</v>
      </c>
      <c r="V30" s="12"/>
      <c r="W30" s="13"/>
      <c r="X30" s="12"/>
      <c r="Y30" s="12"/>
      <c r="Z30" s="12"/>
      <c r="AA30" s="11"/>
      <c r="AB30" s="8"/>
      <c r="AC30" s="8"/>
      <c r="AD30" s="8"/>
      <c r="AE30" s="8"/>
      <c r="AF30" s="8"/>
      <c r="AG30" s="8"/>
    </row>
    <row r="31" spans="1:33" ht="12.75" hidden="1" customHeight="1" x14ac:dyDescent="0.2">
      <c r="A31" s="22" t="s">
        <v>8924</v>
      </c>
      <c r="B31" s="32" t="s">
        <v>266</v>
      </c>
      <c r="C31" s="44">
        <v>825359001</v>
      </c>
      <c r="D31" s="11" t="s">
        <v>224</v>
      </c>
      <c r="E31" s="11" t="s">
        <v>225</v>
      </c>
      <c r="F31" s="21" t="s">
        <v>26</v>
      </c>
      <c r="G31" s="21" t="s">
        <v>226</v>
      </c>
      <c r="H31" s="21" t="s">
        <v>28</v>
      </c>
      <c r="I31" s="11"/>
      <c r="J31" s="11"/>
      <c r="K31" s="11" t="s">
        <v>267</v>
      </c>
      <c r="L31" s="11" t="s">
        <v>269</v>
      </c>
      <c r="M31" s="13" t="s">
        <v>47</v>
      </c>
      <c r="N31" s="22" t="s">
        <v>270</v>
      </c>
      <c r="O31" s="22" t="s">
        <v>268</v>
      </c>
      <c r="P31" s="23"/>
      <c r="Q31" s="22"/>
      <c r="R31" s="23" t="s">
        <v>230</v>
      </c>
      <c r="S31" s="23" t="s">
        <v>271</v>
      </c>
      <c r="T31" s="24">
        <v>37970</v>
      </c>
      <c r="U31" s="22">
        <v>1700</v>
      </c>
      <c r="V31" s="12"/>
      <c r="W31" s="13"/>
      <c r="X31" s="12"/>
      <c r="Y31" s="12"/>
      <c r="Z31" s="12"/>
      <c r="AA31" s="11"/>
      <c r="AB31" s="8"/>
      <c r="AC31" s="8"/>
      <c r="AD31" s="8"/>
      <c r="AE31" s="8"/>
      <c r="AF31" s="8"/>
      <c r="AG31" s="8"/>
    </row>
    <row r="32" spans="1:33" ht="12.75" hidden="1" customHeight="1" x14ac:dyDescent="0.2">
      <c r="A32" s="22">
        <v>1050</v>
      </c>
      <c r="B32" s="32" t="s">
        <v>7558</v>
      </c>
      <c r="C32" s="44">
        <v>700006700</v>
      </c>
      <c r="D32" s="11" t="s">
        <v>272</v>
      </c>
      <c r="E32" s="11" t="s">
        <v>273</v>
      </c>
      <c r="F32" s="21" t="s">
        <v>7559</v>
      </c>
      <c r="G32" s="21" t="s">
        <v>226</v>
      </c>
      <c r="H32" s="21" t="s">
        <v>28</v>
      </c>
      <c r="I32" s="11"/>
      <c r="J32" s="11"/>
      <c r="K32" s="11" t="s">
        <v>6726</v>
      </c>
      <c r="L32" s="11" t="s">
        <v>276</v>
      </c>
      <c r="M32" s="13" t="s">
        <v>47</v>
      </c>
      <c r="N32" s="22" t="s">
        <v>5595</v>
      </c>
      <c r="O32" s="22" t="s">
        <v>275</v>
      </c>
      <c r="P32" s="23" t="s">
        <v>274</v>
      </c>
      <c r="Q32" s="38" t="s">
        <v>5596</v>
      </c>
      <c r="R32" s="23" t="s">
        <v>277</v>
      </c>
      <c r="S32" s="23" t="s">
        <v>7560</v>
      </c>
      <c r="T32" s="24">
        <v>37970</v>
      </c>
      <c r="U32" s="22">
        <v>1050</v>
      </c>
      <c r="V32" s="36"/>
      <c r="W32" s="37"/>
      <c r="X32" s="36"/>
      <c r="Y32" s="36"/>
      <c r="Z32" s="36"/>
      <c r="AA32" s="27"/>
      <c r="AB32" s="8"/>
      <c r="AC32" s="8"/>
      <c r="AD32" s="8"/>
      <c r="AE32" s="8"/>
      <c r="AF32" s="8"/>
      <c r="AG32" s="8"/>
    </row>
    <row r="33" spans="1:33" ht="12.75" hidden="1" customHeight="1" x14ac:dyDescent="0.2">
      <c r="A33" s="22">
        <v>6861</v>
      </c>
      <c r="B33" s="32" t="s">
        <v>7561</v>
      </c>
      <c r="C33" s="44">
        <v>706363009</v>
      </c>
      <c r="D33" s="11" t="s">
        <v>224</v>
      </c>
      <c r="E33" s="11" t="s">
        <v>278</v>
      </c>
      <c r="F33" s="21" t="s">
        <v>26</v>
      </c>
      <c r="G33" s="21" t="s">
        <v>226</v>
      </c>
      <c r="H33" s="21" t="s">
        <v>28</v>
      </c>
      <c r="I33" s="11"/>
      <c r="J33" s="11"/>
      <c r="K33" s="11" t="s">
        <v>279</v>
      </c>
      <c r="L33" s="11" t="s">
        <v>281</v>
      </c>
      <c r="M33" s="13" t="s">
        <v>5342</v>
      </c>
      <c r="N33" s="22" t="s">
        <v>283</v>
      </c>
      <c r="O33" s="22" t="s">
        <v>282</v>
      </c>
      <c r="P33" s="23" t="s">
        <v>280</v>
      </c>
      <c r="Q33" s="22"/>
      <c r="R33" s="23" t="s">
        <v>230</v>
      </c>
      <c r="S33" s="23" t="s">
        <v>284</v>
      </c>
      <c r="T33" s="24">
        <v>37970</v>
      </c>
      <c r="U33" s="22">
        <v>6861</v>
      </c>
      <c r="V33" s="12"/>
      <c r="W33" s="13"/>
      <c r="X33" s="12"/>
      <c r="Y33" s="12"/>
      <c r="Z33" s="12"/>
      <c r="AA33" s="11"/>
      <c r="AB33" s="8"/>
      <c r="AC33" s="8"/>
      <c r="AD33" s="8"/>
      <c r="AE33" s="8"/>
      <c r="AF33" s="8"/>
      <c r="AG33" s="8"/>
    </row>
    <row r="34" spans="1:33" ht="12.75" hidden="1" customHeight="1" x14ac:dyDescent="0.2">
      <c r="A34" s="22">
        <v>1100</v>
      </c>
      <c r="B34" s="32" t="s">
        <v>7562</v>
      </c>
      <c r="C34" s="44">
        <v>813748002</v>
      </c>
      <c r="D34" s="11" t="s">
        <v>224</v>
      </c>
      <c r="E34" s="11" t="s">
        <v>285</v>
      </c>
      <c r="F34" s="21" t="s">
        <v>26</v>
      </c>
      <c r="G34" s="21" t="s">
        <v>226</v>
      </c>
      <c r="H34" s="21" t="s">
        <v>28</v>
      </c>
      <c r="I34" s="11"/>
      <c r="J34" s="11"/>
      <c r="K34" s="11" t="s">
        <v>286</v>
      </c>
      <c r="L34" s="11" t="s">
        <v>287</v>
      </c>
      <c r="M34" s="13" t="s">
        <v>47</v>
      </c>
      <c r="N34" s="22" t="s">
        <v>270</v>
      </c>
      <c r="O34" s="22" t="s">
        <v>288</v>
      </c>
      <c r="P34" s="23" t="s">
        <v>291</v>
      </c>
      <c r="Q34" s="22"/>
      <c r="R34" s="23">
        <v>93910</v>
      </c>
      <c r="S34" s="23" t="s">
        <v>289</v>
      </c>
      <c r="T34" s="24">
        <v>37970</v>
      </c>
      <c r="U34" s="22">
        <v>1100</v>
      </c>
      <c r="V34" s="12"/>
      <c r="W34" s="13"/>
      <c r="X34" s="12"/>
      <c r="Y34" s="12"/>
      <c r="Z34" s="12"/>
      <c r="AA34" s="11"/>
      <c r="AB34" s="8"/>
      <c r="AC34" s="8"/>
      <c r="AD34" s="8"/>
      <c r="AE34" s="8"/>
      <c r="AF34" s="8"/>
      <c r="AG34" s="8"/>
    </row>
    <row r="35" spans="1:33" ht="12.75" hidden="1" customHeight="1" x14ac:dyDescent="0.2">
      <c r="A35" s="22">
        <v>1300</v>
      </c>
      <c r="B35" s="83" t="s">
        <v>7563</v>
      </c>
      <c r="C35" s="44">
        <v>700156303</v>
      </c>
      <c r="D35" s="11" t="s">
        <v>272</v>
      </c>
      <c r="E35" s="11" t="s">
        <v>290</v>
      </c>
      <c r="F35" s="21" t="s">
        <v>26</v>
      </c>
      <c r="G35" s="21" t="s">
        <v>226</v>
      </c>
      <c r="H35" s="21" t="s">
        <v>28</v>
      </c>
      <c r="I35" s="11"/>
      <c r="J35" s="11"/>
      <c r="K35" s="11" t="s">
        <v>4887</v>
      </c>
      <c r="L35" s="11" t="s">
        <v>4888</v>
      </c>
      <c r="M35" s="13" t="s">
        <v>47</v>
      </c>
      <c r="N35" s="22" t="s">
        <v>256</v>
      </c>
      <c r="O35" s="22" t="s">
        <v>4889</v>
      </c>
      <c r="P35" s="23" t="s">
        <v>292</v>
      </c>
      <c r="Q35" s="22"/>
      <c r="R35" s="23">
        <v>93910</v>
      </c>
      <c r="S35" s="23" t="s">
        <v>293</v>
      </c>
      <c r="T35" s="24">
        <v>37970</v>
      </c>
      <c r="U35" s="22">
        <v>1300</v>
      </c>
      <c r="V35" s="12"/>
      <c r="W35" s="13"/>
      <c r="X35" s="12"/>
      <c r="Y35" s="12"/>
      <c r="Z35" s="12"/>
      <c r="AA35" s="11"/>
      <c r="AB35" s="8"/>
      <c r="AC35" s="8"/>
      <c r="AD35" s="8"/>
      <c r="AE35" s="8"/>
      <c r="AF35" s="8"/>
      <c r="AG35" s="8"/>
    </row>
    <row r="36" spans="1:33" ht="12.75" hidden="1" customHeight="1" x14ac:dyDescent="0.2">
      <c r="A36" s="22">
        <v>1150</v>
      </c>
      <c r="B36" s="32" t="s">
        <v>7564</v>
      </c>
      <c r="C36" s="44">
        <v>706724001</v>
      </c>
      <c r="D36" s="11" t="s">
        <v>224</v>
      </c>
      <c r="E36" s="11" t="s">
        <v>294</v>
      </c>
      <c r="F36" s="21" t="s">
        <v>26</v>
      </c>
      <c r="G36" s="21" t="s">
        <v>226</v>
      </c>
      <c r="H36" s="21" t="s">
        <v>28</v>
      </c>
      <c r="I36" s="11"/>
      <c r="J36" s="11"/>
      <c r="K36" s="11" t="s">
        <v>295</v>
      </c>
      <c r="L36" s="11" t="s">
        <v>7565</v>
      </c>
      <c r="M36" s="13" t="s">
        <v>5343</v>
      </c>
      <c r="N36" s="22" t="s">
        <v>296</v>
      </c>
      <c r="O36" s="22" t="s">
        <v>7566</v>
      </c>
      <c r="P36" s="23" t="s">
        <v>7567</v>
      </c>
      <c r="Q36" s="22"/>
      <c r="R36" s="23">
        <v>93910</v>
      </c>
      <c r="S36" s="23" t="s">
        <v>7568</v>
      </c>
      <c r="T36" s="24">
        <v>37970</v>
      </c>
      <c r="U36" s="22">
        <v>1150</v>
      </c>
      <c r="V36" s="36"/>
      <c r="W36" s="37"/>
      <c r="X36" s="36"/>
      <c r="Y36" s="36"/>
      <c r="Z36" s="36"/>
      <c r="AA36" s="27"/>
      <c r="AB36" s="8"/>
      <c r="AC36" s="8"/>
      <c r="AD36" s="8"/>
      <c r="AE36" s="8"/>
      <c r="AF36" s="8"/>
      <c r="AG36" s="8"/>
    </row>
    <row r="37" spans="1:33" ht="12.75" hidden="1" customHeight="1" x14ac:dyDescent="0.2">
      <c r="A37" s="22">
        <v>1350</v>
      </c>
      <c r="B37" s="32" t="s">
        <v>7569</v>
      </c>
      <c r="C37" s="44">
        <v>829024004</v>
      </c>
      <c r="D37" s="11" t="s">
        <v>224</v>
      </c>
      <c r="E37" s="11" t="s">
        <v>278</v>
      </c>
      <c r="F37" s="21" t="s">
        <v>26</v>
      </c>
      <c r="G37" s="21" t="s">
        <v>226</v>
      </c>
      <c r="H37" s="139"/>
      <c r="I37" s="21" t="s">
        <v>28</v>
      </c>
      <c r="J37" s="11"/>
      <c r="K37" s="11" t="s">
        <v>297</v>
      </c>
      <c r="L37" s="11" t="s">
        <v>299</v>
      </c>
      <c r="M37" s="13" t="s">
        <v>47</v>
      </c>
      <c r="N37" s="22" t="s">
        <v>2868</v>
      </c>
      <c r="O37" s="22" t="s">
        <v>300</v>
      </c>
      <c r="P37" s="23" t="s">
        <v>298</v>
      </c>
      <c r="Q37" s="22"/>
      <c r="R37" s="23" t="s">
        <v>230</v>
      </c>
      <c r="S37" s="23" t="s">
        <v>301</v>
      </c>
      <c r="T37" s="24">
        <v>37970</v>
      </c>
      <c r="U37" s="22">
        <v>1350</v>
      </c>
      <c r="V37" s="12"/>
      <c r="W37" s="13"/>
      <c r="X37" s="12"/>
      <c r="Y37" s="12"/>
      <c r="Z37" s="12"/>
      <c r="AA37" s="11"/>
      <c r="AB37" s="8"/>
      <c r="AC37" s="8"/>
      <c r="AD37" s="8"/>
      <c r="AE37" s="8"/>
      <c r="AF37" s="8"/>
      <c r="AG37" s="8"/>
    </row>
    <row r="38" spans="1:33" ht="12.75" hidden="1" customHeight="1" x14ac:dyDescent="0.2">
      <c r="A38" s="22">
        <v>1000</v>
      </c>
      <c r="B38" s="32" t="s">
        <v>7570</v>
      </c>
      <c r="C38" s="44">
        <v>703168000</v>
      </c>
      <c r="D38" s="11" t="s">
        <v>272</v>
      </c>
      <c r="E38" s="11" t="s">
        <v>302</v>
      </c>
      <c r="F38" s="21" t="s">
        <v>303</v>
      </c>
      <c r="G38" s="21" t="s">
        <v>226</v>
      </c>
      <c r="H38" s="21" t="s">
        <v>28</v>
      </c>
      <c r="I38" s="11" t="s">
        <v>3012</v>
      </c>
      <c r="J38" s="11" t="s">
        <v>3012</v>
      </c>
      <c r="K38" s="11" t="s">
        <v>6129</v>
      </c>
      <c r="L38" s="11" t="s">
        <v>5976</v>
      </c>
      <c r="M38" s="13" t="s">
        <v>48</v>
      </c>
      <c r="N38" s="22" t="s">
        <v>304</v>
      </c>
      <c r="O38" s="22" t="s">
        <v>5977</v>
      </c>
      <c r="P38" s="40" t="s">
        <v>5978</v>
      </c>
      <c r="Q38" s="22"/>
      <c r="R38" s="23">
        <v>93910</v>
      </c>
      <c r="S38" s="23" t="s">
        <v>5614</v>
      </c>
      <c r="T38" s="24">
        <v>37970</v>
      </c>
      <c r="U38" s="22">
        <v>1000</v>
      </c>
      <c r="V38" s="12"/>
      <c r="W38" s="13"/>
      <c r="X38" s="12"/>
      <c r="Y38" s="12"/>
      <c r="Z38" s="12"/>
      <c r="AA38" s="11"/>
      <c r="AB38" s="8"/>
      <c r="AC38" s="8"/>
      <c r="AD38" s="8"/>
      <c r="AE38" s="8"/>
      <c r="AF38" s="8"/>
      <c r="AG38" s="8"/>
    </row>
    <row r="39" spans="1:33" ht="12.75" hidden="1" customHeight="1" x14ac:dyDescent="0.2">
      <c r="A39" s="22">
        <v>1325</v>
      </c>
      <c r="B39" s="32" t="s">
        <v>7571</v>
      </c>
      <c r="C39" s="44">
        <v>800665116</v>
      </c>
      <c r="D39" s="11" t="s">
        <v>224</v>
      </c>
      <c r="E39" s="11" t="s">
        <v>140</v>
      </c>
      <c r="F39" s="21" t="s">
        <v>26</v>
      </c>
      <c r="G39" s="21" t="s">
        <v>226</v>
      </c>
      <c r="H39" s="21" t="s">
        <v>28</v>
      </c>
      <c r="I39" s="11"/>
      <c r="J39" s="11"/>
      <c r="K39" s="11" t="s">
        <v>305</v>
      </c>
      <c r="L39" s="11" t="s">
        <v>307</v>
      </c>
      <c r="M39" s="13" t="s">
        <v>309</v>
      </c>
      <c r="N39" s="22" t="s">
        <v>310</v>
      </c>
      <c r="O39" s="22" t="s">
        <v>308</v>
      </c>
      <c r="P39" s="23" t="s">
        <v>306</v>
      </c>
      <c r="Q39" s="22"/>
      <c r="R39" s="23" t="s">
        <v>230</v>
      </c>
      <c r="S39" s="23" t="s">
        <v>311</v>
      </c>
      <c r="T39" s="24">
        <v>37970</v>
      </c>
      <c r="U39" s="22">
        <v>1325</v>
      </c>
      <c r="V39" s="12"/>
      <c r="W39" s="13"/>
      <c r="X39" s="12"/>
      <c r="Y39" s="12"/>
      <c r="Z39" s="12"/>
      <c r="AA39" s="11"/>
      <c r="AB39" s="8"/>
      <c r="AC39" s="8"/>
      <c r="AD39" s="8"/>
      <c r="AE39" s="8"/>
      <c r="AF39" s="8"/>
      <c r="AG39" s="8"/>
    </row>
    <row r="40" spans="1:33" ht="12.75" hidden="1" customHeight="1" x14ac:dyDescent="0.2">
      <c r="A40" s="22">
        <v>1225</v>
      </c>
      <c r="B40" s="32" t="s">
        <v>7572</v>
      </c>
      <c r="C40" s="44">
        <v>700836002</v>
      </c>
      <c r="D40" s="11" t="s">
        <v>224</v>
      </c>
      <c r="E40" s="11" t="s">
        <v>225</v>
      </c>
      <c r="F40" s="21" t="s">
        <v>26</v>
      </c>
      <c r="G40" s="21" t="s">
        <v>226</v>
      </c>
      <c r="H40" s="21" t="s">
        <v>28</v>
      </c>
      <c r="I40" s="11"/>
      <c r="J40" s="11"/>
      <c r="K40" s="11" t="s">
        <v>312</v>
      </c>
      <c r="L40" s="11" t="s">
        <v>313</v>
      </c>
      <c r="M40" s="13" t="s">
        <v>47</v>
      </c>
      <c r="N40" s="22" t="s">
        <v>3002</v>
      </c>
      <c r="O40" s="22" t="s">
        <v>314</v>
      </c>
      <c r="P40" s="23"/>
      <c r="Q40" s="22"/>
      <c r="R40" s="23" t="s">
        <v>257</v>
      </c>
      <c r="S40" s="23" t="s">
        <v>315</v>
      </c>
      <c r="T40" s="24">
        <v>37970</v>
      </c>
      <c r="U40" s="22">
        <v>1225</v>
      </c>
      <c r="V40" s="12"/>
      <c r="W40" s="13"/>
      <c r="X40" s="12"/>
      <c r="Y40" s="12"/>
      <c r="Z40" s="12"/>
      <c r="AA40" s="11"/>
      <c r="AB40" s="8"/>
      <c r="AC40" s="8"/>
      <c r="AD40" s="8"/>
      <c r="AE40" s="8"/>
      <c r="AF40" s="8"/>
      <c r="AG40" s="8"/>
    </row>
    <row r="41" spans="1:33" ht="12.75" hidden="1" customHeight="1" x14ac:dyDescent="0.2">
      <c r="A41" s="22">
        <v>1250</v>
      </c>
      <c r="B41" s="32" t="s">
        <v>7573</v>
      </c>
      <c r="C41" s="44">
        <v>826902000</v>
      </c>
      <c r="D41" s="11" t="s">
        <v>224</v>
      </c>
      <c r="E41" s="11" t="s">
        <v>316</v>
      </c>
      <c r="F41" s="21" t="s">
        <v>26</v>
      </c>
      <c r="G41" s="21" t="s">
        <v>226</v>
      </c>
      <c r="H41" s="21" t="s">
        <v>28</v>
      </c>
      <c r="I41" s="11"/>
      <c r="J41" s="11"/>
      <c r="K41" s="11" t="s">
        <v>317</v>
      </c>
      <c r="L41" s="11" t="s">
        <v>5981</v>
      </c>
      <c r="M41" s="13" t="s">
        <v>47</v>
      </c>
      <c r="N41" s="22" t="s">
        <v>256</v>
      </c>
      <c r="O41" s="22" t="s">
        <v>319</v>
      </c>
      <c r="P41" s="23" t="s">
        <v>318</v>
      </c>
      <c r="Q41" s="22"/>
      <c r="R41" s="23">
        <v>93910</v>
      </c>
      <c r="S41" s="23" t="s">
        <v>7574</v>
      </c>
      <c r="T41" s="24">
        <v>37970</v>
      </c>
      <c r="U41" s="22">
        <v>1250</v>
      </c>
      <c r="V41" s="36"/>
      <c r="W41" s="37"/>
      <c r="X41" s="36"/>
      <c r="Y41" s="36"/>
      <c r="Z41" s="36"/>
      <c r="AA41" s="27"/>
      <c r="AB41" s="8"/>
      <c r="AC41" s="8"/>
      <c r="AD41" s="8"/>
      <c r="AE41" s="8"/>
      <c r="AF41" s="8"/>
      <c r="AG41" s="8" t="s">
        <v>7230</v>
      </c>
    </row>
    <row r="42" spans="1:33" ht="12.75" hidden="1" customHeight="1" x14ac:dyDescent="0.2">
      <c r="A42" s="22">
        <v>1500</v>
      </c>
      <c r="B42" s="32" t="s">
        <v>7575</v>
      </c>
      <c r="C42" s="44">
        <v>821567009</v>
      </c>
      <c r="D42" s="11" t="s">
        <v>272</v>
      </c>
      <c r="E42" s="11" t="s">
        <v>225</v>
      </c>
      <c r="F42" s="21" t="s">
        <v>7576</v>
      </c>
      <c r="G42" s="11" t="s">
        <v>226</v>
      </c>
      <c r="H42" s="21" t="s">
        <v>7577</v>
      </c>
      <c r="I42" s="11"/>
      <c r="J42" s="11"/>
      <c r="K42" s="11" t="s">
        <v>7578</v>
      </c>
      <c r="L42" s="11" t="s">
        <v>7579</v>
      </c>
      <c r="M42" s="13" t="s">
        <v>7580</v>
      </c>
      <c r="N42" s="22" t="s">
        <v>7581</v>
      </c>
      <c r="O42" s="22" t="s">
        <v>7582</v>
      </c>
      <c r="P42" s="23" t="s">
        <v>7583</v>
      </c>
      <c r="Q42" s="22"/>
      <c r="R42" s="23" t="s">
        <v>230</v>
      </c>
      <c r="S42" s="23" t="s">
        <v>7584</v>
      </c>
      <c r="T42" s="24" t="s">
        <v>7585</v>
      </c>
      <c r="U42" s="22">
        <v>1500</v>
      </c>
      <c r="V42" s="36"/>
      <c r="W42" s="37"/>
      <c r="X42" s="36"/>
      <c r="Y42" s="36"/>
      <c r="Z42" s="36"/>
      <c r="AA42" s="27"/>
      <c r="AB42" s="8"/>
      <c r="AC42" s="8"/>
      <c r="AD42" s="8"/>
      <c r="AE42" s="8"/>
      <c r="AF42" s="8"/>
      <c r="AG42" s="8" t="s">
        <v>7231</v>
      </c>
    </row>
    <row r="43" spans="1:33" ht="12.75" hidden="1" customHeight="1" x14ac:dyDescent="0.2">
      <c r="A43" s="22">
        <v>1450</v>
      </c>
      <c r="B43" s="32" t="s">
        <v>7586</v>
      </c>
      <c r="C43" s="44">
        <v>700813002</v>
      </c>
      <c r="D43" s="11" t="s">
        <v>224</v>
      </c>
      <c r="E43" s="11" t="s">
        <v>278</v>
      </c>
      <c r="F43" s="21" t="s">
        <v>6350</v>
      </c>
      <c r="G43" s="21" t="s">
        <v>226</v>
      </c>
      <c r="H43" s="21" t="s">
        <v>28</v>
      </c>
      <c r="I43" s="11"/>
      <c r="J43" s="11"/>
      <c r="K43" s="11" t="s">
        <v>7587</v>
      </c>
      <c r="L43" s="11" t="s">
        <v>321</v>
      </c>
      <c r="M43" s="13" t="s">
        <v>47</v>
      </c>
      <c r="N43" s="22" t="s">
        <v>320</v>
      </c>
      <c r="O43" s="22" t="s">
        <v>322</v>
      </c>
      <c r="P43" s="23"/>
      <c r="Q43" s="22"/>
      <c r="R43" s="23" t="s">
        <v>230</v>
      </c>
      <c r="S43" s="23" t="s">
        <v>7588</v>
      </c>
      <c r="T43" s="24">
        <v>37970</v>
      </c>
      <c r="U43" s="22">
        <v>1450</v>
      </c>
      <c r="V43" s="36"/>
      <c r="W43" s="37"/>
      <c r="X43" s="36"/>
      <c r="Y43" s="36"/>
      <c r="Z43" s="36"/>
      <c r="AA43" s="27"/>
      <c r="AB43" s="8"/>
      <c r="AC43" s="8"/>
      <c r="AD43" s="8"/>
      <c r="AE43" s="8"/>
      <c r="AF43" s="8"/>
      <c r="AG43" s="8"/>
    </row>
    <row r="44" spans="1:33" ht="12.75" hidden="1" customHeight="1" x14ac:dyDescent="0.2">
      <c r="A44" s="22">
        <v>1550</v>
      </c>
      <c r="B44" s="32" t="s">
        <v>7589</v>
      </c>
      <c r="C44" s="44">
        <v>700230201</v>
      </c>
      <c r="D44" s="11" t="s">
        <v>224</v>
      </c>
      <c r="E44" s="11" t="s">
        <v>323</v>
      </c>
      <c r="F44" s="21" t="s">
        <v>7590</v>
      </c>
      <c r="G44" s="21" t="s">
        <v>226</v>
      </c>
      <c r="H44" s="21" t="s">
        <v>28</v>
      </c>
      <c r="I44" s="11"/>
      <c r="J44" s="11"/>
      <c r="K44" s="11" t="s">
        <v>324</v>
      </c>
      <c r="L44" s="11" t="s">
        <v>325</v>
      </c>
      <c r="M44" s="13" t="s">
        <v>47</v>
      </c>
      <c r="N44" s="22" t="s">
        <v>326</v>
      </c>
      <c r="O44" s="22" t="s">
        <v>6727</v>
      </c>
      <c r="P44" s="40" t="s">
        <v>6728</v>
      </c>
      <c r="Q44" s="22"/>
      <c r="R44" s="23" t="s">
        <v>327</v>
      </c>
      <c r="S44" s="23" t="s">
        <v>7591</v>
      </c>
      <c r="T44" s="24">
        <v>37970</v>
      </c>
      <c r="U44" s="22">
        <v>1550</v>
      </c>
      <c r="V44" s="36"/>
      <c r="W44" s="37"/>
      <c r="X44" s="36"/>
      <c r="Y44" s="36"/>
      <c r="Z44" s="36"/>
      <c r="AA44" s="27"/>
      <c r="AB44" s="8"/>
      <c r="AC44" s="8"/>
      <c r="AD44" s="8"/>
      <c r="AE44" s="8"/>
      <c r="AF44" s="8"/>
      <c r="AG44" s="8"/>
    </row>
    <row r="45" spans="1:33" ht="12.75" hidden="1" customHeight="1" x14ac:dyDescent="0.2">
      <c r="A45" s="22">
        <v>1600</v>
      </c>
      <c r="B45" s="32" t="s">
        <v>7592</v>
      </c>
      <c r="C45" s="44">
        <v>700218708</v>
      </c>
      <c r="D45" s="11" t="s">
        <v>272</v>
      </c>
      <c r="E45" s="11" t="s">
        <v>316</v>
      </c>
      <c r="F45" s="21" t="s">
        <v>26</v>
      </c>
      <c r="G45" s="21" t="s">
        <v>226</v>
      </c>
      <c r="H45" s="21" t="s">
        <v>28</v>
      </c>
      <c r="I45" s="11"/>
      <c r="J45" s="11"/>
      <c r="K45" s="11" t="s">
        <v>328</v>
      </c>
      <c r="L45" s="11" t="s">
        <v>329</v>
      </c>
      <c r="M45" s="13" t="s">
        <v>47</v>
      </c>
      <c r="N45" s="22" t="s">
        <v>5277</v>
      </c>
      <c r="O45" s="22" t="s">
        <v>330</v>
      </c>
      <c r="P45" s="23"/>
      <c r="Q45" s="22"/>
      <c r="R45" s="23">
        <v>93910</v>
      </c>
      <c r="S45" s="23" t="s">
        <v>331</v>
      </c>
      <c r="T45" s="24">
        <v>37970</v>
      </c>
      <c r="U45" s="22">
        <v>1600</v>
      </c>
      <c r="V45" s="12"/>
      <c r="W45" s="13"/>
      <c r="X45" s="12"/>
      <c r="Y45" s="12"/>
      <c r="Z45" s="12"/>
      <c r="AA45" s="11"/>
      <c r="AB45" s="8"/>
      <c r="AC45" s="8"/>
      <c r="AD45" s="8"/>
      <c r="AE45" s="8"/>
      <c r="AF45" s="8"/>
      <c r="AG45" s="8"/>
    </row>
    <row r="46" spans="1:33" ht="12.75" hidden="1" customHeight="1" x14ac:dyDescent="0.2">
      <c r="A46" s="22">
        <v>1650</v>
      </c>
      <c r="B46" s="32" t="s">
        <v>7593</v>
      </c>
      <c r="C46" s="44" t="s">
        <v>6409</v>
      </c>
      <c r="D46" s="11" t="s">
        <v>224</v>
      </c>
      <c r="E46" s="11" t="s">
        <v>332</v>
      </c>
      <c r="F46" s="21" t="s">
        <v>26</v>
      </c>
      <c r="G46" s="21" t="s">
        <v>226</v>
      </c>
      <c r="H46" s="21" t="s">
        <v>28</v>
      </c>
      <c r="I46" s="11"/>
      <c r="J46" s="11"/>
      <c r="K46" s="11" t="s">
        <v>6130</v>
      </c>
      <c r="L46" s="11" t="s">
        <v>333</v>
      </c>
      <c r="M46" s="13" t="s">
        <v>47</v>
      </c>
      <c r="N46" s="22" t="s">
        <v>1281</v>
      </c>
      <c r="O46" s="22" t="s">
        <v>334</v>
      </c>
      <c r="P46" s="23"/>
      <c r="Q46" s="22"/>
      <c r="R46" s="23" t="s">
        <v>257</v>
      </c>
      <c r="S46" s="23" t="s">
        <v>335</v>
      </c>
      <c r="T46" s="24">
        <v>37970</v>
      </c>
      <c r="U46" s="22">
        <v>1650</v>
      </c>
      <c r="V46" s="12"/>
      <c r="W46" s="13"/>
      <c r="X46" s="12"/>
      <c r="Y46" s="12"/>
      <c r="Z46" s="12"/>
      <c r="AA46" s="11"/>
      <c r="AB46" s="8"/>
      <c r="AC46" s="8"/>
      <c r="AD46" s="8"/>
      <c r="AE46" s="8"/>
      <c r="AF46" s="8"/>
      <c r="AG46" s="8"/>
    </row>
    <row r="47" spans="1:33" ht="12.75" hidden="1" customHeight="1" x14ac:dyDescent="0.2">
      <c r="A47" s="22">
        <v>6909</v>
      </c>
      <c r="B47" s="32" t="s">
        <v>7594</v>
      </c>
      <c r="C47" s="44">
        <v>705171009</v>
      </c>
      <c r="D47" s="11" t="s">
        <v>224</v>
      </c>
      <c r="E47" s="11" t="s">
        <v>336</v>
      </c>
      <c r="F47" s="21" t="s">
        <v>26</v>
      </c>
      <c r="G47" s="21" t="s">
        <v>226</v>
      </c>
      <c r="H47" s="21" t="s">
        <v>28</v>
      </c>
      <c r="I47" s="11"/>
      <c r="J47" s="11"/>
      <c r="K47" s="11" t="s">
        <v>337</v>
      </c>
      <c r="L47" s="11" t="s">
        <v>339</v>
      </c>
      <c r="M47" s="13" t="s">
        <v>773</v>
      </c>
      <c r="N47" s="22" t="s">
        <v>5278</v>
      </c>
      <c r="O47" s="22" t="s">
        <v>340</v>
      </c>
      <c r="P47" s="23" t="s">
        <v>338</v>
      </c>
      <c r="Q47" s="22"/>
      <c r="R47" s="23" t="s">
        <v>257</v>
      </c>
      <c r="S47" s="23" t="s">
        <v>341</v>
      </c>
      <c r="T47" s="24">
        <v>37970</v>
      </c>
      <c r="U47" s="22">
        <v>6909</v>
      </c>
      <c r="V47" s="12"/>
      <c r="W47" s="13"/>
      <c r="X47" s="12"/>
      <c r="Y47" s="12"/>
      <c r="Z47" s="12"/>
      <c r="AA47" s="11"/>
      <c r="AB47" s="8"/>
      <c r="AC47" s="8"/>
      <c r="AD47" s="8"/>
      <c r="AE47" s="8"/>
      <c r="AF47" s="8"/>
      <c r="AG47" s="8"/>
    </row>
    <row r="48" spans="1:33" ht="12.75" hidden="1" customHeight="1" x14ac:dyDescent="0.2">
      <c r="A48" s="22">
        <v>1750</v>
      </c>
      <c r="B48" s="32" t="s">
        <v>7595</v>
      </c>
      <c r="C48" s="44">
        <v>817951724</v>
      </c>
      <c r="D48" s="11" t="s">
        <v>224</v>
      </c>
      <c r="E48" s="11" t="s">
        <v>344</v>
      </c>
      <c r="F48" s="21" t="s">
        <v>26</v>
      </c>
      <c r="G48" s="21" t="s">
        <v>226</v>
      </c>
      <c r="H48" s="21" t="s">
        <v>28</v>
      </c>
      <c r="I48" s="11"/>
      <c r="J48" s="11"/>
      <c r="K48" s="11" t="s">
        <v>7596</v>
      </c>
      <c r="L48" s="11" t="s">
        <v>7597</v>
      </c>
      <c r="M48" s="13" t="s">
        <v>309</v>
      </c>
      <c r="N48" s="22" t="s">
        <v>961</v>
      </c>
      <c r="O48" s="22" t="s">
        <v>7598</v>
      </c>
      <c r="P48" s="23" t="s">
        <v>7599</v>
      </c>
      <c r="Q48" s="22"/>
      <c r="R48" s="23" t="s">
        <v>257</v>
      </c>
      <c r="S48" s="23" t="s">
        <v>7600</v>
      </c>
      <c r="T48" s="24">
        <v>37970</v>
      </c>
      <c r="U48" s="22">
        <v>1750</v>
      </c>
      <c r="V48" s="36"/>
      <c r="W48" s="37"/>
      <c r="X48" s="36"/>
      <c r="Y48" s="36"/>
      <c r="Z48" s="36"/>
      <c r="AA48" s="27"/>
      <c r="AB48" s="8"/>
      <c r="AC48" s="8"/>
      <c r="AD48" s="8"/>
      <c r="AE48" s="8"/>
      <c r="AF48" s="8"/>
      <c r="AG48" s="8"/>
    </row>
    <row r="49" spans="1:33" ht="12.75" hidden="1" customHeight="1" x14ac:dyDescent="0.2">
      <c r="A49" s="22">
        <v>7063</v>
      </c>
      <c r="B49" s="32" t="s">
        <v>7601</v>
      </c>
      <c r="C49" s="44">
        <v>802305002</v>
      </c>
      <c r="D49" s="11" t="s">
        <v>224</v>
      </c>
      <c r="E49" s="11" t="s">
        <v>343</v>
      </c>
      <c r="F49" s="21" t="s">
        <v>26</v>
      </c>
      <c r="G49" s="21" t="s">
        <v>226</v>
      </c>
      <c r="H49" s="21" t="s">
        <v>28</v>
      </c>
      <c r="I49" s="11"/>
      <c r="J49" s="11"/>
      <c r="K49" s="11" t="s">
        <v>345</v>
      </c>
      <c r="L49" s="11" t="s">
        <v>346</v>
      </c>
      <c r="M49" s="13" t="s">
        <v>47</v>
      </c>
      <c r="N49" s="22" t="s">
        <v>348</v>
      </c>
      <c r="O49" s="22" t="s">
        <v>347</v>
      </c>
      <c r="P49" s="23"/>
      <c r="Q49" s="22"/>
      <c r="R49" s="23">
        <v>93910</v>
      </c>
      <c r="S49" s="23" t="s">
        <v>349</v>
      </c>
      <c r="T49" s="24">
        <v>37970</v>
      </c>
      <c r="U49" s="22">
        <v>7063</v>
      </c>
      <c r="V49" s="12"/>
      <c r="W49" s="13"/>
      <c r="X49" s="12"/>
      <c r="Y49" s="12"/>
      <c r="Z49" s="12"/>
      <c r="AA49" s="11"/>
      <c r="AB49" s="8"/>
      <c r="AC49" s="8"/>
      <c r="AD49" s="8"/>
      <c r="AE49" s="8"/>
      <c r="AF49" s="8"/>
      <c r="AG49" s="8"/>
    </row>
    <row r="50" spans="1:33" ht="12.75" hidden="1" customHeight="1" x14ac:dyDescent="0.2">
      <c r="A50" s="22">
        <v>7013</v>
      </c>
      <c r="B50" s="32" t="s">
        <v>7602</v>
      </c>
      <c r="C50" s="44">
        <v>817951511</v>
      </c>
      <c r="D50" s="11" t="s">
        <v>224</v>
      </c>
      <c r="E50" s="11" t="s">
        <v>350</v>
      </c>
      <c r="F50" s="21" t="s">
        <v>26</v>
      </c>
      <c r="G50" s="21" t="s">
        <v>226</v>
      </c>
      <c r="H50" s="21" t="s">
        <v>28</v>
      </c>
      <c r="I50" s="11"/>
      <c r="J50" s="11"/>
      <c r="K50" s="11" t="s">
        <v>351</v>
      </c>
      <c r="L50" s="11" t="s">
        <v>352</v>
      </c>
      <c r="M50" s="13" t="s">
        <v>47</v>
      </c>
      <c r="N50" s="22" t="s">
        <v>355</v>
      </c>
      <c r="O50" s="22" t="s">
        <v>353</v>
      </c>
      <c r="P50" s="23"/>
      <c r="Q50" s="22"/>
      <c r="R50" s="23" t="s">
        <v>230</v>
      </c>
      <c r="S50" s="23" t="s">
        <v>354</v>
      </c>
      <c r="T50" s="24">
        <v>37970</v>
      </c>
      <c r="U50" s="22">
        <v>7013</v>
      </c>
      <c r="V50" s="12"/>
      <c r="W50" s="13"/>
      <c r="X50" s="12"/>
      <c r="Y50" s="12"/>
      <c r="Z50" s="12"/>
      <c r="AA50" s="11"/>
      <c r="AB50" s="8"/>
      <c r="AC50" s="8"/>
      <c r="AD50" s="8"/>
      <c r="AE50" s="8"/>
      <c r="AF50" s="8"/>
      <c r="AG50" s="8"/>
    </row>
    <row r="51" spans="1:33" ht="12.75" hidden="1" customHeight="1" x14ac:dyDescent="0.2">
      <c r="A51" s="22">
        <v>7657</v>
      </c>
      <c r="B51" s="32" t="s">
        <v>7603</v>
      </c>
      <c r="C51" s="44">
        <v>651354765</v>
      </c>
      <c r="D51" s="11" t="s">
        <v>356</v>
      </c>
      <c r="E51" s="11" t="s">
        <v>357</v>
      </c>
      <c r="F51" s="21" t="s">
        <v>5738</v>
      </c>
      <c r="G51" s="21" t="s">
        <v>358</v>
      </c>
      <c r="H51" s="21" t="s">
        <v>7604</v>
      </c>
      <c r="I51" s="11" t="s">
        <v>359</v>
      </c>
      <c r="J51" s="11" t="s">
        <v>7605</v>
      </c>
      <c r="K51" s="11" t="s">
        <v>7606</v>
      </c>
      <c r="L51" s="11" t="s">
        <v>5846</v>
      </c>
      <c r="M51" s="13" t="s">
        <v>544</v>
      </c>
      <c r="N51" s="22" t="s">
        <v>342</v>
      </c>
      <c r="O51" s="22">
        <v>984478316</v>
      </c>
      <c r="P51" s="40" t="s">
        <v>5739</v>
      </c>
      <c r="Q51" s="22"/>
      <c r="R51" s="23" t="s">
        <v>83</v>
      </c>
      <c r="S51" s="23" t="s">
        <v>7607</v>
      </c>
      <c r="T51" s="24">
        <v>43374</v>
      </c>
      <c r="U51" s="22">
        <v>7657</v>
      </c>
      <c r="V51" s="12"/>
      <c r="W51" s="13"/>
      <c r="X51" s="12"/>
      <c r="Y51" s="12"/>
      <c r="Z51" s="12"/>
      <c r="AA51" s="11"/>
      <c r="AB51" s="8"/>
      <c r="AC51" s="8"/>
      <c r="AD51" s="8"/>
      <c r="AE51" s="8"/>
      <c r="AF51" s="8"/>
      <c r="AG51" s="8"/>
    </row>
    <row r="52" spans="1:33" ht="12.75" hidden="1" customHeight="1" x14ac:dyDescent="0.2">
      <c r="A52" s="22">
        <v>7461</v>
      </c>
      <c r="B52" s="32" t="s">
        <v>7608</v>
      </c>
      <c r="C52" s="44">
        <v>650413296</v>
      </c>
      <c r="D52" s="11" t="s">
        <v>72</v>
      </c>
      <c r="E52" s="11" t="s">
        <v>360</v>
      </c>
      <c r="F52" s="21" t="s">
        <v>361</v>
      </c>
      <c r="G52" s="21" t="s">
        <v>362</v>
      </c>
      <c r="H52" s="21" t="s">
        <v>363</v>
      </c>
      <c r="I52" s="11" t="s">
        <v>364</v>
      </c>
      <c r="J52" s="11" t="s">
        <v>127</v>
      </c>
      <c r="K52" s="11" t="s">
        <v>365</v>
      </c>
      <c r="L52" s="11" t="s">
        <v>366</v>
      </c>
      <c r="M52" s="13" t="s">
        <v>544</v>
      </c>
      <c r="N52" s="22" t="s">
        <v>367</v>
      </c>
      <c r="O52" s="22"/>
      <c r="P52" s="23"/>
      <c r="Q52" s="22"/>
      <c r="R52" s="23" t="s">
        <v>368</v>
      </c>
      <c r="S52" s="23" t="s">
        <v>369</v>
      </c>
      <c r="T52" s="24">
        <v>40910</v>
      </c>
      <c r="U52" s="22">
        <v>7461</v>
      </c>
      <c r="V52" s="12"/>
      <c r="W52" s="13"/>
      <c r="X52" s="12"/>
      <c r="Y52" s="12"/>
      <c r="Z52" s="12"/>
      <c r="AA52" s="11"/>
      <c r="AB52" s="8"/>
      <c r="AC52" s="8"/>
      <c r="AD52" s="8"/>
      <c r="AE52" s="8"/>
      <c r="AF52" s="8"/>
      <c r="AG52" s="8"/>
    </row>
    <row r="53" spans="1:33" ht="12.75" hidden="1" customHeight="1" x14ac:dyDescent="0.2">
      <c r="A53" s="22">
        <v>7664</v>
      </c>
      <c r="B53" s="32" t="s">
        <v>7609</v>
      </c>
      <c r="C53" s="44">
        <v>650797612</v>
      </c>
      <c r="D53" s="11" t="s">
        <v>370</v>
      </c>
      <c r="E53" s="11" t="s">
        <v>371</v>
      </c>
      <c r="F53" s="21" t="s">
        <v>7610</v>
      </c>
      <c r="G53" s="21" t="s">
        <v>372</v>
      </c>
      <c r="H53" s="21" t="s">
        <v>7611</v>
      </c>
      <c r="I53" s="11" t="s">
        <v>373</v>
      </c>
      <c r="J53" s="11" t="s">
        <v>7612</v>
      </c>
      <c r="K53" s="11" t="s">
        <v>7613</v>
      </c>
      <c r="L53" s="11" t="s">
        <v>7614</v>
      </c>
      <c r="M53" s="13" t="s">
        <v>5343</v>
      </c>
      <c r="N53" s="22" t="s">
        <v>861</v>
      </c>
      <c r="O53" s="22" t="s">
        <v>7615</v>
      </c>
      <c r="P53" s="23" t="s">
        <v>374</v>
      </c>
      <c r="Q53" s="22"/>
      <c r="R53" s="23" t="s">
        <v>83</v>
      </c>
      <c r="S53" s="23" t="s">
        <v>7616</v>
      </c>
      <c r="T53" s="24">
        <v>43453</v>
      </c>
      <c r="U53" s="22">
        <v>7664</v>
      </c>
      <c r="V53" s="36"/>
      <c r="W53" s="37"/>
      <c r="X53" s="36"/>
      <c r="Y53" s="36"/>
      <c r="Z53" s="36"/>
      <c r="AA53" s="27"/>
      <c r="AB53" s="8"/>
      <c r="AC53" s="8"/>
      <c r="AD53" s="8"/>
      <c r="AE53" s="8"/>
      <c r="AF53" s="8"/>
      <c r="AG53" s="8"/>
    </row>
    <row r="54" spans="1:33" ht="12.75" hidden="1" customHeight="1" x14ac:dyDescent="0.2">
      <c r="A54" s="22">
        <v>7114</v>
      </c>
      <c r="B54" s="32" t="s">
        <v>7617</v>
      </c>
      <c r="C54" s="44">
        <v>725183003</v>
      </c>
      <c r="D54" s="11" t="s">
        <v>72</v>
      </c>
      <c r="E54" s="11" t="s">
        <v>375</v>
      </c>
      <c r="F54" s="21" t="s">
        <v>26</v>
      </c>
      <c r="G54" s="21" t="s">
        <v>376</v>
      </c>
      <c r="H54" s="21" t="s">
        <v>377</v>
      </c>
      <c r="I54" s="11" t="s">
        <v>90</v>
      </c>
      <c r="J54" s="11" t="s">
        <v>378</v>
      </c>
      <c r="K54" s="11" t="s">
        <v>379</v>
      </c>
      <c r="L54" s="11" t="s">
        <v>380</v>
      </c>
      <c r="M54" s="13" t="s">
        <v>47</v>
      </c>
      <c r="N54" s="22" t="s">
        <v>382</v>
      </c>
      <c r="O54" s="22" t="s">
        <v>381</v>
      </c>
      <c r="P54" s="23"/>
      <c r="Q54" s="22"/>
      <c r="R54" s="23">
        <v>93401</v>
      </c>
      <c r="S54" s="23" t="s">
        <v>383</v>
      </c>
      <c r="T54" s="24">
        <v>37970</v>
      </c>
      <c r="U54" s="22">
        <v>7114</v>
      </c>
      <c r="V54" s="12"/>
      <c r="W54" s="13"/>
      <c r="X54" s="12"/>
      <c r="Y54" s="12"/>
      <c r="Z54" s="12"/>
      <c r="AA54" s="11"/>
      <c r="AB54" s="8"/>
      <c r="AC54" s="8"/>
      <c r="AD54" s="8"/>
      <c r="AE54" s="8"/>
      <c r="AF54" s="8"/>
      <c r="AG54" s="8"/>
    </row>
    <row r="55" spans="1:33" ht="12.75" hidden="1" customHeight="1" x14ac:dyDescent="0.2">
      <c r="A55" s="22">
        <v>2000</v>
      </c>
      <c r="B55" s="32" t="s">
        <v>7618</v>
      </c>
      <c r="C55" s="44">
        <v>707437006</v>
      </c>
      <c r="D55" s="11" t="s">
        <v>72</v>
      </c>
      <c r="E55" s="11" t="s">
        <v>384</v>
      </c>
      <c r="F55" s="21" t="s">
        <v>385</v>
      </c>
      <c r="G55" s="21" t="s">
        <v>386</v>
      </c>
      <c r="H55" s="21" t="s">
        <v>387</v>
      </c>
      <c r="I55" s="11" t="s">
        <v>388</v>
      </c>
      <c r="J55" s="11" t="s">
        <v>389</v>
      </c>
      <c r="K55" s="11" t="s">
        <v>390</v>
      </c>
      <c r="L55" s="11" t="s">
        <v>392</v>
      </c>
      <c r="M55" s="13" t="s">
        <v>48</v>
      </c>
      <c r="N55" s="22" t="s">
        <v>393</v>
      </c>
      <c r="O55" s="22" t="s">
        <v>391</v>
      </c>
      <c r="P55" s="23"/>
      <c r="Q55" s="23"/>
      <c r="R55" s="23" t="s">
        <v>83</v>
      </c>
      <c r="S55" s="23" t="s">
        <v>394</v>
      </c>
      <c r="T55" s="24">
        <v>37970</v>
      </c>
      <c r="U55" s="22">
        <v>2000</v>
      </c>
      <c r="V55" s="12"/>
      <c r="W55" s="13"/>
      <c r="X55" s="12"/>
      <c r="Y55" s="12"/>
      <c r="Z55" s="12"/>
      <c r="AA55" s="11"/>
      <c r="AB55" s="8"/>
      <c r="AC55" s="8"/>
      <c r="AD55" s="8"/>
      <c r="AE55" s="8"/>
      <c r="AF55" s="8"/>
      <c r="AG55" s="8"/>
    </row>
    <row r="56" spans="1:33" ht="12.75" hidden="1" customHeight="1" x14ac:dyDescent="0.2">
      <c r="A56" s="22">
        <v>6871</v>
      </c>
      <c r="B56" s="32" t="s">
        <v>7619</v>
      </c>
      <c r="C56" s="44">
        <v>710867003</v>
      </c>
      <c r="D56" s="11" t="s">
        <v>49</v>
      </c>
      <c r="E56" s="11" t="s">
        <v>401</v>
      </c>
      <c r="F56" s="21" t="s">
        <v>6729</v>
      </c>
      <c r="G56" s="21" t="s">
        <v>402</v>
      </c>
      <c r="H56" s="21" t="s">
        <v>6730</v>
      </c>
      <c r="I56" s="11" t="s">
        <v>63</v>
      </c>
      <c r="J56" s="11" t="s">
        <v>6731</v>
      </c>
      <c r="K56" s="11" t="s">
        <v>6732</v>
      </c>
      <c r="L56" s="11" t="s">
        <v>403</v>
      </c>
      <c r="M56" s="13" t="s">
        <v>47</v>
      </c>
      <c r="N56" s="22" t="s">
        <v>404</v>
      </c>
      <c r="O56" s="22" t="s">
        <v>6733</v>
      </c>
      <c r="P56" s="40" t="s">
        <v>6734</v>
      </c>
      <c r="Q56" s="22"/>
      <c r="R56" s="23" t="s">
        <v>405</v>
      </c>
      <c r="S56" s="23" t="s">
        <v>6735</v>
      </c>
      <c r="T56" s="24">
        <v>37970</v>
      </c>
      <c r="U56" s="22">
        <v>6871</v>
      </c>
      <c r="V56" s="12"/>
      <c r="W56" s="13"/>
      <c r="X56" s="12"/>
      <c r="Y56" s="12"/>
      <c r="Z56" s="12"/>
      <c r="AA56" s="11"/>
      <c r="AB56" s="8"/>
      <c r="AC56" s="8"/>
      <c r="AD56" s="8"/>
      <c r="AE56" s="8"/>
      <c r="AF56" s="8"/>
      <c r="AG56" s="8"/>
    </row>
    <row r="57" spans="1:33" ht="12.75" hidden="1" customHeight="1" x14ac:dyDescent="0.2">
      <c r="A57" s="22">
        <v>6988</v>
      </c>
      <c r="B57" s="32" t="s">
        <v>395</v>
      </c>
      <c r="C57" s="44">
        <v>715787008</v>
      </c>
      <c r="D57" s="11" t="s">
        <v>72</v>
      </c>
      <c r="E57" s="11" t="s">
        <v>396</v>
      </c>
      <c r="F57" s="21" t="s">
        <v>7620</v>
      </c>
      <c r="G57" s="21" t="s">
        <v>397</v>
      </c>
      <c r="H57" s="21" t="s">
        <v>6407</v>
      </c>
      <c r="I57" s="11" t="s">
        <v>398</v>
      </c>
      <c r="J57" s="11" t="s">
        <v>7621</v>
      </c>
      <c r="K57" s="11" t="s">
        <v>399</v>
      </c>
      <c r="L57" s="11" t="s">
        <v>6406</v>
      </c>
      <c r="M57" s="13" t="s">
        <v>544</v>
      </c>
      <c r="N57" s="22" t="s">
        <v>400</v>
      </c>
      <c r="O57" s="22" t="s">
        <v>7622</v>
      </c>
      <c r="P57" s="40" t="s">
        <v>7623</v>
      </c>
      <c r="Q57" s="22"/>
      <c r="R57" s="23" t="s">
        <v>368</v>
      </c>
      <c r="S57" s="23" t="s">
        <v>7624</v>
      </c>
      <c r="T57" s="24">
        <v>37971</v>
      </c>
      <c r="U57" s="22">
        <v>6988</v>
      </c>
      <c r="V57" s="36"/>
      <c r="W57" s="37"/>
      <c r="X57" s="36"/>
      <c r="Y57" s="36"/>
      <c r="Z57" s="36"/>
      <c r="AA57" s="27"/>
      <c r="AB57" s="8"/>
      <c r="AC57" s="8"/>
      <c r="AD57" s="8"/>
      <c r="AE57" s="8"/>
      <c r="AF57" s="8"/>
      <c r="AG57" s="8"/>
    </row>
    <row r="58" spans="1:33" ht="12.75" hidden="1" customHeight="1" x14ac:dyDescent="0.2">
      <c r="A58" s="22">
        <v>7003</v>
      </c>
      <c r="B58" s="32" t="s">
        <v>7625</v>
      </c>
      <c r="C58" s="44">
        <v>731013004</v>
      </c>
      <c r="D58" s="11" t="s">
        <v>72</v>
      </c>
      <c r="E58" s="11" t="s">
        <v>406</v>
      </c>
      <c r="F58" s="21" t="s">
        <v>7626</v>
      </c>
      <c r="G58" s="21" t="s">
        <v>407</v>
      </c>
      <c r="H58" s="21" t="s">
        <v>7627</v>
      </c>
      <c r="I58" s="11" t="s">
        <v>408</v>
      </c>
      <c r="J58" s="11" t="s">
        <v>7628</v>
      </c>
      <c r="K58" s="11" t="s">
        <v>7629</v>
      </c>
      <c r="L58" s="11" t="s">
        <v>5858</v>
      </c>
      <c r="M58" s="13" t="s">
        <v>47</v>
      </c>
      <c r="N58" s="22" t="s">
        <v>739</v>
      </c>
      <c r="O58" s="22">
        <v>223414941</v>
      </c>
      <c r="P58" s="23" t="s">
        <v>5859</v>
      </c>
      <c r="Q58" s="22"/>
      <c r="R58" s="23" t="s">
        <v>409</v>
      </c>
      <c r="S58" s="24" t="s">
        <v>7630</v>
      </c>
      <c r="T58" s="24">
        <v>37970</v>
      </c>
      <c r="U58" s="22">
        <v>7003</v>
      </c>
      <c r="V58" s="36"/>
      <c r="W58" s="37"/>
      <c r="X58" s="36"/>
      <c r="Y58" s="36"/>
      <c r="Z58" s="36"/>
      <c r="AA58" s="27"/>
      <c r="AB58" s="8"/>
      <c r="AC58" s="8"/>
      <c r="AD58" s="8"/>
      <c r="AE58" s="8"/>
      <c r="AF58" s="8"/>
      <c r="AG58" s="8"/>
    </row>
    <row r="59" spans="1:33" ht="12.75" hidden="1" customHeight="1" x14ac:dyDescent="0.2">
      <c r="A59" s="22">
        <v>7723</v>
      </c>
      <c r="B59" s="32" t="s">
        <v>6736</v>
      </c>
      <c r="C59" s="44">
        <v>651927862</v>
      </c>
      <c r="D59" s="11"/>
      <c r="E59" s="11" t="s">
        <v>7232</v>
      </c>
      <c r="F59" s="21" t="s">
        <v>6737</v>
      </c>
      <c r="G59" s="21" t="s">
        <v>6738</v>
      </c>
      <c r="H59" s="21" t="s">
        <v>6739</v>
      </c>
      <c r="I59" s="11" t="s">
        <v>1562</v>
      </c>
      <c r="J59" s="11" t="s">
        <v>6740</v>
      </c>
      <c r="K59" s="11" t="s">
        <v>6741</v>
      </c>
      <c r="L59" s="11" t="s">
        <v>6742</v>
      </c>
      <c r="M59" s="13" t="s">
        <v>309</v>
      </c>
      <c r="N59" s="22" t="s">
        <v>3414</v>
      </c>
      <c r="O59" s="22" t="s">
        <v>6743</v>
      </c>
      <c r="P59" s="40" t="s">
        <v>6744</v>
      </c>
      <c r="Q59" s="22"/>
      <c r="R59" s="23">
        <v>93401</v>
      </c>
      <c r="S59" s="24" t="s">
        <v>6745</v>
      </c>
      <c r="T59" s="24">
        <v>44187</v>
      </c>
      <c r="U59" s="22">
        <v>7723</v>
      </c>
      <c r="V59" s="12"/>
      <c r="W59" s="13"/>
      <c r="X59" s="12"/>
      <c r="Y59" s="12"/>
      <c r="Z59" s="12"/>
      <c r="AA59" s="11"/>
      <c r="AB59" s="8"/>
      <c r="AC59" s="8"/>
      <c r="AD59" s="8"/>
      <c r="AE59" s="8"/>
      <c r="AF59" s="8"/>
      <c r="AG59" s="8"/>
    </row>
    <row r="60" spans="1:33" ht="12.75" hidden="1" customHeight="1" x14ac:dyDescent="0.2">
      <c r="A60" s="22">
        <v>7608</v>
      </c>
      <c r="B60" s="32" t="s">
        <v>7631</v>
      </c>
      <c r="C60" s="44">
        <v>650984447</v>
      </c>
      <c r="D60" s="11" t="s">
        <v>72</v>
      </c>
      <c r="E60" s="11" t="s">
        <v>410</v>
      </c>
      <c r="F60" s="21" t="s">
        <v>411</v>
      </c>
      <c r="G60" s="21" t="s">
        <v>412</v>
      </c>
      <c r="H60" s="21" t="s">
        <v>413</v>
      </c>
      <c r="I60" s="11" t="s">
        <v>414</v>
      </c>
      <c r="J60" s="11" t="s">
        <v>415</v>
      </c>
      <c r="K60" s="11" t="s">
        <v>416</v>
      </c>
      <c r="L60" s="11" t="s">
        <v>418</v>
      </c>
      <c r="M60" s="13" t="s">
        <v>47</v>
      </c>
      <c r="N60" s="22"/>
      <c r="O60" s="22" t="s">
        <v>419</v>
      </c>
      <c r="P60" s="23" t="s">
        <v>417</v>
      </c>
      <c r="Q60" s="22"/>
      <c r="R60" s="23" t="s">
        <v>368</v>
      </c>
      <c r="S60" s="23" t="s">
        <v>420</v>
      </c>
      <c r="T60" s="24">
        <v>42538</v>
      </c>
      <c r="U60" s="22">
        <v>7608</v>
      </c>
      <c r="V60" s="12"/>
      <c r="W60" s="13"/>
      <c r="X60" s="12"/>
      <c r="Y60" s="12"/>
      <c r="Z60" s="12"/>
      <c r="AA60" s="11"/>
      <c r="AB60" s="8"/>
      <c r="AC60" s="8"/>
      <c r="AD60" s="8"/>
      <c r="AE60" s="8"/>
      <c r="AF60" s="8"/>
      <c r="AG60" s="8"/>
    </row>
    <row r="61" spans="1:33" ht="12.75" hidden="1" customHeight="1" x14ac:dyDescent="0.2">
      <c r="A61" s="22">
        <v>6930</v>
      </c>
      <c r="B61" s="32" t="s">
        <v>7632</v>
      </c>
      <c r="C61" s="44">
        <v>719651003</v>
      </c>
      <c r="D61" s="11" t="s">
        <v>7420</v>
      </c>
      <c r="E61" s="11" t="s">
        <v>7233</v>
      </c>
      <c r="F61" s="21" t="s">
        <v>421</v>
      </c>
      <c r="G61" s="21" t="s">
        <v>422</v>
      </c>
      <c r="H61" s="21" t="s">
        <v>423</v>
      </c>
      <c r="I61" s="11" t="s">
        <v>424</v>
      </c>
      <c r="J61" s="11" t="s">
        <v>425</v>
      </c>
      <c r="K61" s="11" t="s">
        <v>426</v>
      </c>
      <c r="L61" s="11" t="s">
        <v>428</v>
      </c>
      <c r="M61" s="13" t="s">
        <v>198</v>
      </c>
      <c r="N61" s="22" t="s">
        <v>430</v>
      </c>
      <c r="O61" s="22" t="s">
        <v>429</v>
      </c>
      <c r="P61" s="23" t="s">
        <v>427</v>
      </c>
      <c r="Q61" s="22"/>
      <c r="R61" s="23" t="s">
        <v>368</v>
      </c>
      <c r="S61" s="23" t="s">
        <v>431</v>
      </c>
      <c r="T61" s="24">
        <v>37970</v>
      </c>
      <c r="U61" s="22">
        <v>6930</v>
      </c>
      <c r="V61" s="12"/>
      <c r="W61" s="13"/>
      <c r="X61" s="12"/>
      <c r="Y61" s="12"/>
      <c r="Z61" s="12"/>
      <c r="AA61" s="11"/>
      <c r="AB61" s="8"/>
      <c r="AC61" s="8"/>
      <c r="AD61" s="8"/>
      <c r="AE61" s="8"/>
      <c r="AF61" s="8"/>
      <c r="AG61" s="8"/>
    </row>
    <row r="62" spans="1:33" ht="12.75" hidden="1" customHeight="1" x14ac:dyDescent="0.2">
      <c r="A62" s="22">
        <v>7361</v>
      </c>
      <c r="B62" s="32" t="s">
        <v>7633</v>
      </c>
      <c r="C62" s="44">
        <v>708794007</v>
      </c>
      <c r="D62" s="11" t="s">
        <v>72</v>
      </c>
      <c r="E62" s="11" t="s">
        <v>432</v>
      </c>
      <c r="F62" s="21" t="s">
        <v>433</v>
      </c>
      <c r="G62" s="21" t="s">
        <v>434</v>
      </c>
      <c r="H62" s="21" t="s">
        <v>435</v>
      </c>
      <c r="I62" s="11" t="s">
        <v>436</v>
      </c>
      <c r="J62" s="11" t="s">
        <v>437</v>
      </c>
      <c r="K62" s="11" t="s">
        <v>438</v>
      </c>
      <c r="L62" s="11" t="s">
        <v>439</v>
      </c>
      <c r="M62" s="13" t="s">
        <v>47</v>
      </c>
      <c r="N62" s="22" t="s">
        <v>382</v>
      </c>
      <c r="O62" s="22"/>
      <c r="P62" s="23"/>
      <c r="Q62" s="22"/>
      <c r="R62" s="23" t="s">
        <v>368</v>
      </c>
      <c r="S62" s="23" t="s">
        <v>440</v>
      </c>
      <c r="T62" s="24">
        <v>39261</v>
      </c>
      <c r="U62" s="22">
        <v>7361</v>
      </c>
      <c r="V62" s="12"/>
      <c r="W62" s="13"/>
      <c r="X62" s="12"/>
      <c r="Y62" s="12"/>
      <c r="Z62" s="12"/>
      <c r="AA62" s="11"/>
      <c r="AB62" s="8"/>
      <c r="AC62" s="8"/>
      <c r="AD62" s="8"/>
      <c r="AE62" s="8"/>
      <c r="AF62" s="8"/>
      <c r="AG62" s="8"/>
    </row>
    <row r="63" spans="1:33" ht="12.75" hidden="1" customHeight="1" x14ac:dyDescent="0.2">
      <c r="A63" s="22">
        <v>6971</v>
      </c>
      <c r="B63" s="32" t="s">
        <v>7634</v>
      </c>
      <c r="C63" s="44">
        <v>735534009</v>
      </c>
      <c r="D63" s="11" t="s">
        <v>72</v>
      </c>
      <c r="E63" s="11" t="s">
        <v>441</v>
      </c>
      <c r="F63" s="21" t="s">
        <v>7635</v>
      </c>
      <c r="G63" s="21" t="s">
        <v>442</v>
      </c>
      <c r="H63" s="21" t="s">
        <v>7636</v>
      </c>
      <c r="I63" s="11" t="s">
        <v>443</v>
      </c>
      <c r="J63" s="11" t="s">
        <v>6204</v>
      </c>
      <c r="K63" s="11" t="s">
        <v>5325</v>
      </c>
      <c r="L63" s="11" t="s">
        <v>7637</v>
      </c>
      <c r="M63" s="13" t="s">
        <v>48</v>
      </c>
      <c r="N63" s="22" t="s">
        <v>5326</v>
      </c>
      <c r="O63" s="22" t="s">
        <v>7638</v>
      </c>
      <c r="P63" s="23" t="s">
        <v>7639</v>
      </c>
      <c r="Q63" s="22"/>
      <c r="R63" s="23" t="s">
        <v>368</v>
      </c>
      <c r="S63" s="23" t="s">
        <v>7640</v>
      </c>
      <c r="T63" s="24">
        <v>37970</v>
      </c>
      <c r="U63" s="22">
        <v>6971</v>
      </c>
      <c r="V63" s="36"/>
      <c r="W63" s="37"/>
      <c r="X63" s="36"/>
      <c r="Y63" s="36"/>
      <c r="Z63" s="36"/>
      <c r="AA63" s="42" t="s">
        <v>7234</v>
      </c>
      <c r="AB63" s="8"/>
      <c r="AC63" s="8"/>
      <c r="AD63" s="8"/>
      <c r="AE63" s="8"/>
      <c r="AF63" s="8"/>
      <c r="AG63" s="8" t="s">
        <v>7235</v>
      </c>
    </row>
    <row r="64" spans="1:33" ht="12.75" hidden="1" customHeight="1" x14ac:dyDescent="0.2">
      <c r="A64" s="22">
        <v>7360</v>
      </c>
      <c r="B64" s="32" t="s">
        <v>444</v>
      </c>
      <c r="C64" s="44">
        <v>653936605</v>
      </c>
      <c r="D64" s="11" t="s">
        <v>444</v>
      </c>
      <c r="E64" s="11" t="s">
        <v>445</v>
      </c>
      <c r="F64" s="21" t="s">
        <v>446</v>
      </c>
      <c r="G64" s="21" t="s">
        <v>447</v>
      </c>
      <c r="H64" s="21" t="s">
        <v>450</v>
      </c>
      <c r="I64" s="21" t="s">
        <v>448</v>
      </c>
      <c r="J64" s="11" t="s">
        <v>449</v>
      </c>
      <c r="K64" s="11" t="s">
        <v>451</v>
      </c>
      <c r="L64" s="11" t="s">
        <v>453</v>
      </c>
      <c r="M64" s="13" t="s">
        <v>47</v>
      </c>
      <c r="N64" s="22" t="s">
        <v>455</v>
      </c>
      <c r="O64" s="22" t="s">
        <v>454</v>
      </c>
      <c r="P64" s="23" t="s">
        <v>452</v>
      </c>
      <c r="Q64" s="22"/>
      <c r="R64" s="23" t="s">
        <v>456</v>
      </c>
      <c r="S64" s="23" t="s">
        <v>457</v>
      </c>
      <c r="T64" s="24">
        <v>39261</v>
      </c>
      <c r="U64" s="22">
        <v>7360</v>
      </c>
      <c r="V64" s="12"/>
      <c r="W64" s="13"/>
      <c r="X64" s="12"/>
      <c r="Y64" s="12"/>
      <c r="Z64" s="12"/>
      <c r="AA64" s="11"/>
      <c r="AB64" s="8"/>
      <c r="AC64" s="8"/>
      <c r="AD64" s="8"/>
      <c r="AE64" s="8"/>
      <c r="AF64" s="8"/>
      <c r="AG64" s="8"/>
    </row>
    <row r="65" spans="1:33" ht="12.75" hidden="1" customHeight="1" x14ac:dyDescent="0.2">
      <c r="A65" s="22">
        <v>7077</v>
      </c>
      <c r="B65" s="32" t="s">
        <v>7641</v>
      </c>
      <c r="C65" s="44" t="s">
        <v>6410</v>
      </c>
      <c r="D65" s="11" t="s">
        <v>72</v>
      </c>
      <c r="E65" s="11" t="s">
        <v>458</v>
      </c>
      <c r="F65" s="21" t="s">
        <v>459</v>
      </c>
      <c r="G65" s="21" t="s">
        <v>460</v>
      </c>
      <c r="H65" s="21" t="s">
        <v>461</v>
      </c>
      <c r="I65" s="11" t="s">
        <v>462</v>
      </c>
      <c r="J65" s="11" t="s">
        <v>463</v>
      </c>
      <c r="K65" s="11" t="s">
        <v>464</v>
      </c>
      <c r="L65" s="11" t="s">
        <v>465</v>
      </c>
      <c r="M65" s="13" t="s">
        <v>48</v>
      </c>
      <c r="N65" s="22" t="s">
        <v>304</v>
      </c>
      <c r="O65" s="22"/>
      <c r="P65" s="23"/>
      <c r="Q65" s="22"/>
      <c r="R65" s="23" t="s">
        <v>45</v>
      </c>
      <c r="S65" s="23" t="s">
        <v>466</v>
      </c>
      <c r="T65" s="24">
        <v>37970</v>
      </c>
      <c r="U65" s="22">
        <v>7077</v>
      </c>
      <c r="V65" s="12"/>
      <c r="W65" s="13"/>
      <c r="X65" s="12"/>
      <c r="Y65" s="12"/>
      <c r="Z65" s="12"/>
      <c r="AA65" s="11"/>
      <c r="AB65" s="8"/>
      <c r="AC65" s="8"/>
      <c r="AD65" s="8"/>
      <c r="AE65" s="8"/>
      <c r="AF65" s="8"/>
      <c r="AG65" s="8"/>
    </row>
    <row r="66" spans="1:33" ht="12.75" hidden="1" customHeight="1" x14ac:dyDescent="0.2">
      <c r="A66" s="22">
        <v>7102</v>
      </c>
      <c r="B66" s="32" t="s">
        <v>7642</v>
      </c>
      <c r="C66" s="44">
        <v>651853702</v>
      </c>
      <c r="D66" s="11" t="s">
        <v>72</v>
      </c>
      <c r="E66" s="11" t="s">
        <v>467</v>
      </c>
      <c r="F66" s="21" t="s">
        <v>7643</v>
      </c>
      <c r="G66" s="21" t="s">
        <v>468</v>
      </c>
      <c r="H66" s="21" t="s">
        <v>6131</v>
      </c>
      <c r="I66" s="11" t="s">
        <v>123</v>
      </c>
      <c r="J66" s="11" t="s">
        <v>6132</v>
      </c>
      <c r="K66" s="11" t="s">
        <v>469</v>
      </c>
      <c r="L66" s="11" t="s">
        <v>5410</v>
      </c>
      <c r="M66" s="13" t="s">
        <v>47</v>
      </c>
      <c r="N66" s="22" t="s">
        <v>5411</v>
      </c>
      <c r="O66" s="22" t="s">
        <v>7644</v>
      </c>
      <c r="P66" s="40" t="s">
        <v>7645</v>
      </c>
      <c r="Q66" s="22"/>
      <c r="R66" s="23">
        <v>93991</v>
      </c>
      <c r="S66" s="23" t="s">
        <v>7646</v>
      </c>
      <c r="T66" s="24">
        <v>37970</v>
      </c>
      <c r="U66" s="22">
        <v>7102</v>
      </c>
      <c r="V66" s="12"/>
      <c r="W66" s="13"/>
      <c r="X66" s="12"/>
      <c r="Y66" s="12"/>
      <c r="Z66" s="12"/>
      <c r="AA66" s="11"/>
      <c r="AB66" s="8"/>
      <c r="AC66" s="8"/>
      <c r="AD66" s="8"/>
      <c r="AE66" s="8"/>
      <c r="AF66" s="8"/>
      <c r="AG66" s="8"/>
    </row>
    <row r="67" spans="1:33" ht="12.75" hidden="1" customHeight="1" x14ac:dyDescent="0.2">
      <c r="A67" s="22">
        <v>7242</v>
      </c>
      <c r="B67" s="85" t="s">
        <v>7647</v>
      </c>
      <c r="C67" s="44">
        <v>654624909</v>
      </c>
      <c r="D67" s="11" t="s">
        <v>72</v>
      </c>
      <c r="E67" s="11" t="s">
        <v>470</v>
      </c>
      <c r="F67" s="21" t="s">
        <v>471</v>
      </c>
      <c r="G67" s="21" t="s">
        <v>472</v>
      </c>
      <c r="H67" s="21" t="s">
        <v>473</v>
      </c>
      <c r="I67" s="11" t="s">
        <v>474</v>
      </c>
      <c r="J67" s="11" t="s">
        <v>475</v>
      </c>
      <c r="K67" s="11" t="s">
        <v>476</v>
      </c>
      <c r="L67" s="11" t="s">
        <v>477</v>
      </c>
      <c r="M67" s="13" t="s">
        <v>47</v>
      </c>
      <c r="N67" s="22" t="s">
        <v>256</v>
      </c>
      <c r="O67" s="22"/>
      <c r="P67" s="23"/>
      <c r="Q67" s="22"/>
      <c r="R67" s="23" t="s">
        <v>478</v>
      </c>
      <c r="S67" s="23" t="s">
        <v>479</v>
      </c>
      <c r="T67" s="24">
        <v>38720</v>
      </c>
      <c r="U67" s="22">
        <v>7242</v>
      </c>
      <c r="V67" s="12"/>
      <c r="W67" s="13"/>
      <c r="X67" s="12"/>
      <c r="Y67" s="12"/>
      <c r="Z67" s="12"/>
      <c r="AA67" s="11"/>
      <c r="AB67" s="8"/>
      <c r="AC67" s="8"/>
      <c r="AD67" s="8"/>
      <c r="AE67" s="8"/>
      <c r="AF67" s="8"/>
      <c r="AG67" s="8"/>
    </row>
    <row r="68" spans="1:33" ht="12.75" hidden="1" customHeight="1" x14ac:dyDescent="0.2">
      <c r="A68" s="22">
        <v>6934</v>
      </c>
      <c r="B68" s="32" t="s">
        <v>7648</v>
      </c>
      <c r="C68" s="44">
        <v>712782005</v>
      </c>
      <c r="D68" s="11" t="s">
        <v>72</v>
      </c>
      <c r="E68" s="11" t="s">
        <v>480</v>
      </c>
      <c r="F68" s="21" t="s">
        <v>7649</v>
      </c>
      <c r="G68" s="21" t="s">
        <v>481</v>
      </c>
      <c r="H68" s="21" t="s">
        <v>7650</v>
      </c>
      <c r="I68" s="11" t="s">
        <v>482</v>
      </c>
      <c r="J68" s="11" t="s">
        <v>5911</v>
      </c>
      <c r="K68" s="11" t="s">
        <v>5912</v>
      </c>
      <c r="L68" s="11" t="s">
        <v>5913</v>
      </c>
      <c r="M68" s="13" t="s">
        <v>5342</v>
      </c>
      <c r="N68" s="22" t="s">
        <v>485</v>
      </c>
      <c r="O68" s="22" t="s">
        <v>484</v>
      </c>
      <c r="P68" s="23" t="s">
        <v>483</v>
      </c>
      <c r="Q68" s="22"/>
      <c r="R68" s="23" t="s">
        <v>368</v>
      </c>
      <c r="S68" s="23" t="s">
        <v>7651</v>
      </c>
      <c r="T68" s="24">
        <v>37970</v>
      </c>
      <c r="U68" s="22">
        <v>6934</v>
      </c>
      <c r="V68" s="12"/>
      <c r="W68" s="13"/>
      <c r="X68" s="12"/>
      <c r="Y68" s="12"/>
      <c r="Z68" s="12"/>
      <c r="AA68" s="11"/>
      <c r="AB68" s="8"/>
      <c r="AC68" s="8"/>
      <c r="AD68" s="8"/>
      <c r="AE68" s="8"/>
      <c r="AF68" s="8"/>
      <c r="AG68" s="8"/>
    </row>
    <row r="69" spans="1:33" ht="12.75" hidden="1" customHeight="1" x14ac:dyDescent="0.2">
      <c r="A69" s="22">
        <v>7459</v>
      </c>
      <c r="B69" s="32" t="s">
        <v>7652</v>
      </c>
      <c r="C69" s="44">
        <v>650447174</v>
      </c>
      <c r="D69" s="11" t="s">
        <v>49</v>
      </c>
      <c r="E69" s="11" t="s">
        <v>486</v>
      </c>
      <c r="F69" s="21" t="s">
        <v>7653</v>
      </c>
      <c r="G69" s="21" t="s">
        <v>487</v>
      </c>
      <c r="H69" s="21" t="s">
        <v>7654</v>
      </c>
      <c r="I69" s="11" t="s">
        <v>488</v>
      </c>
      <c r="J69" s="11" t="s">
        <v>7655</v>
      </c>
      <c r="K69" s="11" t="s">
        <v>489</v>
      </c>
      <c r="L69" s="11" t="s">
        <v>5582</v>
      </c>
      <c r="M69" s="13" t="s">
        <v>5341</v>
      </c>
      <c r="N69" s="22" t="s">
        <v>490</v>
      </c>
      <c r="O69" s="22" t="s">
        <v>5583</v>
      </c>
      <c r="P69" s="23" t="s">
        <v>6343</v>
      </c>
      <c r="Q69" s="22"/>
      <c r="R69" s="23" t="s">
        <v>368</v>
      </c>
      <c r="S69" s="23" t="s">
        <v>7656</v>
      </c>
      <c r="T69" s="24">
        <v>40882</v>
      </c>
      <c r="U69" s="22">
        <v>7459</v>
      </c>
      <c r="V69" s="36"/>
      <c r="W69" s="37"/>
      <c r="X69" s="36"/>
      <c r="Y69" s="36"/>
      <c r="Z69" s="36"/>
      <c r="AA69" s="27"/>
      <c r="AB69" s="8"/>
      <c r="AC69" s="8"/>
      <c r="AD69" s="8"/>
      <c r="AE69" s="8"/>
      <c r="AF69" s="8"/>
      <c r="AG69" s="8"/>
    </row>
    <row r="70" spans="1:33" ht="12.75" hidden="1" customHeight="1" x14ac:dyDescent="0.2">
      <c r="A70" s="22">
        <v>650</v>
      </c>
      <c r="B70" s="32" t="s">
        <v>7657</v>
      </c>
      <c r="C70" s="44">
        <v>700151204</v>
      </c>
      <c r="D70" s="11" t="s">
        <v>72</v>
      </c>
      <c r="E70" s="11" t="s">
        <v>491</v>
      </c>
      <c r="F70" s="21" t="s">
        <v>492</v>
      </c>
      <c r="G70" s="21" t="s">
        <v>493</v>
      </c>
      <c r="H70" s="21" t="s">
        <v>494</v>
      </c>
      <c r="I70" s="11" t="s">
        <v>495</v>
      </c>
      <c r="J70" s="11" t="s">
        <v>496</v>
      </c>
      <c r="K70" s="11" t="s">
        <v>497</v>
      </c>
      <c r="L70" s="11" t="s">
        <v>499</v>
      </c>
      <c r="M70" s="13" t="s">
        <v>198</v>
      </c>
      <c r="N70" s="22"/>
      <c r="O70" s="22" t="s">
        <v>500</v>
      </c>
      <c r="P70" s="23" t="s">
        <v>498</v>
      </c>
      <c r="Q70" s="22"/>
      <c r="R70" s="23" t="s">
        <v>368</v>
      </c>
      <c r="S70" s="23" t="s">
        <v>501</v>
      </c>
      <c r="T70" s="24">
        <v>37970</v>
      </c>
      <c r="U70" s="22">
        <v>650</v>
      </c>
      <c r="V70" s="12"/>
      <c r="W70" s="13"/>
      <c r="X70" s="12"/>
      <c r="Y70" s="12"/>
      <c r="Z70" s="12"/>
      <c r="AA70" s="11"/>
      <c r="AB70" s="8"/>
      <c r="AC70" s="8"/>
      <c r="AD70" s="8"/>
      <c r="AE70" s="8"/>
      <c r="AF70" s="8"/>
      <c r="AG70" s="8"/>
    </row>
    <row r="71" spans="1:33" ht="12.75" hidden="1" customHeight="1" x14ac:dyDescent="0.2">
      <c r="A71" s="22">
        <v>7159</v>
      </c>
      <c r="B71" s="32" t="s">
        <v>7658</v>
      </c>
      <c r="C71" s="44">
        <v>653932502</v>
      </c>
      <c r="D71" s="11" t="s">
        <v>72</v>
      </c>
      <c r="E71" s="11" t="s">
        <v>502</v>
      </c>
      <c r="F71" s="21" t="s">
        <v>5413</v>
      </c>
      <c r="G71" s="21" t="s">
        <v>503</v>
      </c>
      <c r="H71" s="21" t="s">
        <v>5414</v>
      </c>
      <c r="I71" s="11" t="s">
        <v>170</v>
      </c>
      <c r="J71" s="11" t="s">
        <v>5415</v>
      </c>
      <c r="K71" s="21" t="s">
        <v>5414</v>
      </c>
      <c r="L71" s="11" t="s">
        <v>504</v>
      </c>
      <c r="M71" s="13" t="s">
        <v>780</v>
      </c>
      <c r="N71" s="22" t="s">
        <v>1595</v>
      </c>
      <c r="O71" s="22"/>
      <c r="P71" s="23"/>
      <c r="Q71" s="22"/>
      <c r="R71" s="23" t="s">
        <v>368</v>
      </c>
      <c r="S71" s="23" t="s">
        <v>505</v>
      </c>
      <c r="T71" s="24">
        <v>38414</v>
      </c>
      <c r="U71" s="22">
        <v>7159</v>
      </c>
      <c r="V71" s="12"/>
      <c r="W71" s="13"/>
      <c r="X71" s="12"/>
      <c r="Y71" s="12"/>
      <c r="Z71" s="12"/>
      <c r="AA71" s="11"/>
      <c r="AB71" s="8"/>
      <c r="AC71" s="8"/>
      <c r="AD71" s="8"/>
      <c r="AE71" s="8"/>
      <c r="AF71" s="8"/>
      <c r="AG71" s="8"/>
    </row>
    <row r="72" spans="1:33" ht="12.75" hidden="1" customHeight="1" x14ac:dyDescent="0.2">
      <c r="A72" s="22">
        <v>6866</v>
      </c>
      <c r="B72" s="32" t="s">
        <v>7659</v>
      </c>
      <c r="C72" s="44">
        <v>719926002</v>
      </c>
      <c r="D72" s="11" t="s">
        <v>49</v>
      </c>
      <c r="E72" s="11" t="s">
        <v>506</v>
      </c>
      <c r="F72" s="21" t="s">
        <v>7236</v>
      </c>
      <c r="G72" s="21" t="s">
        <v>507</v>
      </c>
      <c r="H72" s="21" t="s">
        <v>7237</v>
      </c>
      <c r="I72" s="11" t="s">
        <v>508</v>
      </c>
      <c r="J72" s="11" t="s">
        <v>7238</v>
      </c>
      <c r="K72" s="11" t="s">
        <v>509</v>
      </c>
      <c r="L72" s="11" t="s">
        <v>5938</v>
      </c>
      <c r="M72" s="13" t="s">
        <v>5342</v>
      </c>
      <c r="N72" s="22" t="s">
        <v>510</v>
      </c>
      <c r="O72" s="22" t="s">
        <v>7239</v>
      </c>
      <c r="P72" s="23" t="s">
        <v>7240</v>
      </c>
      <c r="Q72" s="22"/>
      <c r="R72" s="23" t="s">
        <v>368</v>
      </c>
      <c r="S72" s="23" t="s">
        <v>7241</v>
      </c>
      <c r="T72" s="24">
        <v>37970</v>
      </c>
      <c r="U72" s="22">
        <v>6866</v>
      </c>
      <c r="V72" s="36"/>
      <c r="W72" s="37"/>
      <c r="X72" s="36"/>
      <c r="Y72" s="36"/>
      <c r="Z72" s="36"/>
      <c r="AA72" s="42" t="s">
        <v>7242</v>
      </c>
      <c r="AB72" s="8"/>
      <c r="AC72" s="8"/>
      <c r="AD72" s="8"/>
      <c r="AE72" s="8"/>
      <c r="AF72" s="8"/>
      <c r="AG72" s="8" t="s">
        <v>7242</v>
      </c>
    </row>
    <row r="73" spans="1:33" ht="12.75" hidden="1" customHeight="1" x14ac:dyDescent="0.2">
      <c r="A73" s="22">
        <v>7399</v>
      </c>
      <c r="B73" s="32" t="s">
        <v>7660</v>
      </c>
      <c r="C73" s="44">
        <v>650929403</v>
      </c>
      <c r="D73" s="11" t="s">
        <v>511</v>
      </c>
      <c r="E73" s="11" t="s">
        <v>512</v>
      </c>
      <c r="F73" s="21" t="s">
        <v>5597</v>
      </c>
      <c r="G73" s="21" t="s">
        <v>513</v>
      </c>
      <c r="H73" s="21" t="s">
        <v>5754</v>
      </c>
      <c r="I73" s="11" t="s">
        <v>514</v>
      </c>
      <c r="J73" s="11" t="s">
        <v>5755</v>
      </c>
      <c r="K73" s="11" t="s">
        <v>515</v>
      </c>
      <c r="L73" s="11" t="s">
        <v>516</v>
      </c>
      <c r="M73" s="13" t="s">
        <v>47</v>
      </c>
      <c r="N73" s="22" t="s">
        <v>630</v>
      </c>
      <c r="O73" s="22" t="s">
        <v>517</v>
      </c>
      <c r="P73" s="40" t="s">
        <v>5598</v>
      </c>
      <c r="Q73" s="22"/>
      <c r="R73" s="23" t="s">
        <v>368</v>
      </c>
      <c r="S73" s="23" t="s">
        <v>5801</v>
      </c>
      <c r="T73" s="24">
        <v>39636</v>
      </c>
      <c r="U73" s="22">
        <v>7399</v>
      </c>
      <c r="V73" s="12"/>
      <c r="W73" s="13"/>
      <c r="X73" s="12"/>
      <c r="Y73" s="12"/>
      <c r="Z73" s="12"/>
      <c r="AA73" s="11"/>
      <c r="AB73" s="8"/>
      <c r="AC73" s="8"/>
      <c r="AD73" s="8"/>
      <c r="AE73" s="8"/>
      <c r="AF73" s="8"/>
      <c r="AG73" s="8"/>
    </row>
    <row r="74" spans="1:33" ht="12.75" hidden="1" customHeight="1" x14ac:dyDescent="0.2">
      <c r="A74" s="22">
        <v>6912</v>
      </c>
      <c r="B74" s="32" t="s">
        <v>7661</v>
      </c>
      <c r="C74" s="44">
        <v>708167002</v>
      </c>
      <c r="D74" s="11" t="s">
        <v>518</v>
      </c>
      <c r="E74" s="11" t="s">
        <v>519</v>
      </c>
      <c r="F74" s="21" t="s">
        <v>26</v>
      </c>
      <c r="G74" s="21" t="s">
        <v>520</v>
      </c>
      <c r="H74" s="21" t="s">
        <v>5451</v>
      </c>
      <c r="I74" s="11">
        <v>2017</v>
      </c>
      <c r="J74" s="11" t="s">
        <v>5771</v>
      </c>
      <c r="K74" s="11" t="s">
        <v>5416</v>
      </c>
      <c r="L74" s="11" t="s">
        <v>521</v>
      </c>
      <c r="M74" s="13" t="s">
        <v>309</v>
      </c>
      <c r="N74" s="22" t="s">
        <v>522</v>
      </c>
      <c r="O74" s="22" t="s">
        <v>5417</v>
      </c>
      <c r="P74" s="40" t="s">
        <v>5418</v>
      </c>
      <c r="Q74" s="22" t="s">
        <v>5419</v>
      </c>
      <c r="R74" s="23">
        <v>91001</v>
      </c>
      <c r="S74" s="23" t="s">
        <v>523</v>
      </c>
      <c r="T74" s="24">
        <v>37970</v>
      </c>
      <c r="U74" s="22">
        <v>6912</v>
      </c>
      <c r="V74" s="12"/>
      <c r="W74" s="13"/>
      <c r="X74" s="12"/>
      <c r="Y74" s="12"/>
      <c r="Z74" s="12"/>
      <c r="AA74" s="11"/>
      <c r="AB74" s="8"/>
      <c r="AC74" s="8"/>
      <c r="AD74" s="8"/>
      <c r="AE74" s="8"/>
      <c r="AF74" s="8"/>
      <c r="AG74" s="8"/>
    </row>
    <row r="75" spans="1:33" ht="12.75" hidden="1" customHeight="1" x14ac:dyDescent="0.2">
      <c r="A75" s="22">
        <v>6947</v>
      </c>
      <c r="B75" s="32" t="s">
        <v>7662</v>
      </c>
      <c r="C75" s="44">
        <v>603180003</v>
      </c>
      <c r="D75" s="11" t="s">
        <v>518</v>
      </c>
      <c r="E75" s="11" t="s">
        <v>525</v>
      </c>
      <c r="F75" s="21" t="s">
        <v>26</v>
      </c>
      <c r="G75" s="21" t="s">
        <v>520</v>
      </c>
      <c r="H75" s="21" t="s">
        <v>526</v>
      </c>
      <c r="I75" s="11" t="s">
        <v>527</v>
      </c>
      <c r="J75" s="11" t="s">
        <v>528</v>
      </c>
      <c r="K75" s="11" t="s">
        <v>529</v>
      </c>
      <c r="L75" s="11" t="s">
        <v>532</v>
      </c>
      <c r="M75" s="22" t="s">
        <v>533</v>
      </c>
      <c r="N75" s="22" t="s">
        <v>534</v>
      </c>
      <c r="O75" s="22" t="s">
        <v>531</v>
      </c>
      <c r="P75" s="23" t="s">
        <v>530</v>
      </c>
      <c r="Q75" s="22"/>
      <c r="R75" s="23">
        <v>91001</v>
      </c>
      <c r="S75" s="23" t="s">
        <v>535</v>
      </c>
      <c r="T75" s="24">
        <v>37970</v>
      </c>
      <c r="U75" s="22">
        <v>6947</v>
      </c>
      <c r="V75" s="12"/>
      <c r="W75" s="13"/>
      <c r="X75" s="12"/>
      <c r="Y75" s="12"/>
      <c r="Z75" s="12"/>
      <c r="AA75" s="11"/>
      <c r="AB75" s="8"/>
      <c r="AC75" s="8"/>
      <c r="AD75" s="8"/>
      <c r="AE75" s="8"/>
      <c r="AF75" s="8"/>
      <c r="AG75" s="8"/>
    </row>
    <row r="76" spans="1:33" ht="12.75" hidden="1" customHeight="1" x14ac:dyDescent="0.2">
      <c r="A76" s="22">
        <v>6873</v>
      </c>
      <c r="B76" s="32" t="s">
        <v>7663</v>
      </c>
      <c r="C76" s="44">
        <v>708168009</v>
      </c>
      <c r="D76" s="11" t="s">
        <v>518</v>
      </c>
      <c r="E76" s="11" t="s">
        <v>536</v>
      </c>
      <c r="F76" s="21" t="s">
        <v>26</v>
      </c>
      <c r="G76" s="21" t="s">
        <v>520</v>
      </c>
      <c r="H76" s="21" t="s">
        <v>537</v>
      </c>
      <c r="I76" s="11" t="s">
        <v>538</v>
      </c>
      <c r="J76" s="11" t="s">
        <v>539</v>
      </c>
      <c r="K76" s="11" t="s">
        <v>540</v>
      </c>
      <c r="L76" s="11" t="s">
        <v>542</v>
      </c>
      <c r="M76" s="13" t="s">
        <v>544</v>
      </c>
      <c r="N76" s="22" t="s">
        <v>543</v>
      </c>
      <c r="O76" s="22" t="s">
        <v>5446</v>
      </c>
      <c r="P76" s="23" t="s">
        <v>541</v>
      </c>
      <c r="Q76" s="22"/>
      <c r="R76" s="23">
        <v>91001</v>
      </c>
      <c r="S76" s="23" t="s">
        <v>535</v>
      </c>
      <c r="T76" s="24">
        <v>37970</v>
      </c>
      <c r="U76" s="22">
        <v>6873</v>
      </c>
      <c r="V76" s="12"/>
      <c r="W76" s="13"/>
      <c r="X76" s="12"/>
      <c r="Y76" s="12"/>
      <c r="Z76" s="12"/>
      <c r="AA76" s="11"/>
      <c r="AB76" s="8"/>
      <c r="AC76" s="8"/>
      <c r="AD76" s="8"/>
      <c r="AE76" s="8"/>
      <c r="AF76" s="8"/>
      <c r="AG76" s="8"/>
    </row>
    <row r="77" spans="1:33" ht="12.75" hidden="1" customHeight="1" x14ac:dyDescent="0.2">
      <c r="A77" s="22">
        <v>7519</v>
      </c>
      <c r="B77" s="32" t="s">
        <v>7664</v>
      </c>
      <c r="C77" s="44">
        <v>707862009</v>
      </c>
      <c r="D77" s="11" t="s">
        <v>545</v>
      </c>
      <c r="E77" s="11" t="s">
        <v>546</v>
      </c>
      <c r="F77" s="21" t="s">
        <v>26</v>
      </c>
      <c r="G77" s="21" t="s">
        <v>547</v>
      </c>
      <c r="H77" s="21" t="s">
        <v>5621</v>
      </c>
      <c r="I77" s="11" t="s">
        <v>5624</v>
      </c>
      <c r="J77" s="11" t="s">
        <v>5753</v>
      </c>
      <c r="K77" s="11" t="s">
        <v>5623</v>
      </c>
      <c r="L77" s="11" t="s">
        <v>548</v>
      </c>
      <c r="M77" s="13" t="s">
        <v>47</v>
      </c>
      <c r="N77" s="22" t="s">
        <v>256</v>
      </c>
      <c r="O77" s="22" t="s">
        <v>5619</v>
      </c>
      <c r="P77" s="23" t="s">
        <v>5620</v>
      </c>
      <c r="Q77" s="22"/>
      <c r="R77" s="23">
        <v>91001</v>
      </c>
      <c r="S77" s="34" t="s">
        <v>5622</v>
      </c>
      <c r="T77" s="24">
        <v>41985</v>
      </c>
      <c r="U77" s="22">
        <v>7519</v>
      </c>
      <c r="V77" s="12"/>
      <c r="W77" s="13"/>
      <c r="X77" s="12"/>
      <c r="Y77" s="12"/>
      <c r="Z77" s="12"/>
      <c r="AA77" s="11"/>
      <c r="AB77" s="8"/>
      <c r="AC77" s="8"/>
      <c r="AD77" s="8"/>
      <c r="AE77" s="8"/>
      <c r="AF77" s="8"/>
      <c r="AG77" s="8"/>
    </row>
    <row r="78" spans="1:33" ht="12.75" hidden="1" customHeight="1" x14ac:dyDescent="0.2">
      <c r="A78" s="22">
        <v>7462</v>
      </c>
      <c r="B78" s="32" t="s">
        <v>7665</v>
      </c>
      <c r="C78" s="44">
        <v>650213203</v>
      </c>
      <c r="D78" s="11" t="s">
        <v>72</v>
      </c>
      <c r="E78" s="11" t="s">
        <v>549</v>
      </c>
      <c r="F78" s="21" t="s">
        <v>7666</v>
      </c>
      <c r="G78" s="21" t="s">
        <v>550</v>
      </c>
      <c r="H78" s="21" t="s">
        <v>7667</v>
      </c>
      <c r="I78" s="11" t="s">
        <v>4890</v>
      </c>
      <c r="J78" s="11" t="s">
        <v>7668</v>
      </c>
      <c r="K78" s="11" t="s">
        <v>4891</v>
      </c>
      <c r="L78" s="11" t="s">
        <v>4892</v>
      </c>
      <c r="M78" s="13" t="s">
        <v>5345</v>
      </c>
      <c r="N78" s="22" t="s">
        <v>551</v>
      </c>
      <c r="O78" s="22" t="s">
        <v>7669</v>
      </c>
      <c r="P78" s="23" t="s">
        <v>7670</v>
      </c>
      <c r="Q78" s="22"/>
      <c r="R78" s="23" t="s">
        <v>368</v>
      </c>
      <c r="S78" s="23" t="s">
        <v>7671</v>
      </c>
      <c r="T78" s="24">
        <v>43174</v>
      </c>
      <c r="U78" s="22">
        <v>7462</v>
      </c>
      <c r="V78" s="12"/>
      <c r="W78" s="13"/>
      <c r="X78" s="12"/>
      <c r="Y78" s="12"/>
      <c r="Z78" s="12"/>
      <c r="AA78" s="11"/>
      <c r="AB78" s="8"/>
      <c r="AC78" s="8"/>
      <c r="AD78" s="8"/>
      <c r="AE78" s="8"/>
      <c r="AF78" s="8"/>
      <c r="AG78" s="8" t="s">
        <v>7230</v>
      </c>
    </row>
    <row r="79" spans="1:33" ht="12.75" hidden="1" customHeight="1" x14ac:dyDescent="0.2">
      <c r="A79" s="22">
        <v>7652</v>
      </c>
      <c r="B79" s="32" t="s">
        <v>7672</v>
      </c>
      <c r="C79" s="44">
        <v>659070006</v>
      </c>
      <c r="D79" s="11" t="s">
        <v>552</v>
      </c>
      <c r="E79" s="11" t="s">
        <v>553</v>
      </c>
      <c r="F79" s="21" t="s">
        <v>554</v>
      </c>
      <c r="G79" s="21" t="s">
        <v>555</v>
      </c>
      <c r="H79" s="21" t="s">
        <v>556</v>
      </c>
      <c r="I79" s="11" t="s">
        <v>557</v>
      </c>
      <c r="J79" s="11" t="s">
        <v>6018</v>
      </c>
      <c r="K79" s="11" t="s">
        <v>5741</v>
      </c>
      <c r="L79" s="11" t="s">
        <v>6021</v>
      </c>
      <c r="M79" s="13" t="s">
        <v>5343</v>
      </c>
      <c r="N79" s="22" t="s">
        <v>558</v>
      </c>
      <c r="O79" s="22" t="s">
        <v>6019</v>
      </c>
      <c r="P79" s="23" t="s">
        <v>6020</v>
      </c>
      <c r="Q79" s="22" t="s">
        <v>5740</v>
      </c>
      <c r="R79" s="23" t="s">
        <v>559</v>
      </c>
      <c r="S79" s="23" t="s">
        <v>7673</v>
      </c>
      <c r="T79" s="24">
        <v>43307</v>
      </c>
      <c r="U79" s="22">
        <v>7652</v>
      </c>
      <c r="V79" s="12"/>
      <c r="W79" s="13"/>
      <c r="X79" s="12"/>
      <c r="Y79" s="12"/>
      <c r="Z79" s="12"/>
      <c r="AA79" s="11"/>
      <c r="AB79" s="8"/>
      <c r="AC79" s="8"/>
      <c r="AD79" s="8"/>
      <c r="AE79" s="8"/>
      <c r="AF79" s="8"/>
      <c r="AG79" s="8" t="s">
        <v>7507</v>
      </c>
    </row>
    <row r="80" spans="1:33" ht="12.75" hidden="1" customHeight="1" x14ac:dyDescent="0.2">
      <c r="A80" s="22">
        <v>7671</v>
      </c>
      <c r="B80" s="32" t="s">
        <v>7674</v>
      </c>
      <c r="C80" s="44">
        <v>651653096</v>
      </c>
      <c r="D80" s="11" t="s">
        <v>72</v>
      </c>
      <c r="E80" s="11" t="s">
        <v>4306</v>
      </c>
      <c r="F80" s="21" t="s">
        <v>560</v>
      </c>
      <c r="G80" s="21" t="s">
        <v>4307</v>
      </c>
      <c r="H80" s="21" t="s">
        <v>4308</v>
      </c>
      <c r="I80" s="11" t="s">
        <v>561</v>
      </c>
      <c r="J80" s="11" t="s">
        <v>4309</v>
      </c>
      <c r="K80" s="11" t="s">
        <v>562</v>
      </c>
      <c r="L80" s="11" t="s">
        <v>4310</v>
      </c>
      <c r="M80" s="13" t="s">
        <v>48</v>
      </c>
      <c r="N80" s="22" t="s">
        <v>563</v>
      </c>
      <c r="O80" s="22" t="s">
        <v>564</v>
      </c>
      <c r="P80" s="23" t="s">
        <v>565</v>
      </c>
      <c r="Q80" s="22"/>
      <c r="R80" s="23" t="s">
        <v>127</v>
      </c>
      <c r="S80" s="23" t="s">
        <v>566</v>
      </c>
      <c r="T80" s="24">
        <v>43516</v>
      </c>
      <c r="U80" s="22">
        <v>7671</v>
      </c>
      <c r="V80" s="12"/>
      <c r="W80" s="13"/>
      <c r="X80" s="12"/>
      <c r="Y80" s="12"/>
      <c r="Z80" s="12"/>
      <c r="AA80" s="11"/>
      <c r="AB80" s="8"/>
      <c r="AC80" s="8"/>
      <c r="AD80" s="8"/>
      <c r="AE80" s="8"/>
      <c r="AF80" s="8"/>
      <c r="AG80" s="8"/>
    </row>
    <row r="81" spans="1:33" ht="12.75" hidden="1" customHeight="1" x14ac:dyDescent="0.2">
      <c r="A81" s="22">
        <v>850</v>
      </c>
      <c r="B81" s="32" t="s">
        <v>7675</v>
      </c>
      <c r="C81" s="44">
        <v>703708005</v>
      </c>
      <c r="D81" s="11" t="s">
        <v>72</v>
      </c>
      <c r="E81" s="11" t="s">
        <v>567</v>
      </c>
      <c r="F81" s="21" t="s">
        <v>568</v>
      </c>
      <c r="G81" s="21" t="s">
        <v>569</v>
      </c>
      <c r="H81" s="21" t="s">
        <v>570</v>
      </c>
      <c r="I81" s="11" t="s">
        <v>571</v>
      </c>
      <c r="J81" s="11" t="s">
        <v>572</v>
      </c>
      <c r="K81" s="11" t="s">
        <v>573</v>
      </c>
      <c r="L81" s="11" t="s">
        <v>575</v>
      </c>
      <c r="M81" s="13" t="s">
        <v>309</v>
      </c>
      <c r="N81" s="22" t="s">
        <v>522</v>
      </c>
      <c r="O81" s="22" t="s">
        <v>574</v>
      </c>
      <c r="P81" s="23"/>
      <c r="Q81" s="22"/>
      <c r="R81" s="23">
        <v>93401</v>
      </c>
      <c r="S81" s="23" t="s">
        <v>576</v>
      </c>
      <c r="T81" s="24">
        <v>37960</v>
      </c>
      <c r="U81" s="22">
        <v>850</v>
      </c>
      <c r="V81" s="12"/>
      <c r="W81" s="13"/>
      <c r="X81" s="12"/>
      <c r="Y81" s="12"/>
      <c r="Z81" s="12"/>
      <c r="AA81" s="11"/>
      <c r="AB81" s="9"/>
      <c r="AC81" s="9"/>
      <c r="AD81" s="9"/>
      <c r="AE81" s="9"/>
      <c r="AF81" s="9"/>
      <c r="AG81" s="9"/>
    </row>
    <row r="82" spans="1:33" ht="12.75" hidden="1" customHeight="1" x14ac:dyDescent="0.2">
      <c r="A82" s="22">
        <v>7160</v>
      </c>
      <c r="B82" s="32" t="s">
        <v>7676</v>
      </c>
      <c r="C82" s="44">
        <v>712091002</v>
      </c>
      <c r="D82" s="11" t="s">
        <v>72</v>
      </c>
      <c r="E82" s="11" t="s">
        <v>577</v>
      </c>
      <c r="F82" s="21" t="s">
        <v>7677</v>
      </c>
      <c r="G82" s="21" t="s">
        <v>578</v>
      </c>
      <c r="H82" s="21" t="s">
        <v>7678</v>
      </c>
      <c r="I82" s="11" t="s">
        <v>579</v>
      </c>
      <c r="J82" s="11" t="s">
        <v>580</v>
      </c>
      <c r="K82" s="11" t="s">
        <v>5860</v>
      </c>
      <c r="L82" s="11" t="s">
        <v>581</v>
      </c>
      <c r="M82" s="13" t="s">
        <v>47</v>
      </c>
      <c r="N82" s="22" t="s">
        <v>582</v>
      </c>
      <c r="O82" s="22" t="s">
        <v>584</v>
      </c>
      <c r="P82" s="23" t="s">
        <v>5861</v>
      </c>
      <c r="Q82" s="22"/>
      <c r="R82" s="23" t="s">
        <v>368</v>
      </c>
      <c r="S82" s="23" t="s">
        <v>7679</v>
      </c>
      <c r="T82" s="24">
        <v>38344</v>
      </c>
      <c r="U82" s="22">
        <v>7160</v>
      </c>
      <c r="V82" s="12"/>
      <c r="W82" s="13"/>
      <c r="X82" s="12"/>
      <c r="Y82" s="12"/>
      <c r="Z82" s="12"/>
      <c r="AA82" s="11"/>
      <c r="AB82" s="8"/>
      <c r="AC82" s="8"/>
      <c r="AD82" s="8"/>
      <c r="AE82" s="8"/>
      <c r="AF82" s="8"/>
      <c r="AG82" s="8" t="s">
        <v>7680</v>
      </c>
    </row>
    <row r="83" spans="1:33" ht="12.75" hidden="1" customHeight="1" x14ac:dyDescent="0.2">
      <c r="A83" s="22">
        <v>2200</v>
      </c>
      <c r="B83" s="32" t="s">
        <v>7681</v>
      </c>
      <c r="C83" s="44">
        <v>709659006</v>
      </c>
      <c r="D83" s="11" t="s">
        <v>72</v>
      </c>
      <c r="E83" s="11" t="s">
        <v>585</v>
      </c>
      <c r="F83" s="21" t="s">
        <v>586</v>
      </c>
      <c r="G83" s="21" t="s">
        <v>587</v>
      </c>
      <c r="H83" s="21" t="s">
        <v>588</v>
      </c>
      <c r="I83" s="11" t="s">
        <v>123</v>
      </c>
      <c r="J83" s="11" t="s">
        <v>589</v>
      </c>
      <c r="K83" s="11" t="s">
        <v>590</v>
      </c>
      <c r="L83" s="13" t="s">
        <v>592</v>
      </c>
      <c r="M83" s="13" t="s">
        <v>198</v>
      </c>
      <c r="N83" s="22" t="s">
        <v>430</v>
      </c>
      <c r="O83" s="22"/>
      <c r="P83" s="23" t="s">
        <v>591</v>
      </c>
      <c r="Q83" s="22"/>
      <c r="R83" s="23" t="s">
        <v>368</v>
      </c>
      <c r="S83" s="23" t="s">
        <v>594</v>
      </c>
      <c r="T83" s="24">
        <v>37970</v>
      </c>
      <c r="U83" s="22">
        <v>2200</v>
      </c>
      <c r="V83" s="12"/>
      <c r="W83" s="13"/>
      <c r="X83" s="12"/>
      <c r="Y83" s="12"/>
      <c r="Z83" s="12"/>
      <c r="AA83" s="11"/>
      <c r="AB83" s="8"/>
      <c r="AC83" s="8"/>
      <c r="AD83" s="8"/>
      <c r="AE83" s="8"/>
      <c r="AF83" s="8"/>
      <c r="AG83" s="8"/>
    </row>
    <row r="84" spans="1:33" ht="12.75" hidden="1" customHeight="1" x14ac:dyDescent="0.2">
      <c r="A84" s="22">
        <v>7605</v>
      </c>
      <c r="B84" s="32" t="s">
        <v>7682</v>
      </c>
      <c r="C84" s="44">
        <v>651131154</v>
      </c>
      <c r="D84" s="11" t="s">
        <v>72</v>
      </c>
      <c r="E84" s="11" t="s">
        <v>595</v>
      </c>
      <c r="F84" s="21" t="s">
        <v>7683</v>
      </c>
      <c r="G84" s="21" t="s">
        <v>596</v>
      </c>
      <c r="H84" s="21" t="s">
        <v>7684</v>
      </c>
      <c r="I84" s="11" t="s">
        <v>414</v>
      </c>
      <c r="J84" s="11" t="s">
        <v>7685</v>
      </c>
      <c r="K84" s="11" t="s">
        <v>597</v>
      </c>
      <c r="L84" s="11" t="s">
        <v>7686</v>
      </c>
      <c r="M84" s="13" t="s">
        <v>5345</v>
      </c>
      <c r="N84" s="22" t="s">
        <v>551</v>
      </c>
      <c r="O84" s="40" t="s">
        <v>7687</v>
      </c>
      <c r="P84" s="23" t="s">
        <v>7688</v>
      </c>
      <c r="Q84" s="22"/>
      <c r="R84" s="23" t="s">
        <v>368</v>
      </c>
      <c r="S84" s="23" t="s">
        <v>7689</v>
      </c>
      <c r="T84" s="24">
        <v>42472</v>
      </c>
      <c r="U84" s="22">
        <v>7605</v>
      </c>
      <c r="V84" s="36"/>
      <c r="W84" s="37"/>
      <c r="X84" s="36"/>
      <c r="Y84" s="36"/>
      <c r="Z84" s="36"/>
      <c r="AA84" s="27"/>
      <c r="AB84" s="8"/>
      <c r="AC84" s="8"/>
      <c r="AD84" s="8"/>
      <c r="AE84" s="8"/>
      <c r="AF84" s="8"/>
      <c r="AG84" s="8"/>
    </row>
    <row r="85" spans="1:33" ht="12.75" hidden="1" customHeight="1" x14ac:dyDescent="0.2">
      <c r="A85" s="22">
        <v>7639</v>
      </c>
      <c r="B85" s="32" t="s">
        <v>7690</v>
      </c>
      <c r="C85" s="44">
        <v>650926250</v>
      </c>
      <c r="D85" s="11" t="s">
        <v>72</v>
      </c>
      <c r="E85" s="11" t="s">
        <v>598</v>
      </c>
      <c r="F85" s="21" t="s">
        <v>599</v>
      </c>
      <c r="G85" s="21" t="s">
        <v>600</v>
      </c>
      <c r="H85" s="21" t="s">
        <v>601</v>
      </c>
      <c r="I85" s="11" t="s">
        <v>602</v>
      </c>
      <c r="J85" s="11" t="s">
        <v>603</v>
      </c>
      <c r="K85" s="11" t="s">
        <v>604</v>
      </c>
      <c r="L85" s="11" t="s">
        <v>605</v>
      </c>
      <c r="M85" s="13" t="s">
        <v>309</v>
      </c>
      <c r="N85" s="22" t="s">
        <v>606</v>
      </c>
      <c r="O85" s="22"/>
      <c r="P85" s="23"/>
      <c r="Q85" s="22"/>
      <c r="R85" s="23" t="s">
        <v>607</v>
      </c>
      <c r="S85" s="23" t="s">
        <v>608</v>
      </c>
      <c r="T85" s="24">
        <v>43048</v>
      </c>
      <c r="U85" s="22">
        <v>7639</v>
      </c>
      <c r="V85" s="12"/>
      <c r="W85" s="13"/>
      <c r="X85" s="12"/>
      <c r="Y85" s="12"/>
      <c r="Z85" s="12"/>
      <c r="AA85" s="11"/>
      <c r="AB85" s="9"/>
      <c r="AC85" s="9"/>
      <c r="AD85" s="9"/>
      <c r="AE85" s="9"/>
      <c r="AF85" s="9"/>
      <c r="AG85" s="9"/>
    </row>
    <row r="86" spans="1:33" ht="12.75" hidden="1" customHeight="1" x14ac:dyDescent="0.2">
      <c r="A86" s="22">
        <v>7707</v>
      </c>
      <c r="B86" s="32" t="s">
        <v>7691</v>
      </c>
      <c r="C86" s="44">
        <v>533330878</v>
      </c>
      <c r="D86" s="11"/>
      <c r="E86" s="11" t="s">
        <v>7243</v>
      </c>
      <c r="F86" s="21" t="s">
        <v>7692</v>
      </c>
      <c r="G86" s="21" t="s">
        <v>5992</v>
      </c>
      <c r="H86" s="21" t="s">
        <v>7693</v>
      </c>
      <c r="I86" s="11" t="s">
        <v>1287</v>
      </c>
      <c r="J86" s="11" t="s">
        <v>7694</v>
      </c>
      <c r="K86" s="11" t="s">
        <v>7695</v>
      </c>
      <c r="L86" s="11" t="s">
        <v>5993</v>
      </c>
      <c r="M86" s="13" t="s">
        <v>544</v>
      </c>
      <c r="N86" s="22" t="s">
        <v>187</v>
      </c>
      <c r="O86" s="22" t="s">
        <v>5994</v>
      </c>
      <c r="P86" s="23" t="s">
        <v>5995</v>
      </c>
      <c r="Q86" s="22"/>
      <c r="R86" s="23">
        <v>93401</v>
      </c>
      <c r="S86" s="43" t="s">
        <v>7696</v>
      </c>
      <c r="T86" s="24" t="s">
        <v>7697</v>
      </c>
      <c r="U86" s="22">
        <v>7707</v>
      </c>
      <c r="V86" s="36"/>
      <c r="W86" s="37"/>
      <c r="X86" s="36"/>
      <c r="Y86" s="36"/>
      <c r="Z86" s="36"/>
      <c r="AA86" s="27"/>
      <c r="AB86" s="10"/>
      <c r="AC86" s="9"/>
      <c r="AD86" s="9"/>
      <c r="AE86" s="9"/>
      <c r="AF86" s="9"/>
      <c r="AG86" s="9"/>
    </row>
    <row r="87" spans="1:33" ht="12.75" hidden="1" customHeight="1" x14ac:dyDescent="0.2">
      <c r="A87" s="22">
        <v>7406</v>
      </c>
      <c r="B87" s="32" t="s">
        <v>7698</v>
      </c>
      <c r="C87" s="44">
        <v>659362805</v>
      </c>
      <c r="D87" s="11" t="s">
        <v>49</v>
      </c>
      <c r="E87" s="11" t="s">
        <v>609</v>
      </c>
      <c r="F87" s="21" t="s">
        <v>7699</v>
      </c>
      <c r="G87" s="21" t="s">
        <v>610</v>
      </c>
      <c r="H87" s="21" t="s">
        <v>7700</v>
      </c>
      <c r="I87" s="11" t="s">
        <v>611</v>
      </c>
      <c r="J87" s="11" t="s">
        <v>7701</v>
      </c>
      <c r="K87" s="11" t="s">
        <v>6042</v>
      </c>
      <c r="L87" s="11" t="s">
        <v>612</v>
      </c>
      <c r="M87" s="13" t="s">
        <v>47</v>
      </c>
      <c r="N87" s="22" t="s">
        <v>613</v>
      </c>
      <c r="O87" s="22" t="s">
        <v>6043</v>
      </c>
      <c r="P87" s="23" t="s">
        <v>6044</v>
      </c>
      <c r="Q87" s="22"/>
      <c r="R87" s="23">
        <v>93991</v>
      </c>
      <c r="S87" s="43" t="s">
        <v>7702</v>
      </c>
      <c r="T87" s="28">
        <v>39720</v>
      </c>
      <c r="U87" s="22">
        <v>7406</v>
      </c>
      <c r="V87" s="36"/>
      <c r="W87" s="37"/>
      <c r="X87" s="36"/>
      <c r="Y87" s="36"/>
      <c r="Z87" s="36"/>
      <c r="AA87" s="27"/>
      <c r="AB87" s="9"/>
      <c r="AC87" s="9"/>
      <c r="AD87" s="9"/>
      <c r="AE87" s="9"/>
      <c r="AF87" s="9"/>
      <c r="AG87" s="9"/>
    </row>
    <row r="88" spans="1:33" ht="12.75" hidden="1" customHeight="1" x14ac:dyDescent="0.2">
      <c r="A88" s="22">
        <v>6889</v>
      </c>
      <c r="B88" s="32" t="s">
        <v>7703</v>
      </c>
      <c r="C88" s="44">
        <v>721291006</v>
      </c>
      <c r="D88" s="11" t="s">
        <v>614</v>
      </c>
      <c r="E88" s="11" t="s">
        <v>615</v>
      </c>
      <c r="F88" s="21" t="s">
        <v>616</v>
      </c>
      <c r="G88" s="21" t="s">
        <v>617</v>
      </c>
      <c r="H88" s="21" t="s">
        <v>618</v>
      </c>
      <c r="I88" s="11" t="s">
        <v>611</v>
      </c>
      <c r="J88" s="11" t="s">
        <v>619</v>
      </c>
      <c r="K88" s="11" t="s">
        <v>620</v>
      </c>
      <c r="L88" s="11" t="s">
        <v>622</v>
      </c>
      <c r="M88" s="13" t="s">
        <v>309</v>
      </c>
      <c r="N88" s="22" t="s">
        <v>624</v>
      </c>
      <c r="O88" s="22" t="s">
        <v>623</v>
      </c>
      <c r="P88" s="23" t="s">
        <v>621</v>
      </c>
      <c r="Q88" s="22"/>
      <c r="R88" s="23" t="s">
        <v>368</v>
      </c>
      <c r="S88" s="23" t="s">
        <v>625</v>
      </c>
      <c r="T88" s="24">
        <v>37970</v>
      </c>
      <c r="U88" s="22">
        <v>6889</v>
      </c>
      <c r="V88" s="12"/>
      <c r="W88" s="13"/>
      <c r="X88" s="12"/>
      <c r="Y88" s="12"/>
      <c r="Z88" s="12"/>
      <c r="AA88" s="11"/>
      <c r="AB88" s="8"/>
      <c r="AC88" s="8"/>
      <c r="AD88" s="8"/>
      <c r="AE88" s="8"/>
      <c r="AF88" s="8"/>
      <c r="AG88" s="8"/>
    </row>
    <row r="89" spans="1:33" ht="12.75" hidden="1" customHeight="1" x14ac:dyDescent="0.2">
      <c r="A89" s="22">
        <v>3842</v>
      </c>
      <c r="B89" s="32" t="s">
        <v>7704</v>
      </c>
      <c r="C89" s="44">
        <v>719400000</v>
      </c>
      <c r="D89" s="11" t="s">
        <v>72</v>
      </c>
      <c r="E89" s="11" t="s">
        <v>626</v>
      </c>
      <c r="F89" s="21" t="s">
        <v>7705</v>
      </c>
      <c r="G89" s="21" t="s">
        <v>627</v>
      </c>
      <c r="H89" s="21" t="s">
        <v>7706</v>
      </c>
      <c r="I89" s="11" t="s">
        <v>628</v>
      </c>
      <c r="J89" s="11" t="s">
        <v>7707</v>
      </c>
      <c r="K89" s="11" t="s">
        <v>7708</v>
      </c>
      <c r="L89" s="11" t="s">
        <v>629</v>
      </c>
      <c r="M89" s="13" t="s">
        <v>47</v>
      </c>
      <c r="N89" s="23" t="s">
        <v>630</v>
      </c>
      <c r="O89" s="22" t="s">
        <v>6222</v>
      </c>
      <c r="P89" s="23" t="s">
        <v>631</v>
      </c>
      <c r="Q89" s="22"/>
      <c r="R89" s="23" t="s">
        <v>368</v>
      </c>
      <c r="S89" s="23" t="s">
        <v>7709</v>
      </c>
      <c r="T89" s="24">
        <v>37970</v>
      </c>
      <c r="U89" s="22">
        <v>3842</v>
      </c>
      <c r="V89" s="36"/>
      <c r="W89" s="37"/>
      <c r="X89" s="36"/>
      <c r="Y89" s="36"/>
      <c r="Z89" s="36"/>
      <c r="AA89" s="42" t="s">
        <v>7242</v>
      </c>
      <c r="AB89" s="8"/>
      <c r="AC89" s="8"/>
      <c r="AD89" s="8"/>
      <c r="AE89" s="8"/>
      <c r="AF89" s="8"/>
      <c r="AG89" s="8" t="s">
        <v>7244</v>
      </c>
    </row>
    <row r="90" spans="1:33" ht="12.75" hidden="1" customHeight="1" x14ac:dyDescent="0.2">
      <c r="A90" s="22">
        <v>7349</v>
      </c>
      <c r="B90" s="32" t="s">
        <v>7710</v>
      </c>
      <c r="C90" s="44">
        <v>653803206</v>
      </c>
      <c r="D90" s="11" t="s">
        <v>72</v>
      </c>
      <c r="E90" s="11" t="s">
        <v>632</v>
      </c>
      <c r="F90" s="21" t="s">
        <v>633</v>
      </c>
      <c r="G90" s="21" t="s">
        <v>634</v>
      </c>
      <c r="H90" s="21" t="s">
        <v>635</v>
      </c>
      <c r="I90" s="11" t="s">
        <v>636</v>
      </c>
      <c r="J90" s="11" t="s">
        <v>637</v>
      </c>
      <c r="K90" s="11" t="s">
        <v>638</v>
      </c>
      <c r="L90" s="11" t="s">
        <v>640</v>
      </c>
      <c r="M90" s="13" t="s">
        <v>309</v>
      </c>
      <c r="N90" s="22" t="s">
        <v>641</v>
      </c>
      <c r="O90" s="22"/>
      <c r="P90" s="23" t="s">
        <v>639</v>
      </c>
      <c r="Q90" s="22"/>
      <c r="R90" s="23" t="s">
        <v>368</v>
      </c>
      <c r="S90" s="23" t="s">
        <v>642</v>
      </c>
      <c r="T90" s="24">
        <v>39162</v>
      </c>
      <c r="U90" s="22">
        <v>7349</v>
      </c>
      <c r="V90" s="12"/>
      <c r="W90" s="13"/>
      <c r="X90" s="12"/>
      <c r="Y90" s="12"/>
      <c r="Z90" s="12"/>
      <c r="AA90" s="11"/>
      <c r="AB90" s="8"/>
      <c r="AC90" s="8"/>
      <c r="AD90" s="8"/>
      <c r="AE90" s="8"/>
      <c r="AF90" s="8"/>
      <c r="AG90" s="8"/>
    </row>
    <row r="91" spans="1:33" ht="12.75" hidden="1" customHeight="1" x14ac:dyDescent="0.2">
      <c r="A91" s="22">
        <v>7448</v>
      </c>
      <c r="B91" s="32" t="s">
        <v>7711</v>
      </c>
      <c r="C91" s="44">
        <v>650333195</v>
      </c>
      <c r="D91" s="11" t="s">
        <v>72</v>
      </c>
      <c r="E91" s="11" t="s">
        <v>643</v>
      </c>
      <c r="F91" s="21" t="s">
        <v>644</v>
      </c>
      <c r="G91" s="21" t="s">
        <v>645</v>
      </c>
      <c r="H91" s="21" t="s">
        <v>646</v>
      </c>
      <c r="I91" s="11" t="s">
        <v>647</v>
      </c>
      <c r="J91" s="11" t="s">
        <v>648</v>
      </c>
      <c r="K91" s="11" t="s">
        <v>649</v>
      </c>
      <c r="L91" s="11" t="s">
        <v>651</v>
      </c>
      <c r="M91" s="13" t="s">
        <v>198</v>
      </c>
      <c r="N91" s="22" t="s">
        <v>430</v>
      </c>
      <c r="O91" s="22" t="s">
        <v>652</v>
      </c>
      <c r="P91" s="23" t="s">
        <v>650</v>
      </c>
      <c r="Q91" s="22"/>
      <c r="R91" s="23" t="s">
        <v>368</v>
      </c>
      <c r="S91" s="23" t="s">
        <v>653</v>
      </c>
      <c r="T91" s="24">
        <v>40771</v>
      </c>
      <c r="U91" s="22">
        <v>7448</v>
      </c>
      <c r="V91" s="12"/>
      <c r="W91" s="13"/>
      <c r="X91" s="12"/>
      <c r="Y91" s="12"/>
      <c r="Z91" s="12"/>
      <c r="AA91" s="11"/>
      <c r="AB91" s="8"/>
      <c r="AC91" s="8"/>
      <c r="AD91" s="8"/>
      <c r="AE91" s="8"/>
      <c r="AF91" s="8"/>
      <c r="AG91" s="8"/>
    </row>
    <row r="92" spans="1:33" ht="12.75" hidden="1" customHeight="1" x14ac:dyDescent="0.2">
      <c r="A92" s="22">
        <v>7479</v>
      </c>
      <c r="B92" s="32" t="s">
        <v>7712</v>
      </c>
      <c r="C92" s="44">
        <v>650662539</v>
      </c>
      <c r="D92" s="11" t="s">
        <v>356</v>
      </c>
      <c r="E92" s="11" t="s">
        <v>654</v>
      </c>
      <c r="F92" s="21" t="s">
        <v>655</v>
      </c>
      <c r="G92" s="21" t="s">
        <v>656</v>
      </c>
      <c r="H92" s="21" t="s">
        <v>657</v>
      </c>
      <c r="I92" s="11" t="s">
        <v>658</v>
      </c>
      <c r="J92" s="11" t="s">
        <v>659</v>
      </c>
      <c r="K92" s="11" t="s">
        <v>660</v>
      </c>
      <c r="L92" s="11" t="s">
        <v>662</v>
      </c>
      <c r="M92" s="13" t="s">
        <v>544</v>
      </c>
      <c r="N92" s="22" t="s">
        <v>664</v>
      </c>
      <c r="O92" s="22" t="s">
        <v>663</v>
      </c>
      <c r="P92" s="23" t="s">
        <v>661</v>
      </c>
      <c r="Q92" s="22"/>
      <c r="R92" s="23" t="s">
        <v>83</v>
      </c>
      <c r="S92" s="23" t="s">
        <v>665</v>
      </c>
      <c r="T92" s="24">
        <v>41436</v>
      </c>
      <c r="U92" s="22">
        <v>7479</v>
      </c>
      <c r="V92" s="12"/>
      <c r="W92" s="13"/>
      <c r="X92" s="12"/>
      <c r="Y92" s="12"/>
      <c r="Z92" s="12"/>
      <c r="AA92" s="11"/>
      <c r="AB92" s="8"/>
      <c r="AC92" s="8"/>
      <c r="AD92" s="8"/>
      <c r="AE92" s="8"/>
      <c r="AF92" s="8"/>
      <c r="AG92" s="8"/>
    </row>
    <row r="93" spans="1:33" ht="12.75" hidden="1" customHeight="1" x14ac:dyDescent="0.2">
      <c r="A93" s="22">
        <v>7489</v>
      </c>
      <c r="B93" s="32" t="s">
        <v>7713</v>
      </c>
      <c r="C93" s="44">
        <v>650732359</v>
      </c>
      <c r="D93" s="11" t="s">
        <v>49</v>
      </c>
      <c r="E93" s="11" t="s">
        <v>666</v>
      </c>
      <c r="F93" s="21" t="s">
        <v>667</v>
      </c>
      <c r="G93" s="21" t="s">
        <v>668</v>
      </c>
      <c r="H93" s="21" t="s">
        <v>669</v>
      </c>
      <c r="I93" s="11" t="s">
        <v>670</v>
      </c>
      <c r="J93" s="11" t="s">
        <v>28</v>
      </c>
      <c r="K93" s="11" t="s">
        <v>671</v>
      </c>
      <c r="L93" s="11" t="s">
        <v>673</v>
      </c>
      <c r="M93" s="13" t="s">
        <v>48</v>
      </c>
      <c r="N93" s="22" t="s">
        <v>304</v>
      </c>
      <c r="O93" s="22" t="s">
        <v>674</v>
      </c>
      <c r="P93" s="23" t="s">
        <v>672</v>
      </c>
      <c r="Q93" s="22"/>
      <c r="R93" s="23" t="s">
        <v>675</v>
      </c>
      <c r="S93" s="23" t="s">
        <v>676</v>
      </c>
      <c r="T93" s="24">
        <v>41563</v>
      </c>
      <c r="U93" s="22">
        <v>7489</v>
      </c>
      <c r="V93" s="12"/>
      <c r="W93" s="13"/>
      <c r="X93" s="12"/>
      <c r="Y93" s="12"/>
      <c r="Z93" s="12"/>
      <c r="AA93" s="11"/>
      <c r="AB93" s="8"/>
      <c r="AC93" s="8"/>
      <c r="AD93" s="8"/>
      <c r="AE93" s="8"/>
      <c r="AF93" s="8"/>
      <c r="AG93" s="8"/>
    </row>
    <row r="94" spans="1:33" ht="12.75" hidden="1" customHeight="1" x14ac:dyDescent="0.2">
      <c r="A94" s="22">
        <v>7474</v>
      </c>
      <c r="B94" s="32" t="s">
        <v>7714</v>
      </c>
      <c r="C94" s="44">
        <v>650613848</v>
      </c>
      <c r="D94" s="11" t="s">
        <v>677</v>
      </c>
      <c r="E94" s="11" t="s">
        <v>678</v>
      </c>
      <c r="F94" s="21" t="s">
        <v>679</v>
      </c>
      <c r="G94" s="21" t="s">
        <v>680</v>
      </c>
      <c r="H94" s="21" t="s">
        <v>681</v>
      </c>
      <c r="I94" s="11" t="s">
        <v>682</v>
      </c>
      <c r="J94" s="11" t="s">
        <v>683</v>
      </c>
      <c r="K94" s="11" t="s">
        <v>684</v>
      </c>
      <c r="L94" s="11" t="s">
        <v>686</v>
      </c>
      <c r="M94" s="13" t="s">
        <v>544</v>
      </c>
      <c r="N94" s="22" t="s">
        <v>688</v>
      </c>
      <c r="O94" s="22" t="s">
        <v>687</v>
      </c>
      <c r="P94" s="23" t="s">
        <v>685</v>
      </c>
      <c r="Q94" s="22"/>
      <c r="R94" s="23" t="s">
        <v>45</v>
      </c>
      <c r="S94" s="23" t="s">
        <v>689</v>
      </c>
      <c r="T94" s="24">
        <v>41353</v>
      </c>
      <c r="U94" s="22">
        <v>7474</v>
      </c>
      <c r="V94" s="12"/>
      <c r="W94" s="13"/>
      <c r="X94" s="12"/>
      <c r="Y94" s="12"/>
      <c r="Z94" s="12"/>
      <c r="AA94" s="11"/>
      <c r="AB94" s="8"/>
      <c r="AC94" s="8"/>
      <c r="AD94" s="8"/>
      <c r="AE94" s="8"/>
      <c r="AF94" s="8"/>
      <c r="AG94" s="8"/>
    </row>
    <row r="95" spans="1:33" ht="12.75" hidden="1" customHeight="1" x14ac:dyDescent="0.2">
      <c r="A95" s="22">
        <v>7563</v>
      </c>
      <c r="B95" s="32" t="s">
        <v>7715</v>
      </c>
      <c r="C95" s="44">
        <v>650797825</v>
      </c>
      <c r="D95" s="11" t="s">
        <v>356</v>
      </c>
      <c r="E95" s="11" t="s">
        <v>690</v>
      </c>
      <c r="F95" s="21" t="s">
        <v>691</v>
      </c>
      <c r="G95" s="21" t="s">
        <v>692</v>
      </c>
      <c r="H95" s="21" t="s">
        <v>693</v>
      </c>
      <c r="I95" s="11" t="s">
        <v>694</v>
      </c>
      <c r="J95" s="11" t="s">
        <v>695</v>
      </c>
      <c r="K95" s="11" t="s">
        <v>696</v>
      </c>
      <c r="L95" s="11" t="s">
        <v>698</v>
      </c>
      <c r="M95" s="13" t="s">
        <v>47</v>
      </c>
      <c r="N95" s="22"/>
      <c r="O95" s="22" t="s">
        <v>699</v>
      </c>
      <c r="P95" s="23" t="s">
        <v>697</v>
      </c>
      <c r="Q95" s="22"/>
      <c r="R95" s="23" t="s">
        <v>83</v>
      </c>
      <c r="S95" s="23" t="s">
        <v>700</v>
      </c>
      <c r="T95" s="24">
        <v>42118</v>
      </c>
      <c r="U95" s="22">
        <v>7563</v>
      </c>
      <c r="V95" s="12"/>
      <c r="W95" s="13"/>
      <c r="X95" s="12"/>
      <c r="Y95" s="12"/>
      <c r="Z95" s="12"/>
      <c r="AA95" s="11"/>
      <c r="AB95" s="8"/>
      <c r="AC95" s="8"/>
      <c r="AD95" s="8"/>
      <c r="AE95" s="8"/>
      <c r="AF95" s="8"/>
      <c r="AG95" s="8"/>
    </row>
    <row r="96" spans="1:33" ht="12.75" hidden="1" customHeight="1" x14ac:dyDescent="0.2">
      <c r="A96" s="22">
        <v>7680</v>
      </c>
      <c r="B96" s="32" t="s">
        <v>7716</v>
      </c>
      <c r="C96" s="44">
        <v>651484367</v>
      </c>
      <c r="D96" s="11"/>
      <c r="E96" s="11" t="s">
        <v>7245</v>
      </c>
      <c r="F96" s="21" t="s">
        <v>5688</v>
      </c>
      <c r="G96" s="21" t="s">
        <v>5647</v>
      </c>
      <c r="H96" s="21" t="s">
        <v>5648</v>
      </c>
      <c r="I96" s="11" t="s">
        <v>1540</v>
      </c>
      <c r="J96" s="11" t="s">
        <v>5689</v>
      </c>
      <c r="K96" s="11" t="s">
        <v>5649</v>
      </c>
      <c r="L96" s="11" t="s">
        <v>5650</v>
      </c>
      <c r="M96" s="13" t="s">
        <v>5651</v>
      </c>
      <c r="N96" s="22" t="s">
        <v>2797</v>
      </c>
      <c r="O96" s="22" t="s">
        <v>5652</v>
      </c>
      <c r="P96" s="23" t="s">
        <v>5653</v>
      </c>
      <c r="Q96" s="22"/>
      <c r="R96" s="23">
        <v>93401</v>
      </c>
      <c r="S96" s="23" t="s">
        <v>5538</v>
      </c>
      <c r="T96" s="24">
        <v>43635</v>
      </c>
      <c r="U96" s="22">
        <v>7680</v>
      </c>
      <c r="V96" s="12"/>
      <c r="W96" s="13"/>
      <c r="X96" s="12"/>
      <c r="Y96" s="12"/>
      <c r="Z96" s="12"/>
      <c r="AA96" s="11"/>
      <c r="AB96" s="8"/>
      <c r="AC96" s="8"/>
      <c r="AD96" s="8"/>
      <c r="AE96" s="8"/>
      <c r="AF96" s="8"/>
      <c r="AG96" s="8"/>
    </row>
    <row r="97" spans="1:33" ht="12.75" hidden="1" customHeight="1" x14ac:dyDescent="0.2">
      <c r="A97" s="22">
        <v>6900</v>
      </c>
      <c r="B97" s="32" t="s">
        <v>7717</v>
      </c>
      <c r="C97" s="44" t="s">
        <v>6411</v>
      </c>
      <c r="D97" s="11" t="s">
        <v>49</v>
      </c>
      <c r="E97" s="11" t="s">
        <v>701</v>
      </c>
      <c r="F97" s="21" t="s">
        <v>7718</v>
      </c>
      <c r="G97" s="21" t="s">
        <v>702</v>
      </c>
      <c r="H97" s="21" t="s">
        <v>7719</v>
      </c>
      <c r="I97" s="11" t="s">
        <v>5808</v>
      </c>
      <c r="J97" s="11" t="s">
        <v>5809</v>
      </c>
      <c r="K97" s="11" t="s">
        <v>703</v>
      </c>
      <c r="L97" s="11" t="s">
        <v>5687</v>
      </c>
      <c r="M97" s="13" t="s">
        <v>544</v>
      </c>
      <c r="N97" s="22" t="s">
        <v>704</v>
      </c>
      <c r="O97" s="22" t="s">
        <v>705</v>
      </c>
      <c r="P97" s="23" t="s">
        <v>706</v>
      </c>
      <c r="Q97" s="22"/>
      <c r="R97" s="23">
        <v>93401</v>
      </c>
      <c r="S97" s="23" t="s">
        <v>7720</v>
      </c>
      <c r="T97" s="24">
        <v>37970</v>
      </c>
      <c r="U97" s="22">
        <v>6900</v>
      </c>
      <c r="V97" s="12"/>
      <c r="W97" s="13"/>
      <c r="X97" s="12"/>
      <c r="Y97" s="12"/>
      <c r="Z97" s="12"/>
      <c r="AA97" s="11"/>
      <c r="AB97" s="8"/>
      <c r="AC97" s="8"/>
      <c r="AD97" s="8"/>
      <c r="AE97" s="8"/>
      <c r="AF97" s="8"/>
      <c r="AG97" s="8"/>
    </row>
    <row r="98" spans="1:33" ht="12.75" hidden="1" customHeight="1" x14ac:dyDescent="0.2">
      <c r="A98" s="22">
        <v>7041</v>
      </c>
      <c r="B98" s="32" t="s">
        <v>7721</v>
      </c>
      <c r="C98" s="44">
        <v>725712006</v>
      </c>
      <c r="D98" s="11" t="s">
        <v>72</v>
      </c>
      <c r="E98" s="11" t="s">
        <v>707</v>
      </c>
      <c r="F98" s="140" t="s">
        <v>7722</v>
      </c>
      <c r="G98" s="21" t="s">
        <v>708</v>
      </c>
      <c r="H98" s="21" t="s">
        <v>5635</v>
      </c>
      <c r="I98" s="11" t="s">
        <v>709</v>
      </c>
      <c r="J98" s="11" t="s">
        <v>7723</v>
      </c>
      <c r="K98" s="11" t="s">
        <v>5636</v>
      </c>
      <c r="L98" s="11" t="s">
        <v>7724</v>
      </c>
      <c r="M98" s="13" t="s">
        <v>47</v>
      </c>
      <c r="N98" s="22" t="s">
        <v>710</v>
      </c>
      <c r="O98" s="22">
        <v>56933337595</v>
      </c>
      <c r="P98" s="40" t="s">
        <v>7725</v>
      </c>
      <c r="Q98" s="22"/>
      <c r="R98" s="23" t="s">
        <v>368</v>
      </c>
      <c r="S98" s="23" t="s">
        <v>7726</v>
      </c>
      <c r="T98" s="24">
        <v>37970</v>
      </c>
      <c r="U98" s="22">
        <v>7041</v>
      </c>
      <c r="V98" s="36"/>
      <c r="W98" s="37"/>
      <c r="X98" s="36"/>
      <c r="Y98" s="36"/>
      <c r="Z98" s="36"/>
      <c r="AA98" s="42" t="s">
        <v>7234</v>
      </c>
      <c r="AB98" s="8"/>
      <c r="AC98" s="8"/>
      <c r="AD98" s="8"/>
      <c r="AE98" s="8"/>
      <c r="AF98" s="8"/>
      <c r="AG98" s="8" t="s">
        <v>7235</v>
      </c>
    </row>
    <row r="99" spans="1:33" ht="12.75" hidden="1" customHeight="1" x14ac:dyDescent="0.2">
      <c r="A99" s="22">
        <v>7588</v>
      </c>
      <c r="B99" s="32" t="s">
        <v>7727</v>
      </c>
      <c r="C99" s="44">
        <v>651114535</v>
      </c>
      <c r="D99" s="11" t="s">
        <v>72</v>
      </c>
      <c r="E99" s="11" t="s">
        <v>711</v>
      </c>
      <c r="F99" s="21" t="s">
        <v>712</v>
      </c>
      <c r="G99" s="21" t="s">
        <v>713</v>
      </c>
      <c r="H99" s="21" t="s">
        <v>5812</v>
      </c>
      <c r="I99" s="11" t="s">
        <v>714</v>
      </c>
      <c r="J99" s="11" t="s">
        <v>715</v>
      </c>
      <c r="K99" s="11" t="s">
        <v>5813</v>
      </c>
      <c r="L99" s="11" t="s">
        <v>717</v>
      </c>
      <c r="M99" s="13" t="s">
        <v>198</v>
      </c>
      <c r="N99" s="22" t="s">
        <v>430</v>
      </c>
      <c r="O99" s="22" t="s">
        <v>718</v>
      </c>
      <c r="P99" s="23" t="s">
        <v>716</v>
      </c>
      <c r="Q99" s="22"/>
      <c r="R99" s="23" t="s">
        <v>368</v>
      </c>
      <c r="S99" s="23" t="s">
        <v>719</v>
      </c>
      <c r="T99" s="24">
        <v>42349</v>
      </c>
      <c r="U99" s="22">
        <v>7588</v>
      </c>
      <c r="V99" s="12"/>
      <c r="W99" s="13"/>
      <c r="X99" s="12"/>
      <c r="Y99" s="12"/>
      <c r="Z99" s="12"/>
      <c r="AA99" s="11"/>
      <c r="AB99" s="8"/>
      <c r="AC99" s="8"/>
      <c r="AD99" s="8"/>
      <c r="AE99" s="8"/>
      <c r="AF99" s="8"/>
      <c r="AG99" s="8"/>
    </row>
    <row r="100" spans="1:33" ht="12.75" hidden="1" customHeight="1" x14ac:dyDescent="0.2">
      <c r="A100" s="22">
        <v>7314</v>
      </c>
      <c r="B100" s="32" t="s">
        <v>7728</v>
      </c>
      <c r="C100" s="44">
        <v>653776500</v>
      </c>
      <c r="D100" s="11" t="s">
        <v>72</v>
      </c>
      <c r="E100" s="11" t="s">
        <v>720</v>
      </c>
      <c r="F100" s="21" t="s">
        <v>721</v>
      </c>
      <c r="G100" s="21" t="s">
        <v>722</v>
      </c>
      <c r="H100" s="21" t="s">
        <v>723</v>
      </c>
      <c r="I100" s="11" t="s">
        <v>724</v>
      </c>
      <c r="J100" s="11" t="s">
        <v>725</v>
      </c>
      <c r="K100" s="11" t="s">
        <v>726</v>
      </c>
      <c r="L100" s="11" t="s">
        <v>727</v>
      </c>
      <c r="M100" s="13" t="s">
        <v>309</v>
      </c>
      <c r="N100" s="22" t="s">
        <v>522</v>
      </c>
      <c r="O100" s="22" t="s">
        <v>728</v>
      </c>
      <c r="P100" s="23"/>
      <c r="Q100" s="22"/>
      <c r="R100" s="23" t="s">
        <v>368</v>
      </c>
      <c r="S100" s="23" t="s">
        <v>729</v>
      </c>
      <c r="T100" s="24">
        <v>38799</v>
      </c>
      <c r="U100" s="22">
        <v>7314</v>
      </c>
      <c r="V100" s="12"/>
      <c r="W100" s="13"/>
      <c r="X100" s="12"/>
      <c r="Y100" s="12"/>
      <c r="Z100" s="12"/>
      <c r="AA100" s="11"/>
      <c r="AB100" s="8"/>
      <c r="AC100" s="8"/>
      <c r="AD100" s="8"/>
      <c r="AE100" s="8"/>
      <c r="AF100" s="8"/>
      <c r="AG100" s="8"/>
    </row>
    <row r="101" spans="1:33" ht="12.75" hidden="1" customHeight="1" x14ac:dyDescent="0.2">
      <c r="A101" s="22">
        <v>6830</v>
      </c>
      <c r="B101" s="32" t="s">
        <v>7729</v>
      </c>
      <c r="C101" s="44">
        <v>717449002</v>
      </c>
      <c r="D101" s="11" t="s">
        <v>72</v>
      </c>
      <c r="E101" s="11" t="s">
        <v>730</v>
      </c>
      <c r="F101" s="21" t="s">
        <v>7730</v>
      </c>
      <c r="G101" s="21" t="s">
        <v>731</v>
      </c>
      <c r="H101" s="21" t="s">
        <v>7731</v>
      </c>
      <c r="I101" s="11" t="s">
        <v>732</v>
      </c>
      <c r="J101" s="11" t="s">
        <v>7732</v>
      </c>
      <c r="K101" s="11" t="s">
        <v>733</v>
      </c>
      <c r="L101" s="11" t="s">
        <v>734</v>
      </c>
      <c r="M101" s="13" t="s">
        <v>198</v>
      </c>
      <c r="N101" s="22" t="s">
        <v>430</v>
      </c>
      <c r="O101" s="22" t="s">
        <v>5550</v>
      </c>
      <c r="P101" s="40" t="s">
        <v>5551</v>
      </c>
      <c r="Q101" s="22"/>
      <c r="R101" s="23" t="s">
        <v>368</v>
      </c>
      <c r="S101" s="23" t="s">
        <v>7733</v>
      </c>
      <c r="T101" s="24">
        <v>37970</v>
      </c>
      <c r="U101" s="22">
        <v>6830</v>
      </c>
      <c r="V101" s="36"/>
      <c r="W101" s="37"/>
      <c r="X101" s="36"/>
      <c r="Y101" s="36"/>
      <c r="Z101" s="36"/>
      <c r="AA101" s="27"/>
      <c r="AB101" s="8"/>
      <c r="AC101" s="8"/>
      <c r="AD101" s="8"/>
      <c r="AE101" s="8"/>
      <c r="AF101" s="8"/>
      <c r="AG101" s="8"/>
    </row>
    <row r="102" spans="1:33" ht="12.75" hidden="1" customHeight="1" x14ac:dyDescent="0.2">
      <c r="A102" s="22">
        <v>6570</v>
      </c>
      <c r="B102" s="32" t="s">
        <v>7734</v>
      </c>
      <c r="C102" s="44">
        <v>717150007</v>
      </c>
      <c r="D102" s="11" t="s">
        <v>72</v>
      </c>
      <c r="E102" s="11" t="s">
        <v>735</v>
      </c>
      <c r="F102" s="21" t="s">
        <v>7735</v>
      </c>
      <c r="G102" s="21" t="s">
        <v>736</v>
      </c>
      <c r="H102" s="21" t="s">
        <v>7736</v>
      </c>
      <c r="I102" s="11" t="s">
        <v>737</v>
      </c>
      <c r="J102" s="11" t="s">
        <v>5562</v>
      </c>
      <c r="K102" s="11" t="s">
        <v>7737</v>
      </c>
      <c r="L102" s="11" t="s">
        <v>738</v>
      </c>
      <c r="M102" s="13" t="s">
        <v>47</v>
      </c>
      <c r="N102" s="22" t="s">
        <v>739</v>
      </c>
      <c r="O102" s="22" t="s">
        <v>5563</v>
      </c>
      <c r="P102" s="23"/>
      <c r="Q102" s="22"/>
      <c r="R102" s="23" t="s">
        <v>368</v>
      </c>
      <c r="S102" s="23" t="s">
        <v>7738</v>
      </c>
      <c r="T102" s="24">
        <v>37970</v>
      </c>
      <c r="U102" s="22">
        <v>6570</v>
      </c>
      <c r="V102" s="36"/>
      <c r="W102" s="37"/>
      <c r="X102" s="36"/>
      <c r="Y102" s="36"/>
      <c r="Z102" s="36"/>
      <c r="AA102" s="27" t="s">
        <v>7246</v>
      </c>
      <c r="AB102" s="8"/>
      <c r="AC102" s="8"/>
      <c r="AD102" s="8"/>
      <c r="AE102" s="8"/>
      <c r="AF102" s="8"/>
      <c r="AG102" s="8" t="s">
        <v>7247</v>
      </c>
    </row>
    <row r="103" spans="1:33" ht="12.75" hidden="1" customHeight="1" x14ac:dyDescent="0.2">
      <c r="A103" s="22">
        <v>7654</v>
      </c>
      <c r="B103" s="32" t="s">
        <v>7739</v>
      </c>
      <c r="C103" s="44">
        <v>651578310</v>
      </c>
      <c r="D103" s="11" t="s">
        <v>72</v>
      </c>
      <c r="E103" s="11" t="s">
        <v>7740</v>
      </c>
      <c r="F103" s="21" t="s">
        <v>7741</v>
      </c>
      <c r="G103" s="21" t="s">
        <v>740</v>
      </c>
      <c r="H103" s="21" t="s">
        <v>7742</v>
      </c>
      <c r="I103" s="11" t="s">
        <v>6405</v>
      </c>
      <c r="J103" s="11" t="s">
        <v>7743</v>
      </c>
      <c r="K103" s="11" t="s">
        <v>742</v>
      </c>
      <c r="L103" s="11" t="s">
        <v>6404</v>
      </c>
      <c r="M103" s="13" t="s">
        <v>544</v>
      </c>
      <c r="N103" s="22" t="s">
        <v>743</v>
      </c>
      <c r="O103" s="22" t="s">
        <v>744</v>
      </c>
      <c r="P103" s="23" t="s">
        <v>745</v>
      </c>
      <c r="Q103" s="22"/>
      <c r="R103" s="23" t="s">
        <v>607</v>
      </c>
      <c r="S103" s="23" t="s">
        <v>7221</v>
      </c>
      <c r="T103" s="24">
        <v>43343</v>
      </c>
      <c r="U103" s="22">
        <v>7654</v>
      </c>
      <c r="V103" s="36"/>
      <c r="W103" s="37"/>
      <c r="X103" s="36"/>
      <c r="Y103" s="36"/>
      <c r="Z103" s="36"/>
      <c r="AA103" s="27"/>
      <c r="AB103" s="8"/>
      <c r="AC103" s="8"/>
      <c r="AD103" s="8"/>
      <c r="AE103" s="8"/>
      <c r="AF103" s="8"/>
      <c r="AG103" s="8"/>
    </row>
    <row r="104" spans="1:33" ht="12.75" hidden="1" customHeight="1" x14ac:dyDescent="0.2">
      <c r="A104" s="22">
        <v>7686</v>
      </c>
      <c r="B104" s="32" t="s">
        <v>7744</v>
      </c>
      <c r="C104" s="44">
        <v>651753546</v>
      </c>
      <c r="D104" s="11"/>
      <c r="E104" s="11" t="s">
        <v>7248</v>
      </c>
      <c r="F104" s="21" t="s">
        <v>5776</v>
      </c>
      <c r="G104" s="21" t="s">
        <v>5777</v>
      </c>
      <c r="H104" s="21" t="s">
        <v>5778</v>
      </c>
      <c r="I104" s="11" t="s">
        <v>5628</v>
      </c>
      <c r="J104" s="11" t="s">
        <v>5779</v>
      </c>
      <c r="K104" s="11" t="s">
        <v>5780</v>
      </c>
      <c r="L104" s="11" t="s">
        <v>5781</v>
      </c>
      <c r="M104" s="13" t="s">
        <v>533</v>
      </c>
      <c r="N104" s="22" t="s">
        <v>2241</v>
      </c>
      <c r="O104" s="22" t="s">
        <v>5782</v>
      </c>
      <c r="P104" s="40" t="s">
        <v>5783</v>
      </c>
      <c r="Q104" s="22"/>
      <c r="R104" s="23">
        <v>93401</v>
      </c>
      <c r="S104" s="23" t="s">
        <v>5634</v>
      </c>
      <c r="T104" s="24">
        <v>43707</v>
      </c>
      <c r="U104" s="22">
        <v>7686</v>
      </c>
      <c r="V104" s="12"/>
      <c r="W104" s="13"/>
      <c r="X104" s="12"/>
      <c r="Y104" s="12"/>
      <c r="Z104" s="12"/>
      <c r="AA104" s="11"/>
      <c r="AB104" s="8"/>
      <c r="AC104" s="8"/>
      <c r="AD104" s="8"/>
      <c r="AE104" s="8"/>
      <c r="AF104" s="8"/>
      <c r="AG104" s="8"/>
    </row>
    <row r="105" spans="1:33" ht="12.75" hidden="1" customHeight="1" x14ac:dyDescent="0.2">
      <c r="A105" s="22">
        <v>7617</v>
      </c>
      <c r="B105" s="32" t="s">
        <v>7745</v>
      </c>
      <c r="C105" s="44">
        <v>651018196</v>
      </c>
      <c r="D105" s="21" t="s">
        <v>72</v>
      </c>
      <c r="E105" s="11" t="s">
        <v>747</v>
      </c>
      <c r="F105" s="21" t="s">
        <v>748</v>
      </c>
      <c r="G105" s="21" t="s">
        <v>749</v>
      </c>
      <c r="H105" s="21" t="s">
        <v>750</v>
      </c>
      <c r="I105" s="11" t="s">
        <v>714</v>
      </c>
      <c r="J105" s="11" t="s">
        <v>751</v>
      </c>
      <c r="K105" s="11" t="s">
        <v>752</v>
      </c>
      <c r="L105" s="11" t="s">
        <v>753</v>
      </c>
      <c r="M105" s="13" t="s">
        <v>5341</v>
      </c>
      <c r="N105" s="22" t="s">
        <v>58</v>
      </c>
      <c r="O105" s="22" t="s">
        <v>754</v>
      </c>
      <c r="P105" s="23" t="s">
        <v>755</v>
      </c>
      <c r="Q105" s="22"/>
      <c r="R105" s="22" t="s">
        <v>368</v>
      </c>
      <c r="S105" s="23" t="s">
        <v>420</v>
      </c>
      <c r="T105" s="24">
        <v>42626</v>
      </c>
      <c r="U105" s="22">
        <v>7617</v>
      </c>
      <c r="V105" s="12"/>
      <c r="W105" s="13"/>
      <c r="X105" s="12"/>
      <c r="Y105" s="12"/>
      <c r="Z105" s="12"/>
      <c r="AA105" s="11"/>
      <c r="AB105" s="8"/>
      <c r="AC105" s="8"/>
      <c r="AD105" s="8"/>
      <c r="AE105" s="8"/>
      <c r="AF105" s="8"/>
      <c r="AG105" s="8"/>
    </row>
    <row r="106" spans="1:33" ht="12.75" hidden="1" customHeight="1" x14ac:dyDescent="0.2">
      <c r="A106" s="22">
        <v>6980</v>
      </c>
      <c r="B106" s="32" t="s">
        <v>7746</v>
      </c>
      <c r="C106" s="44">
        <v>735342002</v>
      </c>
      <c r="D106" s="11" t="s">
        <v>72</v>
      </c>
      <c r="E106" s="11" t="s">
        <v>756</v>
      </c>
      <c r="F106" s="21" t="s">
        <v>757</v>
      </c>
      <c r="G106" s="21" t="s">
        <v>758</v>
      </c>
      <c r="H106" s="21" t="s">
        <v>759</v>
      </c>
      <c r="I106" s="11" t="s">
        <v>760</v>
      </c>
      <c r="J106" s="11" t="s">
        <v>761</v>
      </c>
      <c r="K106" s="11" t="s">
        <v>762</v>
      </c>
      <c r="L106" s="11" t="s">
        <v>764</v>
      </c>
      <c r="M106" s="13" t="s">
        <v>5386</v>
      </c>
      <c r="N106" s="22" t="s">
        <v>765</v>
      </c>
      <c r="O106" s="22"/>
      <c r="P106" s="23" t="s">
        <v>763</v>
      </c>
      <c r="Q106" s="22"/>
      <c r="R106" s="23" t="s">
        <v>45</v>
      </c>
      <c r="S106" s="23" t="s">
        <v>431</v>
      </c>
      <c r="T106" s="24">
        <v>37970</v>
      </c>
      <c r="U106" s="22">
        <v>6980</v>
      </c>
      <c r="V106" s="12"/>
      <c r="W106" s="13"/>
      <c r="X106" s="12"/>
      <c r="Y106" s="12"/>
      <c r="Z106" s="12"/>
      <c r="AA106" s="11"/>
      <c r="AB106" s="8"/>
      <c r="AC106" s="8"/>
      <c r="AD106" s="8"/>
      <c r="AE106" s="8"/>
      <c r="AF106" s="8"/>
      <c r="AG106" s="8"/>
    </row>
    <row r="107" spans="1:33" ht="12.75" hidden="1" customHeight="1" x14ac:dyDescent="0.2">
      <c r="A107" s="22">
        <v>7156</v>
      </c>
      <c r="B107" s="32" t="s">
        <v>7747</v>
      </c>
      <c r="C107" s="44">
        <v>652919804</v>
      </c>
      <c r="D107" s="11" t="s">
        <v>49</v>
      </c>
      <c r="E107" s="11" t="s">
        <v>766</v>
      </c>
      <c r="F107" s="21" t="s">
        <v>767</v>
      </c>
      <c r="G107" s="21" t="s">
        <v>768</v>
      </c>
      <c r="H107" s="21" t="s">
        <v>769</v>
      </c>
      <c r="I107" s="11" t="s">
        <v>611</v>
      </c>
      <c r="J107" s="23" t="s">
        <v>770</v>
      </c>
      <c r="K107" s="11" t="s">
        <v>771</v>
      </c>
      <c r="L107" s="11" t="s">
        <v>772</v>
      </c>
      <c r="M107" s="13" t="s">
        <v>773</v>
      </c>
      <c r="N107" s="22" t="s">
        <v>774</v>
      </c>
      <c r="O107" s="22"/>
      <c r="P107" s="23"/>
      <c r="Q107" s="22"/>
      <c r="R107" s="23" t="s">
        <v>83</v>
      </c>
      <c r="S107" s="23" t="s">
        <v>775</v>
      </c>
      <c r="T107" s="24">
        <v>38384</v>
      </c>
      <c r="U107" s="22">
        <v>7156</v>
      </c>
      <c r="V107" s="12"/>
      <c r="W107" s="13"/>
      <c r="X107" s="12"/>
      <c r="Y107" s="12"/>
      <c r="Z107" s="12"/>
      <c r="AA107" s="11"/>
      <c r="AB107" s="8"/>
      <c r="AC107" s="8"/>
      <c r="AD107" s="8"/>
      <c r="AE107" s="8"/>
      <c r="AF107" s="8"/>
      <c r="AG107" s="8"/>
    </row>
    <row r="108" spans="1:33" ht="12.75" hidden="1" customHeight="1" x14ac:dyDescent="0.2">
      <c r="A108" s="22">
        <v>6903</v>
      </c>
      <c r="B108" s="32" t="s">
        <v>7748</v>
      </c>
      <c r="C108" s="44">
        <v>725997000</v>
      </c>
      <c r="D108" s="11" t="s">
        <v>72</v>
      </c>
      <c r="E108" s="11" t="s">
        <v>776</v>
      </c>
      <c r="F108" s="21" t="s">
        <v>7411</v>
      </c>
      <c r="G108" s="21" t="s">
        <v>777</v>
      </c>
      <c r="H108" s="21" t="s">
        <v>6746</v>
      </c>
      <c r="I108" s="11" t="s">
        <v>123</v>
      </c>
      <c r="J108" s="11" t="s">
        <v>6747</v>
      </c>
      <c r="K108" s="11" t="s">
        <v>778</v>
      </c>
      <c r="L108" s="11" t="s">
        <v>779</v>
      </c>
      <c r="M108" s="13" t="s">
        <v>780</v>
      </c>
      <c r="N108" s="22" t="s">
        <v>781</v>
      </c>
      <c r="O108" s="22"/>
      <c r="P108" s="23"/>
      <c r="Q108" s="22"/>
      <c r="R108" s="23" t="s">
        <v>368</v>
      </c>
      <c r="S108" s="23" t="s">
        <v>6748</v>
      </c>
      <c r="T108" s="24">
        <v>37970</v>
      </c>
      <c r="U108" s="22">
        <v>6903</v>
      </c>
      <c r="V108" s="12"/>
      <c r="W108" s="13"/>
      <c r="X108" s="12"/>
      <c r="Y108" s="12"/>
      <c r="Z108" s="12"/>
      <c r="AA108" s="11"/>
      <c r="AB108" s="8"/>
      <c r="AC108" s="8"/>
      <c r="AD108" s="8"/>
      <c r="AE108" s="8"/>
      <c r="AF108" s="8"/>
      <c r="AG108" s="8"/>
    </row>
    <row r="109" spans="1:33" ht="12.75" hidden="1" customHeight="1" x14ac:dyDescent="0.2">
      <c r="A109" s="22">
        <v>6899</v>
      </c>
      <c r="B109" s="32" t="s">
        <v>7749</v>
      </c>
      <c r="C109" s="44">
        <v>719365000</v>
      </c>
      <c r="D109" s="11" t="s">
        <v>72</v>
      </c>
      <c r="E109" s="11" t="s">
        <v>782</v>
      </c>
      <c r="F109" s="21" t="s">
        <v>7750</v>
      </c>
      <c r="G109" s="21" t="s">
        <v>783</v>
      </c>
      <c r="H109" s="21" t="s">
        <v>7751</v>
      </c>
      <c r="I109" s="11" t="s">
        <v>784</v>
      </c>
      <c r="J109" s="11" t="s">
        <v>7752</v>
      </c>
      <c r="K109" s="11" t="s">
        <v>5862</v>
      </c>
      <c r="L109" s="11" t="s">
        <v>785</v>
      </c>
      <c r="M109" s="13" t="s">
        <v>47</v>
      </c>
      <c r="N109" s="22" t="s">
        <v>786</v>
      </c>
      <c r="O109" s="22" t="s">
        <v>5863</v>
      </c>
      <c r="P109" s="40" t="s">
        <v>5864</v>
      </c>
      <c r="Q109" s="22"/>
      <c r="R109" s="23" t="s">
        <v>368</v>
      </c>
      <c r="S109" s="23" t="s">
        <v>7753</v>
      </c>
      <c r="T109" s="24">
        <v>37970</v>
      </c>
      <c r="U109" s="22">
        <v>6899</v>
      </c>
      <c r="V109" s="12"/>
      <c r="W109" s="13"/>
      <c r="X109" s="12"/>
      <c r="Y109" s="12"/>
      <c r="Z109" s="12"/>
      <c r="AA109" s="11"/>
      <c r="AB109" s="8"/>
      <c r="AC109" s="8"/>
      <c r="AD109" s="8"/>
      <c r="AE109" s="8"/>
      <c r="AF109" s="8"/>
      <c r="AG109" s="8"/>
    </row>
    <row r="110" spans="1:33" ht="12.75" hidden="1" customHeight="1" x14ac:dyDescent="0.2">
      <c r="A110" s="22">
        <v>6926</v>
      </c>
      <c r="B110" s="32" t="s">
        <v>7754</v>
      </c>
      <c r="C110" s="44">
        <v>725129009</v>
      </c>
      <c r="D110" s="11" t="s">
        <v>72</v>
      </c>
      <c r="E110" s="11" t="s">
        <v>787</v>
      </c>
      <c r="F110" s="21" t="s">
        <v>7755</v>
      </c>
      <c r="G110" s="21" t="s">
        <v>788</v>
      </c>
      <c r="H110" s="21" t="s">
        <v>7756</v>
      </c>
      <c r="I110" s="11" t="s">
        <v>123</v>
      </c>
      <c r="J110" s="11" t="s">
        <v>7757</v>
      </c>
      <c r="K110" s="11" t="s">
        <v>789</v>
      </c>
      <c r="L110" s="11" t="s">
        <v>790</v>
      </c>
      <c r="M110" s="13" t="s">
        <v>5345</v>
      </c>
      <c r="N110" s="22" t="s">
        <v>551</v>
      </c>
      <c r="O110" s="22" t="s">
        <v>5408</v>
      </c>
      <c r="P110" s="23" t="s">
        <v>5409</v>
      </c>
      <c r="Q110" s="22"/>
      <c r="R110" s="23" t="s">
        <v>368</v>
      </c>
      <c r="S110" s="23" t="s">
        <v>7758</v>
      </c>
      <c r="T110" s="24">
        <v>37970</v>
      </c>
      <c r="U110" s="22">
        <v>6926</v>
      </c>
      <c r="V110" s="36"/>
      <c r="W110" s="37"/>
      <c r="X110" s="36"/>
      <c r="Y110" s="36"/>
      <c r="Z110" s="36"/>
      <c r="AA110" s="27"/>
      <c r="AB110" s="8"/>
      <c r="AC110" s="8"/>
      <c r="AD110" s="8"/>
      <c r="AE110" s="8"/>
      <c r="AF110" s="8"/>
      <c r="AG110" s="8"/>
    </row>
    <row r="111" spans="1:33" ht="12.75" hidden="1" customHeight="1" x14ac:dyDescent="0.2">
      <c r="A111" s="22">
        <v>7718</v>
      </c>
      <c r="B111" s="32" t="s">
        <v>7759</v>
      </c>
      <c r="C111" s="44">
        <v>651460891</v>
      </c>
      <c r="D111" s="11"/>
      <c r="E111" s="11" t="s">
        <v>7249</v>
      </c>
      <c r="F111" s="21" t="s">
        <v>6271</v>
      </c>
      <c r="G111" s="21" t="s">
        <v>6270</v>
      </c>
      <c r="H111" s="21" t="s">
        <v>6272</v>
      </c>
      <c r="I111" s="11" t="s">
        <v>1287</v>
      </c>
      <c r="J111" s="11" t="s">
        <v>6273</v>
      </c>
      <c r="K111" s="11" t="s">
        <v>6274</v>
      </c>
      <c r="L111" s="11" t="s">
        <v>6275</v>
      </c>
      <c r="M111" s="13" t="s">
        <v>47</v>
      </c>
      <c r="N111" s="22" t="s">
        <v>3357</v>
      </c>
      <c r="O111" s="22" t="s">
        <v>6276</v>
      </c>
      <c r="P111" s="40" t="s">
        <v>6277</v>
      </c>
      <c r="Q111" s="22"/>
      <c r="R111" s="23">
        <v>93401</v>
      </c>
      <c r="S111" s="23" t="s">
        <v>6278</v>
      </c>
      <c r="T111" s="24">
        <v>44119</v>
      </c>
      <c r="U111" s="22">
        <v>7718</v>
      </c>
      <c r="V111" s="12"/>
      <c r="W111" s="13"/>
      <c r="X111" s="12"/>
      <c r="Y111" s="12"/>
      <c r="Z111" s="12"/>
      <c r="AA111" s="11"/>
      <c r="AB111" s="8"/>
      <c r="AC111" s="8"/>
      <c r="AD111" s="8"/>
      <c r="AE111" s="8"/>
      <c r="AF111" s="8"/>
      <c r="AG111" s="8"/>
    </row>
    <row r="112" spans="1:33" ht="12.75" hidden="1" customHeight="1" x14ac:dyDescent="0.2">
      <c r="A112" s="22">
        <v>7161</v>
      </c>
      <c r="B112" s="32" t="s">
        <v>7760</v>
      </c>
      <c r="C112" s="44">
        <v>727861009</v>
      </c>
      <c r="D112" s="11" t="s">
        <v>72</v>
      </c>
      <c r="E112" s="11" t="s">
        <v>791</v>
      </c>
      <c r="F112" s="21" t="s">
        <v>792</v>
      </c>
      <c r="G112" s="21" t="s">
        <v>793</v>
      </c>
      <c r="H112" s="21" t="s">
        <v>794</v>
      </c>
      <c r="I112" s="11" t="s">
        <v>170</v>
      </c>
      <c r="J112" s="11" t="s">
        <v>795</v>
      </c>
      <c r="K112" s="11" t="s">
        <v>796</v>
      </c>
      <c r="L112" s="11" t="s">
        <v>797</v>
      </c>
      <c r="M112" s="13" t="s">
        <v>47</v>
      </c>
      <c r="N112" s="22" t="s">
        <v>799</v>
      </c>
      <c r="O112" s="22" t="s">
        <v>798</v>
      </c>
      <c r="P112" s="23"/>
      <c r="Q112" s="22"/>
      <c r="R112" s="23" t="s">
        <v>478</v>
      </c>
      <c r="S112" s="23" t="s">
        <v>800</v>
      </c>
      <c r="T112" s="24">
        <v>38443</v>
      </c>
      <c r="U112" s="22">
        <v>7161</v>
      </c>
      <c r="V112" s="12"/>
      <c r="W112" s="13"/>
      <c r="X112" s="12"/>
      <c r="Y112" s="12"/>
      <c r="Z112" s="12"/>
      <c r="AA112" s="11"/>
      <c r="AB112" s="8"/>
      <c r="AC112" s="8"/>
      <c r="AD112" s="8"/>
      <c r="AE112" s="8"/>
      <c r="AF112" s="8"/>
      <c r="AG112" s="8"/>
    </row>
    <row r="113" spans="1:33" ht="12.75" hidden="1" customHeight="1" x14ac:dyDescent="0.2">
      <c r="A113" s="22">
        <v>6932</v>
      </c>
      <c r="B113" s="32" t="s">
        <v>7761</v>
      </c>
      <c r="C113" s="44">
        <v>726414009</v>
      </c>
      <c r="D113" s="11" t="s">
        <v>72</v>
      </c>
      <c r="E113" s="11" t="s">
        <v>801</v>
      </c>
      <c r="F113" s="21" t="s">
        <v>802</v>
      </c>
      <c r="G113" s="21" t="s">
        <v>803</v>
      </c>
      <c r="H113" s="21" t="s">
        <v>804</v>
      </c>
      <c r="I113" s="11" t="s">
        <v>123</v>
      </c>
      <c r="J113" s="11" t="s">
        <v>805</v>
      </c>
      <c r="K113" s="11" t="s">
        <v>806</v>
      </c>
      <c r="L113" s="11" t="s">
        <v>807</v>
      </c>
      <c r="M113" s="13" t="s">
        <v>47</v>
      </c>
      <c r="N113" s="22" t="s">
        <v>809</v>
      </c>
      <c r="O113" s="22" t="s">
        <v>808</v>
      </c>
      <c r="P113" s="23"/>
      <c r="Q113" s="22"/>
      <c r="R113" s="23" t="s">
        <v>368</v>
      </c>
      <c r="S113" s="23" t="s">
        <v>810</v>
      </c>
      <c r="T113" s="24">
        <v>37970</v>
      </c>
      <c r="U113" s="22">
        <v>6932</v>
      </c>
      <c r="V113" s="12"/>
      <c r="W113" s="13"/>
      <c r="X113" s="12"/>
      <c r="Y113" s="12"/>
      <c r="Z113" s="12"/>
      <c r="AA113" s="11"/>
      <c r="AB113" s="8"/>
      <c r="AC113" s="8"/>
      <c r="AD113" s="8"/>
      <c r="AE113" s="8"/>
      <c r="AF113" s="8"/>
      <c r="AG113" s="8"/>
    </row>
    <row r="114" spans="1:33" ht="12.75" hidden="1" customHeight="1" x14ac:dyDescent="0.2">
      <c r="A114" s="22">
        <v>2260</v>
      </c>
      <c r="B114" s="32" t="s">
        <v>7762</v>
      </c>
      <c r="C114" s="44">
        <v>711620001</v>
      </c>
      <c r="D114" s="11" t="s">
        <v>72</v>
      </c>
      <c r="E114" s="11" t="s">
        <v>811</v>
      </c>
      <c r="F114" s="21" t="s">
        <v>7763</v>
      </c>
      <c r="G114" s="21" t="s">
        <v>812</v>
      </c>
      <c r="H114" s="21" t="s">
        <v>7764</v>
      </c>
      <c r="I114" s="11" t="s">
        <v>6082</v>
      </c>
      <c r="J114" s="11" t="s">
        <v>5792</v>
      </c>
      <c r="K114" s="11" t="s">
        <v>813</v>
      </c>
      <c r="L114" s="11" t="s">
        <v>814</v>
      </c>
      <c r="M114" s="13" t="s">
        <v>47</v>
      </c>
      <c r="N114" s="22" t="s">
        <v>582</v>
      </c>
      <c r="O114" s="22">
        <v>225589874</v>
      </c>
      <c r="P114" s="40" t="s">
        <v>5708</v>
      </c>
      <c r="Q114" s="22"/>
      <c r="R114" s="23">
        <v>93401</v>
      </c>
      <c r="S114" s="23" t="s">
        <v>7765</v>
      </c>
      <c r="T114" s="24">
        <v>37970</v>
      </c>
      <c r="U114" s="22">
        <v>2260</v>
      </c>
      <c r="V114" s="12"/>
      <c r="W114" s="13"/>
      <c r="X114" s="12"/>
      <c r="Y114" s="12"/>
      <c r="Z114" s="12"/>
      <c r="AA114" s="11"/>
      <c r="AB114" s="8"/>
      <c r="AC114" s="8"/>
      <c r="AD114" s="8"/>
      <c r="AE114" s="8"/>
      <c r="AF114" s="8"/>
      <c r="AG114" s="8"/>
    </row>
    <row r="115" spans="1:33" ht="12.75" hidden="1" customHeight="1" x14ac:dyDescent="0.2">
      <c r="A115" s="22">
        <v>7085</v>
      </c>
      <c r="B115" s="32" t="s">
        <v>7766</v>
      </c>
      <c r="C115" s="44">
        <v>730998007</v>
      </c>
      <c r="D115" s="11" t="s">
        <v>72</v>
      </c>
      <c r="E115" s="11" t="s">
        <v>815</v>
      </c>
      <c r="F115" s="21" t="s">
        <v>7767</v>
      </c>
      <c r="G115" s="21" t="s">
        <v>816</v>
      </c>
      <c r="H115" s="21" t="s">
        <v>7768</v>
      </c>
      <c r="I115" s="11" t="s">
        <v>709</v>
      </c>
      <c r="J115" s="11" t="s">
        <v>7769</v>
      </c>
      <c r="K115" s="11" t="s">
        <v>5703</v>
      </c>
      <c r="L115" s="11" t="s">
        <v>817</v>
      </c>
      <c r="M115" s="13" t="s">
        <v>47</v>
      </c>
      <c r="N115" s="22" t="s">
        <v>809</v>
      </c>
      <c r="O115" s="22" t="s">
        <v>818</v>
      </c>
      <c r="P115" s="23" t="s">
        <v>819</v>
      </c>
      <c r="Q115" s="22"/>
      <c r="R115" s="23" t="s">
        <v>368</v>
      </c>
      <c r="S115" s="23" t="s">
        <v>7770</v>
      </c>
      <c r="T115" s="24">
        <v>37970</v>
      </c>
      <c r="U115" s="22">
        <v>7085</v>
      </c>
      <c r="V115" s="12"/>
      <c r="W115" s="13"/>
      <c r="X115" s="12"/>
      <c r="Y115" s="12"/>
      <c r="Z115" s="12"/>
      <c r="AA115" s="11"/>
      <c r="AB115" s="8"/>
      <c r="AC115" s="8"/>
      <c r="AD115" s="8"/>
      <c r="AE115" s="8"/>
      <c r="AF115" s="8"/>
      <c r="AG115" s="8"/>
    </row>
    <row r="116" spans="1:33" ht="12.75" hidden="1" customHeight="1" x14ac:dyDescent="0.2">
      <c r="A116" s="22">
        <v>3500</v>
      </c>
      <c r="B116" s="32" t="s">
        <v>7771</v>
      </c>
      <c r="C116" s="44">
        <v>700230007</v>
      </c>
      <c r="D116" s="11" t="s">
        <v>72</v>
      </c>
      <c r="E116" s="11" t="s">
        <v>820</v>
      </c>
      <c r="F116" s="21" t="s">
        <v>821</v>
      </c>
      <c r="G116" s="21" t="s">
        <v>822</v>
      </c>
      <c r="H116" s="21" t="s">
        <v>823</v>
      </c>
      <c r="I116" s="11" t="s">
        <v>824</v>
      </c>
      <c r="J116" s="11" t="s">
        <v>825</v>
      </c>
      <c r="K116" s="11" t="s">
        <v>826</v>
      </c>
      <c r="L116" s="11" t="s">
        <v>828</v>
      </c>
      <c r="M116" s="13" t="s">
        <v>47</v>
      </c>
      <c r="N116" s="22" t="s">
        <v>630</v>
      </c>
      <c r="O116" s="22" t="s">
        <v>827</v>
      </c>
      <c r="P116" s="23" t="s">
        <v>829</v>
      </c>
      <c r="Q116" s="22"/>
      <c r="R116" s="23" t="s">
        <v>368</v>
      </c>
      <c r="S116" s="23" t="s">
        <v>830</v>
      </c>
      <c r="T116" s="24">
        <v>37970</v>
      </c>
      <c r="U116" s="22">
        <v>3500</v>
      </c>
      <c r="V116" s="12"/>
      <c r="W116" s="13"/>
      <c r="X116" s="12"/>
      <c r="Y116" s="12"/>
      <c r="Z116" s="12"/>
      <c r="AA116" s="11"/>
      <c r="AB116" s="8"/>
      <c r="AC116" s="8"/>
      <c r="AD116" s="8"/>
      <c r="AE116" s="8"/>
      <c r="AF116" s="8"/>
      <c r="AG116" s="8"/>
    </row>
    <row r="117" spans="1:33" ht="12.75" hidden="1" customHeight="1" x14ac:dyDescent="0.2">
      <c r="A117" s="22">
        <v>7638</v>
      </c>
      <c r="B117" s="32" t="s">
        <v>7772</v>
      </c>
      <c r="C117" s="44" t="s">
        <v>6412</v>
      </c>
      <c r="D117" s="11" t="s">
        <v>831</v>
      </c>
      <c r="E117" s="11" t="s">
        <v>832</v>
      </c>
      <c r="F117" s="21" t="s">
        <v>7773</v>
      </c>
      <c r="G117" s="21" t="s">
        <v>833</v>
      </c>
      <c r="H117" s="21" t="s">
        <v>7774</v>
      </c>
      <c r="I117" s="11" t="s">
        <v>834</v>
      </c>
      <c r="J117" s="11" t="s">
        <v>6357</v>
      </c>
      <c r="K117" s="11" t="s">
        <v>6358</v>
      </c>
      <c r="L117" s="11" t="s">
        <v>836</v>
      </c>
      <c r="M117" s="13" t="s">
        <v>5345</v>
      </c>
      <c r="N117" s="22" t="s">
        <v>838</v>
      </c>
      <c r="O117" s="22" t="s">
        <v>837</v>
      </c>
      <c r="P117" s="23" t="s">
        <v>835</v>
      </c>
      <c r="Q117" s="22"/>
      <c r="R117" s="23">
        <v>93401</v>
      </c>
      <c r="S117" s="23" t="s">
        <v>7775</v>
      </c>
      <c r="T117" s="24">
        <v>43014</v>
      </c>
      <c r="U117" s="22">
        <v>7638</v>
      </c>
      <c r="V117" s="36"/>
      <c r="W117" s="37"/>
      <c r="X117" s="36"/>
      <c r="Y117" s="36"/>
      <c r="Z117" s="36"/>
      <c r="AA117" s="27"/>
      <c r="AB117" s="8"/>
      <c r="AC117" s="8"/>
      <c r="AD117" s="8"/>
      <c r="AE117" s="8"/>
      <c r="AF117" s="8"/>
      <c r="AG117" s="8" t="s">
        <v>7230</v>
      </c>
    </row>
    <row r="118" spans="1:33" ht="12.75" hidden="1" customHeight="1" x14ac:dyDescent="0.2">
      <c r="A118" s="22">
        <v>7492</v>
      </c>
      <c r="B118" s="32" t="s">
        <v>7776</v>
      </c>
      <c r="C118" s="44">
        <v>650744136</v>
      </c>
      <c r="D118" s="11" t="s">
        <v>49</v>
      </c>
      <c r="E118" s="11" t="s">
        <v>839</v>
      </c>
      <c r="F118" s="21" t="s">
        <v>6287</v>
      </c>
      <c r="G118" s="21" t="s">
        <v>840</v>
      </c>
      <c r="H118" s="21" t="s">
        <v>6288</v>
      </c>
      <c r="I118" s="11" t="s">
        <v>6289</v>
      </c>
      <c r="J118" s="11" t="s">
        <v>6290</v>
      </c>
      <c r="K118" s="11" t="s">
        <v>5956</v>
      </c>
      <c r="L118" s="34" t="s">
        <v>5958</v>
      </c>
      <c r="M118" s="13" t="s">
        <v>5345</v>
      </c>
      <c r="N118" s="22" t="s">
        <v>841</v>
      </c>
      <c r="O118" s="22" t="s">
        <v>5426</v>
      </c>
      <c r="P118" s="40" t="s">
        <v>5957</v>
      </c>
      <c r="Q118" s="22"/>
      <c r="R118" s="23" t="s">
        <v>842</v>
      </c>
      <c r="S118" s="23" t="s">
        <v>6227</v>
      </c>
      <c r="T118" s="24">
        <v>41599</v>
      </c>
      <c r="U118" s="22">
        <v>7492</v>
      </c>
      <c r="V118" s="12"/>
      <c r="W118" s="13"/>
      <c r="X118" s="12"/>
      <c r="Y118" s="12"/>
      <c r="Z118" s="12"/>
      <c r="AA118" s="11"/>
      <c r="AB118" s="8"/>
      <c r="AC118" s="8"/>
      <c r="AD118" s="8"/>
      <c r="AE118" s="8"/>
      <c r="AF118" s="8"/>
      <c r="AG118" s="8" t="s">
        <v>7230</v>
      </c>
    </row>
    <row r="119" spans="1:33" ht="12.75" hidden="1" customHeight="1" x14ac:dyDescent="0.2">
      <c r="A119" s="22">
        <v>7650</v>
      </c>
      <c r="B119" s="32" t="s">
        <v>7777</v>
      </c>
      <c r="C119" s="44">
        <v>651589657</v>
      </c>
      <c r="D119" s="11" t="s">
        <v>843</v>
      </c>
      <c r="E119" s="11" t="s">
        <v>844</v>
      </c>
      <c r="F119" s="21" t="s">
        <v>7778</v>
      </c>
      <c r="G119" s="21" t="s">
        <v>845</v>
      </c>
      <c r="H119" s="21" t="s">
        <v>7779</v>
      </c>
      <c r="I119" s="11" t="s">
        <v>846</v>
      </c>
      <c r="J119" s="11" t="s">
        <v>6368</v>
      </c>
      <c r="K119" s="11" t="s">
        <v>7780</v>
      </c>
      <c r="L119" s="11" t="s">
        <v>6359</v>
      </c>
      <c r="M119" s="13" t="s">
        <v>47</v>
      </c>
      <c r="N119" s="22" t="s">
        <v>1293</v>
      </c>
      <c r="O119" s="22" t="s">
        <v>6360</v>
      </c>
      <c r="P119" s="40" t="s">
        <v>6361</v>
      </c>
      <c r="Q119" s="22"/>
      <c r="R119" s="23" t="s">
        <v>83</v>
      </c>
      <c r="S119" s="23" t="s">
        <v>7781</v>
      </c>
      <c r="T119" s="24">
        <v>43276</v>
      </c>
      <c r="U119" s="22">
        <v>7650</v>
      </c>
      <c r="V119" s="36"/>
      <c r="W119" s="37"/>
      <c r="X119" s="36"/>
      <c r="Y119" s="36"/>
      <c r="Z119" s="36"/>
      <c r="AA119" s="27"/>
      <c r="AB119" s="8"/>
      <c r="AC119" s="8"/>
      <c r="AD119" s="8"/>
      <c r="AE119" s="8"/>
      <c r="AF119" s="8"/>
      <c r="AG119" s="8"/>
    </row>
    <row r="120" spans="1:33" ht="12.75" hidden="1" customHeight="1" x14ac:dyDescent="0.2">
      <c r="A120" s="22">
        <v>7506</v>
      </c>
      <c r="B120" s="86" t="s">
        <v>7782</v>
      </c>
      <c r="C120" s="162">
        <v>650153464</v>
      </c>
      <c r="D120" s="11" t="s">
        <v>72</v>
      </c>
      <c r="E120" s="11" t="s">
        <v>5348</v>
      </c>
      <c r="F120" s="21" t="s">
        <v>5349</v>
      </c>
      <c r="G120" s="21" t="s">
        <v>3958</v>
      </c>
      <c r="H120" s="21" t="s">
        <v>5350</v>
      </c>
      <c r="I120" s="11" t="s">
        <v>5351</v>
      </c>
      <c r="J120" s="11" t="s">
        <v>5352</v>
      </c>
      <c r="K120" s="11" t="s">
        <v>5353</v>
      </c>
      <c r="L120" s="11" t="s">
        <v>5354</v>
      </c>
      <c r="M120" s="13" t="s">
        <v>47</v>
      </c>
      <c r="N120" s="22" t="s">
        <v>1281</v>
      </c>
      <c r="O120" s="22"/>
      <c r="P120" s="23"/>
      <c r="Q120" s="22"/>
      <c r="R120" s="23" t="s">
        <v>368</v>
      </c>
      <c r="S120" s="23" t="s">
        <v>5355</v>
      </c>
      <c r="T120" s="24">
        <v>41890</v>
      </c>
      <c r="U120" s="22">
        <v>7506</v>
      </c>
      <c r="V120" s="12"/>
      <c r="W120" s="13"/>
      <c r="X120" s="12"/>
      <c r="Y120" s="12"/>
      <c r="Z120" s="12"/>
      <c r="AA120" s="11"/>
      <c r="AB120" s="8"/>
      <c r="AC120" s="8"/>
      <c r="AD120" s="8"/>
      <c r="AE120" s="8"/>
      <c r="AF120" s="8"/>
      <c r="AG120" s="8"/>
    </row>
    <row r="121" spans="1:33" ht="12.75" hidden="1" customHeight="1" x14ac:dyDescent="0.2">
      <c r="A121" s="22">
        <v>7394</v>
      </c>
      <c r="B121" s="32" t="s">
        <v>7783</v>
      </c>
      <c r="C121" s="44">
        <v>718391008</v>
      </c>
      <c r="D121" s="11" t="s">
        <v>72</v>
      </c>
      <c r="E121" s="11" t="s">
        <v>847</v>
      </c>
      <c r="F121" s="21" t="s">
        <v>848</v>
      </c>
      <c r="G121" s="21" t="s">
        <v>849</v>
      </c>
      <c r="H121" s="21" t="s">
        <v>850</v>
      </c>
      <c r="I121" s="11" t="s">
        <v>851</v>
      </c>
      <c r="J121" s="11" t="s">
        <v>852</v>
      </c>
      <c r="K121" s="11" t="s">
        <v>853</v>
      </c>
      <c r="L121" s="11" t="s">
        <v>855</v>
      </c>
      <c r="M121" s="13" t="s">
        <v>47</v>
      </c>
      <c r="N121" s="22" t="s">
        <v>856</v>
      </c>
      <c r="O121" s="22"/>
      <c r="P121" s="23" t="s">
        <v>854</v>
      </c>
      <c r="Q121" s="22"/>
      <c r="R121" s="23" t="s">
        <v>368</v>
      </c>
      <c r="S121" s="23" t="s">
        <v>857</v>
      </c>
      <c r="T121" s="24">
        <v>39608</v>
      </c>
      <c r="U121" s="22">
        <v>7394</v>
      </c>
      <c r="V121" s="12"/>
      <c r="W121" s="13"/>
      <c r="X121" s="12"/>
      <c r="Y121" s="12"/>
      <c r="Z121" s="12"/>
      <c r="AA121" s="11"/>
      <c r="AB121" s="8"/>
      <c r="AC121" s="8"/>
      <c r="AD121" s="8"/>
      <c r="AE121" s="8"/>
      <c r="AF121" s="8"/>
      <c r="AG121" s="8"/>
    </row>
    <row r="122" spans="1:33" ht="12.75" hidden="1" customHeight="1" x14ac:dyDescent="0.2">
      <c r="A122" s="22">
        <v>2330</v>
      </c>
      <c r="B122" s="32" t="s">
        <v>7784</v>
      </c>
      <c r="C122" s="44">
        <v>713523003</v>
      </c>
      <c r="D122" s="11" t="s">
        <v>72</v>
      </c>
      <c r="E122" s="11" t="s">
        <v>858</v>
      </c>
      <c r="F122" s="21" t="s">
        <v>7785</v>
      </c>
      <c r="G122" s="21" t="s">
        <v>859</v>
      </c>
      <c r="H122" s="21" t="s">
        <v>6024</v>
      </c>
      <c r="I122" s="11" t="s">
        <v>784</v>
      </c>
      <c r="J122" s="11" t="s">
        <v>6025</v>
      </c>
      <c r="K122" s="11" t="s">
        <v>860</v>
      </c>
      <c r="L122" s="11" t="s">
        <v>6027</v>
      </c>
      <c r="M122" s="13" t="s">
        <v>5343</v>
      </c>
      <c r="N122" s="22" t="s">
        <v>861</v>
      </c>
      <c r="O122" s="22" t="s">
        <v>862</v>
      </c>
      <c r="P122" s="23" t="s">
        <v>6026</v>
      </c>
      <c r="Q122" s="22" t="s">
        <v>6028</v>
      </c>
      <c r="R122" s="22" t="s">
        <v>368</v>
      </c>
      <c r="S122" s="23" t="s">
        <v>7786</v>
      </c>
      <c r="T122" s="24">
        <v>37970</v>
      </c>
      <c r="U122" s="22">
        <v>2330</v>
      </c>
      <c r="V122" s="12"/>
      <c r="W122" s="13"/>
      <c r="X122" s="12"/>
      <c r="Y122" s="12"/>
      <c r="Z122" s="12"/>
      <c r="AA122" s="11" t="s">
        <v>7250</v>
      </c>
      <c r="AB122" s="8"/>
      <c r="AC122" s="8"/>
      <c r="AD122" s="8"/>
      <c r="AE122" s="8"/>
      <c r="AF122" s="8"/>
      <c r="AG122" s="8" t="s">
        <v>7251</v>
      </c>
    </row>
    <row r="123" spans="1:33" ht="12.75" hidden="1" customHeight="1" x14ac:dyDescent="0.2">
      <c r="A123" s="22">
        <v>7576</v>
      </c>
      <c r="B123" s="32" t="s">
        <v>7787</v>
      </c>
      <c r="C123" s="44">
        <v>653213700</v>
      </c>
      <c r="D123" s="11" t="s">
        <v>72</v>
      </c>
      <c r="E123" s="11" t="s">
        <v>863</v>
      </c>
      <c r="F123" s="21" t="s">
        <v>864</v>
      </c>
      <c r="G123" s="21" t="s">
        <v>865</v>
      </c>
      <c r="H123" s="21" t="s">
        <v>866</v>
      </c>
      <c r="I123" s="11" t="s">
        <v>867</v>
      </c>
      <c r="J123" s="11" t="s">
        <v>868</v>
      </c>
      <c r="K123" s="11" t="s">
        <v>869</v>
      </c>
      <c r="L123" s="11" t="s">
        <v>871</v>
      </c>
      <c r="M123" s="13" t="s">
        <v>5345</v>
      </c>
      <c r="N123" s="22" t="s">
        <v>873</v>
      </c>
      <c r="O123" s="22" t="s">
        <v>872</v>
      </c>
      <c r="P123" s="23" t="s">
        <v>870</v>
      </c>
      <c r="Q123" s="22"/>
      <c r="R123" s="23">
        <v>93401</v>
      </c>
      <c r="S123" s="23" t="s">
        <v>874</v>
      </c>
      <c r="T123" s="24">
        <v>42209</v>
      </c>
      <c r="U123" s="22">
        <v>7576</v>
      </c>
      <c r="V123" s="12"/>
      <c r="W123" s="13"/>
      <c r="X123" s="12"/>
      <c r="Y123" s="12"/>
      <c r="Z123" s="12"/>
      <c r="AA123" s="11"/>
      <c r="AB123" s="8"/>
      <c r="AC123" s="8"/>
      <c r="AD123" s="8"/>
      <c r="AE123" s="8"/>
      <c r="AF123" s="8"/>
      <c r="AG123" s="8"/>
    </row>
    <row r="124" spans="1:33" ht="12.75" hidden="1" customHeight="1" x14ac:dyDescent="0.2">
      <c r="A124" s="22">
        <v>6973</v>
      </c>
      <c r="B124" s="32" t="s">
        <v>7788</v>
      </c>
      <c r="C124" s="44">
        <v>727581006</v>
      </c>
      <c r="D124" s="11" t="s">
        <v>72</v>
      </c>
      <c r="E124" s="11" t="s">
        <v>875</v>
      </c>
      <c r="F124" s="21" t="s">
        <v>7789</v>
      </c>
      <c r="G124" s="21" t="s">
        <v>876</v>
      </c>
      <c r="H124" s="21" t="s">
        <v>7790</v>
      </c>
      <c r="I124" s="11" t="s">
        <v>877</v>
      </c>
      <c r="J124" s="11" t="s">
        <v>5706</v>
      </c>
      <c r="K124" s="11" t="s">
        <v>5707</v>
      </c>
      <c r="L124" s="11" t="s">
        <v>5929</v>
      </c>
      <c r="M124" s="13" t="s">
        <v>5345</v>
      </c>
      <c r="N124" s="22" t="s">
        <v>879</v>
      </c>
      <c r="O124" s="22" t="s">
        <v>878</v>
      </c>
      <c r="P124" s="23" t="s">
        <v>7791</v>
      </c>
      <c r="Q124" s="22"/>
      <c r="R124" s="23" t="s">
        <v>368</v>
      </c>
      <c r="S124" s="23" t="s">
        <v>7792</v>
      </c>
      <c r="T124" s="24">
        <v>37970</v>
      </c>
      <c r="U124" s="22">
        <v>6973</v>
      </c>
      <c r="V124" s="36"/>
      <c r="W124" s="37"/>
      <c r="X124" s="36"/>
      <c r="Y124" s="36"/>
      <c r="Z124" s="36"/>
      <c r="AA124" s="27"/>
      <c r="AB124" s="8"/>
      <c r="AC124" s="8"/>
      <c r="AD124" s="8"/>
      <c r="AE124" s="8"/>
      <c r="AF124" s="8"/>
      <c r="AG124" s="8" t="s">
        <v>7230</v>
      </c>
    </row>
    <row r="125" spans="1:33" ht="12.75" hidden="1" customHeight="1" x14ac:dyDescent="0.2">
      <c r="A125" s="22">
        <v>6580</v>
      </c>
      <c r="B125" s="32" t="s">
        <v>7793</v>
      </c>
      <c r="C125" s="44">
        <v>714523007</v>
      </c>
      <c r="D125" s="11" t="s">
        <v>72</v>
      </c>
      <c r="E125" s="11" t="s">
        <v>880</v>
      </c>
      <c r="F125" s="140" t="s">
        <v>7794</v>
      </c>
      <c r="G125" s="21" t="s">
        <v>881</v>
      </c>
      <c r="H125" s="21" t="s">
        <v>7795</v>
      </c>
      <c r="I125" s="11" t="s">
        <v>882</v>
      </c>
      <c r="J125" s="11" t="s">
        <v>5552</v>
      </c>
      <c r="K125" s="11" t="s">
        <v>883</v>
      </c>
      <c r="L125" s="11" t="s">
        <v>884</v>
      </c>
      <c r="M125" s="13" t="s">
        <v>47</v>
      </c>
      <c r="N125" s="22" t="s">
        <v>885</v>
      </c>
      <c r="O125" s="22" t="s">
        <v>5553</v>
      </c>
      <c r="P125" s="23" t="s">
        <v>5554</v>
      </c>
      <c r="Q125" s="22"/>
      <c r="R125" s="23">
        <v>93401</v>
      </c>
      <c r="S125" s="28" t="s">
        <v>7796</v>
      </c>
      <c r="T125" s="24">
        <v>37970</v>
      </c>
      <c r="U125" s="22">
        <v>6580</v>
      </c>
      <c r="V125" s="36"/>
      <c r="W125" s="37"/>
      <c r="X125" s="36"/>
      <c r="Y125" s="36"/>
      <c r="Z125" s="36"/>
      <c r="AA125" s="27"/>
      <c r="AB125" s="8"/>
      <c r="AC125" s="8"/>
      <c r="AD125" s="8"/>
      <c r="AE125" s="8"/>
      <c r="AF125" s="8"/>
      <c r="AG125" s="8"/>
    </row>
    <row r="126" spans="1:33" ht="12.75" hidden="1" customHeight="1" x14ac:dyDescent="0.2">
      <c r="A126" s="22">
        <v>7722</v>
      </c>
      <c r="B126" s="32" t="s">
        <v>7797</v>
      </c>
      <c r="C126" s="44" t="s">
        <v>7157</v>
      </c>
      <c r="D126" s="11"/>
      <c r="E126" s="11" t="s">
        <v>7252</v>
      </c>
      <c r="F126" s="21" t="s">
        <v>6749</v>
      </c>
      <c r="G126" s="21" t="s">
        <v>6750</v>
      </c>
      <c r="H126" s="21" t="s">
        <v>6751</v>
      </c>
      <c r="I126" s="11" t="s">
        <v>5628</v>
      </c>
      <c r="J126" s="11" t="s">
        <v>6752</v>
      </c>
      <c r="K126" s="11" t="s">
        <v>6753</v>
      </c>
      <c r="L126" s="11" t="s">
        <v>6754</v>
      </c>
      <c r="M126" s="13" t="s">
        <v>544</v>
      </c>
      <c r="N126" s="22" t="s">
        <v>704</v>
      </c>
      <c r="O126" s="22" t="s">
        <v>6755</v>
      </c>
      <c r="P126" s="40" t="s">
        <v>6756</v>
      </c>
      <c r="Q126" s="22"/>
      <c r="R126" s="23">
        <v>93401</v>
      </c>
      <c r="S126" s="28" t="s">
        <v>6757</v>
      </c>
      <c r="T126" s="24">
        <v>44186</v>
      </c>
      <c r="U126" s="22">
        <v>7722</v>
      </c>
      <c r="V126" s="12"/>
      <c r="W126" s="13"/>
      <c r="X126" s="12"/>
      <c r="Y126" s="12"/>
      <c r="Z126" s="12"/>
      <c r="AA126" s="11"/>
      <c r="AB126" s="8"/>
      <c r="AC126" s="8"/>
      <c r="AD126" s="8"/>
      <c r="AE126" s="8"/>
      <c r="AF126" s="8"/>
      <c r="AG126" s="8"/>
    </row>
    <row r="127" spans="1:33" ht="12.75" hidden="1" customHeight="1" x14ac:dyDescent="0.2">
      <c r="A127" s="22">
        <v>7262</v>
      </c>
      <c r="B127" s="32" t="s">
        <v>7798</v>
      </c>
      <c r="C127" s="44">
        <v>650944208</v>
      </c>
      <c r="D127" s="11" t="s">
        <v>72</v>
      </c>
      <c r="E127" s="11" t="s">
        <v>886</v>
      </c>
      <c r="F127" s="21" t="s">
        <v>887</v>
      </c>
      <c r="G127" s="21" t="s">
        <v>888</v>
      </c>
      <c r="H127" s="21" t="s">
        <v>889</v>
      </c>
      <c r="I127" s="11" t="s">
        <v>890</v>
      </c>
      <c r="J127" s="11" t="s">
        <v>891</v>
      </c>
      <c r="K127" s="11" t="s">
        <v>892</v>
      </c>
      <c r="L127" s="11" t="s">
        <v>893</v>
      </c>
      <c r="M127" s="13" t="s">
        <v>309</v>
      </c>
      <c r="N127" s="22" t="s">
        <v>894</v>
      </c>
      <c r="O127" s="22"/>
      <c r="P127" s="23"/>
      <c r="Q127" s="22"/>
      <c r="R127" s="23">
        <v>93401</v>
      </c>
      <c r="S127" s="23" t="s">
        <v>895</v>
      </c>
      <c r="T127" s="24">
        <v>38733</v>
      </c>
      <c r="U127" s="22">
        <v>7262</v>
      </c>
      <c r="V127" s="12"/>
      <c r="W127" s="13"/>
      <c r="X127" s="12"/>
      <c r="Y127" s="12"/>
      <c r="Z127" s="12"/>
      <c r="AA127" s="11"/>
      <c r="AB127" s="8"/>
      <c r="AC127" s="8"/>
      <c r="AD127" s="8"/>
      <c r="AE127" s="8"/>
      <c r="AF127" s="8"/>
      <c r="AG127" s="8"/>
    </row>
    <row r="128" spans="1:33" ht="12.75" hidden="1" customHeight="1" x14ac:dyDescent="0.2">
      <c r="A128" s="22">
        <v>7616</v>
      </c>
      <c r="B128" s="32" t="s">
        <v>7799</v>
      </c>
      <c r="C128" s="44">
        <v>650651170</v>
      </c>
      <c r="D128" s="11" t="s">
        <v>49</v>
      </c>
      <c r="E128" s="11" t="s">
        <v>896</v>
      </c>
      <c r="F128" s="21" t="s">
        <v>897</v>
      </c>
      <c r="G128" s="21" t="s">
        <v>898</v>
      </c>
      <c r="H128" s="21" t="s">
        <v>899</v>
      </c>
      <c r="I128" s="11" t="s">
        <v>414</v>
      </c>
      <c r="J128" s="11" t="s">
        <v>900</v>
      </c>
      <c r="K128" s="11" t="s">
        <v>901</v>
      </c>
      <c r="L128" s="11" t="s">
        <v>902</v>
      </c>
      <c r="M128" s="13" t="s">
        <v>47</v>
      </c>
      <c r="N128" s="22" t="s">
        <v>630</v>
      </c>
      <c r="O128" s="22">
        <v>954202602</v>
      </c>
      <c r="P128" s="23" t="s">
        <v>903</v>
      </c>
      <c r="Q128" s="22"/>
      <c r="R128" s="23" t="s">
        <v>45</v>
      </c>
      <c r="S128" s="23" t="s">
        <v>904</v>
      </c>
      <c r="T128" s="24">
        <v>42618</v>
      </c>
      <c r="U128" s="22">
        <v>7616</v>
      </c>
      <c r="V128" s="12" t="s">
        <v>291</v>
      </c>
      <c r="W128" s="13"/>
      <c r="X128" s="12"/>
      <c r="Y128" s="12"/>
      <c r="Z128" s="12"/>
      <c r="AA128" s="11"/>
      <c r="AB128" s="8"/>
      <c r="AC128" s="8"/>
      <c r="AD128" s="8"/>
      <c r="AE128" s="8"/>
      <c r="AF128" s="8"/>
      <c r="AG128" s="8"/>
    </row>
    <row r="129" spans="1:33" ht="12.75" hidden="1" customHeight="1" x14ac:dyDescent="0.2">
      <c r="A129" s="22">
        <v>7352</v>
      </c>
      <c r="B129" s="32" t="s">
        <v>7800</v>
      </c>
      <c r="C129" s="44">
        <v>657349402</v>
      </c>
      <c r="D129" s="11" t="s">
        <v>72</v>
      </c>
      <c r="E129" s="11" t="s">
        <v>905</v>
      </c>
      <c r="F129" s="21" t="s">
        <v>906</v>
      </c>
      <c r="G129" s="21" t="s">
        <v>907</v>
      </c>
      <c r="H129" s="21" t="s">
        <v>908</v>
      </c>
      <c r="I129" s="11" t="s">
        <v>636</v>
      </c>
      <c r="J129" s="11" t="s">
        <v>909</v>
      </c>
      <c r="K129" s="11" t="s">
        <v>910</v>
      </c>
      <c r="L129" s="12" t="s">
        <v>912</v>
      </c>
      <c r="M129" s="13" t="s">
        <v>47</v>
      </c>
      <c r="N129" s="22" t="s">
        <v>913</v>
      </c>
      <c r="O129" s="22"/>
      <c r="P129" s="23" t="s">
        <v>911</v>
      </c>
      <c r="Q129" s="22"/>
      <c r="R129" s="23" t="s">
        <v>368</v>
      </c>
      <c r="S129" s="23" t="s">
        <v>914</v>
      </c>
      <c r="T129" s="24">
        <v>39198</v>
      </c>
      <c r="U129" s="22">
        <v>7352</v>
      </c>
      <c r="V129" s="12"/>
      <c r="W129" s="13"/>
      <c r="X129" s="12"/>
      <c r="Y129" s="12"/>
      <c r="Z129" s="12"/>
      <c r="AA129" s="11"/>
      <c r="AB129" s="8"/>
      <c r="AC129" s="8"/>
      <c r="AD129" s="8"/>
      <c r="AE129" s="8"/>
      <c r="AF129" s="8"/>
      <c r="AG129" s="8"/>
    </row>
    <row r="130" spans="1:33" ht="12.75" hidden="1" customHeight="1" x14ac:dyDescent="0.2">
      <c r="A130" s="22">
        <v>7393</v>
      </c>
      <c r="B130" s="32" t="s">
        <v>7801</v>
      </c>
      <c r="C130" s="44">
        <v>654597200</v>
      </c>
      <c r="D130" s="11" t="s">
        <v>72</v>
      </c>
      <c r="E130" s="11" t="s">
        <v>915</v>
      </c>
      <c r="F130" s="21" t="s">
        <v>916</v>
      </c>
      <c r="G130" s="21" t="s">
        <v>917</v>
      </c>
      <c r="H130" s="21" t="s">
        <v>918</v>
      </c>
      <c r="I130" s="11" t="s">
        <v>919</v>
      </c>
      <c r="J130" s="11" t="s">
        <v>920</v>
      </c>
      <c r="K130" s="11" t="s">
        <v>921</v>
      </c>
      <c r="L130" s="11" t="s">
        <v>923</v>
      </c>
      <c r="M130" s="13" t="s">
        <v>47</v>
      </c>
      <c r="N130" s="22" t="s">
        <v>630</v>
      </c>
      <c r="O130" s="22" t="s">
        <v>924</v>
      </c>
      <c r="P130" s="23" t="s">
        <v>922</v>
      </c>
      <c r="Q130" s="22"/>
      <c r="R130" s="23" t="s">
        <v>368</v>
      </c>
      <c r="S130" s="23" t="s">
        <v>925</v>
      </c>
      <c r="T130" s="24">
        <v>39608</v>
      </c>
      <c r="U130" s="22">
        <v>7393</v>
      </c>
      <c r="V130" s="12"/>
      <c r="W130" s="13"/>
      <c r="X130" s="12"/>
      <c r="Y130" s="12"/>
      <c r="Z130" s="12"/>
      <c r="AA130" s="11"/>
      <c r="AB130" s="8"/>
      <c r="AC130" s="8"/>
      <c r="AD130" s="8"/>
      <c r="AE130" s="8"/>
      <c r="AF130" s="8"/>
      <c r="AG130" s="8"/>
    </row>
    <row r="131" spans="1:33" ht="12.75" hidden="1" customHeight="1" x14ac:dyDescent="0.2">
      <c r="A131" s="22">
        <v>6965</v>
      </c>
      <c r="B131" s="32" t="s">
        <v>7802</v>
      </c>
      <c r="C131" s="44">
        <v>722448006</v>
      </c>
      <c r="D131" s="11" t="s">
        <v>72</v>
      </c>
      <c r="E131" s="11" t="s">
        <v>926</v>
      </c>
      <c r="F131" s="21" t="s">
        <v>927</v>
      </c>
      <c r="G131" s="21" t="s">
        <v>928</v>
      </c>
      <c r="H131" s="21" t="s">
        <v>929</v>
      </c>
      <c r="I131" s="11" t="s">
        <v>930</v>
      </c>
      <c r="J131" s="11" t="s">
        <v>931</v>
      </c>
      <c r="K131" s="11" t="s">
        <v>932</v>
      </c>
      <c r="L131" s="11" t="s">
        <v>933</v>
      </c>
      <c r="M131" s="13" t="s">
        <v>47</v>
      </c>
      <c r="N131" s="22" t="s">
        <v>935</v>
      </c>
      <c r="O131" s="22" t="s">
        <v>934</v>
      </c>
      <c r="P131" s="23"/>
      <c r="Q131" s="22"/>
      <c r="R131" s="23" t="s">
        <v>45</v>
      </c>
      <c r="S131" s="23" t="s">
        <v>936</v>
      </c>
      <c r="T131" s="24">
        <v>37970</v>
      </c>
      <c r="U131" s="22">
        <v>6965</v>
      </c>
      <c r="V131" s="12"/>
      <c r="W131" s="13"/>
      <c r="X131" s="12"/>
      <c r="Y131" s="12"/>
      <c r="Z131" s="12"/>
      <c r="AA131" s="11"/>
      <c r="AB131" s="8"/>
      <c r="AC131" s="8"/>
      <c r="AD131" s="8"/>
      <c r="AE131" s="8"/>
      <c r="AF131" s="8"/>
      <c r="AG131" s="8"/>
    </row>
    <row r="132" spans="1:33" ht="12.75" hidden="1" customHeight="1" x14ac:dyDescent="0.2">
      <c r="A132" s="22">
        <v>2400</v>
      </c>
      <c r="B132" s="32" t="s">
        <v>7803</v>
      </c>
      <c r="C132" s="44">
        <v>700198006</v>
      </c>
      <c r="D132" s="11" t="s">
        <v>72</v>
      </c>
      <c r="E132" s="11" t="s">
        <v>937</v>
      </c>
      <c r="F132" s="21" t="s">
        <v>938</v>
      </c>
      <c r="G132" s="21" t="s">
        <v>939</v>
      </c>
      <c r="H132" s="21" t="s">
        <v>940</v>
      </c>
      <c r="I132" s="11" t="s">
        <v>941</v>
      </c>
      <c r="J132" s="11" t="s">
        <v>942</v>
      </c>
      <c r="K132" s="44" t="s">
        <v>943</v>
      </c>
      <c r="L132" s="11" t="s">
        <v>945</v>
      </c>
      <c r="M132" s="13" t="s">
        <v>47</v>
      </c>
      <c r="N132" s="22" t="s">
        <v>630</v>
      </c>
      <c r="O132" s="22" t="s">
        <v>946</v>
      </c>
      <c r="P132" s="23" t="s">
        <v>944</v>
      </c>
      <c r="Q132" s="22"/>
      <c r="R132" s="23">
        <v>93401</v>
      </c>
      <c r="S132" s="23" t="s">
        <v>947</v>
      </c>
      <c r="T132" s="24">
        <v>37970</v>
      </c>
      <c r="U132" s="22">
        <v>2400</v>
      </c>
      <c r="V132" s="12"/>
      <c r="W132" s="13"/>
      <c r="X132" s="12"/>
      <c r="Y132" s="12"/>
      <c r="Z132" s="12"/>
      <c r="AA132" s="11"/>
      <c r="AB132" s="8"/>
      <c r="AC132" s="8"/>
      <c r="AD132" s="8"/>
      <c r="AE132" s="8"/>
      <c r="AF132" s="8"/>
      <c r="AG132" s="8"/>
    </row>
    <row r="133" spans="1:33" ht="12.75" hidden="1" customHeight="1" x14ac:dyDescent="0.2">
      <c r="A133" s="22">
        <v>7471</v>
      </c>
      <c r="B133" s="32" t="s">
        <v>7804</v>
      </c>
      <c r="C133" s="44">
        <v>759442504</v>
      </c>
      <c r="D133" s="11" t="s">
        <v>72</v>
      </c>
      <c r="E133" s="11" t="s">
        <v>949</v>
      </c>
      <c r="F133" s="21" t="s">
        <v>7805</v>
      </c>
      <c r="G133" s="21" t="s">
        <v>948</v>
      </c>
      <c r="H133" s="21" t="s">
        <v>7806</v>
      </c>
      <c r="I133" s="11" t="s">
        <v>950</v>
      </c>
      <c r="J133" s="11" t="s">
        <v>7807</v>
      </c>
      <c r="K133" s="11" t="s">
        <v>951</v>
      </c>
      <c r="L133" s="11" t="s">
        <v>952</v>
      </c>
      <c r="M133" s="13" t="s">
        <v>47</v>
      </c>
      <c r="N133" s="22" t="s">
        <v>953</v>
      </c>
      <c r="O133" s="22" t="s">
        <v>7808</v>
      </c>
      <c r="P133" s="40" t="s">
        <v>7809</v>
      </c>
      <c r="Q133" s="22"/>
      <c r="R133" s="23" t="s">
        <v>368</v>
      </c>
      <c r="S133" s="23" t="s">
        <v>7810</v>
      </c>
      <c r="T133" s="24">
        <v>41323</v>
      </c>
      <c r="U133" s="22">
        <v>7471</v>
      </c>
      <c r="V133" s="12"/>
      <c r="W133" s="13"/>
      <c r="X133" s="12"/>
      <c r="Y133" s="12"/>
      <c r="Z133" s="12"/>
      <c r="AA133" s="11"/>
      <c r="AB133" s="8"/>
      <c r="AC133" s="8"/>
      <c r="AD133" s="8"/>
      <c r="AE133" s="8"/>
      <c r="AF133" s="8"/>
      <c r="AG133" s="8"/>
    </row>
    <row r="134" spans="1:33" ht="12.75" hidden="1" customHeight="1" x14ac:dyDescent="0.2">
      <c r="A134" s="22">
        <v>6510</v>
      </c>
      <c r="B134" s="32" t="s">
        <v>7811</v>
      </c>
      <c r="C134" s="44">
        <v>713707007</v>
      </c>
      <c r="D134" s="11" t="s">
        <v>72</v>
      </c>
      <c r="E134" s="11" t="s">
        <v>954</v>
      </c>
      <c r="F134" s="21" t="s">
        <v>955</v>
      </c>
      <c r="G134" s="21" t="s">
        <v>956</v>
      </c>
      <c r="H134" s="21" t="s">
        <v>957</v>
      </c>
      <c r="I134" s="11" t="s">
        <v>930</v>
      </c>
      <c r="J134" s="11" t="s">
        <v>958</v>
      </c>
      <c r="K134" s="11" t="s">
        <v>959</v>
      </c>
      <c r="L134" s="11" t="s">
        <v>960</v>
      </c>
      <c r="M134" s="13" t="s">
        <v>309</v>
      </c>
      <c r="N134" s="22" t="s">
        <v>961</v>
      </c>
      <c r="O134" s="22"/>
      <c r="P134" s="23"/>
      <c r="Q134" s="22"/>
      <c r="R134" s="23" t="s">
        <v>368</v>
      </c>
      <c r="S134" s="23" t="s">
        <v>962</v>
      </c>
      <c r="T134" s="24">
        <v>37970</v>
      </c>
      <c r="U134" s="22">
        <v>6510</v>
      </c>
      <c r="V134" s="12"/>
      <c r="W134" s="13"/>
      <c r="X134" s="12"/>
      <c r="Y134" s="12"/>
      <c r="Z134" s="12"/>
      <c r="AA134" s="11"/>
      <c r="AB134" s="8"/>
      <c r="AC134" s="8"/>
      <c r="AD134" s="8"/>
      <c r="AE134" s="8"/>
      <c r="AF134" s="8"/>
      <c r="AG134" s="8"/>
    </row>
    <row r="135" spans="1:33" ht="12.75" hidden="1" customHeight="1" x14ac:dyDescent="0.2">
      <c r="A135" s="22">
        <v>6968</v>
      </c>
      <c r="B135" s="32" t="s">
        <v>7812</v>
      </c>
      <c r="C135" s="163">
        <v>720434008</v>
      </c>
      <c r="D135" s="13" t="s">
        <v>72</v>
      </c>
      <c r="E135" s="13" t="s">
        <v>963</v>
      </c>
      <c r="F135" s="45" t="s">
        <v>7813</v>
      </c>
      <c r="G135" s="45" t="s">
        <v>964</v>
      </c>
      <c r="H135" s="45" t="s">
        <v>7814</v>
      </c>
      <c r="I135" s="13" t="s">
        <v>965</v>
      </c>
      <c r="J135" s="13" t="s">
        <v>5937</v>
      </c>
      <c r="K135" s="13" t="s">
        <v>6045</v>
      </c>
      <c r="L135" s="13" t="s">
        <v>7815</v>
      </c>
      <c r="M135" s="13" t="s">
        <v>5346</v>
      </c>
      <c r="N135" s="22" t="s">
        <v>7816</v>
      </c>
      <c r="O135" s="22">
        <v>956984100</v>
      </c>
      <c r="P135" s="22" t="s">
        <v>7817</v>
      </c>
      <c r="Q135" s="22"/>
      <c r="R135" s="22">
        <v>93401</v>
      </c>
      <c r="S135" s="22" t="s">
        <v>7818</v>
      </c>
      <c r="T135" s="24">
        <v>37970</v>
      </c>
      <c r="U135" s="22">
        <v>6968</v>
      </c>
      <c r="V135" s="141"/>
      <c r="W135" s="37"/>
      <c r="X135" s="141"/>
      <c r="Y135" s="141"/>
      <c r="Z135" s="141"/>
      <c r="AA135" s="37"/>
      <c r="AB135" s="8"/>
      <c r="AC135" s="8"/>
      <c r="AD135" s="8"/>
      <c r="AE135" s="8"/>
      <c r="AF135" s="8"/>
      <c r="AG135" s="8"/>
    </row>
    <row r="136" spans="1:33" ht="12.75" hidden="1" customHeight="1" x14ac:dyDescent="0.2">
      <c r="A136" s="22">
        <v>2450</v>
      </c>
      <c r="B136" s="32" t="s">
        <v>7819</v>
      </c>
      <c r="C136" s="44">
        <v>700028100</v>
      </c>
      <c r="D136" s="11" t="s">
        <v>49</v>
      </c>
      <c r="E136" s="11" t="s">
        <v>967</v>
      </c>
      <c r="F136" s="21" t="s">
        <v>7820</v>
      </c>
      <c r="G136" s="21" t="s">
        <v>968</v>
      </c>
      <c r="H136" s="21" t="s">
        <v>7821</v>
      </c>
      <c r="I136" s="11" t="s">
        <v>969</v>
      </c>
      <c r="J136" s="11" t="s">
        <v>6330</v>
      </c>
      <c r="K136" s="11" t="s">
        <v>7412</v>
      </c>
      <c r="L136" s="11" t="s">
        <v>970</v>
      </c>
      <c r="M136" s="13" t="s">
        <v>47</v>
      </c>
      <c r="N136" s="22" t="s">
        <v>630</v>
      </c>
      <c r="O136" s="22" t="s">
        <v>5796</v>
      </c>
      <c r="P136" s="23" t="s">
        <v>971</v>
      </c>
      <c r="Q136" s="22"/>
      <c r="R136" s="23">
        <v>93401</v>
      </c>
      <c r="S136" s="24" t="s">
        <v>7822</v>
      </c>
      <c r="T136" s="24">
        <v>37970</v>
      </c>
      <c r="U136" s="22">
        <v>2450</v>
      </c>
      <c r="V136" s="12"/>
      <c r="W136" s="13"/>
      <c r="X136" s="12"/>
      <c r="Y136" s="12"/>
      <c r="Z136" s="12"/>
      <c r="AA136" s="11"/>
      <c r="AB136" s="8"/>
      <c r="AC136" s="8"/>
      <c r="AD136" s="8"/>
      <c r="AE136" s="8"/>
      <c r="AF136" s="8"/>
      <c r="AG136" s="8"/>
    </row>
    <row r="137" spans="1:33" ht="12.75" hidden="1" customHeight="1" x14ac:dyDescent="0.2">
      <c r="A137" s="22">
        <v>6935</v>
      </c>
      <c r="B137" s="32" t="s">
        <v>7823</v>
      </c>
      <c r="C137" s="44">
        <v>725984006</v>
      </c>
      <c r="D137" s="11" t="s">
        <v>49</v>
      </c>
      <c r="E137" s="11" t="s">
        <v>972</v>
      </c>
      <c r="F137" s="21" t="s">
        <v>7824</v>
      </c>
      <c r="G137" s="21" t="s">
        <v>973</v>
      </c>
      <c r="H137" s="21" t="s">
        <v>7825</v>
      </c>
      <c r="I137" s="11" t="s">
        <v>969</v>
      </c>
      <c r="J137" s="11" t="s">
        <v>7826</v>
      </c>
      <c r="K137" s="11" t="s">
        <v>7827</v>
      </c>
      <c r="L137" s="11" t="s">
        <v>974</v>
      </c>
      <c r="M137" s="13" t="s">
        <v>47</v>
      </c>
      <c r="N137" s="22" t="s">
        <v>583</v>
      </c>
      <c r="O137" s="22" t="s">
        <v>7828</v>
      </c>
      <c r="P137" s="23" t="s">
        <v>7829</v>
      </c>
      <c r="Q137" s="22"/>
      <c r="R137" s="23">
        <v>93401</v>
      </c>
      <c r="S137" s="23" t="s">
        <v>5962</v>
      </c>
      <c r="T137" s="24">
        <v>37970</v>
      </c>
      <c r="U137" s="22">
        <v>6935</v>
      </c>
      <c r="V137" s="12"/>
      <c r="W137" s="13"/>
      <c r="X137" s="12"/>
      <c r="Y137" s="12"/>
      <c r="Z137" s="12"/>
      <c r="AA137" s="11"/>
      <c r="AB137" s="8"/>
      <c r="AC137" s="8"/>
      <c r="AD137" s="8"/>
      <c r="AE137" s="8"/>
      <c r="AF137" s="8"/>
      <c r="AG137" s="8"/>
    </row>
    <row r="138" spans="1:33" ht="12.75" hidden="1" customHeight="1" x14ac:dyDescent="0.2">
      <c r="A138" s="22">
        <v>6958</v>
      </c>
      <c r="B138" s="32" t="s">
        <v>7830</v>
      </c>
      <c r="C138" s="44">
        <v>714141007</v>
      </c>
      <c r="D138" s="11" t="s">
        <v>49</v>
      </c>
      <c r="E138" s="11" t="s">
        <v>975</v>
      </c>
      <c r="F138" s="21" t="s">
        <v>976</v>
      </c>
      <c r="G138" s="21" t="s">
        <v>977</v>
      </c>
      <c r="H138" s="21" t="s">
        <v>978</v>
      </c>
      <c r="I138" s="11" t="s">
        <v>969</v>
      </c>
      <c r="J138" s="11" t="s">
        <v>979</v>
      </c>
      <c r="K138" s="11" t="s">
        <v>980</v>
      </c>
      <c r="L138" s="11" t="s">
        <v>982</v>
      </c>
      <c r="M138" s="13" t="s">
        <v>47</v>
      </c>
      <c r="N138" s="22" t="s">
        <v>739</v>
      </c>
      <c r="O138" s="22" t="s">
        <v>983</v>
      </c>
      <c r="P138" s="23" t="s">
        <v>981</v>
      </c>
      <c r="Q138" s="22"/>
      <c r="R138" s="23">
        <v>93509</v>
      </c>
      <c r="S138" s="23" t="s">
        <v>984</v>
      </c>
      <c r="T138" s="24">
        <v>37970</v>
      </c>
      <c r="U138" s="22">
        <v>6958</v>
      </c>
      <c r="V138" s="12"/>
      <c r="W138" s="13"/>
      <c r="X138" s="12"/>
      <c r="Y138" s="12"/>
      <c r="Z138" s="12"/>
      <c r="AA138" s="11"/>
      <c r="AB138" s="8"/>
      <c r="AC138" s="8"/>
      <c r="AD138" s="8"/>
      <c r="AE138" s="8"/>
      <c r="AF138" s="8"/>
      <c r="AG138" s="8"/>
    </row>
    <row r="139" spans="1:33" ht="12.75" hidden="1" customHeight="1" x14ac:dyDescent="0.2">
      <c r="A139" s="22">
        <v>7079</v>
      </c>
      <c r="B139" s="32" t="s">
        <v>7831</v>
      </c>
      <c r="C139" s="44">
        <v>711497005</v>
      </c>
      <c r="D139" s="11" t="s">
        <v>72</v>
      </c>
      <c r="E139" s="11" t="s">
        <v>985</v>
      </c>
      <c r="F139" s="21" t="s">
        <v>6758</v>
      </c>
      <c r="G139" s="21" t="s">
        <v>986</v>
      </c>
      <c r="H139" s="21" t="s">
        <v>6759</v>
      </c>
      <c r="I139" s="11" t="s">
        <v>398</v>
      </c>
      <c r="J139" s="11" t="s">
        <v>5561</v>
      </c>
      <c r="K139" s="11" t="s">
        <v>7413</v>
      </c>
      <c r="L139" s="11" t="s">
        <v>987</v>
      </c>
      <c r="M139" s="13" t="s">
        <v>5340</v>
      </c>
      <c r="N139" s="22" t="s">
        <v>988</v>
      </c>
      <c r="O139" s="22" t="s">
        <v>6760</v>
      </c>
      <c r="P139" s="40" t="s">
        <v>6761</v>
      </c>
      <c r="Q139" s="22"/>
      <c r="R139" s="23">
        <v>93401</v>
      </c>
      <c r="S139" s="23" t="s">
        <v>6762</v>
      </c>
      <c r="T139" s="24">
        <v>37970</v>
      </c>
      <c r="U139" s="22">
        <v>7079</v>
      </c>
      <c r="V139" s="12"/>
      <c r="W139" s="13"/>
      <c r="X139" s="12"/>
      <c r="Y139" s="12"/>
      <c r="Z139" s="12"/>
      <c r="AA139" s="11"/>
      <c r="AB139" s="8"/>
      <c r="AC139" s="8"/>
      <c r="AD139" s="8"/>
      <c r="AE139" s="8"/>
      <c r="AF139" s="8"/>
      <c r="AG139" s="8"/>
    </row>
    <row r="140" spans="1:33" ht="12.75" hidden="1" customHeight="1" x14ac:dyDescent="0.2">
      <c r="A140" s="22">
        <v>7094</v>
      </c>
      <c r="B140" s="32" t="s">
        <v>7832</v>
      </c>
      <c r="C140" s="44">
        <v>709419005</v>
      </c>
      <c r="D140" s="11" t="s">
        <v>72</v>
      </c>
      <c r="E140" s="11" t="s">
        <v>989</v>
      </c>
      <c r="F140" s="21" t="s">
        <v>990</v>
      </c>
      <c r="G140" s="21" t="s">
        <v>991</v>
      </c>
      <c r="H140" s="21" t="s">
        <v>992</v>
      </c>
      <c r="I140" s="11" t="s">
        <v>993</v>
      </c>
      <c r="J140" s="11" t="s">
        <v>994</v>
      </c>
      <c r="K140" s="11" t="s">
        <v>995</v>
      </c>
      <c r="L140" s="11" t="s">
        <v>996</v>
      </c>
      <c r="M140" s="13" t="s">
        <v>47</v>
      </c>
      <c r="N140" s="22" t="s">
        <v>998</v>
      </c>
      <c r="O140" s="22" t="s">
        <v>997</v>
      </c>
      <c r="P140" s="23"/>
      <c r="Q140" s="22"/>
      <c r="R140" s="23">
        <v>93401</v>
      </c>
      <c r="S140" s="23" t="s">
        <v>5493</v>
      </c>
      <c r="T140" s="24">
        <v>37970</v>
      </c>
      <c r="U140" s="22">
        <v>7094</v>
      </c>
      <c r="V140" s="12"/>
      <c r="W140" s="13"/>
      <c r="X140" s="12"/>
      <c r="Y140" s="12"/>
      <c r="Z140" s="12"/>
      <c r="AA140" s="11"/>
      <c r="AB140" s="8"/>
      <c r="AC140" s="8"/>
      <c r="AD140" s="8"/>
      <c r="AE140" s="8"/>
      <c r="AF140" s="8"/>
      <c r="AG140" s="8"/>
    </row>
    <row r="141" spans="1:33" ht="12.75" hidden="1" customHeight="1" x14ac:dyDescent="0.2">
      <c r="A141" s="22">
        <v>2550</v>
      </c>
      <c r="B141" s="32" t="s">
        <v>7833</v>
      </c>
      <c r="C141" s="44">
        <v>708781002</v>
      </c>
      <c r="D141" s="11" t="s">
        <v>72</v>
      </c>
      <c r="E141" s="11" t="s">
        <v>999</v>
      </c>
      <c r="F141" s="21" t="s">
        <v>6320</v>
      </c>
      <c r="G141" s="21" t="s">
        <v>1000</v>
      </c>
      <c r="H141" s="21" t="s">
        <v>6328</v>
      </c>
      <c r="I141" s="11" t="s">
        <v>941</v>
      </c>
      <c r="J141" s="33" t="s">
        <v>6329</v>
      </c>
      <c r="K141" s="11" t="s">
        <v>5592</v>
      </c>
      <c r="L141" s="11" t="s">
        <v>1002</v>
      </c>
      <c r="M141" s="13" t="s">
        <v>47</v>
      </c>
      <c r="N141" s="22" t="s">
        <v>1004</v>
      </c>
      <c r="O141" s="22" t="s">
        <v>1003</v>
      </c>
      <c r="P141" s="23" t="s">
        <v>1001</v>
      </c>
      <c r="Q141" s="22"/>
      <c r="R141" s="23">
        <v>93101</v>
      </c>
      <c r="S141" s="23" t="s">
        <v>6319</v>
      </c>
      <c r="T141" s="24">
        <v>37970</v>
      </c>
      <c r="U141" s="22">
        <v>2550</v>
      </c>
      <c r="V141" s="12"/>
      <c r="W141" s="13"/>
      <c r="X141" s="12"/>
      <c r="Y141" s="12"/>
      <c r="Z141" s="12"/>
      <c r="AA141" s="11"/>
      <c r="AB141" s="8"/>
      <c r="AC141" s="8"/>
      <c r="AD141" s="8"/>
      <c r="AE141" s="8"/>
      <c r="AF141" s="8"/>
      <c r="AG141" s="8"/>
    </row>
    <row r="142" spans="1:33" ht="12.75" hidden="1" customHeight="1" x14ac:dyDescent="0.2">
      <c r="A142" s="22">
        <v>7005</v>
      </c>
      <c r="B142" s="32" t="s">
        <v>7834</v>
      </c>
      <c r="C142" s="44">
        <v>709542001</v>
      </c>
      <c r="D142" s="11" t="s">
        <v>72</v>
      </c>
      <c r="E142" s="11" t="s">
        <v>1005</v>
      </c>
      <c r="F142" s="21" t="s">
        <v>1006</v>
      </c>
      <c r="G142" s="21" t="s">
        <v>1007</v>
      </c>
      <c r="H142" s="21" t="s">
        <v>1008</v>
      </c>
      <c r="I142" s="11" t="s">
        <v>1009</v>
      </c>
      <c r="J142" s="33" t="s">
        <v>1010</v>
      </c>
      <c r="K142" s="11" t="s">
        <v>1011</v>
      </c>
      <c r="L142" s="11" t="s">
        <v>1012</v>
      </c>
      <c r="M142" s="13" t="s">
        <v>47</v>
      </c>
      <c r="N142" s="22" t="s">
        <v>1014</v>
      </c>
      <c r="O142" s="22" t="s">
        <v>1013</v>
      </c>
      <c r="P142" s="23"/>
      <c r="Q142" s="22"/>
      <c r="R142" s="23">
        <v>93401</v>
      </c>
      <c r="S142" s="23" t="s">
        <v>1015</v>
      </c>
      <c r="T142" s="24">
        <v>37970</v>
      </c>
      <c r="U142" s="22">
        <v>7005</v>
      </c>
      <c r="V142" s="12"/>
      <c r="W142" s="13"/>
      <c r="X142" s="12"/>
      <c r="Y142" s="12"/>
      <c r="Z142" s="12"/>
      <c r="AA142" s="11"/>
      <c r="AB142" s="8"/>
      <c r="AC142" s="8"/>
      <c r="AD142" s="8"/>
      <c r="AE142" s="8"/>
      <c r="AF142" s="8"/>
      <c r="AG142" s="8"/>
    </row>
    <row r="143" spans="1:33" ht="12.75" hidden="1" customHeight="1" x14ac:dyDescent="0.2">
      <c r="A143" s="22">
        <v>3025</v>
      </c>
      <c r="B143" s="32" t="s">
        <v>7835</v>
      </c>
      <c r="C143" s="44">
        <v>713039004</v>
      </c>
      <c r="D143" s="11" t="s">
        <v>72</v>
      </c>
      <c r="E143" s="11" t="s">
        <v>1016</v>
      </c>
      <c r="F143" s="21" t="s">
        <v>7836</v>
      </c>
      <c r="G143" s="21" t="s">
        <v>1017</v>
      </c>
      <c r="H143" s="13" t="s">
        <v>1018</v>
      </c>
      <c r="I143" s="11" t="s">
        <v>1019</v>
      </c>
      <c r="J143" s="11" t="s">
        <v>1020</v>
      </c>
      <c r="K143" s="46" t="s">
        <v>7837</v>
      </c>
      <c r="L143" s="11" t="s">
        <v>1021</v>
      </c>
      <c r="M143" s="13" t="s">
        <v>47</v>
      </c>
      <c r="N143" s="22" t="s">
        <v>1022</v>
      </c>
      <c r="O143" s="22">
        <v>226687900</v>
      </c>
      <c r="P143" s="40" t="s">
        <v>7838</v>
      </c>
      <c r="Q143" s="22"/>
      <c r="R143" s="23">
        <v>93401</v>
      </c>
      <c r="S143" s="23" t="s">
        <v>7839</v>
      </c>
      <c r="T143" s="24">
        <v>37970</v>
      </c>
      <c r="U143" s="22">
        <v>3025</v>
      </c>
      <c r="V143" s="12"/>
      <c r="W143" s="13"/>
      <c r="X143" s="12"/>
      <c r="Y143" s="12"/>
      <c r="Z143" s="12"/>
      <c r="AA143" s="11"/>
      <c r="AB143" s="8"/>
      <c r="AC143" s="8"/>
      <c r="AD143" s="8"/>
      <c r="AE143" s="8"/>
      <c r="AF143" s="8"/>
      <c r="AG143" s="8"/>
    </row>
    <row r="144" spans="1:33" ht="12.75" hidden="1" customHeight="1" x14ac:dyDescent="0.2">
      <c r="A144" s="22">
        <v>7074</v>
      </c>
      <c r="B144" s="32" t="s">
        <v>7840</v>
      </c>
      <c r="C144" s="44">
        <v>708564001</v>
      </c>
      <c r="D144" s="11" t="s">
        <v>72</v>
      </c>
      <c r="E144" s="11" t="s">
        <v>1023</v>
      </c>
      <c r="F144" s="21" t="s">
        <v>6094</v>
      </c>
      <c r="G144" s="21" t="s">
        <v>1024</v>
      </c>
      <c r="H144" s="21" t="s">
        <v>1025</v>
      </c>
      <c r="I144" s="11" t="s">
        <v>611</v>
      </c>
      <c r="J144" s="11" t="s">
        <v>1026</v>
      </c>
      <c r="K144" s="11" t="s">
        <v>1027</v>
      </c>
      <c r="L144" s="11" t="s">
        <v>1028</v>
      </c>
      <c r="M144" s="13" t="s">
        <v>47</v>
      </c>
      <c r="N144" s="22" t="s">
        <v>953</v>
      </c>
      <c r="O144" s="22" t="s">
        <v>1029</v>
      </c>
      <c r="P144" s="23"/>
      <c r="Q144" s="23"/>
      <c r="R144" s="23">
        <v>93401</v>
      </c>
      <c r="S144" s="23" t="s">
        <v>6102</v>
      </c>
      <c r="T144" s="24">
        <v>37970</v>
      </c>
      <c r="U144" s="22">
        <v>7074</v>
      </c>
      <c r="V144" s="12"/>
      <c r="W144" s="13"/>
      <c r="X144" s="12"/>
      <c r="Y144" s="12"/>
      <c r="Z144" s="12"/>
      <c r="AA144" s="11"/>
      <c r="AB144" s="8"/>
      <c r="AC144" s="8"/>
      <c r="AD144" s="8"/>
      <c r="AE144" s="8"/>
      <c r="AF144" s="8"/>
      <c r="AG144" s="8"/>
    </row>
    <row r="145" spans="1:33" ht="12.75" hidden="1" customHeight="1" x14ac:dyDescent="0.2">
      <c r="A145" s="22">
        <v>6400</v>
      </c>
      <c r="B145" s="32" t="s">
        <v>7841</v>
      </c>
      <c r="C145" s="44">
        <v>714506005</v>
      </c>
      <c r="D145" s="11" t="s">
        <v>72</v>
      </c>
      <c r="E145" s="11" t="s">
        <v>1030</v>
      </c>
      <c r="F145" s="21" t="s">
        <v>6284</v>
      </c>
      <c r="G145" s="21" t="s">
        <v>1031</v>
      </c>
      <c r="H145" s="21" t="s">
        <v>6285</v>
      </c>
      <c r="I145" s="11" t="s">
        <v>1032</v>
      </c>
      <c r="J145" s="11" t="s">
        <v>6286</v>
      </c>
      <c r="K145" s="11" t="s">
        <v>5769</v>
      </c>
      <c r="L145" s="11" t="s">
        <v>5928</v>
      </c>
      <c r="M145" s="13" t="s">
        <v>5340</v>
      </c>
      <c r="N145" s="22" t="s">
        <v>1033</v>
      </c>
      <c r="O145" s="22" t="s">
        <v>5767</v>
      </c>
      <c r="P145" s="23" t="s">
        <v>5768</v>
      </c>
      <c r="Q145" s="22"/>
      <c r="R145" s="23">
        <v>93401</v>
      </c>
      <c r="S145" s="23" t="s">
        <v>6269</v>
      </c>
      <c r="T145" s="24">
        <v>37970</v>
      </c>
      <c r="U145" s="22">
        <v>6400</v>
      </c>
      <c r="V145" s="12"/>
      <c r="W145" s="13"/>
      <c r="X145" s="12"/>
      <c r="Y145" s="12"/>
      <c r="Z145" s="12"/>
      <c r="AA145" s="11"/>
      <c r="AB145" s="8"/>
      <c r="AC145" s="8"/>
      <c r="AD145" s="8"/>
      <c r="AE145" s="8"/>
      <c r="AF145" s="8"/>
      <c r="AG145" s="8" t="s">
        <v>7253</v>
      </c>
    </row>
    <row r="146" spans="1:33" ht="12.75" hidden="1" customHeight="1" x14ac:dyDescent="0.2">
      <c r="A146" s="22">
        <v>2950</v>
      </c>
      <c r="B146" s="32" t="s">
        <v>7842</v>
      </c>
      <c r="C146" s="44">
        <v>708352004</v>
      </c>
      <c r="D146" s="11" t="s">
        <v>72</v>
      </c>
      <c r="E146" s="11" t="s">
        <v>1034</v>
      </c>
      <c r="F146" s="21" t="s">
        <v>1035</v>
      </c>
      <c r="G146" s="21" t="s">
        <v>1036</v>
      </c>
      <c r="H146" s="21" t="s">
        <v>1037</v>
      </c>
      <c r="I146" s="11" t="s">
        <v>611</v>
      </c>
      <c r="J146" s="11" t="s">
        <v>1038</v>
      </c>
      <c r="K146" s="11" t="s">
        <v>1039</v>
      </c>
      <c r="L146" s="11" t="s">
        <v>1040</v>
      </c>
      <c r="M146" s="13" t="s">
        <v>47</v>
      </c>
      <c r="N146" s="22" t="s">
        <v>1042</v>
      </c>
      <c r="O146" s="22" t="s">
        <v>1041</v>
      </c>
      <c r="P146" s="23"/>
      <c r="Q146" s="22"/>
      <c r="R146" s="23">
        <v>93401</v>
      </c>
      <c r="S146" s="23" t="s">
        <v>1043</v>
      </c>
      <c r="T146" s="24">
        <v>37970</v>
      </c>
      <c r="U146" s="22">
        <v>2950</v>
      </c>
      <c r="V146" s="12"/>
      <c r="W146" s="13"/>
      <c r="X146" s="12"/>
      <c r="Y146" s="12"/>
      <c r="Z146" s="12"/>
      <c r="AA146" s="11"/>
      <c r="AB146" s="8"/>
      <c r="AC146" s="8"/>
      <c r="AD146" s="8"/>
      <c r="AE146" s="8"/>
      <c r="AF146" s="8"/>
      <c r="AG146" s="8"/>
    </row>
    <row r="147" spans="1:33" ht="12.75" hidden="1" customHeight="1" x14ac:dyDescent="0.2">
      <c r="A147" s="22">
        <v>7463</v>
      </c>
      <c r="B147" s="32" t="s">
        <v>7843</v>
      </c>
      <c r="C147" s="44">
        <v>714555006</v>
      </c>
      <c r="D147" s="11" t="s">
        <v>72</v>
      </c>
      <c r="E147" s="11" t="s">
        <v>1044</v>
      </c>
      <c r="F147" s="21" t="s">
        <v>6223</v>
      </c>
      <c r="G147" s="21" t="s">
        <v>1045</v>
      </c>
      <c r="H147" s="21" t="s">
        <v>6224</v>
      </c>
      <c r="I147" s="11" t="s">
        <v>6225</v>
      </c>
      <c r="J147" s="11" t="s">
        <v>6230</v>
      </c>
      <c r="K147" s="11" t="s">
        <v>6231</v>
      </c>
      <c r="L147" s="11" t="s">
        <v>1046</v>
      </c>
      <c r="M147" s="13" t="s">
        <v>47</v>
      </c>
      <c r="N147" s="22" t="s">
        <v>1047</v>
      </c>
      <c r="O147" s="22">
        <v>3604100</v>
      </c>
      <c r="P147" s="40" t="s">
        <v>6226</v>
      </c>
      <c r="Q147" s="22"/>
      <c r="R147" s="23">
        <v>93401</v>
      </c>
      <c r="S147" s="23" t="s">
        <v>6227</v>
      </c>
      <c r="T147" s="24">
        <v>41012</v>
      </c>
      <c r="U147" s="22">
        <v>7463</v>
      </c>
      <c r="V147" s="12"/>
      <c r="W147" s="13"/>
      <c r="X147" s="12"/>
      <c r="Y147" s="12"/>
      <c r="Z147" s="12"/>
      <c r="AA147" s="11"/>
      <c r="AB147" s="8"/>
      <c r="AC147" s="8"/>
      <c r="AD147" s="8"/>
      <c r="AE147" s="8"/>
      <c r="AF147" s="8"/>
      <c r="AG147" s="8"/>
    </row>
    <row r="148" spans="1:33" ht="12.75" hidden="1" customHeight="1" x14ac:dyDescent="0.2">
      <c r="A148" s="22">
        <v>7439</v>
      </c>
      <c r="B148" s="32" t="s">
        <v>7844</v>
      </c>
      <c r="C148" s="44">
        <v>710153000</v>
      </c>
      <c r="D148" s="11" t="s">
        <v>1048</v>
      </c>
      <c r="E148" s="11" t="s">
        <v>1049</v>
      </c>
      <c r="F148" s="21" t="s">
        <v>6096</v>
      </c>
      <c r="G148" s="21" t="s">
        <v>1050</v>
      </c>
      <c r="H148" s="21" t="s">
        <v>6097</v>
      </c>
      <c r="I148" s="11" t="s">
        <v>6098</v>
      </c>
      <c r="J148" s="11" t="s">
        <v>6099</v>
      </c>
      <c r="K148" s="11" t="s">
        <v>6100</v>
      </c>
      <c r="L148" s="11" t="s">
        <v>1051</v>
      </c>
      <c r="M148" s="13" t="s">
        <v>5344</v>
      </c>
      <c r="N148" s="22" t="s">
        <v>6101</v>
      </c>
      <c r="O148" s="22" t="s">
        <v>1052</v>
      </c>
      <c r="P148" s="23"/>
      <c r="Q148" s="22"/>
      <c r="R148" s="23" t="s">
        <v>1053</v>
      </c>
      <c r="S148" s="23" t="s">
        <v>6112</v>
      </c>
      <c r="T148" s="24">
        <v>40542</v>
      </c>
      <c r="U148" s="22">
        <v>7439</v>
      </c>
      <c r="V148" s="12"/>
      <c r="W148" s="13"/>
      <c r="X148" s="12"/>
      <c r="Y148" s="12"/>
      <c r="Z148" s="12"/>
      <c r="AA148" s="11"/>
      <c r="AB148" s="8"/>
      <c r="AC148" s="8"/>
      <c r="AD148" s="8"/>
      <c r="AE148" s="8"/>
      <c r="AF148" s="8"/>
      <c r="AG148" s="8"/>
    </row>
    <row r="149" spans="1:33" ht="12.75" hidden="1" customHeight="1" x14ac:dyDescent="0.2">
      <c r="A149" s="47">
        <v>6410</v>
      </c>
      <c r="B149" s="13" t="s">
        <v>7845</v>
      </c>
      <c r="C149" s="44">
        <v>709836005</v>
      </c>
      <c r="D149" s="11" t="s">
        <v>72</v>
      </c>
      <c r="E149" s="11" t="s">
        <v>1054</v>
      </c>
      <c r="F149" s="21" t="s">
        <v>7846</v>
      </c>
      <c r="G149" s="21" t="s">
        <v>1055</v>
      </c>
      <c r="H149" s="21" t="s">
        <v>7847</v>
      </c>
      <c r="I149" s="11" t="s">
        <v>1056</v>
      </c>
      <c r="J149" s="11" t="s">
        <v>7848</v>
      </c>
      <c r="K149" s="11" t="s">
        <v>7849</v>
      </c>
      <c r="L149" s="11" t="s">
        <v>1057</v>
      </c>
      <c r="M149" s="13" t="s">
        <v>544</v>
      </c>
      <c r="N149" s="22" t="s">
        <v>704</v>
      </c>
      <c r="O149" s="22"/>
      <c r="P149" s="23"/>
      <c r="Q149" s="22"/>
      <c r="R149" s="23">
        <v>93401</v>
      </c>
      <c r="S149" s="23" t="s">
        <v>7850</v>
      </c>
      <c r="T149" s="24">
        <v>37970</v>
      </c>
      <c r="U149" s="47">
        <v>6410</v>
      </c>
      <c r="V149" s="12"/>
      <c r="W149" s="13"/>
      <c r="X149" s="12"/>
      <c r="Y149" s="12"/>
      <c r="Z149" s="12"/>
      <c r="AA149" s="11"/>
      <c r="AB149" s="8"/>
      <c r="AC149" s="8"/>
      <c r="AD149" s="8"/>
      <c r="AE149" s="8"/>
      <c r="AF149" s="8"/>
      <c r="AG149" s="8"/>
    </row>
    <row r="150" spans="1:33" ht="12.75" hidden="1" customHeight="1" x14ac:dyDescent="0.2">
      <c r="A150" s="47"/>
      <c r="B150" s="32" t="s">
        <v>7851</v>
      </c>
      <c r="C150" s="44">
        <v>711731008</v>
      </c>
      <c r="D150" s="11" t="s">
        <v>72</v>
      </c>
      <c r="E150" s="11" t="s">
        <v>1058</v>
      </c>
      <c r="F150" s="21" t="s">
        <v>1059</v>
      </c>
      <c r="G150" s="21" t="s">
        <v>1060</v>
      </c>
      <c r="H150" s="21" t="s">
        <v>1061</v>
      </c>
      <c r="I150" s="11" t="s">
        <v>1062</v>
      </c>
      <c r="J150" s="11" t="s">
        <v>1063</v>
      </c>
      <c r="K150" s="11" t="s">
        <v>1064</v>
      </c>
      <c r="L150" s="11" t="s">
        <v>1066</v>
      </c>
      <c r="M150" s="13" t="s">
        <v>5340</v>
      </c>
      <c r="N150" s="22" t="s">
        <v>1069</v>
      </c>
      <c r="O150" s="22" t="s">
        <v>1067</v>
      </c>
      <c r="P150" s="23" t="s">
        <v>1065</v>
      </c>
      <c r="Q150" s="22"/>
      <c r="R150" s="23">
        <v>93401</v>
      </c>
      <c r="S150" s="23" t="s">
        <v>947</v>
      </c>
      <c r="T150" s="24">
        <v>37970</v>
      </c>
      <c r="U150" s="47"/>
      <c r="V150" s="12"/>
      <c r="W150" s="13"/>
      <c r="X150" s="12"/>
      <c r="Y150" s="12"/>
      <c r="Z150" s="12"/>
      <c r="AA150" s="11"/>
      <c r="AB150" s="8"/>
      <c r="AC150" s="8"/>
      <c r="AD150" s="8"/>
      <c r="AE150" s="8"/>
      <c r="AF150" s="8"/>
      <c r="AG150" s="8"/>
    </row>
    <row r="151" spans="1:33" ht="12.75" customHeight="1" x14ac:dyDescent="0.2">
      <c r="A151" s="47">
        <v>6898</v>
      </c>
      <c r="B151" s="32" t="s">
        <v>1070</v>
      </c>
      <c r="C151" s="44">
        <v>712939001</v>
      </c>
      <c r="D151" s="11" t="s">
        <v>72</v>
      </c>
      <c r="E151" s="11" t="s">
        <v>1071</v>
      </c>
      <c r="F151" s="21" t="s">
        <v>7852</v>
      </c>
      <c r="G151" s="21" t="s">
        <v>1072</v>
      </c>
      <c r="H151" s="21" t="s">
        <v>7853</v>
      </c>
      <c r="I151" s="11" t="s">
        <v>1073</v>
      </c>
      <c r="J151" s="11" t="s">
        <v>5765</v>
      </c>
      <c r="K151" s="23" t="s">
        <v>7854</v>
      </c>
      <c r="L151" s="11" t="s">
        <v>5761</v>
      </c>
      <c r="M151" s="13" t="s">
        <v>47</v>
      </c>
      <c r="N151" s="22" t="s">
        <v>1074</v>
      </c>
      <c r="O151" s="22" t="s">
        <v>5762</v>
      </c>
      <c r="P151" s="23" t="s">
        <v>5763</v>
      </c>
      <c r="Q151" s="22"/>
      <c r="R151" s="22">
        <v>93401</v>
      </c>
      <c r="S151" s="23" t="s">
        <v>7855</v>
      </c>
      <c r="T151" s="24">
        <v>37970</v>
      </c>
      <c r="U151" s="47"/>
      <c r="V151" s="12"/>
      <c r="W151" s="13"/>
      <c r="X151" s="12"/>
      <c r="Y151" s="12"/>
      <c r="Z151" s="12"/>
      <c r="AA151" s="11"/>
      <c r="AB151" s="8"/>
      <c r="AC151" s="8"/>
      <c r="AD151" s="8"/>
      <c r="AE151" s="8"/>
      <c r="AF151" s="8"/>
      <c r="AG151" s="8"/>
    </row>
    <row r="152" spans="1:33" ht="12.75" hidden="1" customHeight="1" x14ac:dyDescent="0.2">
      <c r="A152" s="22">
        <v>7446</v>
      </c>
      <c r="B152" s="32" t="s">
        <v>7856</v>
      </c>
      <c r="C152" s="44">
        <v>712341009</v>
      </c>
      <c r="D152" s="11" t="s">
        <v>72</v>
      </c>
      <c r="E152" s="11" t="s">
        <v>1075</v>
      </c>
      <c r="F152" s="21" t="s">
        <v>6331</v>
      </c>
      <c r="G152" s="21" t="s">
        <v>1076</v>
      </c>
      <c r="H152" s="21" t="s">
        <v>1078</v>
      </c>
      <c r="I152" s="11" t="s">
        <v>1077</v>
      </c>
      <c r="J152" s="11" t="s">
        <v>1079</v>
      </c>
      <c r="K152" s="11" t="s">
        <v>1080</v>
      </c>
      <c r="L152" s="11" t="s">
        <v>1081</v>
      </c>
      <c r="M152" s="13" t="s">
        <v>47</v>
      </c>
      <c r="N152" s="22" t="s">
        <v>1081</v>
      </c>
      <c r="O152" s="22" t="s">
        <v>7857</v>
      </c>
      <c r="P152" s="40" t="s">
        <v>7858</v>
      </c>
      <c r="Q152" s="22"/>
      <c r="R152" s="23">
        <v>93401</v>
      </c>
      <c r="S152" s="23" t="s">
        <v>6326</v>
      </c>
      <c r="T152" s="24">
        <v>40745</v>
      </c>
      <c r="U152" s="22">
        <v>7446</v>
      </c>
      <c r="V152" s="12"/>
      <c r="W152" s="13"/>
      <c r="X152" s="12"/>
      <c r="Y152" s="12"/>
      <c r="Z152" s="12"/>
      <c r="AA152" s="11"/>
      <c r="AB152" s="8"/>
      <c r="AC152" s="8"/>
      <c r="AD152" s="8"/>
      <c r="AE152" s="8"/>
      <c r="AF152" s="8"/>
      <c r="AG152" s="8"/>
    </row>
    <row r="153" spans="1:33" ht="12.75" hidden="1" customHeight="1" x14ac:dyDescent="0.2">
      <c r="A153" s="22">
        <v>6990</v>
      </c>
      <c r="B153" s="32" t="s">
        <v>7859</v>
      </c>
      <c r="C153" s="44" t="s">
        <v>6413</v>
      </c>
      <c r="D153" s="11" t="s">
        <v>72</v>
      </c>
      <c r="E153" s="11" t="s">
        <v>1082</v>
      </c>
      <c r="F153" s="21" t="s">
        <v>1083</v>
      </c>
      <c r="G153" s="21" t="s">
        <v>1084</v>
      </c>
      <c r="H153" s="21" t="s">
        <v>1085</v>
      </c>
      <c r="I153" s="11" t="s">
        <v>611</v>
      </c>
      <c r="J153" s="11" t="s">
        <v>1086</v>
      </c>
      <c r="K153" s="11" t="s">
        <v>1087</v>
      </c>
      <c r="L153" s="11" t="s">
        <v>1088</v>
      </c>
      <c r="M153" s="13" t="s">
        <v>5386</v>
      </c>
      <c r="N153" s="22" t="s">
        <v>1090</v>
      </c>
      <c r="O153" s="22" t="s">
        <v>1089</v>
      </c>
      <c r="P153" s="23"/>
      <c r="Q153" s="22"/>
      <c r="R153" s="23">
        <v>93401</v>
      </c>
      <c r="S153" s="23" t="s">
        <v>1091</v>
      </c>
      <c r="T153" s="24">
        <v>37970</v>
      </c>
      <c r="U153" s="22">
        <v>6990</v>
      </c>
      <c r="V153" s="12"/>
      <c r="W153" s="13"/>
      <c r="X153" s="12"/>
      <c r="Y153" s="12"/>
      <c r="Z153" s="12"/>
      <c r="AA153" s="11"/>
      <c r="AB153" s="8"/>
      <c r="AC153" s="8"/>
      <c r="AD153" s="8"/>
      <c r="AE153" s="8"/>
      <c r="AF153" s="8"/>
      <c r="AG153" s="8"/>
    </row>
    <row r="154" spans="1:33" ht="12.75" hidden="1" customHeight="1" x14ac:dyDescent="0.2">
      <c r="A154" s="22">
        <v>2800</v>
      </c>
      <c r="B154" s="32" t="s">
        <v>7860</v>
      </c>
      <c r="C154" s="44">
        <v>713286001</v>
      </c>
      <c r="D154" s="11" t="s">
        <v>49</v>
      </c>
      <c r="E154" s="11" t="s">
        <v>1092</v>
      </c>
      <c r="F154" s="21" t="s">
        <v>1094</v>
      </c>
      <c r="G154" s="21" t="s">
        <v>1093</v>
      </c>
      <c r="H154" s="21" t="s">
        <v>1095</v>
      </c>
      <c r="I154" s="11" t="s">
        <v>732</v>
      </c>
      <c r="J154" s="11" t="s">
        <v>1096</v>
      </c>
      <c r="K154" s="11" t="s">
        <v>1097</v>
      </c>
      <c r="L154" s="11" t="s">
        <v>1098</v>
      </c>
      <c r="M154" s="13" t="s">
        <v>5344</v>
      </c>
      <c r="N154" s="22" t="s">
        <v>1099</v>
      </c>
      <c r="O154" s="22" t="s">
        <v>1100</v>
      </c>
      <c r="P154" s="23"/>
      <c r="Q154" s="22"/>
      <c r="R154" s="23" t="s">
        <v>1101</v>
      </c>
      <c r="S154" s="23" t="s">
        <v>5335</v>
      </c>
      <c r="T154" s="24">
        <v>37970</v>
      </c>
      <c r="U154" s="22">
        <v>2800</v>
      </c>
      <c r="V154" s="12"/>
      <c r="W154" s="13"/>
      <c r="X154" s="12"/>
      <c r="Y154" s="12"/>
      <c r="Z154" s="12"/>
      <c r="AA154" s="11"/>
      <c r="AB154" s="8"/>
      <c r="AC154" s="8"/>
      <c r="AD154" s="8"/>
      <c r="AE154" s="8"/>
      <c r="AF154" s="8"/>
      <c r="AG154" s="8"/>
    </row>
    <row r="155" spans="1:33" ht="12.75" hidden="1" customHeight="1" x14ac:dyDescent="0.2">
      <c r="A155" s="22">
        <v>3100</v>
      </c>
      <c r="B155" s="32" t="s">
        <v>7861</v>
      </c>
      <c r="C155" s="44">
        <v>709337009</v>
      </c>
      <c r="D155" s="11" t="s">
        <v>72</v>
      </c>
      <c r="E155" s="11" t="s">
        <v>1102</v>
      </c>
      <c r="F155" s="21" t="s">
        <v>1103</v>
      </c>
      <c r="G155" s="21" t="s">
        <v>1104</v>
      </c>
      <c r="H155" s="21" t="s">
        <v>5290</v>
      </c>
      <c r="I155" s="11" t="s">
        <v>1105</v>
      </c>
      <c r="J155" s="11" t="s">
        <v>1106</v>
      </c>
      <c r="K155" s="11" t="s">
        <v>1107</v>
      </c>
      <c r="L155" s="11" t="s">
        <v>1108</v>
      </c>
      <c r="M155" s="13" t="s">
        <v>47</v>
      </c>
      <c r="N155" s="22" t="s">
        <v>582</v>
      </c>
      <c r="O155" s="22">
        <v>226785712</v>
      </c>
      <c r="P155" s="23" t="s">
        <v>1109</v>
      </c>
      <c r="Q155" s="22"/>
      <c r="R155" s="22">
        <v>93401</v>
      </c>
      <c r="S155" s="23" t="s">
        <v>1110</v>
      </c>
      <c r="T155" s="24">
        <v>37970</v>
      </c>
      <c r="U155" s="22">
        <v>3100</v>
      </c>
      <c r="V155" s="12"/>
      <c r="W155" s="13"/>
      <c r="X155" s="12"/>
      <c r="Y155" s="12"/>
      <c r="Z155" s="12"/>
      <c r="AA155" s="11"/>
      <c r="AB155" s="8"/>
      <c r="AC155" s="8"/>
      <c r="AD155" s="8"/>
      <c r="AE155" s="8"/>
      <c r="AF155" s="8"/>
      <c r="AG155" s="8"/>
    </row>
    <row r="156" spans="1:33" ht="12.75" hidden="1" customHeight="1" x14ac:dyDescent="0.2">
      <c r="A156" s="22">
        <v>6730</v>
      </c>
      <c r="B156" s="32" t="s">
        <v>7862</v>
      </c>
      <c r="C156" s="44">
        <v>708789003</v>
      </c>
      <c r="D156" s="11" t="s">
        <v>72</v>
      </c>
      <c r="E156" s="11" t="s">
        <v>1111</v>
      </c>
      <c r="F156" s="21" t="s">
        <v>1112</v>
      </c>
      <c r="G156" s="21" t="s">
        <v>1113</v>
      </c>
      <c r="H156" s="21" t="s">
        <v>1114</v>
      </c>
      <c r="I156" s="11" t="s">
        <v>1115</v>
      </c>
      <c r="J156" s="11" t="s">
        <v>1116</v>
      </c>
      <c r="K156" s="11" t="s">
        <v>1117</v>
      </c>
      <c r="L156" s="11" t="s">
        <v>1118</v>
      </c>
      <c r="M156" s="13" t="s">
        <v>544</v>
      </c>
      <c r="N156" s="22" t="s">
        <v>1120</v>
      </c>
      <c r="O156" s="22" t="s">
        <v>1119</v>
      </c>
      <c r="P156" s="23"/>
      <c r="Q156" s="22"/>
      <c r="R156" s="23">
        <v>93101</v>
      </c>
      <c r="S156" s="23" t="s">
        <v>1121</v>
      </c>
      <c r="T156" s="24">
        <v>37970</v>
      </c>
      <c r="U156" s="22">
        <v>6730</v>
      </c>
      <c r="V156" s="12"/>
      <c r="W156" s="13"/>
      <c r="X156" s="12"/>
      <c r="Y156" s="12"/>
      <c r="Z156" s="12"/>
      <c r="AA156" s="11"/>
      <c r="AB156" s="8"/>
      <c r="AC156" s="8"/>
      <c r="AD156" s="8"/>
      <c r="AE156" s="8"/>
      <c r="AF156" s="8"/>
      <c r="AG156" s="8"/>
    </row>
    <row r="157" spans="1:33" ht="12.75" hidden="1" customHeight="1" x14ac:dyDescent="0.2">
      <c r="A157" s="22">
        <v>7726</v>
      </c>
      <c r="B157" s="32" t="s">
        <v>7863</v>
      </c>
      <c r="C157" s="44">
        <v>651897564</v>
      </c>
      <c r="D157" s="11"/>
      <c r="E157" s="11" t="s">
        <v>7254</v>
      </c>
      <c r="F157" s="21" t="s">
        <v>7255</v>
      </c>
      <c r="G157" s="21" t="s">
        <v>7256</v>
      </c>
      <c r="H157" s="21" t="s">
        <v>7257</v>
      </c>
      <c r="I157" s="11" t="s">
        <v>1562</v>
      </c>
      <c r="J157" s="11" t="s">
        <v>7258</v>
      </c>
      <c r="K157" s="11" t="s">
        <v>7259</v>
      </c>
      <c r="L157" s="11" t="s">
        <v>7260</v>
      </c>
      <c r="M157" s="13" t="s">
        <v>5341</v>
      </c>
      <c r="N157" s="22" t="s">
        <v>2615</v>
      </c>
      <c r="O157" s="22" t="s">
        <v>7261</v>
      </c>
      <c r="P157" s="40" t="s">
        <v>7262</v>
      </c>
      <c r="Q157" s="22"/>
      <c r="R157" s="23">
        <v>93401</v>
      </c>
      <c r="S157" s="23" t="s">
        <v>7263</v>
      </c>
      <c r="T157" s="24">
        <v>44259</v>
      </c>
      <c r="U157" s="22">
        <v>7726</v>
      </c>
      <c r="V157" s="12"/>
      <c r="W157" s="13"/>
      <c r="X157" s="12"/>
      <c r="Y157" s="12"/>
      <c r="Z157" s="12"/>
      <c r="AA157" s="11"/>
      <c r="AB157" s="8"/>
      <c r="AC157" s="8"/>
      <c r="AD157" s="8"/>
      <c r="AE157" s="8"/>
      <c r="AF157" s="8"/>
      <c r="AG157" s="8"/>
    </row>
    <row r="158" spans="1:33" ht="12.75" hidden="1" customHeight="1" x14ac:dyDescent="0.2">
      <c r="A158" s="22">
        <v>7000</v>
      </c>
      <c r="B158" s="32" t="s">
        <v>7864</v>
      </c>
      <c r="C158" s="44">
        <v>718323002</v>
      </c>
      <c r="D158" s="11" t="s">
        <v>72</v>
      </c>
      <c r="E158" s="11" t="s">
        <v>1122</v>
      </c>
      <c r="F158" s="21" t="s">
        <v>1123</v>
      </c>
      <c r="G158" s="21" t="s">
        <v>1124</v>
      </c>
      <c r="H158" s="21" t="s">
        <v>1125</v>
      </c>
      <c r="I158" s="11" t="s">
        <v>969</v>
      </c>
      <c r="J158" s="11" t="s">
        <v>1126</v>
      </c>
      <c r="K158" s="11" t="s">
        <v>1127</v>
      </c>
      <c r="L158" s="11" t="s">
        <v>1128</v>
      </c>
      <c r="M158" s="13" t="s">
        <v>47</v>
      </c>
      <c r="N158" s="22" t="s">
        <v>809</v>
      </c>
      <c r="O158" s="22" t="s">
        <v>1129</v>
      </c>
      <c r="P158" s="23" t="s">
        <v>1130</v>
      </c>
      <c r="Q158" s="22"/>
      <c r="R158" s="23">
        <v>93401</v>
      </c>
      <c r="S158" s="23" t="s">
        <v>1131</v>
      </c>
      <c r="T158" s="24">
        <v>37970</v>
      </c>
      <c r="U158" s="22">
        <v>7000</v>
      </c>
      <c r="V158" s="12"/>
      <c r="W158" s="13"/>
      <c r="X158" s="12"/>
      <c r="Y158" s="12"/>
      <c r="Z158" s="12"/>
      <c r="AA158" s="11"/>
      <c r="AB158" s="8"/>
      <c r="AC158" s="8"/>
      <c r="AD158" s="8"/>
      <c r="AE158" s="8"/>
      <c r="AF158" s="8"/>
      <c r="AG158" s="8"/>
    </row>
    <row r="159" spans="1:33" ht="12.75" hidden="1" customHeight="1" x14ac:dyDescent="0.2">
      <c r="A159" s="22">
        <v>7044</v>
      </c>
      <c r="B159" s="32" t="s">
        <v>7865</v>
      </c>
      <c r="C159" s="44">
        <v>726469008</v>
      </c>
      <c r="D159" s="11" t="s">
        <v>49</v>
      </c>
      <c r="E159" s="11" t="s">
        <v>1132</v>
      </c>
      <c r="F159" s="21" t="s">
        <v>1133</v>
      </c>
      <c r="G159" s="21" t="s">
        <v>1134</v>
      </c>
      <c r="H159" s="21" t="s">
        <v>1135</v>
      </c>
      <c r="I159" s="11" t="s">
        <v>1136</v>
      </c>
      <c r="J159" s="11" t="s">
        <v>1137</v>
      </c>
      <c r="K159" s="11" t="s">
        <v>1138</v>
      </c>
      <c r="L159" s="11" t="s">
        <v>1139</v>
      </c>
      <c r="M159" s="13" t="s">
        <v>47</v>
      </c>
      <c r="N159" s="22" t="s">
        <v>582</v>
      </c>
      <c r="O159" s="22" t="s">
        <v>1140</v>
      </c>
      <c r="P159" s="23"/>
      <c r="Q159" s="22"/>
      <c r="R159" s="23" t="s">
        <v>45</v>
      </c>
      <c r="S159" s="23" t="s">
        <v>1141</v>
      </c>
      <c r="T159" s="24">
        <v>37970</v>
      </c>
      <c r="U159" s="22">
        <v>7044</v>
      </c>
      <c r="V159" s="12"/>
      <c r="W159" s="13"/>
      <c r="X159" s="12"/>
      <c r="Y159" s="12"/>
      <c r="Z159" s="12"/>
      <c r="AA159" s="11"/>
      <c r="AB159" s="8"/>
      <c r="AC159" s="8"/>
      <c r="AD159" s="8"/>
      <c r="AE159" s="8"/>
      <c r="AF159" s="8"/>
      <c r="AG159" s="8"/>
    </row>
    <row r="160" spans="1:33" ht="12.75" hidden="1" customHeight="1" x14ac:dyDescent="0.2">
      <c r="A160" s="22">
        <v>7173</v>
      </c>
      <c r="B160" s="32" t="s">
        <v>7866</v>
      </c>
      <c r="C160" s="44">
        <v>653686706</v>
      </c>
      <c r="D160" s="11" t="s">
        <v>49</v>
      </c>
      <c r="E160" s="11" t="s">
        <v>1142</v>
      </c>
      <c r="F160" s="21" t="s">
        <v>7867</v>
      </c>
      <c r="G160" s="21" t="s">
        <v>1143</v>
      </c>
      <c r="H160" s="21" t="s">
        <v>7868</v>
      </c>
      <c r="I160" s="11" t="s">
        <v>1144</v>
      </c>
      <c r="J160" s="11" t="s">
        <v>5704</v>
      </c>
      <c r="K160" s="11" t="s">
        <v>5705</v>
      </c>
      <c r="L160" s="11" t="s">
        <v>1145</v>
      </c>
      <c r="M160" s="13" t="s">
        <v>5345</v>
      </c>
      <c r="N160" s="22" t="s">
        <v>1147</v>
      </c>
      <c r="O160" s="22" t="s">
        <v>1148</v>
      </c>
      <c r="P160" s="40" t="s">
        <v>7869</v>
      </c>
      <c r="Q160" s="22"/>
      <c r="R160" s="23" t="s">
        <v>45</v>
      </c>
      <c r="S160" s="23" t="s">
        <v>7870</v>
      </c>
      <c r="T160" s="24">
        <v>38523</v>
      </c>
      <c r="U160" s="22">
        <v>7173</v>
      </c>
      <c r="V160" s="12"/>
      <c r="W160" s="13"/>
      <c r="X160" s="12"/>
      <c r="Y160" s="12"/>
      <c r="Z160" s="12"/>
      <c r="AA160" s="11"/>
      <c r="AB160" s="8"/>
      <c r="AC160" s="8"/>
      <c r="AD160" s="8"/>
      <c r="AE160" s="8"/>
      <c r="AF160" s="8"/>
      <c r="AG160" s="8"/>
    </row>
    <row r="161" spans="1:33" ht="12.75" hidden="1" customHeight="1" x14ac:dyDescent="0.2">
      <c r="A161" s="22">
        <v>5800</v>
      </c>
      <c r="B161" s="32" t="s">
        <v>7871</v>
      </c>
      <c r="C161" s="44">
        <v>700159108</v>
      </c>
      <c r="D161" s="11" t="s">
        <v>72</v>
      </c>
      <c r="E161" s="11" t="s">
        <v>1149</v>
      </c>
      <c r="F161" s="21" t="s">
        <v>6763</v>
      </c>
      <c r="G161" s="21" t="s">
        <v>1150</v>
      </c>
      <c r="H161" s="21" t="s">
        <v>1151</v>
      </c>
      <c r="I161" s="11" t="s">
        <v>1152</v>
      </c>
      <c r="J161" s="11" t="s">
        <v>1153</v>
      </c>
      <c r="K161" s="11" t="s">
        <v>1154</v>
      </c>
      <c r="L161" s="11" t="s">
        <v>1156</v>
      </c>
      <c r="M161" s="13" t="s">
        <v>47</v>
      </c>
      <c r="N161" s="22" t="s">
        <v>1158</v>
      </c>
      <c r="O161" s="22" t="s">
        <v>1157</v>
      </c>
      <c r="P161" s="23" t="s">
        <v>1155</v>
      </c>
      <c r="Q161" s="22"/>
      <c r="R161" s="23">
        <v>93401</v>
      </c>
      <c r="S161" s="23" t="s">
        <v>6764</v>
      </c>
      <c r="T161" s="24">
        <v>37970</v>
      </c>
      <c r="U161" s="22">
        <v>5800</v>
      </c>
      <c r="V161" s="12"/>
      <c r="W161" s="13"/>
      <c r="X161" s="12"/>
      <c r="Y161" s="12"/>
      <c r="Z161" s="12"/>
      <c r="AA161" s="11"/>
      <c r="AB161" s="8"/>
      <c r="AC161" s="8"/>
      <c r="AD161" s="8"/>
      <c r="AE161" s="8"/>
      <c r="AF161" s="8"/>
      <c r="AG161" s="8"/>
    </row>
    <row r="162" spans="1:33" ht="12.75" hidden="1" customHeight="1" x14ac:dyDescent="0.2">
      <c r="A162" s="22">
        <v>6660</v>
      </c>
      <c r="B162" s="32" t="s">
        <v>7872</v>
      </c>
      <c r="C162" s="44">
        <v>716594009</v>
      </c>
      <c r="D162" s="11" t="s">
        <v>49</v>
      </c>
      <c r="E162" s="11" t="s">
        <v>1159</v>
      </c>
      <c r="F162" s="21" t="s">
        <v>1160</v>
      </c>
      <c r="G162" s="21" t="s">
        <v>1161</v>
      </c>
      <c r="H162" s="21" t="s">
        <v>1162</v>
      </c>
      <c r="I162" s="11" t="s">
        <v>1062</v>
      </c>
      <c r="J162" s="11" t="s">
        <v>1163</v>
      </c>
      <c r="K162" s="11" t="s">
        <v>1164</v>
      </c>
      <c r="L162" s="11" t="s">
        <v>1165</v>
      </c>
      <c r="M162" s="13" t="s">
        <v>544</v>
      </c>
      <c r="N162" s="22" t="s">
        <v>1166</v>
      </c>
      <c r="O162" s="22" t="s">
        <v>1167</v>
      </c>
      <c r="P162" s="23"/>
      <c r="Q162" s="22"/>
      <c r="R162" s="23" t="s">
        <v>45</v>
      </c>
      <c r="S162" s="23" t="s">
        <v>1168</v>
      </c>
      <c r="T162" s="24">
        <v>37970</v>
      </c>
      <c r="U162" s="22">
        <v>6660</v>
      </c>
      <c r="V162" s="12"/>
      <c r="W162" s="13"/>
      <c r="X162" s="12"/>
      <c r="Y162" s="12"/>
      <c r="Z162" s="12"/>
      <c r="AA162" s="11"/>
      <c r="AB162" s="8"/>
      <c r="AC162" s="8"/>
      <c r="AD162" s="8"/>
      <c r="AE162" s="8"/>
      <c r="AF162" s="8"/>
      <c r="AG162" s="8"/>
    </row>
    <row r="163" spans="1:33" ht="12.75" hidden="1" customHeight="1" x14ac:dyDescent="0.2">
      <c r="A163" s="22">
        <v>6670</v>
      </c>
      <c r="B163" s="32" t="s">
        <v>7873</v>
      </c>
      <c r="C163" s="44">
        <v>706381007</v>
      </c>
      <c r="D163" s="11" t="s">
        <v>72</v>
      </c>
      <c r="E163" s="11" t="s">
        <v>1169</v>
      </c>
      <c r="F163" s="21" t="s">
        <v>1170</v>
      </c>
      <c r="G163" s="21" t="s">
        <v>1171</v>
      </c>
      <c r="H163" s="21" t="s">
        <v>1172</v>
      </c>
      <c r="I163" s="11" t="s">
        <v>1173</v>
      </c>
      <c r="J163" s="11" t="s">
        <v>1174</v>
      </c>
      <c r="K163" s="11" t="s">
        <v>1175</v>
      </c>
      <c r="L163" s="11" t="s">
        <v>1176</v>
      </c>
      <c r="M163" s="13" t="s">
        <v>47</v>
      </c>
      <c r="N163" s="22" t="s">
        <v>786</v>
      </c>
      <c r="O163" s="22" t="s">
        <v>1177</v>
      </c>
      <c r="P163" s="23"/>
      <c r="Q163" s="22"/>
      <c r="R163" s="23">
        <v>93401</v>
      </c>
      <c r="S163" s="23" t="s">
        <v>1178</v>
      </c>
      <c r="T163" s="24">
        <v>37970</v>
      </c>
      <c r="U163" s="22">
        <v>6670</v>
      </c>
      <c r="V163" s="12"/>
      <c r="W163" s="13"/>
      <c r="X163" s="12"/>
      <c r="Y163" s="12"/>
      <c r="Z163" s="12"/>
      <c r="AA163" s="11"/>
      <c r="AB163" s="8"/>
      <c r="AC163" s="8"/>
      <c r="AD163" s="8"/>
      <c r="AE163" s="8"/>
      <c r="AF163" s="8"/>
      <c r="AG163" s="8"/>
    </row>
    <row r="164" spans="1:33" ht="12.75" hidden="1" customHeight="1" x14ac:dyDescent="0.2">
      <c r="A164" s="22">
        <v>7511</v>
      </c>
      <c r="B164" s="32" t="s">
        <v>7874</v>
      </c>
      <c r="C164" s="44">
        <v>650602730</v>
      </c>
      <c r="D164" s="11" t="s">
        <v>356</v>
      </c>
      <c r="E164" s="11" t="s">
        <v>654</v>
      </c>
      <c r="F164" s="21" t="s">
        <v>1179</v>
      </c>
      <c r="G164" s="21" t="s">
        <v>1180</v>
      </c>
      <c r="H164" s="21" t="s">
        <v>1181</v>
      </c>
      <c r="I164" s="11" t="s">
        <v>1182</v>
      </c>
      <c r="J164" s="11" t="s">
        <v>1183</v>
      </c>
      <c r="K164" s="11" t="s">
        <v>1184</v>
      </c>
      <c r="L164" s="11" t="s">
        <v>5356</v>
      </c>
      <c r="M164" s="13" t="s">
        <v>5342</v>
      </c>
      <c r="N164" s="22" t="s">
        <v>1187</v>
      </c>
      <c r="O164" s="22" t="s">
        <v>1186</v>
      </c>
      <c r="P164" s="23" t="s">
        <v>1185</v>
      </c>
      <c r="Q164" s="22"/>
      <c r="R164" s="23" t="s">
        <v>83</v>
      </c>
      <c r="S164" s="23" t="s">
        <v>1188</v>
      </c>
      <c r="T164" s="24">
        <v>41919</v>
      </c>
      <c r="U164" s="22">
        <v>7511</v>
      </c>
      <c r="V164" s="12"/>
      <c r="W164" s="13"/>
      <c r="X164" s="12"/>
      <c r="Y164" s="12"/>
      <c r="Z164" s="12"/>
      <c r="AA164" s="11"/>
      <c r="AB164" s="8"/>
      <c r="AC164" s="8"/>
      <c r="AD164" s="8"/>
      <c r="AE164" s="8"/>
      <c r="AF164" s="8"/>
      <c r="AG164" s="8"/>
    </row>
    <row r="165" spans="1:33" ht="12.75" hidden="1" customHeight="1" x14ac:dyDescent="0.2">
      <c r="A165" s="22">
        <v>7609</v>
      </c>
      <c r="B165" s="32" t="s">
        <v>7875</v>
      </c>
      <c r="C165" s="44" t="s">
        <v>6414</v>
      </c>
      <c r="D165" s="11" t="s">
        <v>49</v>
      </c>
      <c r="E165" s="11" t="s">
        <v>1189</v>
      </c>
      <c r="F165" s="21" t="s">
        <v>7876</v>
      </c>
      <c r="G165" s="21" t="s">
        <v>1190</v>
      </c>
      <c r="H165" s="21" t="s">
        <v>7877</v>
      </c>
      <c r="I165" s="11" t="s">
        <v>488</v>
      </c>
      <c r="J165" s="11" t="s">
        <v>6765</v>
      </c>
      <c r="K165" s="11" t="s">
        <v>1191</v>
      </c>
      <c r="L165" s="11" t="s">
        <v>1192</v>
      </c>
      <c r="M165" s="13" t="s">
        <v>5343</v>
      </c>
      <c r="N165" s="22" t="s">
        <v>1193</v>
      </c>
      <c r="O165" s="22" t="s">
        <v>6400</v>
      </c>
      <c r="P165" s="23" t="s">
        <v>1194</v>
      </c>
      <c r="Q165" s="22"/>
      <c r="R165" s="23" t="s">
        <v>45</v>
      </c>
      <c r="S165" s="23" t="s">
        <v>7878</v>
      </c>
      <c r="T165" s="24">
        <v>42538</v>
      </c>
      <c r="U165" s="22">
        <v>7609</v>
      </c>
      <c r="V165" s="12"/>
      <c r="W165" s="13"/>
      <c r="X165" s="12"/>
      <c r="Y165" s="12"/>
      <c r="Z165" s="12"/>
      <c r="AA165" s="11"/>
      <c r="AB165" s="8"/>
      <c r="AC165" s="8"/>
      <c r="AD165" s="8"/>
      <c r="AE165" s="8"/>
      <c r="AF165" s="8"/>
      <c r="AG165" s="8" t="s">
        <v>7507</v>
      </c>
    </row>
    <row r="166" spans="1:33" ht="12.75" hidden="1" customHeight="1" x14ac:dyDescent="0.2">
      <c r="A166" s="22">
        <v>6943</v>
      </c>
      <c r="B166" s="32" t="s">
        <v>7879</v>
      </c>
      <c r="C166" s="44">
        <v>726079005</v>
      </c>
      <c r="D166" s="11" t="s">
        <v>49</v>
      </c>
      <c r="E166" s="11" t="s">
        <v>1195</v>
      </c>
      <c r="F166" s="21" t="s">
        <v>7880</v>
      </c>
      <c r="G166" s="21" t="s">
        <v>1196</v>
      </c>
      <c r="H166" s="21" t="s">
        <v>5742</v>
      </c>
      <c r="I166" s="11" t="s">
        <v>1197</v>
      </c>
      <c r="J166" s="11" t="s">
        <v>6351</v>
      </c>
      <c r="K166" s="11" t="s">
        <v>5494</v>
      </c>
      <c r="L166" s="11" t="s">
        <v>1198</v>
      </c>
      <c r="M166" s="13" t="s">
        <v>309</v>
      </c>
      <c r="N166" s="22" t="s">
        <v>1200</v>
      </c>
      <c r="O166" s="22" t="s">
        <v>1199</v>
      </c>
      <c r="P166" s="23" t="s">
        <v>7881</v>
      </c>
      <c r="Q166" s="22"/>
      <c r="R166" s="23" t="s">
        <v>45</v>
      </c>
      <c r="S166" s="23" t="s">
        <v>7882</v>
      </c>
      <c r="T166" s="24">
        <v>37970</v>
      </c>
      <c r="U166" s="22">
        <v>6943</v>
      </c>
      <c r="V166" s="12"/>
      <c r="W166" s="13"/>
      <c r="X166" s="12"/>
      <c r="Y166" s="12"/>
      <c r="Z166" s="12"/>
      <c r="AA166" s="11"/>
      <c r="AB166" s="8"/>
      <c r="AC166" s="8"/>
      <c r="AD166" s="8"/>
      <c r="AE166" s="8"/>
      <c r="AF166" s="8"/>
      <c r="AG166" s="8"/>
    </row>
    <row r="167" spans="1:33" ht="12.75" hidden="1" customHeight="1" x14ac:dyDescent="0.2">
      <c r="A167" s="22">
        <v>7699</v>
      </c>
      <c r="B167" s="87" t="s">
        <v>7883</v>
      </c>
      <c r="C167" s="44">
        <v>651920485</v>
      </c>
      <c r="D167" s="11"/>
      <c r="E167" s="11" t="s">
        <v>7264</v>
      </c>
      <c r="F167" s="21" t="s">
        <v>7884</v>
      </c>
      <c r="G167" s="21" t="s">
        <v>5902</v>
      </c>
      <c r="H167" s="21" t="s">
        <v>5903</v>
      </c>
      <c r="I167" s="11" t="s">
        <v>1540</v>
      </c>
      <c r="J167" s="11" t="s">
        <v>5904</v>
      </c>
      <c r="K167" s="11" t="s">
        <v>5905</v>
      </c>
      <c r="L167" s="11" t="s">
        <v>5906</v>
      </c>
      <c r="M167" s="13" t="s">
        <v>544</v>
      </c>
      <c r="N167" s="22" t="s">
        <v>187</v>
      </c>
      <c r="O167" s="22" t="s">
        <v>5907</v>
      </c>
      <c r="P167" s="40" t="s">
        <v>5908</v>
      </c>
      <c r="Q167" s="22"/>
      <c r="R167" s="23">
        <v>93401</v>
      </c>
      <c r="S167" s="23" t="s">
        <v>7885</v>
      </c>
      <c r="T167" s="24">
        <v>43902</v>
      </c>
      <c r="U167" s="22">
        <v>7699</v>
      </c>
      <c r="V167" s="36"/>
      <c r="W167" s="37"/>
      <c r="X167" s="36"/>
      <c r="Y167" s="36"/>
      <c r="Z167" s="36"/>
      <c r="AA167" s="27"/>
      <c r="AB167" s="8"/>
      <c r="AC167" s="8"/>
      <c r="AD167" s="8"/>
      <c r="AE167" s="8"/>
      <c r="AF167" s="8"/>
      <c r="AG167" s="8"/>
    </row>
    <row r="168" spans="1:33" ht="12.75" hidden="1" customHeight="1" x14ac:dyDescent="0.2">
      <c r="A168" s="22">
        <v>3250</v>
      </c>
      <c r="B168" s="32" t="s">
        <v>7886</v>
      </c>
      <c r="C168" s="44">
        <v>703620000</v>
      </c>
      <c r="D168" s="11" t="s">
        <v>72</v>
      </c>
      <c r="E168" s="11" t="s">
        <v>1202</v>
      </c>
      <c r="F168" s="21" t="s">
        <v>72</v>
      </c>
      <c r="G168" s="21" t="s">
        <v>1201</v>
      </c>
      <c r="H168" s="21" t="s">
        <v>1204</v>
      </c>
      <c r="I168" s="11" t="s">
        <v>1203</v>
      </c>
      <c r="J168" s="11" t="s">
        <v>1205</v>
      </c>
      <c r="K168" s="11" t="s">
        <v>1206</v>
      </c>
      <c r="L168" s="11" t="s">
        <v>1208</v>
      </c>
      <c r="M168" s="13" t="s">
        <v>47</v>
      </c>
      <c r="N168" s="22" t="s">
        <v>739</v>
      </c>
      <c r="O168" s="22" t="s">
        <v>1209</v>
      </c>
      <c r="P168" s="23" t="s">
        <v>1207</v>
      </c>
      <c r="Q168" s="22"/>
      <c r="R168" s="23">
        <v>93401</v>
      </c>
      <c r="S168" s="23" t="s">
        <v>1210</v>
      </c>
      <c r="T168" s="24">
        <v>37970</v>
      </c>
      <c r="U168" s="22">
        <v>3250</v>
      </c>
      <c r="V168" s="12"/>
      <c r="W168" s="13"/>
      <c r="X168" s="12"/>
      <c r="Y168" s="12"/>
      <c r="Z168" s="12"/>
      <c r="AA168" s="11"/>
      <c r="AB168" s="8"/>
      <c r="AC168" s="8"/>
      <c r="AD168" s="8"/>
      <c r="AE168" s="8"/>
      <c r="AF168" s="8"/>
      <c r="AG168" s="8"/>
    </row>
    <row r="169" spans="1:33" ht="12.75" hidden="1" customHeight="1" x14ac:dyDescent="0.2">
      <c r="A169" s="22">
        <v>7568</v>
      </c>
      <c r="B169" s="32" t="s">
        <v>7887</v>
      </c>
      <c r="C169" s="44">
        <v>651800501</v>
      </c>
      <c r="D169" s="11" t="s">
        <v>72</v>
      </c>
      <c r="E169" s="11" t="s">
        <v>1211</v>
      </c>
      <c r="F169" s="21" t="s">
        <v>1212</v>
      </c>
      <c r="G169" s="21" t="s">
        <v>865</v>
      </c>
      <c r="H169" s="21" t="s">
        <v>1213</v>
      </c>
      <c r="I169" s="11" t="s">
        <v>1214</v>
      </c>
      <c r="J169" s="11" t="s">
        <v>1215</v>
      </c>
      <c r="K169" s="11" t="s">
        <v>1216</v>
      </c>
      <c r="L169" s="11" t="s">
        <v>1217</v>
      </c>
      <c r="M169" s="13" t="s">
        <v>47</v>
      </c>
      <c r="N169" s="22" t="s">
        <v>1042</v>
      </c>
      <c r="O169" s="22" t="s">
        <v>1218</v>
      </c>
      <c r="P169" s="23" t="s">
        <v>1219</v>
      </c>
      <c r="Q169" s="22"/>
      <c r="R169" s="23">
        <v>93401</v>
      </c>
      <c r="S169" s="23" t="s">
        <v>1220</v>
      </c>
      <c r="T169" s="24">
        <v>42158</v>
      </c>
      <c r="U169" s="22">
        <v>7568</v>
      </c>
      <c r="V169" s="12"/>
      <c r="W169" s="13"/>
      <c r="X169" s="12"/>
      <c r="Y169" s="12"/>
      <c r="Z169" s="12"/>
      <c r="AA169" s="11"/>
      <c r="AB169" s="8"/>
      <c r="AC169" s="8"/>
      <c r="AD169" s="8"/>
      <c r="AE169" s="8"/>
      <c r="AF169" s="8"/>
      <c r="AG169" s="8"/>
    </row>
    <row r="170" spans="1:33" ht="12.75" hidden="1" customHeight="1" thickBot="1" x14ac:dyDescent="0.25">
      <c r="A170" s="22">
        <v>7705</v>
      </c>
      <c r="B170" s="32" t="s">
        <v>7888</v>
      </c>
      <c r="C170" s="44">
        <v>651712394</v>
      </c>
      <c r="D170" s="11"/>
      <c r="E170" s="11" t="s">
        <v>7265</v>
      </c>
      <c r="F170" s="48" t="s">
        <v>5964</v>
      </c>
      <c r="G170" s="21" t="s">
        <v>5965</v>
      </c>
      <c r="H170" s="21" t="s">
        <v>5966</v>
      </c>
      <c r="I170" s="11" t="s">
        <v>1540</v>
      </c>
      <c r="J170" s="11" t="s">
        <v>5968</v>
      </c>
      <c r="K170" s="11" t="s">
        <v>5967</v>
      </c>
      <c r="L170" s="11" t="s">
        <v>5969</v>
      </c>
      <c r="M170" s="13" t="s">
        <v>198</v>
      </c>
      <c r="N170" s="22" t="s">
        <v>593</v>
      </c>
      <c r="O170" s="22">
        <v>582431705</v>
      </c>
      <c r="P170" s="40" t="s">
        <v>5970</v>
      </c>
      <c r="Q170" s="22"/>
      <c r="R170" s="23">
        <v>93401</v>
      </c>
      <c r="S170" s="23" t="s">
        <v>5877</v>
      </c>
      <c r="T170" s="24">
        <v>43944</v>
      </c>
      <c r="U170" s="22">
        <v>7705</v>
      </c>
      <c r="V170" s="12"/>
      <c r="W170" s="13"/>
      <c r="X170" s="12"/>
      <c r="Y170" s="12"/>
      <c r="Z170" s="12"/>
      <c r="AA170" s="11"/>
      <c r="AB170" s="8"/>
      <c r="AC170" s="8"/>
      <c r="AD170" s="8"/>
      <c r="AE170" s="8"/>
      <c r="AF170" s="8"/>
      <c r="AG170" s="8"/>
    </row>
    <row r="171" spans="1:33" ht="12.75" hidden="1" customHeight="1" thickBot="1" x14ac:dyDescent="0.25">
      <c r="A171" s="22">
        <v>3200</v>
      </c>
      <c r="B171" s="32" t="s">
        <v>7889</v>
      </c>
      <c r="C171" s="44">
        <v>709963007</v>
      </c>
      <c r="D171" s="11" t="s">
        <v>7421</v>
      </c>
      <c r="E171" s="11" t="s">
        <v>7266</v>
      </c>
      <c r="F171" s="49" t="s">
        <v>7890</v>
      </c>
      <c r="G171" s="21" t="s">
        <v>1221</v>
      </c>
      <c r="H171" s="21" t="s">
        <v>5640</v>
      </c>
      <c r="I171" s="11" t="s">
        <v>1222</v>
      </c>
      <c r="J171" s="11" t="s">
        <v>7891</v>
      </c>
      <c r="K171" s="11" t="s">
        <v>5448</v>
      </c>
      <c r="L171" s="11" t="s">
        <v>1224</v>
      </c>
      <c r="M171" s="13" t="s">
        <v>47</v>
      </c>
      <c r="N171" s="22" t="s">
        <v>1225</v>
      </c>
      <c r="O171" s="22"/>
      <c r="P171" s="23" t="s">
        <v>1223</v>
      </c>
      <c r="Q171" s="22"/>
      <c r="R171" s="23" t="s">
        <v>45</v>
      </c>
      <c r="S171" s="23" t="s">
        <v>7892</v>
      </c>
      <c r="T171" s="24">
        <v>37970</v>
      </c>
      <c r="U171" s="22">
        <v>3200</v>
      </c>
      <c r="V171" s="36"/>
      <c r="W171" s="37"/>
      <c r="X171" s="36"/>
      <c r="Y171" s="36"/>
      <c r="Z171" s="36"/>
      <c r="AA171" s="27"/>
      <c r="AB171" s="8"/>
      <c r="AC171" s="8"/>
      <c r="AD171" s="8"/>
      <c r="AE171" s="8"/>
      <c r="AF171" s="8"/>
      <c r="AG171" s="8"/>
    </row>
    <row r="172" spans="1:33" ht="12.75" hidden="1" customHeight="1" x14ac:dyDescent="0.2">
      <c r="A172" s="22">
        <v>7684</v>
      </c>
      <c r="B172" s="32" t="s">
        <v>7893</v>
      </c>
      <c r="C172" s="44">
        <v>651775523</v>
      </c>
      <c r="D172" s="11"/>
      <c r="E172" s="11" t="s">
        <v>7267</v>
      </c>
      <c r="F172" s="48" t="s">
        <v>5638</v>
      </c>
      <c r="G172" s="21" t="s">
        <v>5639</v>
      </c>
      <c r="H172" s="21" t="s">
        <v>5641</v>
      </c>
      <c r="I172" s="11" t="s">
        <v>1287</v>
      </c>
      <c r="J172" s="11" t="s">
        <v>5642</v>
      </c>
      <c r="K172" s="11" t="s">
        <v>5643</v>
      </c>
      <c r="L172" s="11" t="s">
        <v>5644</v>
      </c>
      <c r="M172" s="13" t="s">
        <v>5341</v>
      </c>
      <c r="N172" s="22" t="s">
        <v>166</v>
      </c>
      <c r="O172" s="22" t="s">
        <v>5645</v>
      </c>
      <c r="P172" s="40" t="s">
        <v>5646</v>
      </c>
      <c r="Q172" s="22"/>
      <c r="R172" s="23">
        <v>93401</v>
      </c>
      <c r="S172" s="23" t="s">
        <v>5361</v>
      </c>
      <c r="T172" s="24">
        <v>43644</v>
      </c>
      <c r="U172" s="22">
        <v>7684</v>
      </c>
      <c r="V172" s="12"/>
      <c r="W172" s="13"/>
      <c r="X172" s="12"/>
      <c r="Y172" s="12"/>
      <c r="Z172" s="12"/>
      <c r="AA172" s="11"/>
      <c r="AB172" s="8"/>
      <c r="AC172" s="8"/>
      <c r="AD172" s="8"/>
      <c r="AE172" s="8"/>
      <c r="AF172" s="8"/>
      <c r="AG172" s="8"/>
    </row>
    <row r="173" spans="1:33" ht="12.75" hidden="1" customHeight="1" x14ac:dyDescent="0.2">
      <c r="A173" s="22">
        <v>7720</v>
      </c>
      <c r="B173" s="32" t="s">
        <v>7894</v>
      </c>
      <c r="C173" s="44" t="s">
        <v>7155</v>
      </c>
      <c r="D173" s="11"/>
      <c r="E173" s="11" t="s">
        <v>7268</v>
      </c>
      <c r="F173" s="48" t="s">
        <v>6766</v>
      </c>
      <c r="G173" s="21" t="s">
        <v>6767</v>
      </c>
      <c r="H173" s="21" t="s">
        <v>6768</v>
      </c>
      <c r="I173" s="11" t="s">
        <v>1368</v>
      </c>
      <c r="J173" s="11" t="s">
        <v>6769</v>
      </c>
      <c r="K173" s="11" t="s">
        <v>6770</v>
      </c>
      <c r="L173" s="11" t="s">
        <v>6771</v>
      </c>
      <c r="M173" s="13" t="s">
        <v>773</v>
      </c>
      <c r="N173" s="22" t="s">
        <v>774</v>
      </c>
      <c r="O173" s="40">
        <v>994571291</v>
      </c>
      <c r="P173" s="40" t="s">
        <v>6772</v>
      </c>
      <c r="Q173" s="22"/>
      <c r="R173" s="23">
        <v>93401</v>
      </c>
      <c r="S173" s="23" t="s">
        <v>6773</v>
      </c>
      <c r="T173" s="24">
        <v>44167</v>
      </c>
      <c r="U173" s="22">
        <v>7720</v>
      </c>
      <c r="V173" s="12"/>
      <c r="W173" s="13"/>
      <c r="X173" s="12"/>
      <c r="Y173" s="12"/>
      <c r="Z173" s="12"/>
      <c r="AA173" s="11"/>
      <c r="AB173" s="8"/>
      <c r="AC173" s="8"/>
      <c r="AD173" s="8"/>
      <c r="AE173" s="8"/>
      <c r="AF173" s="8"/>
      <c r="AG173" s="8"/>
    </row>
    <row r="174" spans="1:33" ht="12.75" hidden="1" customHeight="1" x14ac:dyDescent="0.2">
      <c r="A174" s="22">
        <v>6870</v>
      </c>
      <c r="B174" s="32" t="s">
        <v>7895</v>
      </c>
      <c r="C174" s="44">
        <v>717461002</v>
      </c>
      <c r="D174" s="11" t="s">
        <v>72</v>
      </c>
      <c r="E174" s="11" t="s">
        <v>1226</v>
      </c>
      <c r="F174" s="21" t="s">
        <v>1227</v>
      </c>
      <c r="G174" s="21" t="s">
        <v>1228</v>
      </c>
      <c r="H174" s="21" t="s">
        <v>1229</v>
      </c>
      <c r="I174" s="11" t="s">
        <v>1230</v>
      </c>
      <c r="J174" s="11" t="s">
        <v>1231</v>
      </c>
      <c r="K174" s="11" t="s">
        <v>1232</v>
      </c>
      <c r="L174" s="11" t="s">
        <v>1233</v>
      </c>
      <c r="M174" s="13" t="s">
        <v>544</v>
      </c>
      <c r="N174" s="22" t="s">
        <v>400</v>
      </c>
      <c r="O174" s="22" t="s">
        <v>1234</v>
      </c>
      <c r="P174" s="23"/>
      <c r="Q174" s="22"/>
      <c r="R174" s="23">
        <v>93401</v>
      </c>
      <c r="S174" s="23" t="s">
        <v>1235</v>
      </c>
      <c r="T174" s="24">
        <v>37970</v>
      </c>
      <c r="U174" s="22">
        <v>6870</v>
      </c>
      <c r="V174" s="12"/>
      <c r="W174" s="13"/>
      <c r="X174" s="12"/>
      <c r="Y174" s="12"/>
      <c r="Z174" s="12"/>
      <c r="AA174" s="11"/>
      <c r="AB174" s="8"/>
      <c r="AC174" s="8"/>
      <c r="AD174" s="8"/>
      <c r="AE174" s="8"/>
      <c r="AF174" s="8"/>
      <c r="AG174" s="8"/>
    </row>
    <row r="175" spans="1:33" ht="12.75" hidden="1" customHeight="1" x14ac:dyDescent="0.2">
      <c r="A175" s="22">
        <v>7388</v>
      </c>
      <c r="B175" s="32" t="s">
        <v>7896</v>
      </c>
      <c r="C175" s="44">
        <v>713394009</v>
      </c>
      <c r="D175" s="11" t="s">
        <v>49</v>
      </c>
      <c r="E175" s="11" t="s">
        <v>1236</v>
      </c>
      <c r="F175" s="21" t="s">
        <v>7897</v>
      </c>
      <c r="G175" s="21" t="s">
        <v>1237</v>
      </c>
      <c r="H175" s="21" t="s">
        <v>7898</v>
      </c>
      <c r="I175" s="11" t="s">
        <v>1062</v>
      </c>
      <c r="J175" s="11" t="s">
        <v>5337</v>
      </c>
      <c r="K175" s="11" t="s">
        <v>1238</v>
      </c>
      <c r="L175" s="11" t="s">
        <v>7899</v>
      </c>
      <c r="M175" s="13" t="s">
        <v>48</v>
      </c>
      <c r="N175" s="22" t="s">
        <v>1239</v>
      </c>
      <c r="O175" s="22" t="s">
        <v>7900</v>
      </c>
      <c r="P175" s="40" t="s">
        <v>5637</v>
      </c>
      <c r="Q175" s="22"/>
      <c r="R175" s="23">
        <v>93401</v>
      </c>
      <c r="S175" s="23" t="s">
        <v>7901</v>
      </c>
      <c r="T175" s="24">
        <v>39476</v>
      </c>
      <c r="U175" s="22">
        <v>7388</v>
      </c>
      <c r="V175" s="12"/>
      <c r="W175" s="13"/>
      <c r="X175" s="12"/>
      <c r="Y175" s="12"/>
      <c r="Z175" s="12"/>
      <c r="AA175" s="11"/>
      <c r="AB175" s="8"/>
      <c r="AC175" s="8"/>
      <c r="AD175" s="8"/>
      <c r="AE175" s="8"/>
      <c r="AF175" s="8"/>
      <c r="AG175" s="8" t="s">
        <v>7269</v>
      </c>
    </row>
    <row r="176" spans="1:33" ht="12.75" hidden="1" customHeight="1" x14ac:dyDescent="0.2">
      <c r="A176" s="22">
        <v>7345</v>
      </c>
      <c r="B176" s="32" t="s">
        <v>7902</v>
      </c>
      <c r="C176" s="44">
        <v>702006007</v>
      </c>
      <c r="D176" s="11" t="s">
        <v>72</v>
      </c>
      <c r="E176" s="11" t="s">
        <v>1240</v>
      </c>
      <c r="F176" s="21" t="s">
        <v>1241</v>
      </c>
      <c r="G176" s="21" t="s">
        <v>1242</v>
      </c>
      <c r="H176" s="21" t="s">
        <v>1243</v>
      </c>
      <c r="I176" s="11" t="s">
        <v>636</v>
      </c>
      <c r="J176" s="11" t="s">
        <v>127</v>
      </c>
      <c r="K176" s="11" t="s">
        <v>1244</v>
      </c>
      <c r="L176" s="11" t="s">
        <v>1246</v>
      </c>
      <c r="M176" s="13" t="s">
        <v>5343</v>
      </c>
      <c r="N176" s="22" t="s">
        <v>1247</v>
      </c>
      <c r="O176" s="22"/>
      <c r="P176" s="23" t="s">
        <v>1245</v>
      </c>
      <c r="Q176" s="22"/>
      <c r="R176" s="23" t="s">
        <v>368</v>
      </c>
      <c r="S176" s="23" t="s">
        <v>1248</v>
      </c>
      <c r="T176" s="24">
        <v>39122</v>
      </c>
      <c r="U176" s="22">
        <v>7345</v>
      </c>
      <c r="V176" s="12"/>
      <c r="W176" s="13"/>
      <c r="X176" s="12"/>
      <c r="Y176" s="12"/>
      <c r="Z176" s="12"/>
      <c r="AA176" s="11"/>
      <c r="AB176" s="8"/>
      <c r="AC176" s="8"/>
      <c r="AD176" s="8"/>
      <c r="AE176" s="8"/>
      <c r="AF176" s="8"/>
      <c r="AG176" s="8"/>
    </row>
    <row r="177" spans="1:33" ht="12.75" hidden="1" customHeight="1" x14ac:dyDescent="0.2">
      <c r="A177" s="22">
        <v>7320</v>
      </c>
      <c r="B177" s="32" t="s">
        <v>7903</v>
      </c>
      <c r="C177" s="44">
        <v>656288108</v>
      </c>
      <c r="D177" s="11" t="s">
        <v>72</v>
      </c>
      <c r="E177" s="11" t="s">
        <v>1249</v>
      </c>
      <c r="F177" s="21" t="s">
        <v>7904</v>
      </c>
      <c r="G177" s="21" t="s">
        <v>1250</v>
      </c>
      <c r="H177" s="21" t="s">
        <v>7905</v>
      </c>
      <c r="I177" s="11" t="s">
        <v>1251</v>
      </c>
      <c r="J177" s="11" t="s">
        <v>7906</v>
      </c>
      <c r="K177" s="11" t="s">
        <v>1252</v>
      </c>
      <c r="L177" s="11" t="s">
        <v>1254</v>
      </c>
      <c r="M177" s="13" t="s">
        <v>544</v>
      </c>
      <c r="N177" s="22" t="s">
        <v>4857</v>
      </c>
      <c r="O177" s="22" t="s">
        <v>5600</v>
      </c>
      <c r="P177" s="23" t="s">
        <v>1253</v>
      </c>
      <c r="Q177" s="22"/>
      <c r="R177" s="23">
        <v>93401</v>
      </c>
      <c r="S177" s="23" t="s">
        <v>7907</v>
      </c>
      <c r="T177" s="24">
        <v>38848</v>
      </c>
      <c r="U177" s="22">
        <v>7320</v>
      </c>
      <c r="V177" s="36"/>
      <c r="W177" s="37"/>
      <c r="X177" s="36"/>
      <c r="Y177" s="36"/>
      <c r="Z177" s="36"/>
      <c r="AA177" s="42" t="s">
        <v>7242</v>
      </c>
      <c r="AB177" s="8"/>
      <c r="AC177" s="8"/>
      <c r="AD177" s="8"/>
      <c r="AE177" s="8"/>
      <c r="AF177" s="8"/>
      <c r="AG177" s="8" t="s">
        <v>7270</v>
      </c>
    </row>
    <row r="178" spans="1:33" ht="12.75" hidden="1" customHeight="1" x14ac:dyDescent="0.2">
      <c r="A178" s="22">
        <v>6972</v>
      </c>
      <c r="B178" s="32" t="s">
        <v>7908</v>
      </c>
      <c r="C178" s="44">
        <v>732420002</v>
      </c>
      <c r="D178" s="11" t="s">
        <v>72</v>
      </c>
      <c r="E178" s="11" t="s">
        <v>1255</v>
      </c>
      <c r="F178" s="21" t="s">
        <v>5718</v>
      </c>
      <c r="G178" s="21" t="s">
        <v>1256</v>
      </c>
      <c r="H178" s="21" t="s">
        <v>1257</v>
      </c>
      <c r="I178" s="11" t="s">
        <v>1062</v>
      </c>
      <c r="J178" s="11" t="s">
        <v>5719</v>
      </c>
      <c r="K178" s="11" t="s">
        <v>6774</v>
      </c>
      <c r="L178" s="11" t="s">
        <v>5999</v>
      </c>
      <c r="M178" s="13" t="s">
        <v>47</v>
      </c>
      <c r="N178" s="22" t="s">
        <v>1260</v>
      </c>
      <c r="O178" s="22" t="s">
        <v>1259</v>
      </c>
      <c r="P178" s="23" t="s">
        <v>1258</v>
      </c>
      <c r="Q178" s="22"/>
      <c r="R178" s="23">
        <v>93401</v>
      </c>
      <c r="S178" s="23" t="s">
        <v>6000</v>
      </c>
      <c r="T178" s="24">
        <v>37970</v>
      </c>
      <c r="U178" s="22">
        <v>6972</v>
      </c>
      <c r="V178" s="12"/>
      <c r="W178" s="13"/>
      <c r="X178" s="12"/>
      <c r="Y178" s="12"/>
      <c r="Z178" s="12"/>
      <c r="AA178" s="11"/>
      <c r="AB178" s="8"/>
      <c r="AC178" s="8"/>
      <c r="AD178" s="8"/>
      <c r="AE178" s="8"/>
      <c r="AF178" s="8"/>
      <c r="AG178" s="8"/>
    </row>
    <row r="179" spans="1:33" ht="12.75" hidden="1" customHeight="1" x14ac:dyDescent="0.2">
      <c r="A179" s="22">
        <v>7328</v>
      </c>
      <c r="B179" s="32" t="s">
        <v>7909</v>
      </c>
      <c r="C179" s="44">
        <v>720462001</v>
      </c>
      <c r="D179" s="11" t="s">
        <v>72</v>
      </c>
      <c r="E179" s="11" t="s">
        <v>1261</v>
      </c>
      <c r="F179" s="21" t="s">
        <v>1262</v>
      </c>
      <c r="G179" s="21" t="s">
        <v>1263</v>
      </c>
      <c r="H179" s="21" t="s">
        <v>1264</v>
      </c>
      <c r="I179" s="11" t="s">
        <v>969</v>
      </c>
      <c r="J179" s="11" t="s">
        <v>1265</v>
      </c>
      <c r="K179" s="11" t="s">
        <v>1266</v>
      </c>
      <c r="L179" s="11" t="s">
        <v>1268</v>
      </c>
      <c r="M179" s="13" t="s">
        <v>47</v>
      </c>
      <c r="N179" s="22" t="s">
        <v>739</v>
      </c>
      <c r="O179" s="22" t="s">
        <v>1269</v>
      </c>
      <c r="P179" s="23" t="s">
        <v>1267</v>
      </c>
      <c r="Q179" s="22"/>
      <c r="R179" s="23">
        <v>93401</v>
      </c>
      <c r="S179" s="23" t="s">
        <v>1270</v>
      </c>
      <c r="T179" s="24">
        <v>38905</v>
      </c>
      <c r="U179" s="22">
        <v>7328</v>
      </c>
      <c r="V179" s="12"/>
      <c r="W179" s="13"/>
      <c r="X179" s="12"/>
      <c r="Y179" s="12"/>
      <c r="Z179" s="12"/>
      <c r="AA179" s="11"/>
      <c r="AB179" s="8"/>
      <c r="AC179" s="8"/>
      <c r="AD179" s="8"/>
      <c r="AE179" s="8"/>
      <c r="AF179" s="8"/>
      <c r="AG179" s="8"/>
    </row>
    <row r="180" spans="1:33" ht="12.75" hidden="1" customHeight="1" x14ac:dyDescent="0.2">
      <c r="A180" s="22">
        <v>7055</v>
      </c>
      <c r="B180" s="32" t="s">
        <v>7910</v>
      </c>
      <c r="C180" s="44">
        <v>724416004</v>
      </c>
      <c r="D180" s="11" t="s">
        <v>72</v>
      </c>
      <c r="E180" s="11" t="s">
        <v>1271</v>
      </c>
      <c r="F180" s="21" t="s">
        <v>1272</v>
      </c>
      <c r="G180" s="21" t="s">
        <v>1273</v>
      </c>
      <c r="H180" s="21" t="s">
        <v>1274</v>
      </c>
      <c r="I180" s="11" t="s">
        <v>1275</v>
      </c>
      <c r="J180" s="11" t="s">
        <v>1276</v>
      </c>
      <c r="K180" s="11" t="s">
        <v>1277</v>
      </c>
      <c r="L180" s="11" t="s">
        <v>1279</v>
      </c>
      <c r="M180" s="13" t="s">
        <v>47</v>
      </c>
      <c r="N180" s="22" t="s">
        <v>1281</v>
      </c>
      <c r="O180" s="22" t="s">
        <v>1280</v>
      </c>
      <c r="P180" s="23" t="s">
        <v>1278</v>
      </c>
      <c r="Q180" s="22"/>
      <c r="R180" s="23"/>
      <c r="S180" s="23" t="s">
        <v>1282</v>
      </c>
      <c r="T180" s="24">
        <v>37970</v>
      </c>
      <c r="U180" s="22">
        <v>7055</v>
      </c>
      <c r="V180" s="12"/>
      <c r="W180" s="13"/>
      <c r="X180" s="12"/>
      <c r="Y180" s="12"/>
      <c r="Z180" s="12"/>
      <c r="AA180" s="11"/>
      <c r="AB180" s="8"/>
      <c r="AC180" s="8"/>
      <c r="AD180" s="8"/>
      <c r="AE180" s="8"/>
      <c r="AF180" s="8"/>
      <c r="AG180" s="8"/>
    </row>
    <row r="181" spans="1:33" ht="12.75" hidden="1" customHeight="1" x14ac:dyDescent="0.2">
      <c r="A181" s="22">
        <v>7674</v>
      </c>
      <c r="B181" s="88" t="s">
        <v>7911</v>
      </c>
      <c r="C181" s="164">
        <v>657495808</v>
      </c>
      <c r="D181" s="11" t="s">
        <v>72</v>
      </c>
      <c r="E181" s="11" t="s">
        <v>5357</v>
      </c>
      <c r="F181" s="21" t="s">
        <v>7912</v>
      </c>
      <c r="G181" s="21" t="s">
        <v>5358</v>
      </c>
      <c r="H181" s="21" t="s">
        <v>7913</v>
      </c>
      <c r="I181" s="11" t="s">
        <v>1275</v>
      </c>
      <c r="J181" s="11" t="s">
        <v>7914</v>
      </c>
      <c r="K181" s="11" t="s">
        <v>5359</v>
      </c>
      <c r="L181" s="11" t="s">
        <v>5302</v>
      </c>
      <c r="M181" s="13" t="s">
        <v>5340</v>
      </c>
      <c r="N181" s="22" t="s">
        <v>1499</v>
      </c>
      <c r="O181" s="22" t="s">
        <v>5360</v>
      </c>
      <c r="P181" s="40" t="s">
        <v>5303</v>
      </c>
      <c r="Q181" s="22"/>
      <c r="R181" s="23" t="s">
        <v>368</v>
      </c>
      <c r="S181" s="23" t="s">
        <v>7915</v>
      </c>
      <c r="T181" s="24">
        <v>43567</v>
      </c>
      <c r="U181" s="22">
        <v>7674</v>
      </c>
      <c r="V181" s="36"/>
      <c r="W181" s="37"/>
      <c r="X181" s="36"/>
      <c r="Y181" s="36"/>
      <c r="Z181" s="36"/>
      <c r="AA181" s="27"/>
      <c r="AB181" s="8"/>
      <c r="AC181" s="8"/>
      <c r="AD181" s="8"/>
      <c r="AE181" s="8"/>
      <c r="AF181" s="8"/>
      <c r="AG181" s="8"/>
    </row>
    <row r="182" spans="1:33" ht="12.75" hidden="1" customHeight="1" x14ac:dyDescent="0.2">
      <c r="A182" s="22">
        <v>7681</v>
      </c>
      <c r="B182" s="89" t="s">
        <v>7916</v>
      </c>
      <c r="C182" s="165">
        <v>651773733</v>
      </c>
      <c r="D182" s="11"/>
      <c r="E182" s="11" t="s">
        <v>7271</v>
      </c>
      <c r="F182" s="21" t="s">
        <v>5625</v>
      </c>
      <c r="G182" s="21" t="s">
        <v>5626</v>
      </c>
      <c r="H182" s="21" t="s">
        <v>5627</v>
      </c>
      <c r="I182" s="11" t="s">
        <v>5628</v>
      </c>
      <c r="J182" s="11" t="s">
        <v>5629</v>
      </c>
      <c r="K182" s="11" t="s">
        <v>5630</v>
      </c>
      <c r="L182" s="11" t="s">
        <v>5631</v>
      </c>
      <c r="M182" s="13" t="s">
        <v>5344</v>
      </c>
      <c r="N182" s="22" t="s">
        <v>3162</v>
      </c>
      <c r="O182" s="22" t="s">
        <v>5632</v>
      </c>
      <c r="P182" s="40" t="s">
        <v>5633</v>
      </c>
      <c r="Q182" s="22"/>
      <c r="R182" s="23">
        <v>93401</v>
      </c>
      <c r="S182" s="23" t="s">
        <v>5634</v>
      </c>
      <c r="T182" s="24" t="s">
        <v>7917</v>
      </c>
      <c r="U182" s="22">
        <v>7681</v>
      </c>
      <c r="V182" s="12"/>
      <c r="W182" s="13"/>
      <c r="X182" s="12"/>
      <c r="Y182" s="12"/>
      <c r="Z182" s="12"/>
      <c r="AA182" s="11"/>
      <c r="AB182" s="8"/>
      <c r="AC182" s="8"/>
      <c r="AD182" s="8"/>
      <c r="AE182" s="8"/>
      <c r="AF182" s="8"/>
      <c r="AG182" s="8"/>
    </row>
    <row r="183" spans="1:33" ht="12.75" hidden="1" customHeight="1" x14ac:dyDescent="0.2">
      <c r="A183" s="22">
        <v>7600</v>
      </c>
      <c r="B183" s="32" t="s">
        <v>7918</v>
      </c>
      <c r="C183" s="44" t="s">
        <v>6415</v>
      </c>
      <c r="D183" s="11" t="s">
        <v>72</v>
      </c>
      <c r="E183" s="11" t="s">
        <v>1283</v>
      </c>
      <c r="F183" s="21" t="s">
        <v>1284</v>
      </c>
      <c r="G183" s="21" t="s">
        <v>1285</v>
      </c>
      <c r="H183" s="21" t="s">
        <v>1286</v>
      </c>
      <c r="I183" s="11" t="s">
        <v>1287</v>
      </c>
      <c r="J183" s="11" t="s">
        <v>1288</v>
      </c>
      <c r="K183" s="11" t="s">
        <v>1289</v>
      </c>
      <c r="L183" s="11" t="s">
        <v>1291</v>
      </c>
      <c r="M183" s="13" t="s">
        <v>47</v>
      </c>
      <c r="N183" s="22" t="s">
        <v>1293</v>
      </c>
      <c r="O183" s="22" t="s">
        <v>1292</v>
      </c>
      <c r="P183" s="23" t="s">
        <v>1290</v>
      </c>
      <c r="Q183" s="22"/>
      <c r="R183" s="23" t="s">
        <v>368</v>
      </c>
      <c r="S183" s="23" t="s">
        <v>1294</v>
      </c>
      <c r="T183" s="24">
        <v>42417</v>
      </c>
      <c r="U183" s="22">
        <v>7600</v>
      </c>
      <c r="V183" s="12"/>
      <c r="W183" s="13"/>
      <c r="X183" s="12"/>
      <c r="Y183" s="12"/>
      <c r="Z183" s="12"/>
      <c r="AA183" s="11"/>
      <c r="AB183" s="8"/>
      <c r="AC183" s="8"/>
      <c r="AD183" s="8"/>
      <c r="AE183" s="8"/>
      <c r="AF183" s="8"/>
      <c r="AG183" s="8"/>
    </row>
    <row r="184" spans="1:33" ht="12.75" hidden="1" customHeight="1" x14ac:dyDescent="0.2">
      <c r="A184" s="22">
        <v>7499</v>
      </c>
      <c r="B184" s="32" t="s">
        <v>7919</v>
      </c>
      <c r="C184" s="44">
        <v>650794826</v>
      </c>
      <c r="D184" s="11" t="s">
        <v>1295</v>
      </c>
      <c r="E184" s="11" t="s">
        <v>1296</v>
      </c>
      <c r="F184" s="21" t="s">
        <v>7920</v>
      </c>
      <c r="G184" s="21" t="s">
        <v>1297</v>
      </c>
      <c r="H184" s="21" t="s">
        <v>7921</v>
      </c>
      <c r="I184" s="11" t="s">
        <v>1298</v>
      </c>
      <c r="J184" s="11" t="s">
        <v>7922</v>
      </c>
      <c r="K184" s="11" t="s">
        <v>1299</v>
      </c>
      <c r="L184" s="11" t="s">
        <v>1300</v>
      </c>
      <c r="M184" s="13" t="s">
        <v>5341</v>
      </c>
      <c r="N184" s="22" t="s">
        <v>1301</v>
      </c>
      <c r="O184" s="22" t="s">
        <v>6336</v>
      </c>
      <c r="P184" s="23" t="s">
        <v>6337</v>
      </c>
      <c r="Q184" s="22"/>
      <c r="R184" s="23" t="s">
        <v>368</v>
      </c>
      <c r="S184" s="23" t="s">
        <v>6334</v>
      </c>
      <c r="T184" s="24">
        <v>41739</v>
      </c>
      <c r="U184" s="22">
        <v>7499</v>
      </c>
      <c r="V184" s="12"/>
      <c r="W184" s="13"/>
      <c r="X184" s="12"/>
      <c r="Y184" s="12"/>
      <c r="Z184" s="12"/>
      <c r="AA184" s="11"/>
      <c r="AB184" s="8"/>
      <c r="AC184" s="8"/>
      <c r="AD184" s="8"/>
      <c r="AE184" s="8"/>
      <c r="AF184" s="8"/>
      <c r="AG184" s="8"/>
    </row>
    <row r="185" spans="1:33" ht="12.75" hidden="1" customHeight="1" x14ac:dyDescent="0.2">
      <c r="A185" s="22">
        <v>7062</v>
      </c>
      <c r="B185" s="32" t="s">
        <v>7923</v>
      </c>
      <c r="C185" s="44">
        <v>705568006</v>
      </c>
      <c r="D185" s="11" t="s">
        <v>72</v>
      </c>
      <c r="E185" s="11" t="s">
        <v>1302</v>
      </c>
      <c r="F185" s="21" t="s">
        <v>1303</v>
      </c>
      <c r="G185" s="21" t="s">
        <v>1304</v>
      </c>
      <c r="H185" s="21" t="s">
        <v>1305</v>
      </c>
      <c r="I185" s="11" t="s">
        <v>1306</v>
      </c>
      <c r="J185" s="11" t="s">
        <v>1307</v>
      </c>
      <c r="K185" s="11" t="s">
        <v>1308</v>
      </c>
      <c r="L185" s="11" t="s">
        <v>1310</v>
      </c>
      <c r="M185" s="13" t="s">
        <v>47</v>
      </c>
      <c r="N185" s="22" t="s">
        <v>630</v>
      </c>
      <c r="O185" s="22" t="s">
        <v>1311</v>
      </c>
      <c r="P185" s="23" t="s">
        <v>1309</v>
      </c>
      <c r="Q185" s="22"/>
      <c r="R185" s="23" t="s">
        <v>1101</v>
      </c>
      <c r="S185" s="23" t="s">
        <v>1312</v>
      </c>
      <c r="T185" s="24">
        <v>37970</v>
      </c>
      <c r="U185" s="22">
        <v>7062</v>
      </c>
      <c r="V185" s="12"/>
      <c r="W185" s="13"/>
      <c r="X185" s="12"/>
      <c r="Y185" s="12"/>
      <c r="Z185" s="12"/>
      <c r="AA185" s="11"/>
      <c r="AB185" s="8"/>
      <c r="AC185" s="8"/>
      <c r="AD185" s="8"/>
      <c r="AE185" s="8"/>
      <c r="AF185" s="8"/>
      <c r="AG185" s="8"/>
    </row>
    <row r="186" spans="1:33" ht="12.75" hidden="1" customHeight="1" x14ac:dyDescent="0.2">
      <c r="A186" s="22">
        <v>6915</v>
      </c>
      <c r="B186" s="32" t="s">
        <v>7924</v>
      </c>
      <c r="C186" s="44">
        <v>721694003</v>
      </c>
      <c r="D186" s="11" t="s">
        <v>72</v>
      </c>
      <c r="E186" s="11" t="s">
        <v>1313</v>
      </c>
      <c r="F186" s="21" t="s">
        <v>7925</v>
      </c>
      <c r="G186" s="21" t="s">
        <v>1314</v>
      </c>
      <c r="H186" s="21" t="s">
        <v>6316</v>
      </c>
      <c r="I186" s="11" t="s">
        <v>1642</v>
      </c>
      <c r="J186" s="11" t="s">
        <v>6317</v>
      </c>
      <c r="K186" s="11" t="s">
        <v>1315</v>
      </c>
      <c r="L186" s="11" t="s">
        <v>1316</v>
      </c>
      <c r="M186" s="13" t="s">
        <v>544</v>
      </c>
      <c r="N186" s="22" t="s">
        <v>187</v>
      </c>
      <c r="O186" s="22" t="s">
        <v>7272</v>
      </c>
      <c r="P186" s="23" t="s">
        <v>1317</v>
      </c>
      <c r="Q186" s="22"/>
      <c r="R186" s="23">
        <v>93401</v>
      </c>
      <c r="S186" s="23" t="s">
        <v>7926</v>
      </c>
      <c r="T186" s="24">
        <v>37970</v>
      </c>
      <c r="U186" s="22">
        <v>6915</v>
      </c>
      <c r="V186" s="36"/>
      <c r="W186" s="37"/>
      <c r="X186" s="36"/>
      <c r="Y186" s="36"/>
      <c r="Z186" s="36"/>
      <c r="AA186" s="42" t="s">
        <v>7273</v>
      </c>
      <c r="AB186" s="8"/>
      <c r="AC186" s="8"/>
      <c r="AD186" s="8"/>
      <c r="AE186" s="8"/>
      <c r="AF186" s="8"/>
      <c r="AG186" s="8" t="s">
        <v>7273</v>
      </c>
    </row>
    <row r="187" spans="1:33" ht="12.75" hidden="1" customHeight="1" x14ac:dyDescent="0.2">
      <c r="A187" s="22">
        <v>7649</v>
      </c>
      <c r="B187" s="32" t="s">
        <v>7927</v>
      </c>
      <c r="C187" s="44">
        <v>651559219</v>
      </c>
      <c r="D187" s="11" t="s">
        <v>552</v>
      </c>
      <c r="E187" s="11" t="s">
        <v>1318</v>
      </c>
      <c r="F187" s="21" t="s">
        <v>1319</v>
      </c>
      <c r="G187" s="21" t="s">
        <v>1320</v>
      </c>
      <c r="H187" s="21" t="s">
        <v>1321</v>
      </c>
      <c r="I187" s="11" t="s">
        <v>1322</v>
      </c>
      <c r="J187" s="11" t="s">
        <v>1323</v>
      </c>
      <c r="K187" s="11" t="s">
        <v>1324</v>
      </c>
      <c r="L187" s="11" t="s">
        <v>1325</v>
      </c>
      <c r="M187" s="13" t="s">
        <v>47</v>
      </c>
      <c r="N187" s="22" t="s">
        <v>998</v>
      </c>
      <c r="O187" s="22">
        <v>56930800728</v>
      </c>
      <c r="P187" s="23" t="s">
        <v>1326</v>
      </c>
      <c r="Q187" s="22"/>
      <c r="R187" s="23" t="s">
        <v>607</v>
      </c>
      <c r="S187" s="23" t="s">
        <v>1327</v>
      </c>
      <c r="T187" s="24">
        <v>43227</v>
      </c>
      <c r="U187" s="22">
        <v>7649</v>
      </c>
      <c r="V187" s="12"/>
      <c r="W187" s="13"/>
      <c r="X187" s="12"/>
      <c r="Y187" s="12"/>
      <c r="Z187" s="12"/>
      <c r="AA187" s="11"/>
      <c r="AB187" s="8"/>
      <c r="AC187" s="8"/>
      <c r="AD187" s="8"/>
      <c r="AE187" s="8"/>
      <c r="AF187" s="8"/>
      <c r="AG187" s="8"/>
    </row>
    <row r="188" spans="1:33" ht="12.75" hidden="1" customHeight="1" x14ac:dyDescent="0.2">
      <c r="A188" s="22">
        <v>7338</v>
      </c>
      <c r="B188" s="32" t="s">
        <v>7928</v>
      </c>
      <c r="C188" s="44">
        <v>653872801</v>
      </c>
      <c r="D188" s="11" t="s">
        <v>72</v>
      </c>
      <c r="E188" s="11" t="s">
        <v>1328</v>
      </c>
      <c r="F188" s="21" t="s">
        <v>1329</v>
      </c>
      <c r="G188" s="21" t="s">
        <v>1330</v>
      </c>
      <c r="H188" s="21" t="s">
        <v>1331</v>
      </c>
      <c r="I188" s="11" t="s">
        <v>170</v>
      </c>
      <c r="J188" s="11" t="s">
        <v>1332</v>
      </c>
      <c r="K188" s="11" t="s">
        <v>1333</v>
      </c>
      <c r="L188" s="11" t="s">
        <v>1335</v>
      </c>
      <c r="M188" s="13" t="s">
        <v>47</v>
      </c>
      <c r="N188" s="22" t="s">
        <v>1014</v>
      </c>
      <c r="O188" s="22" t="s">
        <v>1336</v>
      </c>
      <c r="P188" s="23" t="s">
        <v>1334</v>
      </c>
      <c r="Q188" s="22"/>
      <c r="R188" s="23" t="s">
        <v>83</v>
      </c>
      <c r="S188" s="23" t="s">
        <v>1337</v>
      </c>
      <c r="T188" s="24">
        <v>39015</v>
      </c>
      <c r="U188" s="22">
        <v>7338</v>
      </c>
      <c r="V188" s="12"/>
      <c r="W188" s="13"/>
      <c r="X188" s="12"/>
      <c r="Y188" s="12"/>
      <c r="Z188" s="12"/>
      <c r="AA188" s="11"/>
      <c r="AB188" s="8"/>
      <c r="AC188" s="8"/>
      <c r="AD188" s="8"/>
      <c r="AE188" s="8"/>
      <c r="AF188" s="8"/>
      <c r="AG188" s="8"/>
    </row>
    <row r="189" spans="1:33" ht="12.75" hidden="1" customHeight="1" x14ac:dyDescent="0.2">
      <c r="A189" s="22">
        <v>7669</v>
      </c>
      <c r="B189" s="32" t="s">
        <v>7929</v>
      </c>
      <c r="C189" s="44">
        <v>651384842</v>
      </c>
      <c r="D189" s="11" t="s">
        <v>72</v>
      </c>
      <c r="E189" s="11" t="s">
        <v>1338</v>
      </c>
      <c r="F189" s="21" t="s">
        <v>1339</v>
      </c>
      <c r="G189" s="21" t="s">
        <v>1340</v>
      </c>
      <c r="H189" s="21" t="s">
        <v>1341</v>
      </c>
      <c r="I189" s="11" t="s">
        <v>834</v>
      </c>
      <c r="J189" s="11" t="s">
        <v>1342</v>
      </c>
      <c r="K189" s="11" t="s">
        <v>1343</v>
      </c>
      <c r="L189" s="11" t="s">
        <v>1344</v>
      </c>
      <c r="M189" s="13" t="s">
        <v>5345</v>
      </c>
      <c r="N189" s="22" t="s">
        <v>1147</v>
      </c>
      <c r="O189" s="22" t="s">
        <v>1346</v>
      </c>
      <c r="P189" s="23" t="s">
        <v>1345</v>
      </c>
      <c r="Q189" s="22"/>
      <c r="R189" s="23" t="s">
        <v>607</v>
      </c>
      <c r="S189" s="23" t="s">
        <v>746</v>
      </c>
      <c r="T189" s="24">
        <v>43501</v>
      </c>
      <c r="U189" s="22">
        <v>7669</v>
      </c>
      <c r="V189" s="12"/>
      <c r="W189" s="13"/>
      <c r="X189" s="12"/>
      <c r="Y189" s="12"/>
      <c r="Z189" s="12"/>
      <c r="AA189" s="11"/>
      <c r="AB189" s="8"/>
      <c r="AC189" s="8"/>
      <c r="AD189" s="8"/>
      <c r="AE189" s="8"/>
      <c r="AF189" s="8"/>
      <c r="AG189" s="8"/>
    </row>
    <row r="190" spans="1:33" ht="12.75" hidden="1" customHeight="1" x14ac:dyDescent="0.2">
      <c r="A190" s="22">
        <v>7717</v>
      </c>
      <c r="B190" s="32" t="s">
        <v>6252</v>
      </c>
      <c r="C190" s="44">
        <v>533344577</v>
      </c>
      <c r="D190" s="11"/>
      <c r="E190" s="11" t="s">
        <v>7274</v>
      </c>
      <c r="F190" s="21" t="s">
        <v>6254</v>
      </c>
      <c r="G190" s="21" t="s">
        <v>6253</v>
      </c>
      <c r="H190" s="21" t="s">
        <v>6255</v>
      </c>
      <c r="I190" s="11" t="s">
        <v>5540</v>
      </c>
      <c r="J190" s="11" t="s">
        <v>6256</v>
      </c>
      <c r="K190" s="11" t="s">
        <v>6257</v>
      </c>
      <c r="L190" s="11" t="s">
        <v>6258</v>
      </c>
      <c r="M190" s="13" t="s">
        <v>544</v>
      </c>
      <c r="N190" s="22" t="s">
        <v>187</v>
      </c>
      <c r="O190" s="22">
        <v>56977591646</v>
      </c>
      <c r="P190" s="40" t="s">
        <v>6259</v>
      </c>
      <c r="Q190" s="22"/>
      <c r="R190" s="23">
        <v>93401</v>
      </c>
      <c r="S190" s="23" t="s">
        <v>6260</v>
      </c>
      <c r="T190" s="24">
        <v>44050</v>
      </c>
      <c r="U190" s="22">
        <v>7717</v>
      </c>
      <c r="V190" s="12"/>
      <c r="W190" s="13"/>
      <c r="X190" s="12"/>
      <c r="Y190" s="12"/>
      <c r="Z190" s="12"/>
      <c r="AA190" s="11"/>
      <c r="AB190" s="8"/>
      <c r="AC190" s="8"/>
      <c r="AD190" s="8"/>
      <c r="AE190" s="8"/>
      <c r="AF190" s="8"/>
      <c r="AG190" s="8"/>
    </row>
    <row r="191" spans="1:33" ht="12.75" hidden="1" customHeight="1" x14ac:dyDescent="0.2">
      <c r="A191" s="22">
        <v>7152</v>
      </c>
      <c r="B191" s="32" t="s">
        <v>1347</v>
      </c>
      <c r="C191" s="44">
        <v>721766004</v>
      </c>
      <c r="D191" s="11" t="s">
        <v>72</v>
      </c>
      <c r="E191" s="11" t="s">
        <v>1348</v>
      </c>
      <c r="F191" s="21" t="s">
        <v>1349</v>
      </c>
      <c r="G191" s="21" t="s">
        <v>1350</v>
      </c>
      <c r="H191" s="21" t="s">
        <v>1351</v>
      </c>
      <c r="I191" s="11" t="s">
        <v>1352</v>
      </c>
      <c r="J191" s="11" t="s">
        <v>1353</v>
      </c>
      <c r="K191" s="11" t="s">
        <v>1354</v>
      </c>
      <c r="L191" s="11" t="s">
        <v>1355</v>
      </c>
      <c r="M191" s="13" t="s">
        <v>544</v>
      </c>
      <c r="N191" s="22" t="s">
        <v>187</v>
      </c>
      <c r="O191" s="22"/>
      <c r="P191" s="23" t="s">
        <v>1356</v>
      </c>
      <c r="Q191" s="22"/>
      <c r="R191" s="23">
        <v>93401</v>
      </c>
      <c r="S191" s="23" t="s">
        <v>1357</v>
      </c>
      <c r="T191" s="24">
        <v>38327</v>
      </c>
      <c r="U191" s="22">
        <v>7152</v>
      </c>
      <c r="V191" s="12"/>
      <c r="W191" s="13"/>
      <c r="X191" s="12"/>
      <c r="Y191" s="12"/>
      <c r="Z191" s="12"/>
      <c r="AA191" s="11"/>
      <c r="AB191" s="8"/>
      <c r="AC191" s="8"/>
      <c r="AD191" s="8"/>
      <c r="AE191" s="8"/>
      <c r="AF191" s="8"/>
      <c r="AG191" s="8"/>
    </row>
    <row r="192" spans="1:33" ht="12.75" hidden="1" customHeight="1" x14ac:dyDescent="0.2">
      <c r="A192" s="22">
        <v>3450</v>
      </c>
      <c r="B192" s="32" t="s">
        <v>1358</v>
      </c>
      <c r="C192" s="44">
        <v>705121001</v>
      </c>
      <c r="D192" s="11" t="s">
        <v>1359</v>
      </c>
      <c r="E192" s="11" t="s">
        <v>1360</v>
      </c>
      <c r="F192" s="21" t="s">
        <v>26</v>
      </c>
      <c r="G192" s="21" t="s">
        <v>1361</v>
      </c>
      <c r="H192" s="21" t="s">
        <v>6392</v>
      </c>
      <c r="I192" s="11" t="s">
        <v>6395</v>
      </c>
      <c r="J192" s="11" t="s">
        <v>6393</v>
      </c>
      <c r="K192" s="11" t="s">
        <v>6394</v>
      </c>
      <c r="L192" s="11" t="s">
        <v>1362</v>
      </c>
      <c r="M192" s="13" t="s">
        <v>47</v>
      </c>
      <c r="N192" s="22" t="s">
        <v>739</v>
      </c>
      <c r="O192" s="22" t="s">
        <v>6390</v>
      </c>
      <c r="P192" s="23" t="s">
        <v>6391</v>
      </c>
      <c r="Q192" s="22"/>
      <c r="R192" s="23" t="s">
        <v>45</v>
      </c>
      <c r="S192" s="23" t="s">
        <v>6389</v>
      </c>
      <c r="T192" s="24">
        <v>37970</v>
      </c>
      <c r="U192" s="22">
        <v>3450</v>
      </c>
      <c r="V192" s="12"/>
      <c r="W192" s="13"/>
      <c r="X192" s="12"/>
      <c r="Y192" s="12"/>
      <c r="Z192" s="12"/>
      <c r="AA192" s="11"/>
      <c r="AB192" s="8"/>
      <c r="AC192" s="8"/>
      <c r="AD192" s="8"/>
      <c r="AE192" s="8"/>
      <c r="AF192" s="8"/>
      <c r="AG192" s="8"/>
    </row>
    <row r="193" spans="1:33" ht="12.75" hidden="1" customHeight="1" x14ac:dyDescent="0.2">
      <c r="A193" s="22">
        <v>7570</v>
      </c>
      <c r="B193" s="32" t="s">
        <v>7930</v>
      </c>
      <c r="C193" s="44">
        <v>650719832</v>
      </c>
      <c r="D193" s="11" t="s">
        <v>1363</v>
      </c>
      <c r="E193" s="11" t="s">
        <v>1364</v>
      </c>
      <c r="F193" s="21" t="s">
        <v>1365</v>
      </c>
      <c r="G193" s="21" t="s">
        <v>1366</v>
      </c>
      <c r="H193" s="21" t="s">
        <v>1367</v>
      </c>
      <c r="I193" s="11" t="s">
        <v>1368</v>
      </c>
      <c r="J193" s="11" t="s">
        <v>1369</v>
      </c>
      <c r="K193" s="11" t="s">
        <v>1370</v>
      </c>
      <c r="L193" s="11" t="s">
        <v>1372</v>
      </c>
      <c r="M193" s="13" t="s">
        <v>47</v>
      </c>
      <c r="N193" s="22" t="s">
        <v>630</v>
      </c>
      <c r="O193" s="22" t="s">
        <v>1373</v>
      </c>
      <c r="P193" s="23" t="s">
        <v>1371</v>
      </c>
      <c r="Q193" s="22"/>
      <c r="R193" s="23">
        <v>93401</v>
      </c>
      <c r="S193" s="23" t="s">
        <v>1374</v>
      </c>
      <c r="T193" s="24">
        <v>42180</v>
      </c>
      <c r="U193" s="22">
        <v>7570</v>
      </c>
      <c r="V193" s="12"/>
      <c r="W193" s="13"/>
      <c r="X193" s="12"/>
      <c r="Y193" s="12"/>
      <c r="Z193" s="12"/>
      <c r="AA193" s="11"/>
      <c r="AB193" s="8"/>
      <c r="AC193" s="8"/>
      <c r="AD193" s="8"/>
      <c r="AE193" s="8"/>
      <c r="AF193" s="8"/>
      <c r="AG193" s="8"/>
    </row>
    <row r="194" spans="1:33" ht="12.75" hidden="1" customHeight="1" x14ac:dyDescent="0.2">
      <c r="A194" s="22">
        <v>7635</v>
      </c>
      <c r="B194" s="32" t="s">
        <v>7931</v>
      </c>
      <c r="C194" s="44" t="s">
        <v>6416</v>
      </c>
      <c r="D194" s="11" t="s">
        <v>1375</v>
      </c>
      <c r="E194" s="11" t="s">
        <v>1376</v>
      </c>
      <c r="F194" s="21" t="s">
        <v>1377</v>
      </c>
      <c r="G194" s="21" t="s">
        <v>1378</v>
      </c>
      <c r="H194" s="21" t="s">
        <v>1379</v>
      </c>
      <c r="I194" s="11" t="s">
        <v>1380</v>
      </c>
      <c r="J194" s="11" t="s">
        <v>1381</v>
      </c>
      <c r="K194" s="11" t="s">
        <v>1382</v>
      </c>
      <c r="L194" s="11" t="s">
        <v>1383</v>
      </c>
      <c r="M194" s="13" t="s">
        <v>5343</v>
      </c>
      <c r="N194" s="22" t="s">
        <v>1384</v>
      </c>
      <c r="O194" s="22" t="s">
        <v>1385</v>
      </c>
      <c r="P194" s="23" t="s">
        <v>1386</v>
      </c>
      <c r="Q194" s="22"/>
      <c r="R194" s="23" t="s">
        <v>1387</v>
      </c>
      <c r="S194" s="23" t="s">
        <v>1388</v>
      </c>
      <c r="T194" s="24">
        <v>42982</v>
      </c>
      <c r="U194" s="22">
        <v>7635</v>
      </c>
      <c r="V194" s="12"/>
      <c r="W194" s="13"/>
      <c r="X194" s="12"/>
      <c r="Y194" s="12"/>
      <c r="Z194" s="12"/>
      <c r="AA194" s="11"/>
      <c r="AB194" s="8"/>
      <c r="AC194" s="8"/>
      <c r="AD194" s="8"/>
      <c r="AE194" s="8"/>
      <c r="AF194" s="8"/>
      <c r="AG194" s="8"/>
    </row>
    <row r="195" spans="1:33" ht="12.75" hidden="1" customHeight="1" x14ac:dyDescent="0.2">
      <c r="A195" s="22">
        <v>7630</v>
      </c>
      <c r="B195" s="32" t="s">
        <v>7932</v>
      </c>
      <c r="C195" s="44">
        <v>651023297</v>
      </c>
      <c r="D195" s="11" t="s">
        <v>1375</v>
      </c>
      <c r="E195" s="11" t="s">
        <v>1389</v>
      </c>
      <c r="F195" s="21" t="s">
        <v>7275</v>
      </c>
      <c r="G195" s="21" t="s">
        <v>1390</v>
      </c>
      <c r="H195" s="21" t="s">
        <v>7276</v>
      </c>
      <c r="I195" s="11" t="s">
        <v>1391</v>
      </c>
      <c r="J195" s="11" t="s">
        <v>7277</v>
      </c>
      <c r="K195" s="11" t="s">
        <v>1392</v>
      </c>
      <c r="L195" s="11" t="s">
        <v>1393</v>
      </c>
      <c r="M195" s="13" t="s">
        <v>544</v>
      </c>
      <c r="N195" s="22" t="s">
        <v>1394</v>
      </c>
      <c r="O195" s="22">
        <v>998761252</v>
      </c>
      <c r="P195" s="23" t="s">
        <v>1395</v>
      </c>
      <c r="Q195" s="22"/>
      <c r="R195" s="23" t="s">
        <v>1387</v>
      </c>
      <c r="S195" s="23" t="s">
        <v>7422</v>
      </c>
      <c r="T195" s="24">
        <v>42818</v>
      </c>
      <c r="U195" s="22">
        <v>7630</v>
      </c>
      <c r="V195" s="36"/>
      <c r="W195" s="37"/>
      <c r="X195" s="36"/>
      <c r="Y195" s="36"/>
      <c r="Z195" s="36"/>
      <c r="AA195" s="27"/>
      <c r="AB195" s="8"/>
      <c r="AC195" s="8"/>
      <c r="AD195" s="8"/>
      <c r="AE195" s="8"/>
      <c r="AF195" s="8"/>
      <c r="AG195" s="8"/>
    </row>
    <row r="196" spans="1:33" ht="12.75" hidden="1" customHeight="1" x14ac:dyDescent="0.2">
      <c r="A196" s="22">
        <v>7494</v>
      </c>
      <c r="B196" s="32" t="s">
        <v>7933</v>
      </c>
      <c r="C196" s="44">
        <v>650702913</v>
      </c>
      <c r="D196" s="11" t="s">
        <v>1363</v>
      </c>
      <c r="E196" s="11" t="s">
        <v>1396</v>
      </c>
      <c r="F196" s="21" t="s">
        <v>1397</v>
      </c>
      <c r="G196" s="21" t="s">
        <v>1398</v>
      </c>
      <c r="H196" s="21" t="s">
        <v>1399</v>
      </c>
      <c r="I196" s="11" t="s">
        <v>1400</v>
      </c>
      <c r="J196" s="11" t="s">
        <v>1401</v>
      </c>
      <c r="K196" s="11" t="s">
        <v>1402</v>
      </c>
      <c r="L196" s="11" t="s">
        <v>1404</v>
      </c>
      <c r="M196" s="22" t="s">
        <v>47</v>
      </c>
      <c r="N196" s="22" t="s">
        <v>1406</v>
      </c>
      <c r="O196" s="22" t="s">
        <v>1405</v>
      </c>
      <c r="P196" s="23" t="s">
        <v>1403</v>
      </c>
      <c r="Q196" s="22"/>
      <c r="R196" s="23">
        <v>93401</v>
      </c>
      <c r="S196" s="23" t="s">
        <v>1407</v>
      </c>
      <c r="T196" s="24">
        <v>41600</v>
      </c>
      <c r="U196" s="22">
        <v>7494</v>
      </c>
      <c r="V196" s="12"/>
      <c r="W196" s="13"/>
      <c r="X196" s="12"/>
      <c r="Y196" s="12"/>
      <c r="Z196" s="12"/>
      <c r="AA196" s="11"/>
      <c r="AB196" s="8"/>
      <c r="AC196" s="8"/>
      <c r="AD196" s="8"/>
      <c r="AE196" s="8"/>
      <c r="AF196" s="8"/>
      <c r="AG196" s="8"/>
    </row>
    <row r="197" spans="1:33" ht="12.75" hidden="1" customHeight="1" x14ac:dyDescent="0.2">
      <c r="A197" s="22">
        <v>3700</v>
      </c>
      <c r="B197" s="32" t="s">
        <v>7934</v>
      </c>
      <c r="C197" s="44">
        <v>700043126</v>
      </c>
      <c r="D197" s="11" t="s">
        <v>1375</v>
      </c>
      <c r="E197" s="11" t="s">
        <v>1408</v>
      </c>
      <c r="F197" s="21" t="s">
        <v>1409</v>
      </c>
      <c r="G197" s="21" t="s">
        <v>45</v>
      </c>
      <c r="H197" s="21" t="s">
        <v>7935</v>
      </c>
      <c r="I197" s="11" t="s">
        <v>1410</v>
      </c>
      <c r="J197" s="11" t="s">
        <v>127</v>
      </c>
      <c r="K197" s="11" t="s">
        <v>7936</v>
      </c>
      <c r="L197" s="11" t="s">
        <v>1412</v>
      </c>
      <c r="M197" s="13" t="s">
        <v>5345</v>
      </c>
      <c r="N197" s="22" t="s">
        <v>1414</v>
      </c>
      <c r="O197" s="22" t="s">
        <v>1413</v>
      </c>
      <c r="P197" s="23" t="s">
        <v>1411</v>
      </c>
      <c r="Q197" s="22"/>
      <c r="R197" s="23" t="s">
        <v>45</v>
      </c>
      <c r="S197" s="23" t="s">
        <v>1415</v>
      </c>
      <c r="T197" s="24">
        <v>37970</v>
      </c>
      <c r="U197" s="22">
        <v>3700</v>
      </c>
      <c r="V197" s="12"/>
      <c r="W197" s="13"/>
      <c r="X197" s="12"/>
      <c r="Y197" s="12"/>
      <c r="Z197" s="12"/>
      <c r="AA197" s="11"/>
      <c r="AB197" s="8"/>
      <c r="AC197" s="8"/>
      <c r="AD197" s="8"/>
      <c r="AE197" s="8"/>
      <c r="AF197" s="8"/>
      <c r="AG197" s="8"/>
    </row>
    <row r="198" spans="1:33" ht="12.75" hidden="1" customHeight="1" x14ac:dyDescent="0.2">
      <c r="A198" s="22">
        <v>7322</v>
      </c>
      <c r="B198" s="32" t="s">
        <v>7937</v>
      </c>
      <c r="C198" s="44" t="s">
        <v>6417</v>
      </c>
      <c r="D198" s="11" t="s">
        <v>1416</v>
      </c>
      <c r="E198" s="11" t="s">
        <v>1417</v>
      </c>
      <c r="F198" s="21" t="s">
        <v>1418</v>
      </c>
      <c r="G198" s="21" t="s">
        <v>1419</v>
      </c>
      <c r="H198" s="21" t="s">
        <v>1420</v>
      </c>
      <c r="I198" s="11" t="s">
        <v>1421</v>
      </c>
      <c r="J198" s="11" t="s">
        <v>127</v>
      </c>
      <c r="K198" s="11" t="s">
        <v>127</v>
      </c>
      <c r="L198" s="11" t="s">
        <v>1422</v>
      </c>
      <c r="M198" s="13" t="s">
        <v>48</v>
      </c>
      <c r="N198" s="22" t="s">
        <v>1423</v>
      </c>
      <c r="O198" s="22"/>
      <c r="P198" s="23"/>
      <c r="Q198" s="22"/>
      <c r="R198" s="23" t="s">
        <v>1101</v>
      </c>
      <c r="S198" s="23" t="s">
        <v>1424</v>
      </c>
      <c r="T198" s="24">
        <v>38867</v>
      </c>
      <c r="U198" s="22">
        <v>7322</v>
      </c>
      <c r="V198" s="12"/>
      <c r="W198" s="13"/>
      <c r="X198" s="12"/>
      <c r="Y198" s="12"/>
      <c r="Z198" s="12"/>
      <c r="AA198" s="11"/>
      <c r="AB198" s="8"/>
      <c r="AC198" s="8"/>
      <c r="AD198" s="8"/>
      <c r="AE198" s="8"/>
      <c r="AF198" s="8"/>
      <c r="AG198" s="8"/>
    </row>
    <row r="199" spans="1:33" ht="12.75" hidden="1" customHeight="1" x14ac:dyDescent="0.2">
      <c r="A199" s="22">
        <v>7376</v>
      </c>
      <c r="B199" s="32" t="s">
        <v>7938</v>
      </c>
      <c r="C199" s="44">
        <v>719991009</v>
      </c>
      <c r="D199" s="11" t="s">
        <v>1425</v>
      </c>
      <c r="E199" s="11" t="s">
        <v>1426</v>
      </c>
      <c r="F199" s="21" t="s">
        <v>7939</v>
      </c>
      <c r="G199" s="21" t="s">
        <v>1427</v>
      </c>
      <c r="H199" s="21" t="s">
        <v>6124</v>
      </c>
      <c r="I199" s="11" t="s">
        <v>1428</v>
      </c>
      <c r="J199" s="11" t="s">
        <v>7940</v>
      </c>
      <c r="K199" s="11" t="s">
        <v>7941</v>
      </c>
      <c r="L199" s="11" t="s">
        <v>7942</v>
      </c>
      <c r="M199" s="13" t="s">
        <v>47</v>
      </c>
      <c r="N199" s="22" t="s">
        <v>630</v>
      </c>
      <c r="O199" s="22" t="s">
        <v>7943</v>
      </c>
      <c r="P199" s="40" t="s">
        <v>6332</v>
      </c>
      <c r="Q199" s="22"/>
      <c r="R199" s="23">
        <v>93401</v>
      </c>
      <c r="S199" s="23" t="s">
        <v>7944</v>
      </c>
      <c r="T199" s="24">
        <v>39352</v>
      </c>
      <c r="U199" s="22">
        <v>7376</v>
      </c>
      <c r="V199" s="36"/>
      <c r="W199" s="37"/>
      <c r="X199" s="36"/>
      <c r="Y199" s="36"/>
      <c r="Z199" s="36"/>
      <c r="AA199" s="27"/>
      <c r="AB199" s="8"/>
      <c r="AC199" s="8"/>
      <c r="AD199" s="8"/>
      <c r="AE199" s="8"/>
      <c r="AF199" s="8"/>
      <c r="AG199" s="8"/>
    </row>
    <row r="200" spans="1:33" ht="12.75" hidden="1" customHeight="1" x14ac:dyDescent="0.2">
      <c r="A200" s="22">
        <v>7431</v>
      </c>
      <c r="B200" s="32" t="s">
        <v>7945</v>
      </c>
      <c r="C200" s="44">
        <v>658771205</v>
      </c>
      <c r="D200" s="11" t="s">
        <v>1363</v>
      </c>
      <c r="E200" s="11" t="s">
        <v>1429</v>
      </c>
      <c r="F200" s="21" t="s">
        <v>1430</v>
      </c>
      <c r="G200" s="21" t="s">
        <v>1431</v>
      </c>
      <c r="H200" s="21" t="s">
        <v>1432</v>
      </c>
      <c r="I200" s="11" t="s">
        <v>1433</v>
      </c>
      <c r="J200" s="11" t="s">
        <v>1434</v>
      </c>
      <c r="K200" s="11" t="s">
        <v>1435</v>
      </c>
      <c r="L200" s="11" t="s">
        <v>1436</v>
      </c>
      <c r="M200" s="13" t="s">
        <v>47</v>
      </c>
      <c r="N200" s="22" t="s">
        <v>630</v>
      </c>
      <c r="O200" s="22" t="s">
        <v>1437</v>
      </c>
      <c r="P200" s="23"/>
      <c r="Q200" s="22"/>
      <c r="R200" s="23" t="s">
        <v>83</v>
      </c>
      <c r="S200" s="23" t="s">
        <v>1438</v>
      </c>
      <c r="T200" s="24">
        <v>40374</v>
      </c>
      <c r="U200" s="22">
        <v>7431</v>
      </c>
      <c r="V200" s="12"/>
      <c r="W200" s="13"/>
      <c r="X200" s="12"/>
      <c r="Y200" s="12"/>
      <c r="Z200" s="12"/>
      <c r="AA200" s="11"/>
      <c r="AB200" s="8"/>
      <c r="AC200" s="8"/>
      <c r="AD200" s="8"/>
      <c r="AE200" s="8"/>
      <c r="AF200" s="8"/>
      <c r="AG200" s="8"/>
    </row>
    <row r="201" spans="1:33" ht="12.75" hidden="1" customHeight="1" x14ac:dyDescent="0.2">
      <c r="A201" s="22">
        <v>7060</v>
      </c>
      <c r="B201" s="32" t="s">
        <v>7946</v>
      </c>
      <c r="C201" s="44" t="s">
        <v>6418</v>
      </c>
      <c r="D201" s="11" t="s">
        <v>1439</v>
      </c>
      <c r="E201" s="11" t="s">
        <v>1440</v>
      </c>
      <c r="F201" s="21" t="s">
        <v>26</v>
      </c>
      <c r="G201" s="21" t="s">
        <v>1441</v>
      </c>
      <c r="H201" s="21" t="s">
        <v>1442</v>
      </c>
      <c r="I201" s="11" t="s">
        <v>170</v>
      </c>
      <c r="J201" s="11" t="s">
        <v>1443</v>
      </c>
      <c r="K201" s="11" t="s">
        <v>1444</v>
      </c>
      <c r="L201" s="13" t="s">
        <v>1446</v>
      </c>
      <c r="M201" s="13" t="s">
        <v>5344</v>
      </c>
      <c r="N201" s="22" t="s">
        <v>1447</v>
      </c>
      <c r="O201" s="22"/>
      <c r="P201" s="23" t="s">
        <v>1445</v>
      </c>
      <c r="Q201" s="22"/>
      <c r="R201" s="23">
        <v>93401</v>
      </c>
      <c r="S201" s="23" t="s">
        <v>1448</v>
      </c>
      <c r="T201" s="24">
        <v>37970</v>
      </c>
      <c r="U201" s="22">
        <v>7060</v>
      </c>
      <c r="V201" s="12"/>
      <c r="W201" s="13"/>
      <c r="X201" s="12"/>
      <c r="Y201" s="12"/>
      <c r="Z201" s="12"/>
      <c r="AA201" s="11"/>
      <c r="AB201" s="8"/>
      <c r="AC201" s="8"/>
      <c r="AD201" s="8"/>
      <c r="AE201" s="8"/>
      <c r="AF201" s="8"/>
      <c r="AG201" s="8"/>
    </row>
    <row r="202" spans="1:33" ht="12.75" hidden="1" customHeight="1" x14ac:dyDescent="0.2">
      <c r="A202" s="22">
        <v>7435</v>
      </c>
      <c r="B202" s="32" t="s">
        <v>7947</v>
      </c>
      <c r="C202" s="44">
        <v>650149939</v>
      </c>
      <c r="D202" s="11" t="s">
        <v>1363</v>
      </c>
      <c r="E202" s="11" t="s">
        <v>1449</v>
      </c>
      <c r="F202" s="21" t="s">
        <v>1450</v>
      </c>
      <c r="G202" s="21" t="s">
        <v>1451</v>
      </c>
      <c r="H202" s="21" t="s">
        <v>1452</v>
      </c>
      <c r="I202" s="11" t="s">
        <v>1453</v>
      </c>
      <c r="J202" s="11" t="s">
        <v>1454</v>
      </c>
      <c r="K202" s="11" t="s">
        <v>1455</v>
      </c>
      <c r="L202" s="11" t="s">
        <v>1456</v>
      </c>
      <c r="M202" s="13" t="s">
        <v>47</v>
      </c>
      <c r="N202" s="22" t="s">
        <v>1458</v>
      </c>
      <c r="O202" s="22" t="s">
        <v>1457</v>
      </c>
      <c r="P202" s="23"/>
      <c r="Q202" s="22"/>
      <c r="R202" s="23">
        <v>93401</v>
      </c>
      <c r="S202" s="23" t="s">
        <v>1459</v>
      </c>
      <c r="T202" s="24">
        <v>40494</v>
      </c>
      <c r="U202" s="22">
        <v>7435</v>
      </c>
      <c r="V202" s="12"/>
      <c r="W202" s="13"/>
      <c r="X202" s="12"/>
      <c r="Y202" s="12"/>
      <c r="Z202" s="12"/>
      <c r="AA202" s="11"/>
      <c r="AB202" s="8"/>
      <c r="AC202" s="8"/>
      <c r="AD202" s="8"/>
      <c r="AE202" s="8"/>
      <c r="AF202" s="8"/>
      <c r="AG202" s="8"/>
    </row>
    <row r="203" spans="1:33" ht="12.75" hidden="1" customHeight="1" x14ac:dyDescent="0.2">
      <c r="A203" s="22">
        <v>7718</v>
      </c>
      <c r="B203" s="32" t="s">
        <v>7948</v>
      </c>
      <c r="C203" s="44">
        <v>651940532</v>
      </c>
      <c r="D203" s="11"/>
      <c r="E203" s="11" t="s">
        <v>7278</v>
      </c>
      <c r="F203" s="21" t="s">
        <v>7949</v>
      </c>
      <c r="G203" s="21" t="s">
        <v>6263</v>
      </c>
      <c r="H203" s="21" t="s">
        <v>7950</v>
      </c>
      <c r="I203" s="11" t="s">
        <v>5628</v>
      </c>
      <c r="J203" s="11" t="s">
        <v>6264</v>
      </c>
      <c r="K203" s="11" t="s">
        <v>6265</v>
      </c>
      <c r="L203" s="11" t="s">
        <v>6266</v>
      </c>
      <c r="M203" s="13" t="s">
        <v>780</v>
      </c>
      <c r="N203" s="22" t="s">
        <v>1595</v>
      </c>
      <c r="O203" s="22" t="s">
        <v>6267</v>
      </c>
      <c r="P203" s="23" t="s">
        <v>6268</v>
      </c>
      <c r="Q203" s="22"/>
      <c r="R203" s="23">
        <v>93401</v>
      </c>
      <c r="S203" s="23" t="s">
        <v>7951</v>
      </c>
      <c r="T203" s="24">
        <v>44111</v>
      </c>
      <c r="U203" s="22">
        <v>7718</v>
      </c>
      <c r="V203" s="12"/>
      <c r="W203" s="13"/>
      <c r="X203" s="12"/>
      <c r="Y203" s="12"/>
      <c r="Z203" s="12"/>
      <c r="AA203" s="11"/>
      <c r="AB203" s="8"/>
      <c r="AC203" s="8"/>
      <c r="AD203" s="8"/>
      <c r="AE203" s="8"/>
      <c r="AF203" s="8"/>
      <c r="AG203" s="8"/>
    </row>
    <row r="204" spans="1:33" ht="12.75" hidden="1" customHeight="1" x14ac:dyDescent="0.2">
      <c r="A204" s="22">
        <v>7316</v>
      </c>
      <c r="B204" s="32" t="s">
        <v>7952</v>
      </c>
      <c r="C204" s="44">
        <v>753958002</v>
      </c>
      <c r="D204" s="11" t="s">
        <v>1460</v>
      </c>
      <c r="E204" s="11" t="s">
        <v>1461</v>
      </c>
      <c r="F204" s="21" t="s">
        <v>1462</v>
      </c>
      <c r="G204" s="21" t="s">
        <v>1463</v>
      </c>
      <c r="H204" s="21" t="s">
        <v>1464</v>
      </c>
      <c r="I204" s="11" t="s">
        <v>1465</v>
      </c>
      <c r="J204" s="11" t="s">
        <v>1466</v>
      </c>
      <c r="K204" s="11" t="s">
        <v>1467</v>
      </c>
      <c r="L204" s="11" t="s">
        <v>1468</v>
      </c>
      <c r="M204" s="13" t="s">
        <v>48</v>
      </c>
      <c r="N204" s="22" t="s">
        <v>1469</v>
      </c>
      <c r="O204" s="22"/>
      <c r="P204" s="23"/>
      <c r="Q204" s="22"/>
      <c r="R204" s="23" t="s">
        <v>45</v>
      </c>
      <c r="S204" s="23" t="s">
        <v>1470</v>
      </c>
      <c r="T204" s="24">
        <v>38804</v>
      </c>
      <c r="U204" s="22">
        <v>7316</v>
      </c>
      <c r="V204" s="12"/>
      <c r="W204" s="13"/>
      <c r="X204" s="12"/>
      <c r="Y204" s="12"/>
      <c r="Z204" s="12"/>
      <c r="AA204" s="11"/>
      <c r="AB204" s="8"/>
      <c r="AC204" s="8"/>
      <c r="AD204" s="8"/>
      <c r="AE204" s="8"/>
      <c r="AF204" s="8"/>
      <c r="AG204" s="8"/>
    </row>
    <row r="205" spans="1:33" ht="12.75" hidden="1" customHeight="1" x14ac:dyDescent="0.2">
      <c r="A205" s="22">
        <v>7189</v>
      </c>
      <c r="B205" s="32" t="s">
        <v>7953</v>
      </c>
      <c r="C205" s="44">
        <v>754634006</v>
      </c>
      <c r="D205" s="11" t="s">
        <v>1439</v>
      </c>
      <c r="E205" s="11" t="s">
        <v>1471</v>
      </c>
      <c r="F205" s="21" t="s">
        <v>6363</v>
      </c>
      <c r="G205" s="21" t="s">
        <v>1472</v>
      </c>
      <c r="H205" s="21" t="s">
        <v>7954</v>
      </c>
      <c r="I205" s="11" t="s">
        <v>1473</v>
      </c>
      <c r="J205" s="11" t="s">
        <v>7955</v>
      </c>
      <c r="K205" s="11" t="s">
        <v>7956</v>
      </c>
      <c r="L205" s="11" t="s">
        <v>5973</v>
      </c>
      <c r="M205" s="13" t="s">
        <v>5345</v>
      </c>
      <c r="N205" s="22" t="s">
        <v>1474</v>
      </c>
      <c r="O205" s="22" t="s">
        <v>5974</v>
      </c>
      <c r="P205" s="23" t="s">
        <v>5975</v>
      </c>
      <c r="Q205" s="22"/>
      <c r="R205" s="23">
        <v>93401</v>
      </c>
      <c r="S205" s="23" t="s">
        <v>7957</v>
      </c>
      <c r="T205" s="24">
        <v>38600</v>
      </c>
      <c r="U205" s="22">
        <v>7189</v>
      </c>
      <c r="V205" s="36"/>
      <c r="W205" s="37"/>
      <c r="X205" s="36"/>
      <c r="Y205" s="36"/>
      <c r="Z205" s="36"/>
      <c r="AA205" s="27"/>
      <c r="AB205" s="8"/>
      <c r="AC205" s="8"/>
      <c r="AD205" s="8"/>
      <c r="AE205" s="8"/>
      <c r="AF205" s="8"/>
      <c r="AG205" s="8"/>
    </row>
    <row r="206" spans="1:33" ht="12.75" hidden="1" customHeight="1" x14ac:dyDescent="0.2">
      <c r="A206" s="22">
        <v>6957</v>
      </c>
      <c r="B206" s="32" t="s">
        <v>7958</v>
      </c>
      <c r="C206" s="44">
        <v>725761007</v>
      </c>
      <c r="D206" s="11" t="s">
        <v>1439</v>
      </c>
      <c r="E206" s="11" t="s">
        <v>1475</v>
      </c>
      <c r="F206" s="21" t="s">
        <v>1476</v>
      </c>
      <c r="G206" s="21" t="s">
        <v>1477</v>
      </c>
      <c r="H206" s="21" t="s">
        <v>1478</v>
      </c>
      <c r="I206" s="11" t="s">
        <v>1479</v>
      </c>
      <c r="J206" s="11" t="s">
        <v>1480</v>
      </c>
      <c r="K206" s="11" t="s">
        <v>1481</v>
      </c>
      <c r="L206" s="11" t="s">
        <v>1482</v>
      </c>
      <c r="M206" s="13" t="s">
        <v>48</v>
      </c>
      <c r="N206" s="22" t="s">
        <v>1239</v>
      </c>
      <c r="O206" s="22" t="s">
        <v>1483</v>
      </c>
      <c r="P206" s="23"/>
      <c r="Q206" s="22"/>
      <c r="R206" s="23" t="s">
        <v>1101</v>
      </c>
      <c r="S206" s="23" t="s">
        <v>1484</v>
      </c>
      <c r="T206" s="24">
        <v>37970</v>
      </c>
      <c r="U206" s="22">
        <v>6957</v>
      </c>
      <c r="V206" s="12"/>
      <c r="W206" s="13"/>
      <c r="X206" s="12"/>
      <c r="Y206" s="12"/>
      <c r="Z206" s="12"/>
      <c r="AA206" s="11"/>
      <c r="AB206" s="8"/>
      <c r="AC206" s="8"/>
      <c r="AD206" s="8"/>
      <c r="AE206" s="8"/>
      <c r="AF206" s="8"/>
      <c r="AG206" s="8"/>
    </row>
    <row r="207" spans="1:33" ht="12.75" hidden="1" customHeight="1" x14ac:dyDescent="0.2">
      <c r="A207" s="22">
        <v>7689</v>
      </c>
      <c r="B207" s="32" t="s">
        <v>7959</v>
      </c>
      <c r="C207" s="44">
        <v>651239339</v>
      </c>
      <c r="D207" s="11"/>
      <c r="E207" s="11" t="s">
        <v>7279</v>
      </c>
      <c r="F207" s="21" t="s">
        <v>5865</v>
      </c>
      <c r="G207" s="21" t="s">
        <v>5866</v>
      </c>
      <c r="H207" s="21" t="s">
        <v>5867</v>
      </c>
      <c r="I207" s="11" t="s">
        <v>1479</v>
      </c>
      <c r="J207" s="11" t="s">
        <v>5868</v>
      </c>
      <c r="K207" s="11" t="s">
        <v>5869</v>
      </c>
      <c r="L207" s="11" t="s">
        <v>5870</v>
      </c>
      <c r="M207" s="13" t="s">
        <v>47</v>
      </c>
      <c r="N207" s="22" t="s">
        <v>2530</v>
      </c>
      <c r="O207" s="22" t="s">
        <v>5871</v>
      </c>
      <c r="P207" s="23" t="s">
        <v>5872</v>
      </c>
      <c r="Q207" s="22"/>
      <c r="R207" s="23">
        <v>93401</v>
      </c>
      <c r="S207" s="23" t="s">
        <v>5750</v>
      </c>
      <c r="T207" s="24">
        <v>43745</v>
      </c>
      <c r="U207" s="22">
        <v>7689</v>
      </c>
      <c r="V207" s="12"/>
      <c r="W207" s="13"/>
      <c r="X207" s="12"/>
      <c r="Y207" s="12"/>
      <c r="Z207" s="12"/>
      <c r="AA207" s="11"/>
      <c r="AB207" s="11"/>
      <c r="AC207" s="8"/>
      <c r="AD207" s="8"/>
      <c r="AE207" s="8"/>
      <c r="AF207" s="8"/>
      <c r="AG207" s="8"/>
    </row>
    <row r="208" spans="1:33" ht="12.75" hidden="1" customHeight="1" x14ac:dyDescent="0.2">
      <c r="A208" s="22">
        <v>7721</v>
      </c>
      <c r="B208" s="32" t="s">
        <v>7960</v>
      </c>
      <c r="C208" s="44" t="s">
        <v>7156</v>
      </c>
      <c r="D208" s="11"/>
      <c r="E208" s="11" t="s">
        <v>7280</v>
      </c>
      <c r="F208" s="21" t="s">
        <v>6775</v>
      </c>
      <c r="G208" s="21" t="s">
        <v>6776</v>
      </c>
      <c r="H208" s="21" t="s">
        <v>6777</v>
      </c>
      <c r="I208" s="11" t="s">
        <v>5628</v>
      </c>
      <c r="J208" s="11" t="s">
        <v>6778</v>
      </c>
      <c r="K208" s="11" t="s">
        <v>6779</v>
      </c>
      <c r="L208" s="11" t="s">
        <v>6780</v>
      </c>
      <c r="M208" s="13" t="s">
        <v>47</v>
      </c>
      <c r="N208" s="22" t="s">
        <v>6781</v>
      </c>
      <c r="O208" s="22" t="s">
        <v>6782</v>
      </c>
      <c r="P208" s="40" t="s">
        <v>6783</v>
      </c>
      <c r="Q208" s="22"/>
      <c r="R208" s="23">
        <v>93401</v>
      </c>
      <c r="S208" s="23" t="s">
        <v>6757</v>
      </c>
      <c r="T208" s="24">
        <v>44186</v>
      </c>
      <c r="U208" s="22">
        <v>7721</v>
      </c>
      <c r="V208" s="12"/>
      <c r="W208" s="13"/>
      <c r="X208" s="12"/>
      <c r="Y208" s="12"/>
      <c r="Z208" s="12"/>
      <c r="AA208" s="11"/>
      <c r="AB208" s="11"/>
      <c r="AC208" s="8"/>
      <c r="AD208" s="8"/>
      <c r="AE208" s="8"/>
      <c r="AF208" s="8"/>
      <c r="AG208" s="8"/>
    </row>
    <row r="209" spans="1:33" ht="12.75" hidden="1" customHeight="1" x14ac:dyDescent="0.2">
      <c r="A209" s="22">
        <v>7158</v>
      </c>
      <c r="B209" s="32" t="s">
        <v>7961</v>
      </c>
      <c r="C209" s="44">
        <v>652041302</v>
      </c>
      <c r="D209" s="11" t="s">
        <v>1363</v>
      </c>
      <c r="E209" s="11" t="s">
        <v>1485</v>
      </c>
      <c r="F209" s="21" t="s">
        <v>7962</v>
      </c>
      <c r="G209" s="21" t="s">
        <v>1486</v>
      </c>
      <c r="H209" s="21" t="s">
        <v>28</v>
      </c>
      <c r="I209" s="11" t="s">
        <v>3012</v>
      </c>
      <c r="J209" s="11" t="s">
        <v>28</v>
      </c>
      <c r="K209" s="11" t="s">
        <v>1487</v>
      </c>
      <c r="L209" s="13" t="s">
        <v>7414</v>
      </c>
      <c r="M209" s="11" t="s">
        <v>5346</v>
      </c>
      <c r="N209" s="22" t="s">
        <v>966</v>
      </c>
      <c r="O209" s="22" t="s">
        <v>5605</v>
      </c>
      <c r="P209" s="23" t="s">
        <v>1488</v>
      </c>
      <c r="Q209" s="22"/>
      <c r="R209" s="23">
        <v>93401</v>
      </c>
      <c r="S209" s="23" t="s">
        <v>7963</v>
      </c>
      <c r="T209" s="24">
        <v>38412</v>
      </c>
      <c r="U209" s="22">
        <v>7158</v>
      </c>
      <c r="V209" s="12"/>
      <c r="W209" s="13"/>
      <c r="X209" s="12"/>
      <c r="Y209" s="12"/>
      <c r="Z209" s="12"/>
      <c r="AA209" s="11"/>
      <c r="AB209" s="8"/>
      <c r="AC209" s="8"/>
      <c r="AD209" s="8"/>
      <c r="AE209" s="8"/>
      <c r="AF209" s="8"/>
      <c r="AG209" s="8"/>
    </row>
    <row r="210" spans="1:33" ht="12.75" hidden="1" customHeight="1" x14ac:dyDescent="0.2">
      <c r="A210" s="22">
        <v>7337</v>
      </c>
      <c r="B210" s="32" t="s">
        <v>7964</v>
      </c>
      <c r="C210" s="44">
        <v>655461604</v>
      </c>
      <c r="D210" s="11" t="s">
        <v>1363</v>
      </c>
      <c r="E210" s="11" t="s">
        <v>1489</v>
      </c>
      <c r="F210" s="21" t="s">
        <v>1490</v>
      </c>
      <c r="G210" s="21" t="s">
        <v>1491</v>
      </c>
      <c r="H210" s="21" t="s">
        <v>1492</v>
      </c>
      <c r="I210" s="11" t="s">
        <v>1493</v>
      </c>
      <c r="J210" s="11" t="s">
        <v>1494</v>
      </c>
      <c r="K210" s="11" t="s">
        <v>1495</v>
      </c>
      <c r="L210" s="11" t="s">
        <v>1497</v>
      </c>
      <c r="M210" s="13" t="s">
        <v>5340</v>
      </c>
      <c r="N210" s="22" t="s">
        <v>1499</v>
      </c>
      <c r="O210" s="22" t="s">
        <v>1498</v>
      </c>
      <c r="P210" s="23" t="s">
        <v>1496</v>
      </c>
      <c r="Q210" s="22"/>
      <c r="R210" s="23" t="s">
        <v>1101</v>
      </c>
      <c r="S210" s="23" t="s">
        <v>1500</v>
      </c>
      <c r="T210" s="24">
        <v>39013</v>
      </c>
      <c r="U210" s="22">
        <v>7337</v>
      </c>
      <c r="V210" s="12"/>
      <c r="W210" s="13"/>
      <c r="X210" s="12"/>
      <c r="Y210" s="12"/>
      <c r="Z210" s="12"/>
      <c r="AA210" s="11"/>
      <c r="AB210" s="8"/>
      <c r="AC210" s="8"/>
      <c r="AD210" s="8"/>
      <c r="AE210" s="8"/>
      <c r="AF210" s="8"/>
      <c r="AG210" s="8"/>
    </row>
    <row r="211" spans="1:33" ht="12.75" hidden="1" customHeight="1" x14ac:dyDescent="0.2">
      <c r="A211" s="22">
        <v>7467</v>
      </c>
      <c r="B211" s="32" t="s">
        <v>7965</v>
      </c>
      <c r="C211" s="44">
        <v>752181004</v>
      </c>
      <c r="D211" s="11" t="s">
        <v>1375</v>
      </c>
      <c r="E211" s="11" t="s">
        <v>1501</v>
      </c>
      <c r="F211" s="21" t="s">
        <v>1502</v>
      </c>
      <c r="G211" s="21" t="s">
        <v>1503</v>
      </c>
      <c r="H211" s="21" t="s">
        <v>1504</v>
      </c>
      <c r="I211" s="11" t="s">
        <v>1505</v>
      </c>
      <c r="J211" s="11" t="s">
        <v>1506</v>
      </c>
      <c r="K211" s="11" t="s">
        <v>1507</v>
      </c>
      <c r="L211" s="11" t="s">
        <v>1508</v>
      </c>
      <c r="M211" s="13" t="s">
        <v>309</v>
      </c>
      <c r="N211" s="22" t="s">
        <v>1509</v>
      </c>
      <c r="O211" s="22" t="s">
        <v>1510</v>
      </c>
      <c r="P211" s="23" t="s">
        <v>1511</v>
      </c>
      <c r="Q211" s="22"/>
      <c r="R211" s="23" t="s">
        <v>45</v>
      </c>
      <c r="S211" s="23" t="s">
        <v>689</v>
      </c>
      <c r="T211" s="24">
        <v>41234</v>
      </c>
      <c r="U211" s="22">
        <v>7467</v>
      </c>
      <c r="V211" s="12"/>
      <c r="W211" s="13"/>
      <c r="X211" s="12"/>
      <c r="Y211" s="12"/>
      <c r="Z211" s="12"/>
      <c r="AA211" s="11"/>
      <c r="AB211" s="8"/>
      <c r="AC211" s="8"/>
      <c r="AD211" s="8"/>
      <c r="AE211" s="8"/>
      <c r="AF211" s="8"/>
      <c r="AG211" s="8"/>
    </row>
    <row r="212" spans="1:33" ht="12.75" hidden="1" customHeight="1" x14ac:dyDescent="0.2">
      <c r="A212" s="22">
        <v>7287</v>
      </c>
      <c r="B212" s="32" t="s">
        <v>7966</v>
      </c>
      <c r="C212" s="44">
        <v>655466509</v>
      </c>
      <c r="D212" s="11" t="s">
        <v>1363</v>
      </c>
      <c r="E212" s="11" t="s">
        <v>1512</v>
      </c>
      <c r="F212" s="21" t="s">
        <v>1513</v>
      </c>
      <c r="G212" s="21" t="s">
        <v>1514</v>
      </c>
      <c r="H212" s="21" t="s">
        <v>1515</v>
      </c>
      <c r="I212" s="11" t="s">
        <v>1516</v>
      </c>
      <c r="J212" s="11" t="s">
        <v>1517</v>
      </c>
      <c r="K212" s="11" t="s">
        <v>1518</v>
      </c>
      <c r="L212" s="11" t="s">
        <v>1519</v>
      </c>
      <c r="M212" s="13" t="s">
        <v>47</v>
      </c>
      <c r="N212" s="22" t="s">
        <v>998</v>
      </c>
      <c r="O212" s="22"/>
      <c r="P212" s="23" t="s">
        <v>1520</v>
      </c>
      <c r="Q212" s="22"/>
      <c r="R212" s="23" t="s">
        <v>83</v>
      </c>
      <c r="S212" s="23" t="s">
        <v>1521</v>
      </c>
      <c r="T212" s="24">
        <v>38742</v>
      </c>
      <c r="U212" s="22">
        <v>7287</v>
      </c>
      <c r="V212" s="12"/>
      <c r="W212" s="13"/>
      <c r="X212" s="12"/>
      <c r="Y212" s="12"/>
      <c r="Z212" s="12"/>
      <c r="AA212" s="11"/>
      <c r="AB212" s="8"/>
      <c r="AC212" s="8"/>
      <c r="AD212" s="8"/>
      <c r="AE212" s="8"/>
      <c r="AF212" s="8"/>
      <c r="AG212" s="8"/>
    </row>
    <row r="213" spans="1:33" ht="12.75" hidden="1" customHeight="1" x14ac:dyDescent="0.2">
      <c r="A213" s="22">
        <v>7465</v>
      </c>
      <c r="B213" s="32" t="s">
        <v>7967</v>
      </c>
      <c r="C213" s="44">
        <v>706427007</v>
      </c>
      <c r="D213" s="11" t="s">
        <v>1522</v>
      </c>
      <c r="E213" s="11" t="s">
        <v>1523</v>
      </c>
      <c r="F213" s="21" t="s">
        <v>7968</v>
      </c>
      <c r="G213" s="21" t="s">
        <v>1524</v>
      </c>
      <c r="H213" s="21" t="s">
        <v>7969</v>
      </c>
      <c r="I213" s="11" t="s">
        <v>6174</v>
      </c>
      <c r="J213" s="11" t="s">
        <v>6175</v>
      </c>
      <c r="K213" s="11" t="s">
        <v>6176</v>
      </c>
      <c r="L213" s="11" t="s">
        <v>1525</v>
      </c>
      <c r="M213" s="13" t="s">
        <v>47</v>
      </c>
      <c r="N213" s="22" t="s">
        <v>1527</v>
      </c>
      <c r="O213" s="22" t="s">
        <v>1526</v>
      </c>
      <c r="P213" s="23"/>
      <c r="Q213" s="22"/>
      <c r="R213" s="23">
        <v>93401</v>
      </c>
      <c r="S213" s="14" t="s">
        <v>7970</v>
      </c>
      <c r="T213" s="24">
        <v>41113</v>
      </c>
      <c r="U213" s="22">
        <v>7465</v>
      </c>
      <c r="V213" s="12"/>
      <c r="W213" s="13"/>
      <c r="X213" s="12"/>
      <c r="Y213" s="12"/>
      <c r="Z213" s="12"/>
      <c r="AA213" s="11"/>
      <c r="AB213" s="8"/>
      <c r="AC213" s="8"/>
      <c r="AD213" s="8"/>
      <c r="AE213" s="8"/>
      <c r="AF213" s="8"/>
      <c r="AG213" s="8"/>
    </row>
    <row r="214" spans="1:33" ht="12.75" hidden="1" customHeight="1" x14ac:dyDescent="0.2">
      <c r="A214" s="22">
        <v>6880</v>
      </c>
      <c r="B214" s="32" t="s">
        <v>7971</v>
      </c>
      <c r="C214" s="44">
        <v>705528004</v>
      </c>
      <c r="D214" s="11" t="s">
        <v>1363</v>
      </c>
      <c r="E214" s="11" t="s">
        <v>1528</v>
      </c>
      <c r="F214" s="21" t="s">
        <v>7972</v>
      </c>
      <c r="G214" s="21" t="s">
        <v>1529</v>
      </c>
      <c r="H214" s="21" t="s">
        <v>6383</v>
      </c>
      <c r="I214" s="11" t="s">
        <v>6384</v>
      </c>
      <c r="J214" s="11" t="s">
        <v>6385</v>
      </c>
      <c r="K214" s="11" t="s">
        <v>1530</v>
      </c>
      <c r="L214" s="11" t="s">
        <v>1532</v>
      </c>
      <c r="M214" s="13" t="s">
        <v>5345</v>
      </c>
      <c r="N214" s="22" t="s">
        <v>879</v>
      </c>
      <c r="O214" s="22" t="s">
        <v>6382</v>
      </c>
      <c r="P214" s="23" t="s">
        <v>1531</v>
      </c>
      <c r="Q214" s="22"/>
      <c r="R214" s="23">
        <v>93401</v>
      </c>
      <c r="S214" s="23" t="s">
        <v>7973</v>
      </c>
      <c r="T214" s="24">
        <v>37970</v>
      </c>
      <c r="U214" s="22">
        <v>6880</v>
      </c>
      <c r="V214" s="36"/>
      <c r="W214" s="37"/>
      <c r="X214" s="36"/>
      <c r="Y214" s="36"/>
      <c r="Z214" s="36"/>
      <c r="AA214" s="27"/>
      <c r="AB214" s="8"/>
      <c r="AC214" s="8"/>
      <c r="AD214" s="8"/>
      <c r="AE214" s="8"/>
      <c r="AF214" s="8"/>
      <c r="AG214" s="8"/>
    </row>
    <row r="215" spans="1:33" ht="12.75" hidden="1" customHeight="1" x14ac:dyDescent="0.2">
      <c r="A215" s="22">
        <v>7069</v>
      </c>
      <c r="B215" s="32" t="s">
        <v>7974</v>
      </c>
      <c r="C215" s="44">
        <v>725172001</v>
      </c>
      <c r="D215" s="11" t="s">
        <v>1439</v>
      </c>
      <c r="E215" s="11" t="s">
        <v>1533</v>
      </c>
      <c r="F215" s="21" t="s">
        <v>1476</v>
      </c>
      <c r="G215" s="21" t="s">
        <v>1534</v>
      </c>
      <c r="H215" s="21" t="s">
        <v>6084</v>
      </c>
      <c r="I215" s="11" t="s">
        <v>1535</v>
      </c>
      <c r="J215" s="11" t="s">
        <v>6085</v>
      </c>
      <c r="K215" s="11" t="s">
        <v>6086</v>
      </c>
      <c r="L215" s="11" t="s">
        <v>1536</v>
      </c>
      <c r="M215" s="13" t="s">
        <v>47</v>
      </c>
      <c r="N215" s="22" t="s">
        <v>1022</v>
      </c>
      <c r="O215" s="22" t="s">
        <v>1537</v>
      </c>
      <c r="P215" s="40" t="s">
        <v>6083</v>
      </c>
      <c r="Q215" s="22"/>
      <c r="R215" s="23" t="s">
        <v>1101</v>
      </c>
      <c r="S215" s="23" t="s">
        <v>6138</v>
      </c>
      <c r="T215" s="24">
        <v>37970</v>
      </c>
      <c r="U215" s="22">
        <v>7069</v>
      </c>
      <c r="V215" s="12"/>
      <c r="W215" s="13"/>
      <c r="X215" s="12"/>
      <c r="Y215" s="12"/>
      <c r="Z215" s="12"/>
      <c r="AA215" s="11"/>
      <c r="AB215" s="8"/>
      <c r="AC215" s="8"/>
      <c r="AD215" s="8"/>
      <c r="AE215" s="8"/>
      <c r="AF215" s="8"/>
      <c r="AG215" s="8"/>
    </row>
    <row r="216" spans="1:33" ht="12.75" hidden="1" customHeight="1" x14ac:dyDescent="0.2">
      <c r="A216" s="22">
        <v>6938</v>
      </c>
      <c r="B216" s="32" t="s">
        <v>7975</v>
      </c>
      <c r="C216" s="44">
        <v>712800003</v>
      </c>
      <c r="D216" s="11" t="s">
        <v>1375</v>
      </c>
      <c r="E216" s="11" t="s">
        <v>1538</v>
      </c>
      <c r="F216" s="21" t="s">
        <v>7976</v>
      </c>
      <c r="G216" s="21" t="s">
        <v>1539</v>
      </c>
      <c r="H216" s="21" t="s">
        <v>7977</v>
      </c>
      <c r="I216" s="11" t="s">
        <v>1540</v>
      </c>
      <c r="J216" s="11" t="s">
        <v>7978</v>
      </c>
      <c r="K216" s="11" t="s">
        <v>1541</v>
      </c>
      <c r="L216" s="11" t="s">
        <v>1543</v>
      </c>
      <c r="M216" s="13" t="s">
        <v>47</v>
      </c>
      <c r="N216" s="22" t="s">
        <v>739</v>
      </c>
      <c r="O216" s="22" t="s">
        <v>7979</v>
      </c>
      <c r="P216" s="23" t="s">
        <v>1542</v>
      </c>
      <c r="Q216" s="22"/>
      <c r="R216" s="23" t="s">
        <v>45</v>
      </c>
      <c r="S216" s="23" t="s">
        <v>7980</v>
      </c>
      <c r="T216" s="24">
        <v>37970</v>
      </c>
      <c r="U216" s="22">
        <v>6938</v>
      </c>
      <c r="V216" s="12"/>
      <c r="W216" s="13"/>
      <c r="X216" s="12"/>
      <c r="Y216" s="12"/>
      <c r="Z216" s="12"/>
      <c r="AA216" s="11"/>
      <c r="AB216" s="8"/>
      <c r="AC216" s="8"/>
      <c r="AD216" s="8"/>
      <c r="AE216" s="8"/>
      <c r="AF216" s="8"/>
      <c r="AG216" s="8"/>
    </row>
    <row r="217" spans="1:33" ht="12.75" hidden="1" customHeight="1" x14ac:dyDescent="0.2">
      <c r="A217" s="22">
        <v>3800</v>
      </c>
      <c r="B217" s="32" t="s">
        <v>7981</v>
      </c>
      <c r="C217" s="44">
        <v>700177300</v>
      </c>
      <c r="D217" s="11" t="s">
        <v>1460</v>
      </c>
      <c r="E217" s="11" t="s">
        <v>1544</v>
      </c>
      <c r="F217" s="21" t="s">
        <v>1476</v>
      </c>
      <c r="G217" s="21" t="s">
        <v>1545</v>
      </c>
      <c r="H217" s="21" t="s">
        <v>7982</v>
      </c>
      <c r="I217" s="11" t="s">
        <v>6348</v>
      </c>
      <c r="J217" s="11" t="s">
        <v>6349</v>
      </c>
      <c r="K217" s="11" t="s">
        <v>1546</v>
      </c>
      <c r="L217" s="11" t="s">
        <v>5998</v>
      </c>
      <c r="M217" s="13" t="s">
        <v>309</v>
      </c>
      <c r="N217" s="22" t="s">
        <v>1548</v>
      </c>
      <c r="O217" s="22"/>
      <c r="P217" s="23" t="s">
        <v>1547</v>
      </c>
      <c r="Q217" s="22"/>
      <c r="R217" s="23" t="s">
        <v>45</v>
      </c>
      <c r="S217" s="23" t="s">
        <v>7983</v>
      </c>
      <c r="T217" s="24">
        <v>37970</v>
      </c>
      <c r="U217" s="22">
        <v>3800</v>
      </c>
      <c r="V217" s="36"/>
      <c r="W217" s="37"/>
      <c r="X217" s="36"/>
      <c r="Y217" s="36"/>
      <c r="Z217" s="36"/>
      <c r="AA217" s="27"/>
      <c r="AB217" s="8"/>
      <c r="AC217" s="8"/>
      <c r="AD217" s="8"/>
      <c r="AE217" s="8"/>
      <c r="AF217" s="8"/>
      <c r="AG217" s="8" t="s">
        <v>7281</v>
      </c>
    </row>
    <row r="218" spans="1:33" ht="12.75" hidden="1" customHeight="1" x14ac:dyDescent="0.2">
      <c r="A218" s="22">
        <v>1800</v>
      </c>
      <c r="B218" s="32" t="s">
        <v>7984</v>
      </c>
      <c r="C218" s="44">
        <v>700376001</v>
      </c>
      <c r="D218" s="11" t="s">
        <v>1375</v>
      </c>
      <c r="E218" s="11" t="s">
        <v>1549</v>
      </c>
      <c r="F218" s="21" t="s">
        <v>7985</v>
      </c>
      <c r="G218" s="21" t="s">
        <v>1550</v>
      </c>
      <c r="H218" s="21" t="s">
        <v>7986</v>
      </c>
      <c r="I218" s="11" t="s">
        <v>1551</v>
      </c>
      <c r="J218" s="11" t="s">
        <v>7987</v>
      </c>
      <c r="K218" s="11" t="s">
        <v>7988</v>
      </c>
      <c r="L218" s="11" t="s">
        <v>1552</v>
      </c>
      <c r="M218" s="13" t="s">
        <v>47</v>
      </c>
      <c r="N218" s="22" t="s">
        <v>739</v>
      </c>
      <c r="O218" s="22" t="s">
        <v>1553</v>
      </c>
      <c r="P218" s="23" t="s">
        <v>1554</v>
      </c>
      <c r="Q218" s="22"/>
      <c r="R218" s="23" t="s">
        <v>45</v>
      </c>
      <c r="S218" s="23" t="s">
        <v>7989</v>
      </c>
      <c r="T218" s="24">
        <v>37970</v>
      </c>
      <c r="U218" s="22">
        <v>1800</v>
      </c>
      <c r="V218" s="36"/>
      <c r="W218" s="37"/>
      <c r="X218" s="36"/>
      <c r="Y218" s="36"/>
      <c r="Z218" s="36"/>
      <c r="AA218" s="27" t="s">
        <v>7282</v>
      </c>
      <c r="AB218" s="8"/>
      <c r="AC218" s="8"/>
      <c r="AD218" s="8"/>
      <c r="AE218" s="8"/>
      <c r="AF218" s="8"/>
      <c r="AG218" s="8" t="s">
        <v>7283</v>
      </c>
    </row>
    <row r="219" spans="1:33" ht="12.75" hidden="1" customHeight="1" x14ac:dyDescent="0.2">
      <c r="A219" s="22">
        <v>7510</v>
      </c>
      <c r="B219" s="32" t="s">
        <v>7990</v>
      </c>
      <c r="C219" s="44" t="s">
        <v>6419</v>
      </c>
      <c r="D219" s="11" t="s">
        <v>1363</v>
      </c>
      <c r="E219" s="11" t="s">
        <v>654</v>
      </c>
      <c r="F219" s="21" t="s">
        <v>6304</v>
      </c>
      <c r="G219" s="21" t="s">
        <v>1555</v>
      </c>
      <c r="H219" s="21" t="s">
        <v>7991</v>
      </c>
      <c r="I219" s="11" t="s">
        <v>1182</v>
      </c>
      <c r="J219" s="11" t="s">
        <v>5604</v>
      </c>
      <c r="K219" s="11" t="s">
        <v>1556</v>
      </c>
      <c r="L219" s="11" t="s">
        <v>1557</v>
      </c>
      <c r="M219" s="32" t="s">
        <v>47</v>
      </c>
      <c r="N219" s="22" t="s">
        <v>630</v>
      </c>
      <c r="O219" s="22" t="s">
        <v>5602</v>
      </c>
      <c r="P219" s="23" t="s">
        <v>5603</v>
      </c>
      <c r="Q219" s="22"/>
      <c r="R219" s="23" t="s">
        <v>83</v>
      </c>
      <c r="S219" s="23" t="s">
        <v>7616</v>
      </c>
      <c r="T219" s="24">
        <v>41908</v>
      </c>
      <c r="U219" s="22">
        <v>7510</v>
      </c>
      <c r="V219" s="12"/>
      <c r="W219" s="13"/>
      <c r="X219" s="12"/>
      <c r="Y219" s="12"/>
      <c r="Z219" s="12"/>
      <c r="AA219" s="11"/>
      <c r="AB219" s="8"/>
      <c r="AC219" s="8"/>
      <c r="AD219" s="8"/>
      <c r="AE219" s="8"/>
      <c r="AF219" s="8"/>
      <c r="AG219" s="8"/>
    </row>
    <row r="220" spans="1:33" ht="12.75" hidden="1" customHeight="1" x14ac:dyDescent="0.2">
      <c r="A220" s="22">
        <v>7567</v>
      </c>
      <c r="B220" s="32" t="s">
        <v>7992</v>
      </c>
      <c r="C220" s="44">
        <v>651512808</v>
      </c>
      <c r="D220" s="11" t="s">
        <v>1363</v>
      </c>
      <c r="E220" s="11" t="s">
        <v>1558</v>
      </c>
      <c r="F220" s="21" t="s">
        <v>1559</v>
      </c>
      <c r="G220" s="21" t="s">
        <v>1560</v>
      </c>
      <c r="H220" s="21" t="s">
        <v>1561</v>
      </c>
      <c r="I220" s="11" t="s">
        <v>1562</v>
      </c>
      <c r="J220" s="11" t="s">
        <v>1563</v>
      </c>
      <c r="K220" s="11" t="s">
        <v>1564</v>
      </c>
      <c r="L220" s="11" t="s">
        <v>1566</v>
      </c>
      <c r="M220" s="13" t="s">
        <v>47</v>
      </c>
      <c r="N220" s="22" t="s">
        <v>630</v>
      </c>
      <c r="O220" s="22" t="s">
        <v>1567</v>
      </c>
      <c r="P220" s="23" t="s">
        <v>1565</v>
      </c>
      <c r="Q220" s="22"/>
      <c r="R220" s="23">
        <v>93401</v>
      </c>
      <c r="S220" s="23" t="s">
        <v>1568</v>
      </c>
      <c r="T220" s="24">
        <v>42146</v>
      </c>
      <c r="U220" s="22">
        <v>7567</v>
      </c>
      <c r="V220" s="12"/>
      <c r="W220" s="13"/>
      <c r="X220" s="12"/>
      <c r="Y220" s="12"/>
      <c r="Z220" s="12"/>
      <c r="AA220" s="11"/>
      <c r="AB220" s="8"/>
      <c r="AC220" s="8"/>
      <c r="AD220" s="8"/>
      <c r="AE220" s="8"/>
      <c r="AF220" s="8"/>
      <c r="AG220" s="8"/>
    </row>
    <row r="221" spans="1:33" ht="12.75" hidden="1" customHeight="1" x14ac:dyDescent="0.2">
      <c r="A221" s="22">
        <v>7713</v>
      </c>
      <c r="B221" s="32" t="s">
        <v>6211</v>
      </c>
      <c r="C221" s="44">
        <v>651868661</v>
      </c>
      <c r="D221" s="11"/>
      <c r="E221" s="11" t="s">
        <v>7284</v>
      </c>
      <c r="F221" s="21" t="s">
        <v>7993</v>
      </c>
      <c r="G221" s="21" t="s">
        <v>6212</v>
      </c>
      <c r="H221" s="21" t="s">
        <v>6213</v>
      </c>
      <c r="I221" s="11" t="s">
        <v>6214</v>
      </c>
      <c r="J221" s="11" t="s">
        <v>6215</v>
      </c>
      <c r="K221" s="11" t="s">
        <v>6216</v>
      </c>
      <c r="L221" s="11" t="s">
        <v>6217</v>
      </c>
      <c r="M221" s="13" t="s">
        <v>5344</v>
      </c>
      <c r="N221" s="22" t="s">
        <v>3316</v>
      </c>
      <c r="O221" s="22" t="s">
        <v>6218</v>
      </c>
      <c r="P221" s="40" t="s">
        <v>6219</v>
      </c>
      <c r="Q221" s="22"/>
      <c r="R221" s="23">
        <v>94301</v>
      </c>
      <c r="S221" s="23" t="s">
        <v>7994</v>
      </c>
      <c r="T221" s="24">
        <v>44102</v>
      </c>
      <c r="U221" s="22">
        <v>7713</v>
      </c>
      <c r="V221" s="12"/>
      <c r="W221" s="13"/>
      <c r="X221" s="12"/>
      <c r="Y221" s="12"/>
      <c r="Z221" s="12"/>
      <c r="AA221" s="11"/>
      <c r="AB221" s="8"/>
      <c r="AC221" s="8"/>
      <c r="AD221" s="8"/>
      <c r="AE221" s="8"/>
      <c r="AF221" s="8"/>
      <c r="AG221" s="8"/>
    </row>
    <row r="222" spans="1:33" ht="12.75" hidden="1" customHeight="1" x14ac:dyDescent="0.2">
      <c r="A222" s="22">
        <v>7473</v>
      </c>
      <c r="B222" s="32" t="s">
        <v>7995</v>
      </c>
      <c r="C222" s="44">
        <v>650587340</v>
      </c>
      <c r="D222" s="11" t="s">
        <v>1363</v>
      </c>
      <c r="E222" s="11" t="s">
        <v>1569</v>
      </c>
      <c r="F222" s="21" t="s">
        <v>7996</v>
      </c>
      <c r="G222" s="21" t="s">
        <v>1570</v>
      </c>
      <c r="H222" s="21" t="s">
        <v>7997</v>
      </c>
      <c r="I222" s="11" t="s">
        <v>1571</v>
      </c>
      <c r="J222" s="11" t="s">
        <v>6364</v>
      </c>
      <c r="K222" s="11" t="s">
        <v>1572</v>
      </c>
      <c r="L222" s="11" t="s">
        <v>7998</v>
      </c>
      <c r="M222" s="13" t="s">
        <v>48</v>
      </c>
      <c r="N222" s="22" t="s">
        <v>1239</v>
      </c>
      <c r="O222" s="22"/>
      <c r="P222" s="23" t="s">
        <v>1573</v>
      </c>
      <c r="Q222" s="22"/>
      <c r="R222" s="23">
        <v>93401</v>
      </c>
      <c r="S222" s="23" t="s">
        <v>7999</v>
      </c>
      <c r="T222" s="24">
        <v>41340</v>
      </c>
      <c r="U222" s="22">
        <v>7473</v>
      </c>
      <c r="V222" s="36"/>
      <c r="W222" s="37"/>
      <c r="X222" s="36"/>
      <c r="Y222" s="36"/>
      <c r="Z222" s="36"/>
      <c r="AA222" s="27"/>
      <c r="AB222" s="8"/>
      <c r="AC222" s="8"/>
      <c r="AD222" s="8"/>
      <c r="AE222" s="8"/>
      <c r="AF222" s="8"/>
      <c r="AG222" s="8"/>
    </row>
    <row r="223" spans="1:33" ht="12.75" hidden="1" customHeight="1" x14ac:dyDescent="0.2">
      <c r="A223" s="22">
        <v>7963</v>
      </c>
      <c r="B223" s="32" t="s">
        <v>8000</v>
      </c>
      <c r="C223" s="44" t="s">
        <v>6420</v>
      </c>
      <c r="D223" s="11"/>
      <c r="E223" s="11" t="s">
        <v>7285</v>
      </c>
      <c r="F223" s="21" t="s">
        <v>5878</v>
      </c>
      <c r="G223" s="21" t="s">
        <v>5831</v>
      </c>
      <c r="H223" s="21" t="s">
        <v>5879</v>
      </c>
      <c r="I223" s="11" t="s">
        <v>4113</v>
      </c>
      <c r="J223" s="11" t="s">
        <v>5880</v>
      </c>
      <c r="K223" s="11" t="s">
        <v>5833</v>
      </c>
      <c r="L223" s="11" t="s">
        <v>5835</v>
      </c>
      <c r="M223" s="13" t="s">
        <v>5345</v>
      </c>
      <c r="N223" s="22" t="s">
        <v>3338</v>
      </c>
      <c r="O223" s="22" t="s">
        <v>5834</v>
      </c>
      <c r="P223" s="23" t="s">
        <v>5836</v>
      </c>
      <c r="Q223" s="22"/>
      <c r="R223" s="23">
        <v>93401</v>
      </c>
      <c r="S223" s="23" t="s">
        <v>5832</v>
      </c>
      <c r="T223" s="24">
        <v>43805</v>
      </c>
      <c r="U223" s="22">
        <v>7963</v>
      </c>
      <c r="V223" s="12"/>
      <c r="W223" s="13"/>
      <c r="X223" s="12"/>
      <c r="Y223" s="12"/>
      <c r="Z223" s="12"/>
      <c r="AA223" s="11"/>
      <c r="AB223" s="8"/>
      <c r="AC223" s="8"/>
      <c r="AD223" s="8"/>
      <c r="AE223" s="8"/>
      <c r="AF223" s="8"/>
      <c r="AG223" s="8"/>
    </row>
    <row r="224" spans="1:33" ht="12.75" hidden="1" customHeight="1" x14ac:dyDescent="0.2">
      <c r="A224" s="22">
        <v>6937</v>
      </c>
      <c r="B224" s="32" t="s">
        <v>8001</v>
      </c>
      <c r="C224" s="44">
        <v>707764007</v>
      </c>
      <c r="D224" s="11" t="s">
        <v>1363</v>
      </c>
      <c r="E224" s="11" t="s">
        <v>1574</v>
      </c>
      <c r="F224" s="21" t="s">
        <v>1575</v>
      </c>
      <c r="G224" s="21" t="s">
        <v>1576</v>
      </c>
      <c r="H224" s="21" t="s">
        <v>1577</v>
      </c>
      <c r="I224" s="11" t="s">
        <v>1578</v>
      </c>
      <c r="J224" s="11" t="s">
        <v>1579</v>
      </c>
      <c r="K224" s="11" t="s">
        <v>1580</v>
      </c>
      <c r="L224" s="11" t="s">
        <v>1581</v>
      </c>
      <c r="M224" s="13" t="s">
        <v>47</v>
      </c>
      <c r="N224" s="22" t="s">
        <v>953</v>
      </c>
      <c r="O224" s="22"/>
      <c r="P224" s="23"/>
      <c r="Q224" s="22"/>
      <c r="R224" s="23">
        <v>93401</v>
      </c>
      <c r="S224" s="23" t="s">
        <v>1582</v>
      </c>
      <c r="T224" s="24">
        <v>37970</v>
      </c>
      <c r="U224" s="22">
        <v>6937</v>
      </c>
      <c r="V224" s="12"/>
      <c r="W224" s="13"/>
      <c r="X224" s="12"/>
      <c r="Y224" s="12"/>
      <c r="Z224" s="12"/>
      <c r="AA224" s="11"/>
      <c r="AB224" s="8"/>
      <c r="AC224" s="8"/>
      <c r="AD224" s="8"/>
      <c r="AE224" s="8"/>
      <c r="AF224" s="8"/>
      <c r="AG224" s="8"/>
    </row>
    <row r="225" spans="1:33" ht="12.75" hidden="1" customHeight="1" x14ac:dyDescent="0.2">
      <c r="A225" s="22">
        <v>7642</v>
      </c>
      <c r="B225" s="32" t="s">
        <v>8002</v>
      </c>
      <c r="C225" s="44">
        <v>650847326</v>
      </c>
      <c r="D225" s="11" t="s">
        <v>1363</v>
      </c>
      <c r="E225" s="11" t="s">
        <v>6103</v>
      </c>
      <c r="F225" s="21" t="s">
        <v>6104</v>
      </c>
      <c r="G225" s="21" t="s">
        <v>1583</v>
      </c>
      <c r="H225" s="21" t="s">
        <v>6105</v>
      </c>
      <c r="I225" s="11" t="s">
        <v>741</v>
      </c>
      <c r="J225" s="11" t="s">
        <v>6106</v>
      </c>
      <c r="K225" s="11" t="s">
        <v>6107</v>
      </c>
      <c r="L225" s="11" t="s">
        <v>6108</v>
      </c>
      <c r="M225" s="13" t="s">
        <v>47</v>
      </c>
      <c r="N225" s="22" t="s">
        <v>1584</v>
      </c>
      <c r="O225" s="22" t="s">
        <v>6109</v>
      </c>
      <c r="P225" s="23" t="s">
        <v>6110</v>
      </c>
      <c r="Q225" s="22"/>
      <c r="R225" s="23" t="s">
        <v>607</v>
      </c>
      <c r="S225" s="23" t="s">
        <v>6202</v>
      </c>
      <c r="T225" s="24">
        <v>43063</v>
      </c>
      <c r="U225" s="22">
        <v>7642</v>
      </c>
      <c r="V225" s="12"/>
      <c r="W225" s="13"/>
      <c r="X225" s="12"/>
      <c r="Y225" s="12"/>
      <c r="Z225" s="12"/>
      <c r="AA225" s="11"/>
      <c r="AB225" s="8"/>
      <c r="AC225" s="8"/>
      <c r="AD225" s="8"/>
      <c r="AE225" s="8"/>
      <c r="AF225" s="8"/>
      <c r="AG225" s="8"/>
    </row>
    <row r="226" spans="1:33" ht="12.75" hidden="1" customHeight="1" x14ac:dyDescent="0.2">
      <c r="A226" s="22">
        <v>7571</v>
      </c>
      <c r="B226" s="32" t="s">
        <v>8003</v>
      </c>
      <c r="C226" s="44" t="s">
        <v>8915</v>
      </c>
      <c r="D226" s="11" t="s">
        <v>356</v>
      </c>
      <c r="E226" s="11" t="s">
        <v>1586</v>
      </c>
      <c r="F226" s="21" t="s">
        <v>1587</v>
      </c>
      <c r="G226" s="21" t="s">
        <v>1588</v>
      </c>
      <c r="H226" s="21" t="s">
        <v>1589</v>
      </c>
      <c r="I226" s="11" t="s">
        <v>414</v>
      </c>
      <c r="J226" s="11" t="s">
        <v>1590</v>
      </c>
      <c r="K226" s="11" t="s">
        <v>1591</v>
      </c>
      <c r="L226" s="11" t="s">
        <v>1593</v>
      </c>
      <c r="M226" s="13" t="s">
        <v>5341</v>
      </c>
      <c r="N226" s="22"/>
      <c r="O226" s="22" t="s">
        <v>1594</v>
      </c>
      <c r="P226" s="23" t="s">
        <v>1592</v>
      </c>
      <c r="Q226" s="22"/>
      <c r="R226" s="23" t="s">
        <v>368</v>
      </c>
      <c r="S226" s="23" t="s">
        <v>1596</v>
      </c>
      <c r="T226" s="24">
        <v>42187</v>
      </c>
      <c r="U226" s="22">
        <v>7571</v>
      </c>
      <c r="V226" s="12"/>
      <c r="W226" s="13"/>
      <c r="X226" s="12"/>
      <c r="Y226" s="12"/>
      <c r="Z226" s="12"/>
      <c r="AA226" s="11"/>
      <c r="AB226" s="8"/>
      <c r="AC226" s="8"/>
      <c r="AD226" s="8"/>
      <c r="AE226" s="8"/>
      <c r="AF226" s="8"/>
      <c r="AG226" s="8"/>
    </row>
    <row r="227" spans="1:33" ht="12.75" hidden="1" customHeight="1" x14ac:dyDescent="0.2">
      <c r="A227" s="22">
        <v>2150</v>
      </c>
      <c r="B227" s="32" t="s">
        <v>8004</v>
      </c>
      <c r="C227" s="44">
        <v>702670004</v>
      </c>
      <c r="D227" s="11" t="s">
        <v>1363</v>
      </c>
      <c r="E227" s="11" t="s">
        <v>1597</v>
      </c>
      <c r="F227" s="21" t="s">
        <v>8005</v>
      </c>
      <c r="G227" s="21" t="s">
        <v>1598</v>
      </c>
      <c r="H227" s="21" t="s">
        <v>8006</v>
      </c>
      <c r="I227" s="11" t="s">
        <v>1599</v>
      </c>
      <c r="J227" s="11" t="s">
        <v>6315</v>
      </c>
      <c r="K227" s="11" t="s">
        <v>8007</v>
      </c>
      <c r="L227" s="11" t="s">
        <v>1600</v>
      </c>
      <c r="M227" s="13" t="s">
        <v>47</v>
      </c>
      <c r="N227" s="22" t="s">
        <v>1601</v>
      </c>
      <c r="O227" s="22" t="s">
        <v>1602</v>
      </c>
      <c r="P227" s="23" t="s">
        <v>1603</v>
      </c>
      <c r="Q227" s="22"/>
      <c r="R227" s="23">
        <v>93401</v>
      </c>
      <c r="S227" s="23" t="s">
        <v>8008</v>
      </c>
      <c r="T227" s="24">
        <v>37970</v>
      </c>
      <c r="U227" s="22">
        <v>2150</v>
      </c>
      <c r="V227" s="36"/>
      <c r="W227" s="37"/>
      <c r="X227" s="36"/>
      <c r="Y227" s="36"/>
      <c r="Z227" s="36"/>
      <c r="AA227" s="27"/>
      <c r="AB227" s="8"/>
      <c r="AC227" s="8"/>
      <c r="AD227" s="8"/>
      <c r="AE227" s="8"/>
      <c r="AF227" s="8"/>
      <c r="AG227" s="8"/>
    </row>
    <row r="228" spans="1:33" ht="12.75" hidden="1" customHeight="1" x14ac:dyDescent="0.2">
      <c r="A228" s="22">
        <v>7700</v>
      </c>
      <c r="B228" s="32" t="s">
        <v>8009</v>
      </c>
      <c r="C228" s="44">
        <v>651933943</v>
      </c>
      <c r="D228" s="11"/>
      <c r="E228" s="11" t="s">
        <v>7286</v>
      </c>
      <c r="F228" s="21" t="s">
        <v>5893</v>
      </c>
      <c r="G228" s="21" t="s">
        <v>5894</v>
      </c>
      <c r="H228" s="21" t="s">
        <v>5895</v>
      </c>
      <c r="I228" s="11" t="s">
        <v>1368</v>
      </c>
      <c r="J228" s="11" t="s">
        <v>5896</v>
      </c>
      <c r="K228" s="11" t="s">
        <v>5897</v>
      </c>
      <c r="L228" s="11" t="s">
        <v>5898</v>
      </c>
      <c r="M228" s="13" t="s">
        <v>198</v>
      </c>
      <c r="N228" s="22" t="s">
        <v>593</v>
      </c>
      <c r="O228" s="22" t="s">
        <v>5899</v>
      </c>
      <c r="P228" s="40" t="s">
        <v>5900</v>
      </c>
      <c r="Q228" s="22"/>
      <c r="R228" s="23">
        <v>93401</v>
      </c>
      <c r="S228" s="23" t="s">
        <v>5901</v>
      </c>
      <c r="T228" s="24">
        <v>43903</v>
      </c>
      <c r="U228" s="22">
        <v>7700</v>
      </c>
      <c r="V228" s="12"/>
      <c r="W228" s="13"/>
      <c r="X228" s="12"/>
      <c r="Y228" s="12"/>
      <c r="Z228" s="12"/>
      <c r="AA228" s="11"/>
      <c r="AB228" s="8"/>
      <c r="AC228" s="8"/>
      <c r="AD228" s="8"/>
      <c r="AE228" s="8"/>
      <c r="AF228" s="8"/>
      <c r="AG228" s="8"/>
    </row>
    <row r="229" spans="1:33" ht="12.75" hidden="1" customHeight="1" x14ac:dyDescent="0.2">
      <c r="A229" s="22">
        <v>7496</v>
      </c>
      <c r="B229" s="32" t="s">
        <v>8010</v>
      </c>
      <c r="C229" s="44" t="s">
        <v>6421</v>
      </c>
      <c r="D229" s="11" t="s">
        <v>1363</v>
      </c>
      <c r="E229" s="11" t="s">
        <v>1604</v>
      </c>
      <c r="F229" s="21" t="s">
        <v>1605</v>
      </c>
      <c r="G229" s="21" t="s">
        <v>1606</v>
      </c>
      <c r="H229" s="21" t="s">
        <v>1607</v>
      </c>
      <c r="I229" s="11" t="s">
        <v>1608</v>
      </c>
      <c r="J229" s="11" t="s">
        <v>1609</v>
      </c>
      <c r="K229" s="11" t="s">
        <v>1610</v>
      </c>
      <c r="L229" s="11" t="s">
        <v>1612</v>
      </c>
      <c r="M229" s="13" t="s">
        <v>47</v>
      </c>
      <c r="N229" s="22" t="s">
        <v>1293</v>
      </c>
      <c r="O229" s="22" t="s">
        <v>1613</v>
      </c>
      <c r="P229" s="23" t="s">
        <v>1611</v>
      </c>
      <c r="Q229" s="22"/>
      <c r="R229" s="23" t="s">
        <v>1101</v>
      </c>
      <c r="S229" s="23" t="s">
        <v>1614</v>
      </c>
      <c r="T229" s="24">
        <v>41668</v>
      </c>
      <c r="U229" s="22">
        <v>7496</v>
      </c>
      <c r="V229" s="12"/>
      <c r="W229" s="13"/>
      <c r="X229" s="12"/>
      <c r="Y229" s="12"/>
      <c r="Z229" s="12"/>
      <c r="AA229" s="11"/>
      <c r="AB229" s="8"/>
      <c r="AC229" s="8"/>
      <c r="AD229" s="8"/>
      <c r="AE229" s="8"/>
      <c r="AF229" s="8"/>
      <c r="AG229" s="8"/>
    </row>
    <row r="230" spans="1:33" ht="12.75" hidden="1" customHeight="1" x14ac:dyDescent="0.2">
      <c r="A230" s="22">
        <v>3650</v>
      </c>
      <c r="B230" s="32" t="s">
        <v>8011</v>
      </c>
      <c r="C230" s="44">
        <v>714041002</v>
      </c>
      <c r="D230" s="11" t="s">
        <v>1439</v>
      </c>
      <c r="E230" s="11" t="s">
        <v>1616</v>
      </c>
      <c r="F230" s="21" t="s">
        <v>8012</v>
      </c>
      <c r="G230" s="21" t="s">
        <v>1615</v>
      </c>
      <c r="H230" s="21" t="s">
        <v>5819</v>
      </c>
      <c r="I230" s="11" t="s">
        <v>246</v>
      </c>
      <c r="J230" s="11" t="s">
        <v>6167</v>
      </c>
      <c r="K230" s="11" t="s">
        <v>6170</v>
      </c>
      <c r="L230" s="11" t="s">
        <v>5916</v>
      </c>
      <c r="M230" s="13" t="s">
        <v>544</v>
      </c>
      <c r="N230" s="22" t="s">
        <v>3769</v>
      </c>
      <c r="O230" s="22">
        <v>352471664</v>
      </c>
      <c r="P230" s="40" t="s">
        <v>5917</v>
      </c>
      <c r="Q230" s="22"/>
      <c r="R230" s="23" t="s">
        <v>1101</v>
      </c>
      <c r="S230" s="23" t="s">
        <v>8013</v>
      </c>
      <c r="T230" s="24">
        <v>37970</v>
      </c>
      <c r="U230" s="22">
        <v>3650</v>
      </c>
      <c r="V230" s="12"/>
      <c r="W230" s="13"/>
      <c r="X230" s="12"/>
      <c r="Y230" s="12"/>
      <c r="Z230" s="12"/>
      <c r="AA230" s="11"/>
      <c r="AB230" s="8"/>
      <c r="AC230" s="8"/>
      <c r="AD230" s="8"/>
      <c r="AE230" s="8"/>
      <c r="AF230" s="8"/>
      <c r="AG230" s="8"/>
    </row>
    <row r="231" spans="1:33" ht="12.75" hidden="1" customHeight="1" x14ac:dyDescent="0.2">
      <c r="A231" s="22">
        <v>7185</v>
      </c>
      <c r="B231" s="32" t="s">
        <v>8014</v>
      </c>
      <c r="C231" s="44">
        <v>717354001</v>
      </c>
      <c r="D231" s="11" t="s">
        <v>1363</v>
      </c>
      <c r="E231" s="11" t="s">
        <v>1617</v>
      </c>
      <c r="F231" s="21" t="s">
        <v>1618</v>
      </c>
      <c r="G231" s="21" t="s">
        <v>1619</v>
      </c>
      <c r="H231" s="21" t="s">
        <v>1620</v>
      </c>
      <c r="I231" s="11" t="s">
        <v>1621</v>
      </c>
      <c r="J231" s="11" t="s">
        <v>1622</v>
      </c>
      <c r="K231" s="11" t="s">
        <v>1623</v>
      </c>
      <c r="L231" s="11" t="s">
        <v>1625</v>
      </c>
      <c r="M231" s="13" t="s">
        <v>47</v>
      </c>
      <c r="N231" s="22" t="s">
        <v>1627</v>
      </c>
      <c r="O231" s="22" t="s">
        <v>1626</v>
      </c>
      <c r="P231" s="23" t="s">
        <v>1624</v>
      </c>
      <c r="Q231" s="22"/>
      <c r="R231" s="23">
        <v>93401</v>
      </c>
      <c r="S231" s="23" t="s">
        <v>1628</v>
      </c>
      <c r="T231" s="24">
        <v>38568</v>
      </c>
      <c r="U231" s="22">
        <v>7185</v>
      </c>
      <c r="V231" s="12"/>
      <c r="W231" s="13"/>
      <c r="X231" s="12"/>
      <c r="Y231" s="12"/>
      <c r="Z231" s="12"/>
      <c r="AA231" s="11"/>
      <c r="AB231" s="8"/>
      <c r="AC231" s="8"/>
      <c r="AD231" s="8"/>
      <c r="AE231" s="8"/>
      <c r="AF231" s="8"/>
      <c r="AG231" s="8"/>
    </row>
    <row r="232" spans="1:33" ht="12.75" hidden="1" customHeight="1" x14ac:dyDescent="0.2">
      <c r="A232" s="185">
        <v>1700</v>
      </c>
      <c r="B232" s="186" t="s">
        <v>6139</v>
      </c>
      <c r="C232" s="44">
        <v>711524002</v>
      </c>
      <c r="D232" s="11" t="s">
        <v>1363</v>
      </c>
      <c r="E232" s="11" t="s">
        <v>1640</v>
      </c>
      <c r="F232" s="21" t="s">
        <v>8015</v>
      </c>
      <c r="G232" s="21" t="s">
        <v>1641</v>
      </c>
      <c r="H232" s="21" t="s">
        <v>8016</v>
      </c>
      <c r="I232" s="11" t="s">
        <v>1642</v>
      </c>
      <c r="J232" s="11" t="s">
        <v>6142</v>
      </c>
      <c r="K232" s="11" t="s">
        <v>8017</v>
      </c>
      <c r="L232" s="11" t="s">
        <v>1644</v>
      </c>
      <c r="M232" s="13" t="s">
        <v>47</v>
      </c>
      <c r="N232" s="22" t="s">
        <v>1646</v>
      </c>
      <c r="O232" s="22" t="s">
        <v>1645</v>
      </c>
      <c r="P232" s="23"/>
      <c r="Q232" s="22"/>
      <c r="R232" s="23">
        <v>93401</v>
      </c>
      <c r="S232" s="23" t="s">
        <v>8018</v>
      </c>
      <c r="T232" s="24">
        <v>37970</v>
      </c>
      <c r="U232" s="22">
        <v>1700</v>
      </c>
      <c r="V232" s="36"/>
      <c r="W232" s="37"/>
      <c r="X232" s="36"/>
      <c r="Y232" s="36"/>
      <c r="Z232" s="36"/>
      <c r="AA232" s="27"/>
      <c r="AB232" s="8"/>
      <c r="AC232" s="8"/>
      <c r="AD232" s="8"/>
      <c r="AE232" s="8"/>
      <c r="AF232" s="8"/>
      <c r="AG232" s="8"/>
    </row>
    <row r="233" spans="1:33" ht="12.75" hidden="1" customHeight="1" x14ac:dyDescent="0.2">
      <c r="A233" s="22">
        <v>3900</v>
      </c>
      <c r="B233" s="83" t="s">
        <v>8019</v>
      </c>
      <c r="C233" s="44">
        <v>710474001</v>
      </c>
      <c r="D233" s="11" t="s">
        <v>1375</v>
      </c>
      <c r="E233" s="11" t="s">
        <v>1629</v>
      </c>
      <c r="F233" s="21" t="s">
        <v>1630</v>
      </c>
      <c r="G233" s="21" t="s">
        <v>1631</v>
      </c>
      <c r="H233" s="21" t="s">
        <v>1632</v>
      </c>
      <c r="I233" s="11" t="s">
        <v>1476</v>
      </c>
      <c r="J233" s="11" t="s">
        <v>1633</v>
      </c>
      <c r="K233" s="11" t="s">
        <v>1634</v>
      </c>
      <c r="L233" s="50" t="s">
        <v>1636</v>
      </c>
      <c r="M233" s="13" t="s">
        <v>47</v>
      </c>
      <c r="N233" s="22" t="s">
        <v>1637</v>
      </c>
      <c r="O233" s="22" t="s">
        <v>1635</v>
      </c>
      <c r="P233" s="23"/>
      <c r="Q233" s="22"/>
      <c r="R233" s="23" t="s">
        <v>45</v>
      </c>
      <c r="S233" s="23" t="s">
        <v>1638</v>
      </c>
      <c r="T233" s="24">
        <v>37970</v>
      </c>
      <c r="U233" s="22">
        <v>3900</v>
      </c>
      <c r="V233" s="12"/>
      <c r="W233" s="13"/>
      <c r="X233" s="12"/>
      <c r="Y233" s="12"/>
      <c r="Z233" s="12"/>
      <c r="AA233" s="11"/>
      <c r="AB233" s="8"/>
      <c r="AC233" s="8"/>
      <c r="AD233" s="8"/>
      <c r="AE233" s="8"/>
      <c r="AF233" s="8"/>
      <c r="AG233" s="8"/>
    </row>
    <row r="234" spans="1:33" ht="12.75" hidden="1" customHeight="1" x14ac:dyDescent="0.2">
      <c r="A234" s="22">
        <v>3950</v>
      </c>
      <c r="B234" s="32" t="s">
        <v>8020</v>
      </c>
      <c r="C234" s="44">
        <v>814968006</v>
      </c>
      <c r="D234" s="11" t="s">
        <v>1363</v>
      </c>
      <c r="E234" s="11" t="s">
        <v>1647</v>
      </c>
      <c r="F234" s="21" t="s">
        <v>8021</v>
      </c>
      <c r="G234" s="21" t="s">
        <v>1648</v>
      </c>
      <c r="H234" s="21" t="s">
        <v>8022</v>
      </c>
      <c r="I234" s="11" t="s">
        <v>6262</v>
      </c>
      <c r="J234" s="11" t="s">
        <v>8023</v>
      </c>
      <c r="K234" s="11" t="s">
        <v>8024</v>
      </c>
      <c r="L234" s="11" t="s">
        <v>5915</v>
      </c>
      <c r="M234" s="13" t="s">
        <v>47</v>
      </c>
      <c r="N234" s="22" t="s">
        <v>1649</v>
      </c>
      <c r="O234" s="22">
        <v>225409300</v>
      </c>
      <c r="P234" s="23" t="s">
        <v>6261</v>
      </c>
      <c r="Q234" s="22"/>
      <c r="R234" s="23" t="s">
        <v>1101</v>
      </c>
      <c r="S234" s="23" t="s">
        <v>8025</v>
      </c>
      <c r="T234" s="24">
        <v>37970</v>
      </c>
      <c r="U234" s="22">
        <v>3950</v>
      </c>
      <c r="V234" s="12"/>
      <c r="W234" s="13"/>
      <c r="X234" s="12"/>
      <c r="Y234" s="12"/>
      <c r="Z234" s="12"/>
      <c r="AA234" s="11"/>
      <c r="AB234" s="8"/>
      <c r="AC234" s="8"/>
      <c r="AD234" s="8"/>
      <c r="AE234" s="8"/>
      <c r="AF234" s="8"/>
      <c r="AG234" s="8" t="s">
        <v>7507</v>
      </c>
    </row>
    <row r="235" spans="1:33" ht="12.75" hidden="1" customHeight="1" x14ac:dyDescent="0.2">
      <c r="A235" s="22">
        <v>7039</v>
      </c>
      <c r="B235" s="32" t="s">
        <v>8026</v>
      </c>
      <c r="C235" s="44">
        <v>700249204</v>
      </c>
      <c r="D235" s="11" t="s">
        <v>1363</v>
      </c>
      <c r="E235" s="11" t="s">
        <v>1650</v>
      </c>
      <c r="F235" s="21" t="s">
        <v>8027</v>
      </c>
      <c r="G235" s="21" t="s">
        <v>1651</v>
      </c>
      <c r="H235" s="21" t="s">
        <v>8028</v>
      </c>
      <c r="I235" s="11" t="s">
        <v>1652</v>
      </c>
      <c r="J235" s="11" t="s">
        <v>8029</v>
      </c>
      <c r="K235" s="11" t="s">
        <v>8030</v>
      </c>
      <c r="L235" s="11" t="s">
        <v>1653</v>
      </c>
      <c r="M235" s="13" t="s">
        <v>47</v>
      </c>
      <c r="N235" s="22" t="s">
        <v>1654</v>
      </c>
      <c r="O235" s="22" t="s">
        <v>8031</v>
      </c>
      <c r="P235" s="23" t="s">
        <v>8032</v>
      </c>
      <c r="Q235" s="22"/>
      <c r="R235" s="23" t="s">
        <v>1101</v>
      </c>
      <c r="S235" s="23" t="s">
        <v>8033</v>
      </c>
      <c r="T235" s="24">
        <v>37970</v>
      </c>
      <c r="U235" s="22">
        <v>7039</v>
      </c>
      <c r="V235" s="12"/>
      <c r="W235" s="13"/>
      <c r="X235" s="12"/>
      <c r="Y235" s="12"/>
      <c r="Z235" s="12"/>
      <c r="AA235" s="11"/>
      <c r="AB235" s="8"/>
      <c r="AC235" s="8"/>
      <c r="AD235" s="8"/>
      <c r="AE235" s="8"/>
      <c r="AF235" s="8"/>
      <c r="AG235" s="8"/>
    </row>
    <row r="236" spans="1:33" ht="12.75" hidden="1" customHeight="1" x14ac:dyDescent="0.2">
      <c r="A236" s="22">
        <v>7127</v>
      </c>
      <c r="B236" s="32" t="s">
        <v>8034</v>
      </c>
      <c r="C236" s="44">
        <v>651765404</v>
      </c>
      <c r="D236" s="11" t="s">
        <v>1363</v>
      </c>
      <c r="E236" s="11" t="s">
        <v>1655</v>
      </c>
      <c r="F236" s="21" t="s">
        <v>1656</v>
      </c>
      <c r="G236" s="21" t="s">
        <v>1657</v>
      </c>
      <c r="H236" s="21" t="s">
        <v>1658</v>
      </c>
      <c r="I236" s="11" t="s">
        <v>1659</v>
      </c>
      <c r="J236" s="11" t="s">
        <v>1660</v>
      </c>
      <c r="K236" s="11" t="s">
        <v>1661</v>
      </c>
      <c r="L236" s="11" t="s">
        <v>1663</v>
      </c>
      <c r="M236" s="13" t="s">
        <v>47</v>
      </c>
      <c r="N236" s="22" t="s">
        <v>1665</v>
      </c>
      <c r="O236" s="22" t="s">
        <v>1664</v>
      </c>
      <c r="P236" s="23" t="s">
        <v>1662</v>
      </c>
      <c r="Q236" s="22"/>
      <c r="R236" s="23">
        <v>93401</v>
      </c>
      <c r="S236" s="23" t="s">
        <v>1666</v>
      </c>
      <c r="T236" s="24">
        <v>38019</v>
      </c>
      <c r="U236" s="22">
        <v>7127</v>
      </c>
      <c r="V236" s="12"/>
      <c r="W236" s="13"/>
      <c r="X236" s="12"/>
      <c r="Y236" s="12"/>
      <c r="Z236" s="12"/>
      <c r="AA236" s="11"/>
      <c r="AB236" s="8"/>
      <c r="AC236" s="8"/>
      <c r="AD236" s="8"/>
      <c r="AE236" s="8"/>
      <c r="AF236" s="8"/>
      <c r="AG236" s="8"/>
    </row>
    <row r="237" spans="1:33" ht="12.75" hidden="1" customHeight="1" x14ac:dyDescent="0.2">
      <c r="A237" s="22">
        <v>6680</v>
      </c>
      <c r="B237" s="32" t="s">
        <v>8035</v>
      </c>
      <c r="C237" s="44">
        <v>717618009</v>
      </c>
      <c r="D237" s="11" t="s">
        <v>1375</v>
      </c>
      <c r="E237" s="11" t="s">
        <v>1667</v>
      </c>
      <c r="F237" s="21" t="s">
        <v>1668</v>
      </c>
      <c r="G237" s="21" t="s">
        <v>1669</v>
      </c>
      <c r="H237" s="21" t="s">
        <v>1670</v>
      </c>
      <c r="I237" s="11" t="s">
        <v>1659</v>
      </c>
      <c r="J237" s="11" t="s">
        <v>1671</v>
      </c>
      <c r="K237" s="11" t="s">
        <v>1672</v>
      </c>
      <c r="L237" s="11" t="s">
        <v>1674</v>
      </c>
      <c r="M237" s="13" t="s">
        <v>5343</v>
      </c>
      <c r="N237" s="22" t="s">
        <v>1384</v>
      </c>
      <c r="O237" s="22"/>
      <c r="P237" s="23" t="s">
        <v>1673</v>
      </c>
      <c r="Q237" s="22"/>
      <c r="R237" s="23" t="s">
        <v>45</v>
      </c>
      <c r="S237" s="23" t="s">
        <v>1675</v>
      </c>
      <c r="T237" s="24">
        <v>37970</v>
      </c>
      <c r="U237" s="22">
        <v>6680</v>
      </c>
      <c r="V237" s="12"/>
      <c r="W237" s="13"/>
      <c r="X237" s="12"/>
      <c r="Y237" s="12"/>
      <c r="Z237" s="12"/>
      <c r="AA237" s="11"/>
      <c r="AB237" s="8"/>
      <c r="AC237" s="8"/>
      <c r="AD237" s="8"/>
      <c r="AE237" s="8"/>
      <c r="AF237" s="8"/>
      <c r="AG237" s="8"/>
    </row>
    <row r="238" spans="1:33" ht="12.75" hidden="1" customHeight="1" x14ac:dyDescent="0.2">
      <c r="A238" s="22">
        <v>7517</v>
      </c>
      <c r="B238" s="32" t="s">
        <v>8036</v>
      </c>
      <c r="C238" s="44">
        <v>650846699</v>
      </c>
      <c r="D238" s="11" t="s">
        <v>1363</v>
      </c>
      <c r="E238" s="11" t="s">
        <v>1676</v>
      </c>
      <c r="F238" s="21" t="s">
        <v>8037</v>
      </c>
      <c r="G238" s="21" t="s">
        <v>5291</v>
      </c>
      <c r="H238" s="21" t="s">
        <v>8038</v>
      </c>
      <c r="I238" s="11" t="s">
        <v>1677</v>
      </c>
      <c r="J238" s="11" t="s">
        <v>6371</v>
      </c>
      <c r="K238" s="11" t="s">
        <v>1678</v>
      </c>
      <c r="L238" s="11" t="s">
        <v>5406</v>
      </c>
      <c r="M238" s="13" t="s">
        <v>47</v>
      </c>
      <c r="N238" s="22" t="s">
        <v>1649</v>
      </c>
      <c r="O238" s="22" t="s">
        <v>5404</v>
      </c>
      <c r="P238" s="23" t="s">
        <v>5405</v>
      </c>
      <c r="Q238" s="22"/>
      <c r="R238" s="23" t="s">
        <v>1101</v>
      </c>
      <c r="S238" s="23" t="s">
        <v>8039</v>
      </c>
      <c r="T238" s="24">
        <v>41950</v>
      </c>
      <c r="U238" s="22">
        <v>7517</v>
      </c>
      <c r="V238" s="12"/>
      <c r="W238" s="13"/>
      <c r="X238" s="12"/>
      <c r="Y238" s="12"/>
      <c r="Z238" s="12"/>
      <c r="AA238" s="11"/>
      <c r="AB238" s="8"/>
      <c r="AC238" s="8"/>
      <c r="AD238" s="8"/>
      <c r="AE238" s="8"/>
      <c r="AF238" s="8"/>
      <c r="AG238" s="8"/>
    </row>
    <row r="239" spans="1:33" ht="12.75" hidden="1" customHeight="1" x14ac:dyDescent="0.2">
      <c r="A239" s="22">
        <v>6966</v>
      </c>
      <c r="B239" s="32" t="s">
        <v>8040</v>
      </c>
      <c r="C239" s="44">
        <v>734382000</v>
      </c>
      <c r="D239" s="11" t="s">
        <v>1439</v>
      </c>
      <c r="E239" s="11" t="s">
        <v>1679</v>
      </c>
      <c r="F239" s="21" t="s">
        <v>1476</v>
      </c>
      <c r="G239" s="21" t="s">
        <v>1680</v>
      </c>
      <c r="H239" s="21" t="s">
        <v>1681</v>
      </c>
      <c r="I239" s="11" t="s">
        <v>1682</v>
      </c>
      <c r="J239" s="11" t="s">
        <v>1683</v>
      </c>
      <c r="K239" s="11" t="s">
        <v>1684</v>
      </c>
      <c r="L239" s="11" t="s">
        <v>1685</v>
      </c>
      <c r="M239" s="13" t="s">
        <v>5341</v>
      </c>
      <c r="N239" s="22" t="s">
        <v>1686</v>
      </c>
      <c r="O239" s="22"/>
      <c r="P239" s="22" t="s">
        <v>1687</v>
      </c>
      <c r="Q239" s="22"/>
      <c r="R239" s="23">
        <v>93401</v>
      </c>
      <c r="S239" s="23" t="s">
        <v>1688</v>
      </c>
      <c r="T239" s="24">
        <v>37970</v>
      </c>
      <c r="U239" s="22">
        <v>6966</v>
      </c>
      <c r="V239" s="12"/>
      <c r="W239" s="13"/>
      <c r="X239" s="12"/>
      <c r="Y239" s="12"/>
      <c r="Z239" s="12"/>
      <c r="AA239" s="11"/>
      <c r="AB239" s="8"/>
      <c r="AC239" s="8"/>
      <c r="AD239" s="8"/>
      <c r="AE239" s="8"/>
      <c r="AF239" s="8"/>
      <c r="AG239" s="8"/>
    </row>
    <row r="240" spans="1:33" ht="12.75" hidden="1" customHeight="1" x14ac:dyDescent="0.2">
      <c r="A240" s="22">
        <v>7045</v>
      </c>
      <c r="B240" s="32" t="s">
        <v>8041</v>
      </c>
      <c r="C240" s="44">
        <v>733377003</v>
      </c>
      <c r="D240" s="11" t="s">
        <v>1363</v>
      </c>
      <c r="E240" s="11" t="s">
        <v>1689</v>
      </c>
      <c r="F240" s="21" t="s">
        <v>1690</v>
      </c>
      <c r="G240" s="21" t="s">
        <v>1691</v>
      </c>
      <c r="H240" s="21" t="s">
        <v>1692</v>
      </c>
      <c r="I240" s="11" t="s">
        <v>1693</v>
      </c>
      <c r="J240" s="11" t="s">
        <v>1694</v>
      </c>
      <c r="K240" s="11" t="s">
        <v>1695</v>
      </c>
      <c r="L240" s="11" t="s">
        <v>1697</v>
      </c>
      <c r="M240" s="13" t="s">
        <v>47</v>
      </c>
      <c r="N240" s="22" t="s">
        <v>630</v>
      </c>
      <c r="O240" s="22" t="s">
        <v>1698</v>
      </c>
      <c r="P240" s="23" t="s">
        <v>1696</v>
      </c>
      <c r="Q240" s="22"/>
      <c r="R240" s="23">
        <v>93401</v>
      </c>
      <c r="S240" s="23" t="s">
        <v>1699</v>
      </c>
      <c r="T240" s="24">
        <v>37970</v>
      </c>
      <c r="U240" s="22">
        <v>7045</v>
      </c>
      <c r="V240" s="12"/>
      <c r="W240" s="13"/>
      <c r="X240" s="12"/>
      <c r="Y240" s="12"/>
      <c r="Z240" s="12"/>
      <c r="AA240" s="11"/>
      <c r="AB240" s="8"/>
      <c r="AC240" s="8"/>
      <c r="AD240" s="8"/>
      <c r="AE240" s="8"/>
      <c r="AF240" s="8"/>
      <c r="AG240" s="8"/>
    </row>
    <row r="241" spans="1:33" ht="12.75" hidden="1" customHeight="1" x14ac:dyDescent="0.2">
      <c r="A241" s="22">
        <v>7370</v>
      </c>
      <c r="B241" s="32" t="s">
        <v>1700</v>
      </c>
      <c r="C241" s="44" t="s">
        <v>6422</v>
      </c>
      <c r="D241" s="11" t="s">
        <v>1363</v>
      </c>
      <c r="E241" s="11" t="s">
        <v>1701</v>
      </c>
      <c r="F241" s="21" t="s">
        <v>1702</v>
      </c>
      <c r="G241" s="21" t="s">
        <v>1703</v>
      </c>
      <c r="H241" s="21" t="s">
        <v>1704</v>
      </c>
      <c r="I241" s="11" t="s">
        <v>1705</v>
      </c>
      <c r="J241" s="11" t="s">
        <v>1706</v>
      </c>
      <c r="K241" s="11" t="s">
        <v>1707</v>
      </c>
      <c r="L241" s="11" t="s">
        <v>1708</v>
      </c>
      <c r="M241" s="13" t="s">
        <v>47</v>
      </c>
      <c r="N241" s="22" t="s">
        <v>739</v>
      </c>
      <c r="O241" s="22" t="s">
        <v>1709</v>
      </c>
      <c r="P241" s="23"/>
      <c r="Q241" s="22"/>
      <c r="R241" s="23" t="s">
        <v>368</v>
      </c>
      <c r="S241" s="23" t="s">
        <v>1710</v>
      </c>
      <c r="T241" s="24">
        <v>39322</v>
      </c>
      <c r="U241" s="22">
        <v>7370</v>
      </c>
      <c r="V241" s="12"/>
      <c r="W241" s="13"/>
      <c r="X241" s="12"/>
      <c r="Y241" s="12"/>
      <c r="Z241" s="12"/>
      <c r="AA241" s="11"/>
      <c r="AB241" s="8"/>
      <c r="AC241" s="8"/>
      <c r="AD241" s="8"/>
      <c r="AE241" s="8"/>
      <c r="AF241" s="8"/>
      <c r="AG241" s="8"/>
    </row>
    <row r="242" spans="1:33" ht="12.75" hidden="1" customHeight="1" x14ac:dyDescent="0.2">
      <c r="A242" s="22">
        <v>7660</v>
      </c>
      <c r="B242" s="32" t="s">
        <v>8042</v>
      </c>
      <c r="C242" s="44">
        <v>651619912</v>
      </c>
      <c r="D242" s="11" t="s">
        <v>1711</v>
      </c>
      <c r="E242" s="11" t="s">
        <v>1712</v>
      </c>
      <c r="F242" s="21" t="s">
        <v>1713</v>
      </c>
      <c r="G242" s="21" t="s">
        <v>1714</v>
      </c>
      <c r="H242" s="21" t="s">
        <v>1715</v>
      </c>
      <c r="I242" s="11" t="s">
        <v>1716</v>
      </c>
      <c r="J242" s="11"/>
      <c r="K242" s="11" t="s">
        <v>1717</v>
      </c>
      <c r="L242" s="11" t="s">
        <v>1719</v>
      </c>
      <c r="M242" s="13" t="s">
        <v>544</v>
      </c>
      <c r="N242" s="22" t="s">
        <v>400</v>
      </c>
      <c r="O242" s="22" t="s">
        <v>1720</v>
      </c>
      <c r="P242" s="23" t="s">
        <v>1718</v>
      </c>
      <c r="Q242" s="22"/>
      <c r="R242" s="23">
        <v>93401</v>
      </c>
      <c r="S242" s="23" t="s">
        <v>1721</v>
      </c>
      <c r="T242" s="24">
        <v>43395</v>
      </c>
      <c r="U242" s="22">
        <v>7660</v>
      </c>
      <c r="V242" s="12"/>
      <c r="W242" s="13"/>
      <c r="X242" s="12"/>
      <c r="Y242" s="12"/>
      <c r="Z242" s="12"/>
      <c r="AA242" s="11"/>
      <c r="AB242" s="8"/>
      <c r="AC242" s="8"/>
      <c r="AD242" s="8"/>
      <c r="AE242" s="8"/>
      <c r="AF242" s="8"/>
      <c r="AG242" s="8"/>
    </row>
    <row r="243" spans="1:33" ht="12.75" hidden="1" customHeight="1" x14ac:dyDescent="0.2">
      <c r="A243" s="22">
        <v>6993</v>
      </c>
      <c r="B243" s="32" t="s">
        <v>8043</v>
      </c>
      <c r="C243" s="44">
        <v>730767005</v>
      </c>
      <c r="D243" s="21" t="s">
        <v>1723</v>
      </c>
      <c r="E243" s="11" t="s">
        <v>1724</v>
      </c>
      <c r="F243" s="21" t="s">
        <v>1725</v>
      </c>
      <c r="G243" s="21" t="s">
        <v>1722</v>
      </c>
      <c r="H243" s="21" t="s">
        <v>1726</v>
      </c>
      <c r="I243" s="11" t="s">
        <v>1727</v>
      </c>
      <c r="J243" s="11" t="s">
        <v>1728</v>
      </c>
      <c r="K243" s="11" t="s">
        <v>1729</v>
      </c>
      <c r="L243" s="11" t="s">
        <v>1731</v>
      </c>
      <c r="M243" s="13" t="s">
        <v>47</v>
      </c>
      <c r="N243" s="22" t="s">
        <v>1293</v>
      </c>
      <c r="O243" s="22" t="s">
        <v>1732</v>
      </c>
      <c r="P243" s="23" t="s">
        <v>1730</v>
      </c>
      <c r="Q243" s="22"/>
      <c r="R243" s="23">
        <v>93401</v>
      </c>
      <c r="S243" s="23" t="s">
        <v>1733</v>
      </c>
      <c r="T243" s="24">
        <v>37970</v>
      </c>
      <c r="U243" s="22">
        <v>6993</v>
      </c>
      <c r="V243" s="12"/>
      <c r="W243" s="13"/>
      <c r="X243" s="12"/>
      <c r="Y243" s="12"/>
      <c r="Z243" s="12"/>
      <c r="AA243" s="11"/>
      <c r="AB243" s="8"/>
      <c r="AC243" s="8"/>
      <c r="AD243" s="8"/>
      <c r="AE243" s="8"/>
      <c r="AF243" s="8"/>
      <c r="AG243" s="8"/>
    </row>
    <row r="244" spans="1:33" ht="12.75" hidden="1" customHeight="1" x14ac:dyDescent="0.2">
      <c r="A244" s="22">
        <v>7714</v>
      </c>
      <c r="B244" s="32" t="s">
        <v>6245</v>
      </c>
      <c r="C244" s="44">
        <v>651935253</v>
      </c>
      <c r="D244" s="21"/>
      <c r="E244" s="11" t="s">
        <v>7287</v>
      </c>
      <c r="F244" s="21" t="s">
        <v>8044</v>
      </c>
      <c r="G244" s="21" t="s">
        <v>6246</v>
      </c>
      <c r="H244" s="21" t="s">
        <v>8045</v>
      </c>
      <c r="I244" s="11" t="s">
        <v>6247</v>
      </c>
      <c r="J244" s="11" t="s">
        <v>8046</v>
      </c>
      <c r="K244" s="11" t="s">
        <v>8047</v>
      </c>
      <c r="L244" s="11" t="s">
        <v>7288</v>
      </c>
      <c r="M244" s="13" t="s">
        <v>47</v>
      </c>
      <c r="N244" s="22" t="s">
        <v>1601</v>
      </c>
      <c r="O244" s="22" t="s">
        <v>6248</v>
      </c>
      <c r="P244" s="40" t="s">
        <v>7289</v>
      </c>
      <c r="Q244" s="22"/>
      <c r="R244" s="23">
        <v>93401</v>
      </c>
      <c r="S244" s="23" t="s">
        <v>7951</v>
      </c>
      <c r="T244" s="24">
        <v>44104</v>
      </c>
      <c r="U244" s="22">
        <v>7714</v>
      </c>
      <c r="V244" s="36"/>
      <c r="W244" s="37"/>
      <c r="X244" s="36"/>
      <c r="Y244" s="36"/>
      <c r="Z244" s="36"/>
      <c r="AA244" s="27"/>
      <c r="AB244" s="8"/>
      <c r="AC244" s="8"/>
      <c r="AD244" s="8"/>
      <c r="AE244" s="8"/>
      <c r="AF244" s="8"/>
      <c r="AG244" s="8"/>
    </row>
    <row r="245" spans="1:33" ht="12.75" hidden="1" customHeight="1" x14ac:dyDescent="0.2">
      <c r="A245" s="22">
        <v>7405</v>
      </c>
      <c r="B245" s="32" t="s">
        <v>8048</v>
      </c>
      <c r="C245" s="44">
        <v>730752008</v>
      </c>
      <c r="D245" s="11" t="s">
        <v>1363</v>
      </c>
      <c r="E245" s="11" t="s">
        <v>1734</v>
      </c>
      <c r="F245" s="21" t="s">
        <v>1735</v>
      </c>
      <c r="G245" s="21" t="s">
        <v>1736</v>
      </c>
      <c r="H245" s="21" t="s">
        <v>1737</v>
      </c>
      <c r="I245" s="11" t="s">
        <v>1738</v>
      </c>
      <c r="J245" s="11" t="s">
        <v>1739</v>
      </c>
      <c r="K245" s="11" t="s">
        <v>1740</v>
      </c>
      <c r="L245" s="11" t="s">
        <v>1741</v>
      </c>
      <c r="M245" s="13" t="s">
        <v>47</v>
      </c>
      <c r="N245" s="22" t="s">
        <v>1406</v>
      </c>
      <c r="O245" s="22" t="s">
        <v>1742</v>
      </c>
      <c r="P245" s="23"/>
      <c r="Q245" s="22"/>
      <c r="R245" s="23" t="s">
        <v>368</v>
      </c>
      <c r="S245" s="23" t="s">
        <v>1743</v>
      </c>
      <c r="T245" s="24">
        <v>39720</v>
      </c>
      <c r="U245" s="22">
        <v>7405</v>
      </c>
      <c r="V245" s="12"/>
      <c r="W245" s="13"/>
      <c r="X245" s="12"/>
      <c r="Y245" s="12"/>
      <c r="Z245" s="12"/>
      <c r="AA245" s="11"/>
      <c r="AB245" s="8"/>
      <c r="AC245" s="8"/>
      <c r="AD245" s="8"/>
      <c r="AE245" s="8"/>
      <c r="AF245" s="8"/>
      <c r="AG245" s="8"/>
    </row>
    <row r="246" spans="1:33" ht="12.75" hidden="1" customHeight="1" x14ac:dyDescent="0.2">
      <c r="A246" s="22">
        <v>6885</v>
      </c>
      <c r="B246" s="32" t="s">
        <v>8049</v>
      </c>
      <c r="C246" s="44">
        <v>715814005</v>
      </c>
      <c r="D246" s="11" t="s">
        <v>1363</v>
      </c>
      <c r="E246" s="11" t="s">
        <v>1744</v>
      </c>
      <c r="F246" s="21" t="s">
        <v>1745</v>
      </c>
      <c r="G246" s="21" t="s">
        <v>1746</v>
      </c>
      <c r="H246" s="21" t="s">
        <v>1747</v>
      </c>
      <c r="I246" s="11" t="s">
        <v>628</v>
      </c>
      <c r="J246" s="11" t="s">
        <v>1748</v>
      </c>
      <c r="K246" s="11" t="s">
        <v>1749</v>
      </c>
      <c r="L246" s="11" t="s">
        <v>1751</v>
      </c>
      <c r="M246" s="22" t="s">
        <v>47</v>
      </c>
      <c r="N246" s="22" t="s">
        <v>630</v>
      </c>
      <c r="O246" s="22" t="s">
        <v>1752</v>
      </c>
      <c r="P246" s="23" t="s">
        <v>1750</v>
      </c>
      <c r="Q246" s="22"/>
      <c r="R246" s="23">
        <v>93401</v>
      </c>
      <c r="S246" s="23" t="s">
        <v>1753</v>
      </c>
      <c r="T246" s="24">
        <v>37970</v>
      </c>
      <c r="U246" s="22">
        <v>6885</v>
      </c>
      <c r="V246" s="12"/>
      <c r="W246" s="13"/>
      <c r="X246" s="12"/>
      <c r="Y246" s="12"/>
      <c r="Z246" s="12"/>
      <c r="AA246" s="11"/>
      <c r="AB246" s="8"/>
      <c r="AC246" s="8"/>
      <c r="AD246" s="8"/>
      <c r="AE246" s="8"/>
      <c r="AF246" s="8"/>
      <c r="AG246" s="8"/>
    </row>
    <row r="247" spans="1:33" ht="12.75" hidden="1" customHeight="1" x14ac:dyDescent="0.2">
      <c r="A247" s="22">
        <v>7632</v>
      </c>
      <c r="B247" s="32" t="s">
        <v>8050</v>
      </c>
      <c r="C247" s="44">
        <v>651026814</v>
      </c>
      <c r="D247" s="11" t="s">
        <v>1375</v>
      </c>
      <c r="E247" s="11" t="s">
        <v>1754</v>
      </c>
      <c r="F247" s="21" t="s">
        <v>6784</v>
      </c>
      <c r="G247" s="21" t="s">
        <v>1755</v>
      </c>
      <c r="H247" s="21" t="s">
        <v>1756</v>
      </c>
      <c r="I247" s="11" t="s">
        <v>1368</v>
      </c>
      <c r="J247" s="11" t="s">
        <v>6785</v>
      </c>
      <c r="K247" s="11" t="s">
        <v>6786</v>
      </c>
      <c r="L247" s="11" t="s">
        <v>6787</v>
      </c>
      <c r="M247" s="13" t="s">
        <v>544</v>
      </c>
      <c r="N247" s="22" t="s">
        <v>187</v>
      </c>
      <c r="O247" s="22" t="s">
        <v>6788</v>
      </c>
      <c r="P247" s="23" t="s">
        <v>1757</v>
      </c>
      <c r="Q247" s="22"/>
      <c r="R247" s="23" t="s">
        <v>1387</v>
      </c>
      <c r="S247" s="23" t="s">
        <v>6789</v>
      </c>
      <c r="T247" s="24">
        <v>42902</v>
      </c>
      <c r="U247" s="22">
        <v>7632</v>
      </c>
      <c r="V247" s="12"/>
      <c r="W247" s="13"/>
      <c r="X247" s="12"/>
      <c r="Y247" s="12"/>
      <c r="Z247" s="12"/>
      <c r="AA247" s="11"/>
      <c r="AB247" s="8"/>
      <c r="AC247" s="8"/>
      <c r="AD247" s="8"/>
      <c r="AE247" s="8"/>
      <c r="AF247" s="8"/>
      <c r="AG247" s="8"/>
    </row>
    <row r="248" spans="1:33" ht="12.75" hidden="1" customHeight="1" x14ac:dyDescent="0.2">
      <c r="A248" s="23">
        <v>7676</v>
      </c>
      <c r="B248" s="83" t="s">
        <v>8051</v>
      </c>
      <c r="C248" s="44">
        <v>651705223</v>
      </c>
      <c r="D248" s="11"/>
      <c r="E248" s="11" t="s">
        <v>7290</v>
      </c>
      <c r="F248" s="21" t="s">
        <v>6046</v>
      </c>
      <c r="G248" s="21" t="s">
        <v>5398</v>
      </c>
      <c r="H248" s="21" t="s">
        <v>5407</v>
      </c>
      <c r="I248" s="11" t="s">
        <v>5399</v>
      </c>
      <c r="J248" s="11" t="s">
        <v>5400</v>
      </c>
      <c r="K248" s="11" t="s">
        <v>5401</v>
      </c>
      <c r="L248" s="11" t="s">
        <v>6047</v>
      </c>
      <c r="M248" s="11" t="s">
        <v>5345</v>
      </c>
      <c r="N248" s="23" t="s">
        <v>879</v>
      </c>
      <c r="O248" s="23" t="s">
        <v>5402</v>
      </c>
      <c r="P248" s="51" t="s">
        <v>5403</v>
      </c>
      <c r="Q248" s="23"/>
      <c r="R248" s="23" t="s">
        <v>45</v>
      </c>
      <c r="S248" s="23" t="s">
        <v>6171</v>
      </c>
      <c r="T248" s="28">
        <v>43595</v>
      </c>
      <c r="U248" s="23">
        <v>7676</v>
      </c>
      <c r="V248" s="52"/>
      <c r="W248" s="11"/>
      <c r="X248" s="52"/>
      <c r="Y248" s="52"/>
      <c r="Z248" s="52"/>
      <c r="AA248" s="11"/>
      <c r="AB248" s="8"/>
      <c r="AC248" s="8"/>
      <c r="AD248" s="8"/>
      <c r="AE248" s="8"/>
      <c r="AF248" s="8"/>
      <c r="AG248" s="8"/>
    </row>
    <row r="249" spans="1:33" ht="12.75" hidden="1" customHeight="1" x14ac:dyDescent="0.2">
      <c r="A249" s="22">
        <v>7323</v>
      </c>
      <c r="B249" s="32" t="s">
        <v>8052</v>
      </c>
      <c r="C249" s="44">
        <v>655044205</v>
      </c>
      <c r="D249" s="11" t="s">
        <v>1375</v>
      </c>
      <c r="E249" s="11" t="s">
        <v>1758</v>
      </c>
      <c r="F249" s="21" t="s">
        <v>1759</v>
      </c>
      <c r="G249" s="21" t="s">
        <v>1760</v>
      </c>
      <c r="H249" s="21" t="s">
        <v>1761</v>
      </c>
      <c r="I249" s="11" t="s">
        <v>1762</v>
      </c>
      <c r="J249" s="11" t="s">
        <v>1763</v>
      </c>
      <c r="K249" s="11" t="s">
        <v>1764</v>
      </c>
      <c r="L249" s="11" t="s">
        <v>1766</v>
      </c>
      <c r="M249" s="13" t="s">
        <v>47</v>
      </c>
      <c r="N249" s="22" t="s">
        <v>1768</v>
      </c>
      <c r="O249" s="22" t="s">
        <v>1767</v>
      </c>
      <c r="P249" s="23" t="s">
        <v>1765</v>
      </c>
      <c r="Q249" s="22"/>
      <c r="R249" s="23" t="s">
        <v>45</v>
      </c>
      <c r="S249" s="23" t="s">
        <v>1769</v>
      </c>
      <c r="T249" s="24">
        <v>38898</v>
      </c>
      <c r="U249" s="22">
        <v>7323</v>
      </c>
      <c r="V249" s="12"/>
      <c r="W249" s="13"/>
      <c r="X249" s="12"/>
      <c r="Y249" s="12"/>
      <c r="Z249" s="12"/>
      <c r="AA249" s="11"/>
      <c r="AB249" s="8"/>
      <c r="AC249" s="8"/>
      <c r="AD249" s="8"/>
      <c r="AE249" s="8"/>
      <c r="AF249" s="8"/>
      <c r="AG249" s="8"/>
    </row>
    <row r="250" spans="1:33" ht="12.75" hidden="1" customHeight="1" x14ac:dyDescent="0.2">
      <c r="A250" s="22">
        <v>6864</v>
      </c>
      <c r="B250" s="32" t="s">
        <v>8053</v>
      </c>
      <c r="C250" s="44">
        <v>721476006</v>
      </c>
      <c r="D250" s="11" t="s">
        <v>1439</v>
      </c>
      <c r="E250" s="11" t="s">
        <v>1770</v>
      </c>
      <c r="F250" s="21" t="s">
        <v>8054</v>
      </c>
      <c r="G250" s="21" t="s">
        <v>1771</v>
      </c>
      <c r="H250" s="21" t="s">
        <v>1772</v>
      </c>
      <c r="I250" s="11" t="s">
        <v>965</v>
      </c>
      <c r="J250" s="11" t="s">
        <v>8055</v>
      </c>
      <c r="K250" s="11" t="s">
        <v>1773</v>
      </c>
      <c r="L250" s="11" t="s">
        <v>1775</v>
      </c>
      <c r="M250" s="13" t="s">
        <v>5386</v>
      </c>
      <c r="N250" s="22" t="s">
        <v>765</v>
      </c>
      <c r="O250" s="22" t="s">
        <v>1776</v>
      </c>
      <c r="P250" s="23" t="s">
        <v>1774</v>
      </c>
      <c r="Q250" s="22"/>
      <c r="R250" s="23">
        <v>93910</v>
      </c>
      <c r="S250" s="23" t="s">
        <v>8056</v>
      </c>
      <c r="T250" s="24">
        <v>37970</v>
      </c>
      <c r="U250" s="22">
        <v>6864</v>
      </c>
      <c r="V250" s="12"/>
      <c r="W250" s="13"/>
      <c r="X250" s="12"/>
      <c r="Y250" s="12"/>
      <c r="Z250" s="12"/>
      <c r="AA250" s="11"/>
      <c r="AB250" s="8"/>
      <c r="AC250" s="8"/>
      <c r="AD250" s="8"/>
      <c r="AE250" s="8"/>
      <c r="AF250" s="8"/>
      <c r="AG250" s="8"/>
    </row>
    <row r="251" spans="1:33" ht="12.75" hidden="1" customHeight="1" x14ac:dyDescent="0.2">
      <c r="A251" s="22">
        <v>7373</v>
      </c>
      <c r="B251" s="32" t="s">
        <v>8057</v>
      </c>
      <c r="C251" s="44">
        <v>740165003</v>
      </c>
      <c r="D251" s="11" t="s">
        <v>1363</v>
      </c>
      <c r="E251" s="11" t="s">
        <v>1777</v>
      </c>
      <c r="F251" s="21" t="s">
        <v>1778</v>
      </c>
      <c r="G251" s="21" t="s">
        <v>1779</v>
      </c>
      <c r="H251" s="21" t="s">
        <v>1780</v>
      </c>
      <c r="I251" s="11" t="s">
        <v>1781</v>
      </c>
      <c r="J251" s="11" t="s">
        <v>1782</v>
      </c>
      <c r="K251" s="11" t="s">
        <v>1783</v>
      </c>
      <c r="L251" s="11" t="s">
        <v>1784</v>
      </c>
      <c r="M251" s="13" t="s">
        <v>47</v>
      </c>
      <c r="N251" s="22" t="s">
        <v>953</v>
      </c>
      <c r="O251" s="22"/>
      <c r="P251" s="23" t="s">
        <v>1785</v>
      </c>
      <c r="Q251" s="22"/>
      <c r="R251" s="23" t="s">
        <v>83</v>
      </c>
      <c r="S251" s="23" t="s">
        <v>1786</v>
      </c>
      <c r="T251" s="24">
        <v>39332</v>
      </c>
      <c r="U251" s="22">
        <v>7373</v>
      </c>
      <c r="V251" s="12"/>
      <c r="W251" s="13"/>
      <c r="X251" s="12"/>
      <c r="Y251" s="12"/>
      <c r="Z251" s="12"/>
      <c r="AA251" s="11"/>
      <c r="AB251" s="8"/>
      <c r="AC251" s="8"/>
      <c r="AD251" s="8"/>
      <c r="AE251" s="8"/>
      <c r="AF251" s="8"/>
      <c r="AG251" s="8"/>
    </row>
    <row r="252" spans="1:33" ht="12.75" hidden="1" customHeight="1" x14ac:dyDescent="0.2">
      <c r="A252" s="22">
        <v>6914</v>
      </c>
      <c r="B252" s="32" t="s">
        <v>8058</v>
      </c>
      <c r="C252" s="44">
        <v>722884000</v>
      </c>
      <c r="D252" s="11" t="s">
        <v>1363</v>
      </c>
      <c r="E252" s="11" t="s">
        <v>1787</v>
      </c>
      <c r="F252" s="21" t="s">
        <v>6065</v>
      </c>
      <c r="G252" s="21" t="s">
        <v>1788</v>
      </c>
      <c r="H252" s="21" t="s">
        <v>6069</v>
      </c>
      <c r="I252" s="11" t="s">
        <v>1789</v>
      </c>
      <c r="J252" s="11" t="s">
        <v>6070</v>
      </c>
      <c r="K252" s="11" t="s">
        <v>6071</v>
      </c>
      <c r="L252" s="11" t="s">
        <v>6066</v>
      </c>
      <c r="M252" s="13" t="s">
        <v>5345</v>
      </c>
      <c r="N252" s="22" t="s">
        <v>1147</v>
      </c>
      <c r="O252" s="22" t="s">
        <v>6067</v>
      </c>
      <c r="P252" s="40" t="s">
        <v>6068</v>
      </c>
      <c r="Q252" s="22"/>
      <c r="R252" s="23" t="s">
        <v>1101</v>
      </c>
      <c r="S252" s="23" t="s">
        <v>6173</v>
      </c>
      <c r="T252" s="24">
        <v>37970</v>
      </c>
      <c r="U252" s="22">
        <v>6914</v>
      </c>
      <c r="V252" s="12"/>
      <c r="W252" s="13"/>
      <c r="X252" s="12"/>
      <c r="Y252" s="12"/>
      <c r="Z252" s="12"/>
      <c r="AA252" s="11"/>
      <c r="AB252" s="8"/>
      <c r="AC252" s="8"/>
      <c r="AD252" s="8"/>
      <c r="AE252" s="8"/>
      <c r="AF252" s="8"/>
      <c r="AG252" s="8"/>
    </row>
    <row r="253" spans="1:33" ht="12.75" hidden="1" customHeight="1" x14ac:dyDescent="0.2">
      <c r="A253" s="22">
        <v>7374</v>
      </c>
      <c r="B253" s="32" t="s">
        <v>8059</v>
      </c>
      <c r="C253" s="44">
        <v>722517008</v>
      </c>
      <c r="D253" s="11" t="s">
        <v>1363</v>
      </c>
      <c r="E253" s="11" t="s">
        <v>1790</v>
      </c>
      <c r="F253" s="21" t="s">
        <v>1791</v>
      </c>
      <c r="G253" s="21" t="s">
        <v>1792</v>
      </c>
      <c r="H253" s="21" t="s">
        <v>1793</v>
      </c>
      <c r="I253" s="11" t="s">
        <v>1794</v>
      </c>
      <c r="J253" s="11" t="s">
        <v>1795</v>
      </c>
      <c r="K253" s="11" t="s">
        <v>1796</v>
      </c>
      <c r="L253" s="11" t="s">
        <v>1798</v>
      </c>
      <c r="M253" s="13" t="s">
        <v>47</v>
      </c>
      <c r="N253" s="22" t="s">
        <v>1293</v>
      </c>
      <c r="O253" s="22" t="s">
        <v>1799</v>
      </c>
      <c r="P253" s="23" t="s">
        <v>1797</v>
      </c>
      <c r="Q253" s="22"/>
      <c r="R253" s="23" t="s">
        <v>83</v>
      </c>
      <c r="S253" s="23" t="s">
        <v>1800</v>
      </c>
      <c r="T253" s="24">
        <v>39349</v>
      </c>
      <c r="U253" s="22">
        <v>7374</v>
      </c>
      <c r="V253" s="12"/>
      <c r="W253" s="13"/>
      <c r="X253" s="12"/>
      <c r="Y253" s="12"/>
      <c r="Z253" s="12"/>
      <c r="AA253" s="11"/>
      <c r="AB253" s="8"/>
      <c r="AC253" s="8"/>
      <c r="AD253" s="8"/>
      <c r="AE253" s="8"/>
      <c r="AF253" s="8"/>
      <c r="AG253" s="8"/>
    </row>
    <row r="254" spans="1:33" ht="12.75" hidden="1" customHeight="1" x14ac:dyDescent="0.2">
      <c r="A254" s="22">
        <v>7668</v>
      </c>
      <c r="B254" s="32" t="s">
        <v>8060</v>
      </c>
      <c r="C254" s="44">
        <v>651515092</v>
      </c>
      <c r="D254" s="11" t="s">
        <v>1363</v>
      </c>
      <c r="E254" s="11" t="s">
        <v>1801</v>
      </c>
      <c r="F254" s="21" t="s">
        <v>6155</v>
      </c>
      <c r="G254" s="21" t="s">
        <v>1802</v>
      </c>
      <c r="H254" s="21" t="s">
        <v>1803</v>
      </c>
      <c r="I254" s="11" t="s">
        <v>1804</v>
      </c>
      <c r="J254" s="11" t="s">
        <v>6203</v>
      </c>
      <c r="K254" s="11" t="s">
        <v>1805</v>
      </c>
      <c r="L254" s="11" t="s">
        <v>6079</v>
      </c>
      <c r="M254" s="13" t="s">
        <v>544</v>
      </c>
      <c r="N254" s="22" t="s">
        <v>1806</v>
      </c>
      <c r="O254" s="22" t="s">
        <v>6080</v>
      </c>
      <c r="P254" s="23" t="s">
        <v>6081</v>
      </c>
      <c r="Q254" s="22"/>
      <c r="R254" s="23" t="s">
        <v>607</v>
      </c>
      <c r="S254" s="23" t="s">
        <v>6156</v>
      </c>
      <c r="T254" s="24">
        <v>43482</v>
      </c>
      <c r="U254" s="22">
        <v>7668</v>
      </c>
      <c r="V254" s="12"/>
      <c r="W254" s="13"/>
      <c r="X254" s="12"/>
      <c r="Y254" s="12"/>
      <c r="Z254" s="12"/>
      <c r="AA254" s="11"/>
      <c r="AB254" s="8"/>
      <c r="AC254" s="8"/>
      <c r="AD254" s="8"/>
      <c r="AE254" s="8"/>
      <c r="AF254" s="8"/>
      <c r="AG254" s="8"/>
    </row>
    <row r="255" spans="1:33" ht="12.75" hidden="1" customHeight="1" x14ac:dyDescent="0.2">
      <c r="A255" s="22">
        <v>7429</v>
      </c>
      <c r="B255" s="32" t="s">
        <v>8061</v>
      </c>
      <c r="C255" s="44">
        <v>740097008</v>
      </c>
      <c r="D255" s="11" t="s">
        <v>1375</v>
      </c>
      <c r="E255" s="11" t="s">
        <v>1807</v>
      </c>
      <c r="F255" s="21" t="s">
        <v>1808</v>
      </c>
      <c r="G255" s="21" t="s">
        <v>1809</v>
      </c>
      <c r="H255" s="21" t="s">
        <v>1810</v>
      </c>
      <c r="I255" s="11" t="s">
        <v>1811</v>
      </c>
      <c r="J255" s="11" t="s">
        <v>1812</v>
      </c>
      <c r="K255" s="11" t="s">
        <v>1813</v>
      </c>
      <c r="L255" s="11" t="s">
        <v>1815</v>
      </c>
      <c r="M255" s="13" t="s">
        <v>47</v>
      </c>
      <c r="N255" s="22" t="s">
        <v>630</v>
      </c>
      <c r="O255" s="22"/>
      <c r="P255" s="23" t="s">
        <v>1814</v>
      </c>
      <c r="Q255" s="22"/>
      <c r="R255" s="23" t="s">
        <v>368</v>
      </c>
      <c r="S255" s="23" t="s">
        <v>1816</v>
      </c>
      <c r="T255" s="24">
        <v>40366</v>
      </c>
      <c r="U255" s="22">
        <v>7429</v>
      </c>
      <c r="V255" s="12"/>
      <c r="W255" s="13"/>
      <c r="X255" s="12"/>
      <c r="Y255" s="12"/>
      <c r="Z255" s="12"/>
      <c r="AA255" s="11"/>
      <c r="AB255" s="8"/>
      <c r="AC255" s="8"/>
      <c r="AD255" s="8"/>
      <c r="AE255" s="8"/>
      <c r="AF255" s="8"/>
      <c r="AG255" s="8"/>
    </row>
    <row r="256" spans="1:33" ht="12.75" hidden="1" customHeight="1" x14ac:dyDescent="0.2">
      <c r="A256" s="22">
        <v>7346</v>
      </c>
      <c r="B256" s="32" t="s">
        <v>8062</v>
      </c>
      <c r="C256" s="44">
        <v>656852305</v>
      </c>
      <c r="D256" s="11" t="s">
        <v>1363</v>
      </c>
      <c r="E256" s="11" t="s">
        <v>1817</v>
      </c>
      <c r="F256" s="21" t="s">
        <v>1818</v>
      </c>
      <c r="G256" s="21" t="s">
        <v>1819</v>
      </c>
      <c r="H256" s="21" t="s">
        <v>1820</v>
      </c>
      <c r="I256" s="11" t="s">
        <v>1821</v>
      </c>
      <c r="J256" s="11" t="s">
        <v>1822</v>
      </c>
      <c r="K256" s="11" t="s">
        <v>1823</v>
      </c>
      <c r="L256" s="11" t="s">
        <v>1824</v>
      </c>
      <c r="M256" s="13" t="s">
        <v>47</v>
      </c>
      <c r="N256" s="22" t="s">
        <v>1825</v>
      </c>
      <c r="O256" s="22"/>
      <c r="P256" s="23"/>
      <c r="Q256" s="22"/>
      <c r="R256" s="23" t="s">
        <v>1101</v>
      </c>
      <c r="S256" s="23" t="s">
        <v>1826</v>
      </c>
      <c r="T256" s="24">
        <v>39128</v>
      </c>
      <c r="U256" s="22">
        <v>7346</v>
      </c>
      <c r="V256" s="12"/>
      <c r="W256" s="13"/>
      <c r="X256" s="12"/>
      <c r="Y256" s="12"/>
      <c r="Z256" s="12"/>
      <c r="AA256" s="11"/>
      <c r="AB256" s="8"/>
      <c r="AC256" s="8"/>
      <c r="AD256" s="8"/>
      <c r="AE256" s="8"/>
      <c r="AF256" s="8"/>
      <c r="AG256" s="8"/>
    </row>
    <row r="257" spans="1:33" ht="12.75" hidden="1" customHeight="1" x14ac:dyDescent="0.2">
      <c r="A257" s="22">
        <v>7447</v>
      </c>
      <c r="B257" s="32" t="s">
        <v>8063</v>
      </c>
      <c r="C257" s="44">
        <v>650359615</v>
      </c>
      <c r="D257" s="11" t="s">
        <v>1363</v>
      </c>
      <c r="E257" s="11" t="s">
        <v>1827</v>
      </c>
      <c r="F257" s="21" t="s">
        <v>1828</v>
      </c>
      <c r="G257" s="21" t="s">
        <v>1829</v>
      </c>
      <c r="H257" s="21" t="s">
        <v>1830</v>
      </c>
      <c r="I257" s="11" t="s">
        <v>1831</v>
      </c>
      <c r="J257" s="11" t="s">
        <v>1832</v>
      </c>
      <c r="K257" s="11" t="s">
        <v>1833</v>
      </c>
      <c r="L257" s="11" t="s">
        <v>1834</v>
      </c>
      <c r="M257" s="13" t="s">
        <v>47</v>
      </c>
      <c r="N257" s="22" t="s">
        <v>739</v>
      </c>
      <c r="O257" s="22"/>
      <c r="P257" s="23"/>
      <c r="Q257" s="22"/>
      <c r="R257" s="23">
        <v>93401</v>
      </c>
      <c r="S257" s="23" t="s">
        <v>1835</v>
      </c>
      <c r="T257" s="24">
        <v>40753</v>
      </c>
      <c r="U257" s="22">
        <v>7447</v>
      </c>
      <c r="V257" s="12"/>
      <c r="W257" s="13"/>
      <c r="X257" s="12"/>
      <c r="Y257" s="12"/>
      <c r="Z257" s="12"/>
      <c r="AA257" s="11"/>
      <c r="AB257" s="8"/>
      <c r="AC257" s="8"/>
      <c r="AD257" s="8"/>
      <c r="AE257" s="8"/>
      <c r="AF257" s="8"/>
      <c r="AG257" s="8"/>
    </row>
    <row r="258" spans="1:33" ht="12.75" hidden="1" customHeight="1" x14ac:dyDescent="0.2">
      <c r="A258" s="22">
        <v>7670</v>
      </c>
      <c r="B258" s="32" t="s">
        <v>8064</v>
      </c>
      <c r="C258" s="44">
        <v>651747023</v>
      </c>
      <c r="D258" s="11" t="s">
        <v>72</v>
      </c>
      <c r="E258" s="11" t="s">
        <v>5816</v>
      </c>
      <c r="F258" s="21" t="s">
        <v>8065</v>
      </c>
      <c r="G258" s="21" t="s">
        <v>1836</v>
      </c>
      <c r="H258" s="21" t="s">
        <v>8066</v>
      </c>
      <c r="I258" s="11" t="s">
        <v>1804</v>
      </c>
      <c r="J258" s="11" t="s">
        <v>1837</v>
      </c>
      <c r="K258" s="11" t="s">
        <v>1838</v>
      </c>
      <c r="L258" s="11" t="s">
        <v>6178</v>
      </c>
      <c r="M258" s="13" t="s">
        <v>47</v>
      </c>
      <c r="N258" s="22" t="s">
        <v>1293</v>
      </c>
      <c r="O258" s="22">
        <v>226698697</v>
      </c>
      <c r="P258" s="23" t="s">
        <v>1839</v>
      </c>
      <c r="Q258" s="22"/>
      <c r="R258" s="23" t="s">
        <v>607</v>
      </c>
      <c r="S258" s="23" t="s">
        <v>8067</v>
      </c>
      <c r="T258" s="24">
        <v>43503</v>
      </c>
      <c r="U258" s="22">
        <v>7670</v>
      </c>
      <c r="V258" s="36"/>
      <c r="W258" s="37"/>
      <c r="X258" s="36"/>
      <c r="Y258" s="36"/>
      <c r="Z258" s="36"/>
      <c r="AA258" s="27"/>
      <c r="AB258" s="8"/>
      <c r="AC258" s="8"/>
      <c r="AD258" s="8"/>
      <c r="AE258" s="8"/>
      <c r="AF258" s="8"/>
      <c r="AG258" s="8"/>
    </row>
    <row r="259" spans="1:33" ht="12.75" hidden="1" customHeight="1" x14ac:dyDescent="0.2">
      <c r="A259" s="22">
        <v>7679</v>
      </c>
      <c r="B259" s="32" t="s">
        <v>8068</v>
      </c>
      <c r="C259" s="44" t="s">
        <v>6423</v>
      </c>
      <c r="D259" s="11"/>
      <c r="E259" s="11" t="s">
        <v>7291</v>
      </c>
      <c r="F259" s="21" t="s">
        <v>6790</v>
      </c>
      <c r="G259" s="21" t="s">
        <v>5555</v>
      </c>
      <c r="H259" s="21" t="s">
        <v>5556</v>
      </c>
      <c r="I259" s="11" t="s">
        <v>1287</v>
      </c>
      <c r="J259" s="11" t="s">
        <v>6791</v>
      </c>
      <c r="K259" s="11" t="s">
        <v>5557</v>
      </c>
      <c r="L259" s="11" t="s">
        <v>5558</v>
      </c>
      <c r="M259" s="13" t="s">
        <v>47</v>
      </c>
      <c r="N259" s="22" t="s">
        <v>5559</v>
      </c>
      <c r="O259" s="22">
        <v>56226261423</v>
      </c>
      <c r="P259" s="53" t="s">
        <v>5560</v>
      </c>
      <c r="Q259" s="22"/>
      <c r="R259" s="23">
        <v>93401</v>
      </c>
      <c r="S259" s="23" t="s">
        <v>6792</v>
      </c>
      <c r="T259" s="24">
        <v>43635</v>
      </c>
      <c r="U259" s="22">
        <v>7679</v>
      </c>
      <c r="V259" s="12"/>
      <c r="W259" s="13"/>
      <c r="X259" s="12"/>
      <c r="Y259" s="12"/>
      <c r="Z259" s="12"/>
      <c r="AA259" s="11"/>
      <c r="AB259" s="8"/>
      <c r="AC259" s="8"/>
      <c r="AD259" s="8"/>
      <c r="AE259" s="8"/>
      <c r="AF259" s="8"/>
      <c r="AG259" s="8"/>
    </row>
    <row r="260" spans="1:33" ht="12.75" hidden="1" customHeight="1" x14ac:dyDescent="0.2">
      <c r="A260" s="22">
        <v>6850</v>
      </c>
      <c r="B260" s="32" t="s">
        <v>8069</v>
      </c>
      <c r="C260" s="44">
        <v>718429005</v>
      </c>
      <c r="D260" s="11" t="s">
        <v>1363</v>
      </c>
      <c r="E260" s="11" t="s">
        <v>1840</v>
      </c>
      <c r="F260" s="21" t="s">
        <v>1841</v>
      </c>
      <c r="G260" s="21" t="s">
        <v>1842</v>
      </c>
      <c r="H260" s="21" t="s">
        <v>1843</v>
      </c>
      <c r="I260" s="11" t="s">
        <v>26</v>
      </c>
      <c r="J260" s="11" t="s">
        <v>1844</v>
      </c>
      <c r="K260" s="11" t="s">
        <v>1845</v>
      </c>
      <c r="L260" s="11" t="s">
        <v>1846</v>
      </c>
      <c r="M260" s="13" t="s">
        <v>47</v>
      </c>
      <c r="N260" s="22" t="s">
        <v>1848</v>
      </c>
      <c r="O260" s="22"/>
      <c r="P260" s="23" t="s">
        <v>1847</v>
      </c>
      <c r="Q260" s="22"/>
      <c r="R260" s="23">
        <v>93401</v>
      </c>
      <c r="S260" s="23" t="s">
        <v>1849</v>
      </c>
      <c r="T260" s="24">
        <v>37970</v>
      </c>
      <c r="U260" s="22">
        <v>6850</v>
      </c>
      <c r="V260" s="12"/>
      <c r="W260" s="13"/>
      <c r="X260" s="12"/>
      <c r="Y260" s="12"/>
      <c r="Z260" s="12"/>
      <c r="AA260" s="11"/>
      <c r="AB260" s="8"/>
      <c r="AC260" s="8"/>
      <c r="AD260" s="8"/>
      <c r="AE260" s="8"/>
      <c r="AF260" s="8"/>
      <c r="AG260" s="8"/>
    </row>
    <row r="261" spans="1:33" ht="12.75" hidden="1" customHeight="1" x14ac:dyDescent="0.2">
      <c r="A261" s="22">
        <v>7339</v>
      </c>
      <c r="B261" s="32" t="s">
        <v>8070</v>
      </c>
      <c r="C261" s="44">
        <v>714364007</v>
      </c>
      <c r="D261" s="11" t="s">
        <v>1363</v>
      </c>
      <c r="E261" s="11" t="s">
        <v>1850</v>
      </c>
      <c r="F261" s="21" t="s">
        <v>1851</v>
      </c>
      <c r="G261" s="11" t="s">
        <v>1852</v>
      </c>
      <c r="H261" s="21" t="s">
        <v>1853</v>
      </c>
      <c r="I261" s="11" t="s">
        <v>1854</v>
      </c>
      <c r="J261" s="11" t="s">
        <v>1855</v>
      </c>
      <c r="K261" s="11" t="s">
        <v>1856</v>
      </c>
      <c r="L261" s="11" t="s">
        <v>1859</v>
      </c>
      <c r="M261" s="13" t="s">
        <v>47</v>
      </c>
      <c r="N261" s="22" t="s">
        <v>1860</v>
      </c>
      <c r="O261" s="22" t="s">
        <v>1858</v>
      </c>
      <c r="P261" s="23" t="s">
        <v>1857</v>
      </c>
      <c r="Q261" s="22"/>
      <c r="R261" s="23">
        <v>93401</v>
      </c>
      <c r="S261" s="23" t="s">
        <v>1861</v>
      </c>
      <c r="T261" s="24">
        <v>39030</v>
      </c>
      <c r="U261" s="22">
        <v>7339</v>
      </c>
      <c r="V261" s="12"/>
      <c r="W261" s="13"/>
      <c r="X261" s="12"/>
      <c r="Y261" s="12"/>
      <c r="Z261" s="12"/>
      <c r="AA261" s="11"/>
      <c r="AB261" s="8"/>
      <c r="AC261" s="8"/>
      <c r="AD261" s="8"/>
      <c r="AE261" s="8"/>
      <c r="AF261" s="8"/>
      <c r="AG261" s="8"/>
    </row>
    <row r="262" spans="1:33" ht="12.75" hidden="1" customHeight="1" x14ac:dyDescent="0.2">
      <c r="A262" s="22">
        <v>7441</v>
      </c>
      <c r="B262" s="32" t="s">
        <v>8071</v>
      </c>
      <c r="C262" s="44" t="s">
        <v>6424</v>
      </c>
      <c r="D262" s="11" t="s">
        <v>1375</v>
      </c>
      <c r="E262" s="11" t="s">
        <v>1862</v>
      </c>
      <c r="F262" s="21" t="s">
        <v>1863</v>
      </c>
      <c r="G262" s="21" t="s">
        <v>1864</v>
      </c>
      <c r="H262" s="21" t="s">
        <v>1865</v>
      </c>
      <c r="I262" s="11" t="s">
        <v>1476</v>
      </c>
      <c r="J262" s="11" t="s">
        <v>1866</v>
      </c>
      <c r="K262" s="11" t="s">
        <v>1867</v>
      </c>
      <c r="L262" s="11" t="s">
        <v>1868</v>
      </c>
      <c r="M262" s="13" t="s">
        <v>5346</v>
      </c>
      <c r="N262" s="22" t="s">
        <v>966</v>
      </c>
      <c r="O262" s="22" t="s">
        <v>1869</v>
      </c>
      <c r="P262" s="23"/>
      <c r="Q262" s="22"/>
      <c r="R262" s="23" t="s">
        <v>45</v>
      </c>
      <c r="S262" s="23" t="s">
        <v>1870</v>
      </c>
      <c r="T262" s="24">
        <v>40674</v>
      </c>
      <c r="U262" s="22">
        <v>7441</v>
      </c>
      <c r="V262" s="12"/>
      <c r="W262" s="13"/>
      <c r="X262" s="12"/>
      <c r="Y262" s="12"/>
      <c r="Z262" s="12"/>
      <c r="AA262" s="11"/>
      <c r="AB262" s="8"/>
      <c r="AC262" s="8"/>
      <c r="AD262" s="8"/>
      <c r="AE262" s="8"/>
      <c r="AF262" s="8"/>
      <c r="AG262" s="8"/>
    </row>
    <row r="263" spans="1:33" ht="12.75" hidden="1" customHeight="1" x14ac:dyDescent="0.2">
      <c r="A263" s="22">
        <v>7193</v>
      </c>
      <c r="B263" s="32" t="s">
        <v>8072</v>
      </c>
      <c r="C263" s="44">
        <v>700217507</v>
      </c>
      <c r="D263" s="11" t="s">
        <v>1871</v>
      </c>
      <c r="E263" s="11" t="s">
        <v>1872</v>
      </c>
      <c r="F263" s="21" t="s">
        <v>6205</v>
      </c>
      <c r="G263" s="21" t="s">
        <v>1873</v>
      </c>
      <c r="H263" s="21" t="s">
        <v>6206</v>
      </c>
      <c r="I263" s="11" t="s">
        <v>1874</v>
      </c>
      <c r="J263" s="11" t="s">
        <v>6207</v>
      </c>
      <c r="K263" s="11" t="s">
        <v>6208</v>
      </c>
      <c r="L263" s="11" t="s">
        <v>6209</v>
      </c>
      <c r="M263" s="13" t="s">
        <v>47</v>
      </c>
      <c r="N263" s="22" t="s">
        <v>1875</v>
      </c>
      <c r="O263" s="22" t="s">
        <v>6210</v>
      </c>
      <c r="P263" s="23" t="s">
        <v>5770</v>
      </c>
      <c r="Q263" s="22"/>
      <c r="R263" s="23" t="s">
        <v>83</v>
      </c>
      <c r="S263" s="23" t="s">
        <v>6236</v>
      </c>
      <c r="T263" s="24">
        <v>38618</v>
      </c>
      <c r="U263" s="22">
        <v>7193</v>
      </c>
      <c r="V263" s="12"/>
      <c r="W263" s="13"/>
      <c r="X263" s="12"/>
      <c r="Y263" s="12"/>
      <c r="Z263" s="12"/>
      <c r="AA263" s="11"/>
      <c r="AB263" s="8"/>
      <c r="AC263" s="8"/>
      <c r="AD263" s="8"/>
      <c r="AE263" s="8"/>
      <c r="AF263" s="8"/>
      <c r="AG263" s="8"/>
    </row>
    <row r="264" spans="1:33" ht="12.75" hidden="1" customHeight="1" x14ac:dyDescent="0.2">
      <c r="A264" s="22">
        <v>4050</v>
      </c>
      <c r="B264" s="32" t="s">
        <v>8073</v>
      </c>
      <c r="C264" s="44">
        <v>821849012</v>
      </c>
      <c r="D264" s="11" t="s">
        <v>1375</v>
      </c>
      <c r="E264" s="11" t="s">
        <v>1876</v>
      </c>
      <c r="F264" s="21" t="s">
        <v>1877</v>
      </c>
      <c r="G264" s="21" t="s">
        <v>1878</v>
      </c>
      <c r="H264" s="21" t="s">
        <v>1879</v>
      </c>
      <c r="I264" s="11" t="s">
        <v>1880</v>
      </c>
      <c r="J264" s="11" t="s">
        <v>1881</v>
      </c>
      <c r="K264" s="11" t="s">
        <v>1882</v>
      </c>
      <c r="L264" s="11" t="s">
        <v>1883</v>
      </c>
      <c r="M264" s="13" t="s">
        <v>544</v>
      </c>
      <c r="N264" s="22" t="s">
        <v>187</v>
      </c>
      <c r="O264" s="22"/>
      <c r="P264" s="23"/>
      <c r="Q264" s="22"/>
      <c r="R264" s="23">
        <v>93401</v>
      </c>
      <c r="S264" s="23" t="s">
        <v>1884</v>
      </c>
      <c r="T264" s="24">
        <v>37970</v>
      </c>
      <c r="U264" s="22">
        <v>4050</v>
      </c>
      <c r="V264" s="12"/>
      <c r="W264" s="13"/>
      <c r="X264" s="12"/>
      <c r="Y264" s="12"/>
      <c r="Z264" s="12"/>
      <c r="AA264" s="11"/>
      <c r="AB264" s="8"/>
      <c r="AC264" s="8"/>
      <c r="AD264" s="8"/>
      <c r="AE264" s="8"/>
      <c r="AF264" s="8"/>
      <c r="AG264" s="8"/>
    </row>
    <row r="265" spans="1:33" ht="12.75" hidden="1" customHeight="1" x14ac:dyDescent="0.2">
      <c r="A265" s="22">
        <v>4100</v>
      </c>
      <c r="B265" s="32" t="s">
        <v>8074</v>
      </c>
      <c r="C265" s="44">
        <v>707182008</v>
      </c>
      <c r="D265" s="11" t="s">
        <v>1375</v>
      </c>
      <c r="E265" s="11" t="s">
        <v>1885</v>
      </c>
      <c r="F265" s="21" t="s">
        <v>1886</v>
      </c>
      <c r="G265" s="21" t="s">
        <v>1887</v>
      </c>
      <c r="H265" s="21" t="s">
        <v>5989</v>
      </c>
      <c r="I265" s="11" t="s">
        <v>1888</v>
      </c>
      <c r="J265" s="11" t="s">
        <v>5990</v>
      </c>
      <c r="K265" s="11" t="s">
        <v>1889</v>
      </c>
      <c r="L265" s="11" t="s">
        <v>1891</v>
      </c>
      <c r="M265" s="13" t="s">
        <v>5345</v>
      </c>
      <c r="N265" s="22" t="s">
        <v>879</v>
      </c>
      <c r="O265" s="22" t="s">
        <v>1892</v>
      </c>
      <c r="P265" s="23" t="s">
        <v>1890</v>
      </c>
      <c r="Q265" s="22"/>
      <c r="R265" s="23">
        <v>91401</v>
      </c>
      <c r="S265" s="23" t="s">
        <v>5991</v>
      </c>
      <c r="T265" s="24">
        <v>37970</v>
      </c>
      <c r="U265" s="22">
        <v>4100</v>
      </c>
      <c r="V265" s="12"/>
      <c r="W265" s="13"/>
      <c r="X265" s="12"/>
      <c r="Y265" s="12"/>
      <c r="Z265" s="12"/>
      <c r="AA265" s="11"/>
      <c r="AB265" s="8"/>
      <c r="AC265" s="8"/>
      <c r="AD265" s="8"/>
      <c r="AE265" s="8"/>
      <c r="AF265" s="8"/>
      <c r="AG265" s="8"/>
    </row>
    <row r="266" spans="1:33" ht="12.75" hidden="1" customHeight="1" x14ac:dyDescent="0.2">
      <c r="A266" s="22">
        <v>7378</v>
      </c>
      <c r="B266" s="32" t="s">
        <v>8075</v>
      </c>
      <c r="C266" s="44" t="s">
        <v>6425</v>
      </c>
      <c r="D266" s="11" t="s">
        <v>1723</v>
      </c>
      <c r="E266" s="11" t="s">
        <v>1893</v>
      </c>
      <c r="F266" s="21" t="s">
        <v>1894</v>
      </c>
      <c r="G266" s="21" t="s">
        <v>1895</v>
      </c>
      <c r="H266" s="21" t="s">
        <v>1896</v>
      </c>
      <c r="I266" s="11" t="s">
        <v>1897</v>
      </c>
      <c r="J266" s="11" t="s">
        <v>1898</v>
      </c>
      <c r="K266" s="11" t="s">
        <v>1899</v>
      </c>
      <c r="L266" s="11" t="s">
        <v>1901</v>
      </c>
      <c r="M266" s="13" t="s">
        <v>5346</v>
      </c>
      <c r="N266" s="22" t="s">
        <v>966</v>
      </c>
      <c r="O266" s="22"/>
      <c r="P266" s="23" t="s">
        <v>1900</v>
      </c>
      <c r="Q266" s="22"/>
      <c r="R266" s="23" t="s">
        <v>368</v>
      </c>
      <c r="S266" s="23" t="s">
        <v>5334</v>
      </c>
      <c r="T266" s="24">
        <v>39371</v>
      </c>
      <c r="U266" s="22">
        <v>7378</v>
      </c>
      <c r="V266" s="12"/>
      <c r="W266" s="13"/>
      <c r="X266" s="12"/>
      <c r="Y266" s="12"/>
      <c r="Z266" s="12"/>
      <c r="AA266" s="11"/>
      <c r="AB266" s="8"/>
      <c r="AC266" s="8"/>
      <c r="AD266" s="8"/>
      <c r="AE266" s="8"/>
      <c r="AF266" s="8"/>
      <c r="AG266" s="8"/>
    </row>
    <row r="267" spans="1:33" ht="12.75" hidden="1" customHeight="1" x14ac:dyDescent="0.2">
      <c r="A267" s="22">
        <v>6740</v>
      </c>
      <c r="B267" s="32" t="s">
        <v>8076</v>
      </c>
      <c r="C267" s="44">
        <v>714792008</v>
      </c>
      <c r="D267" s="11" t="s">
        <v>1363</v>
      </c>
      <c r="E267" s="11" t="s">
        <v>1902</v>
      </c>
      <c r="F267" s="21" t="s">
        <v>8077</v>
      </c>
      <c r="G267" s="21" t="s">
        <v>1903</v>
      </c>
      <c r="H267" s="21" t="s">
        <v>7423</v>
      </c>
      <c r="I267" s="11" t="s">
        <v>1904</v>
      </c>
      <c r="J267" s="11" t="s">
        <v>7424</v>
      </c>
      <c r="K267" s="11" t="s">
        <v>7425</v>
      </c>
      <c r="L267" s="11" t="s">
        <v>5542</v>
      </c>
      <c r="M267" s="13" t="s">
        <v>5340</v>
      </c>
      <c r="N267" s="22" t="s">
        <v>1906</v>
      </c>
      <c r="O267" s="22" t="s">
        <v>1905</v>
      </c>
      <c r="P267" s="23" t="s">
        <v>5457</v>
      </c>
      <c r="Q267" s="22" t="s">
        <v>5541</v>
      </c>
      <c r="R267" s="23" t="s">
        <v>1101</v>
      </c>
      <c r="S267" s="23" t="s">
        <v>8078</v>
      </c>
      <c r="T267" s="24">
        <v>37970</v>
      </c>
      <c r="U267" s="22">
        <v>6740</v>
      </c>
      <c r="V267" s="12"/>
      <c r="W267" s="13"/>
      <c r="X267" s="12"/>
      <c r="Y267" s="12"/>
      <c r="Z267" s="12"/>
      <c r="AA267" s="11"/>
      <c r="AB267" s="8"/>
      <c r="AC267" s="8"/>
      <c r="AD267" s="8"/>
      <c r="AE267" s="8"/>
      <c r="AF267" s="8"/>
      <c r="AG267" s="8" t="s">
        <v>7253</v>
      </c>
    </row>
    <row r="268" spans="1:33" ht="12.75" hidden="1" customHeight="1" x14ac:dyDescent="0.2">
      <c r="A268" s="22">
        <v>7454</v>
      </c>
      <c r="B268" s="32" t="s">
        <v>8079</v>
      </c>
      <c r="C268" s="44">
        <v>650017552</v>
      </c>
      <c r="D268" s="11" t="s">
        <v>1363</v>
      </c>
      <c r="E268" s="11" t="s">
        <v>1907</v>
      </c>
      <c r="F268" s="11" t="s">
        <v>1908</v>
      </c>
      <c r="G268" s="21" t="s">
        <v>1909</v>
      </c>
      <c r="H268" s="21" t="s">
        <v>1910</v>
      </c>
      <c r="I268" s="11" t="s">
        <v>1911</v>
      </c>
      <c r="J268" s="11" t="s">
        <v>1912</v>
      </c>
      <c r="K268" s="11" t="s">
        <v>1913</v>
      </c>
      <c r="L268" s="11" t="s">
        <v>1914</v>
      </c>
      <c r="M268" s="13" t="s">
        <v>48</v>
      </c>
      <c r="N268" s="22" t="s">
        <v>1915</v>
      </c>
      <c r="O268" s="22"/>
      <c r="P268" s="23"/>
      <c r="Q268" s="22"/>
      <c r="R268" s="23">
        <v>93401</v>
      </c>
      <c r="S268" s="23" t="s">
        <v>1916</v>
      </c>
      <c r="T268" s="24">
        <v>40813</v>
      </c>
      <c r="U268" s="22">
        <v>7454</v>
      </c>
      <c r="V268" s="12"/>
      <c r="W268" s="13"/>
      <c r="X268" s="12"/>
      <c r="Y268" s="12"/>
      <c r="Z268" s="12"/>
      <c r="AA268" s="11"/>
      <c r="AB268" s="8"/>
      <c r="AC268" s="8"/>
      <c r="AD268" s="8"/>
      <c r="AE268" s="8"/>
      <c r="AF268" s="8"/>
      <c r="AG268" s="8"/>
    </row>
    <row r="269" spans="1:33" ht="12.75" hidden="1" customHeight="1" x14ac:dyDescent="0.2">
      <c r="A269" s="22">
        <v>7702</v>
      </c>
      <c r="B269" s="32" t="s">
        <v>8080</v>
      </c>
      <c r="C269" s="44">
        <v>651660149</v>
      </c>
      <c r="D269" s="11"/>
      <c r="E269" s="11" t="s">
        <v>7292</v>
      </c>
      <c r="F269" s="11" t="s">
        <v>5930</v>
      </c>
      <c r="G269" s="21" t="s">
        <v>5931</v>
      </c>
      <c r="H269" s="21" t="s">
        <v>5932</v>
      </c>
      <c r="I269" s="11" t="s">
        <v>5628</v>
      </c>
      <c r="J269" s="11" t="s">
        <v>5933</v>
      </c>
      <c r="K269" s="11" t="s">
        <v>5934</v>
      </c>
      <c r="L269" s="11" t="s">
        <v>5935</v>
      </c>
      <c r="M269" s="13" t="s">
        <v>5343</v>
      </c>
      <c r="N269" s="22" t="s">
        <v>861</v>
      </c>
      <c r="O269" s="22">
        <v>949317655</v>
      </c>
      <c r="P269" s="40" t="s">
        <v>5936</v>
      </c>
      <c r="Q269" s="22"/>
      <c r="R269" s="23">
        <v>93401</v>
      </c>
      <c r="S269" s="23" t="s">
        <v>5901</v>
      </c>
      <c r="T269" s="24">
        <v>43917</v>
      </c>
      <c r="U269" s="22">
        <v>7702</v>
      </c>
      <c r="V269" s="12"/>
      <c r="W269" s="13"/>
      <c r="X269" s="12"/>
      <c r="Y269" s="12"/>
      <c r="Z269" s="12"/>
      <c r="AA269" s="11"/>
      <c r="AB269" s="8"/>
      <c r="AC269" s="8"/>
      <c r="AD269" s="8"/>
      <c r="AE269" s="8"/>
      <c r="AF269" s="8"/>
      <c r="AG269" s="8"/>
    </row>
    <row r="270" spans="1:33" ht="12.75" hidden="1" customHeight="1" x14ac:dyDescent="0.2">
      <c r="A270" s="22">
        <v>7585</v>
      </c>
      <c r="B270" s="32" t="s">
        <v>8081</v>
      </c>
      <c r="C270" s="44">
        <v>651096642</v>
      </c>
      <c r="D270" s="11" t="s">
        <v>1917</v>
      </c>
      <c r="E270" s="11" t="s">
        <v>1918</v>
      </c>
      <c r="F270" s="21" t="s">
        <v>1919</v>
      </c>
      <c r="G270" s="21" t="s">
        <v>1920</v>
      </c>
      <c r="H270" s="11" t="s">
        <v>1923</v>
      </c>
      <c r="I270" s="21" t="s">
        <v>1921</v>
      </c>
      <c r="J270" s="11" t="s">
        <v>1922</v>
      </c>
      <c r="K270" s="11" t="s">
        <v>1924</v>
      </c>
      <c r="L270" s="11" t="s">
        <v>1926</v>
      </c>
      <c r="M270" s="13" t="s">
        <v>47</v>
      </c>
      <c r="N270" s="22" t="s">
        <v>630</v>
      </c>
      <c r="O270" s="22" t="s">
        <v>1927</v>
      </c>
      <c r="P270" s="23" t="s">
        <v>1925</v>
      </c>
      <c r="Q270" s="22"/>
      <c r="R270" s="23">
        <v>93401</v>
      </c>
      <c r="S270" s="23" t="s">
        <v>1928</v>
      </c>
      <c r="T270" s="24">
        <v>42306</v>
      </c>
      <c r="U270" s="22">
        <v>7585</v>
      </c>
      <c r="V270" s="12"/>
      <c r="W270" s="13"/>
      <c r="X270" s="12"/>
      <c r="Y270" s="12"/>
      <c r="Z270" s="12"/>
      <c r="AA270" s="11"/>
      <c r="AB270" s="8"/>
      <c r="AC270" s="8"/>
      <c r="AD270" s="8"/>
      <c r="AE270" s="8"/>
      <c r="AF270" s="8"/>
      <c r="AG270" s="8"/>
    </row>
    <row r="271" spans="1:33" ht="12.75" hidden="1" customHeight="1" x14ac:dyDescent="0.2">
      <c r="A271" s="22">
        <v>7703</v>
      </c>
      <c r="B271" s="32" t="s">
        <v>8082</v>
      </c>
      <c r="C271" s="44">
        <v>651811481</v>
      </c>
      <c r="D271" s="11"/>
      <c r="E271" s="11" t="s">
        <v>7293</v>
      </c>
      <c r="F271" s="21" t="s">
        <v>6143</v>
      </c>
      <c r="G271" s="21" t="s">
        <v>5946</v>
      </c>
      <c r="H271" s="11" t="s">
        <v>5939</v>
      </c>
      <c r="I271" s="21" t="s">
        <v>1287</v>
      </c>
      <c r="J271" s="11" t="s">
        <v>5940</v>
      </c>
      <c r="K271" s="11" t="s">
        <v>5941</v>
      </c>
      <c r="L271" s="11" t="s">
        <v>5942</v>
      </c>
      <c r="M271" s="13" t="s">
        <v>5344</v>
      </c>
      <c r="N271" s="22" t="s">
        <v>5943</v>
      </c>
      <c r="O271" s="22">
        <v>964560714</v>
      </c>
      <c r="P271" s="40" t="s">
        <v>5944</v>
      </c>
      <c r="Q271" s="22"/>
      <c r="R271" s="23">
        <v>93401</v>
      </c>
      <c r="S271" s="23" t="s">
        <v>6144</v>
      </c>
      <c r="T271" s="24">
        <v>43927</v>
      </c>
      <c r="U271" s="22">
        <v>7703</v>
      </c>
      <c r="V271" s="12"/>
      <c r="W271" s="13"/>
      <c r="X271" s="12"/>
      <c r="Y271" s="12"/>
      <c r="Z271" s="12"/>
      <c r="AA271" s="11"/>
      <c r="AB271" s="8"/>
      <c r="AC271" s="8"/>
      <c r="AD271" s="8"/>
      <c r="AE271" s="8"/>
      <c r="AF271" s="8"/>
      <c r="AG271" s="8"/>
    </row>
    <row r="272" spans="1:33" ht="12.75" hidden="1" customHeight="1" x14ac:dyDescent="0.2">
      <c r="A272" s="22">
        <v>5350</v>
      </c>
      <c r="B272" s="32" t="s">
        <v>8083</v>
      </c>
      <c r="C272" s="44">
        <v>817743005</v>
      </c>
      <c r="D272" s="11" t="s">
        <v>1375</v>
      </c>
      <c r="E272" s="11" t="s">
        <v>1929</v>
      </c>
      <c r="F272" s="21" t="s">
        <v>1930</v>
      </c>
      <c r="G272" s="21" t="s">
        <v>1931</v>
      </c>
      <c r="H272" s="21" t="s">
        <v>1932</v>
      </c>
      <c r="I272" s="11" t="s">
        <v>1933</v>
      </c>
      <c r="J272" s="11" t="s">
        <v>1934</v>
      </c>
      <c r="K272" s="11" t="s">
        <v>1935</v>
      </c>
      <c r="L272" s="11" t="s">
        <v>1936</v>
      </c>
      <c r="M272" s="13" t="s">
        <v>5344</v>
      </c>
      <c r="N272" s="22" t="s">
        <v>1937</v>
      </c>
      <c r="O272" s="22" t="s">
        <v>1938</v>
      </c>
      <c r="P272" s="23" t="s">
        <v>1939</v>
      </c>
      <c r="Q272" s="22"/>
      <c r="R272" s="23">
        <v>93401</v>
      </c>
      <c r="S272" s="23" t="s">
        <v>1940</v>
      </c>
      <c r="T272" s="24">
        <v>37970</v>
      </c>
      <c r="U272" s="22">
        <v>5350</v>
      </c>
      <c r="V272" s="12"/>
      <c r="W272" s="13"/>
      <c r="X272" s="12"/>
      <c r="Y272" s="12"/>
      <c r="Z272" s="12"/>
      <c r="AA272" s="11"/>
      <c r="AB272" s="8"/>
      <c r="AC272" s="8"/>
      <c r="AD272" s="8"/>
      <c r="AE272" s="8"/>
      <c r="AF272" s="8"/>
      <c r="AG272" s="8"/>
    </row>
    <row r="273" spans="1:33" ht="12.75" hidden="1" customHeight="1" x14ac:dyDescent="0.2">
      <c r="A273" s="22">
        <v>6983</v>
      </c>
      <c r="B273" s="32" t="s">
        <v>8084</v>
      </c>
      <c r="C273" s="44">
        <v>759917405</v>
      </c>
      <c r="D273" s="11" t="s">
        <v>1941</v>
      </c>
      <c r="E273" s="11" t="s">
        <v>1942</v>
      </c>
      <c r="F273" s="21" t="s">
        <v>8085</v>
      </c>
      <c r="G273" s="21" t="s">
        <v>1943</v>
      </c>
      <c r="H273" s="21" t="s">
        <v>5431</v>
      </c>
      <c r="I273" s="11" t="s">
        <v>7294</v>
      </c>
      <c r="J273" s="11" t="s">
        <v>5717</v>
      </c>
      <c r="K273" s="11" t="s">
        <v>5432</v>
      </c>
      <c r="L273" s="11" t="s">
        <v>8086</v>
      </c>
      <c r="M273" s="13" t="s">
        <v>5341</v>
      </c>
      <c r="N273" s="22" t="s">
        <v>166</v>
      </c>
      <c r="O273" s="22" t="s">
        <v>7415</v>
      </c>
      <c r="P273" s="40" t="s">
        <v>5430</v>
      </c>
      <c r="Q273" s="22"/>
      <c r="R273" s="23">
        <v>93401</v>
      </c>
      <c r="S273" s="23" t="s">
        <v>8087</v>
      </c>
      <c r="T273" s="24">
        <v>37970</v>
      </c>
      <c r="U273" s="22">
        <v>6983</v>
      </c>
      <c r="V273" s="12"/>
      <c r="W273" s="13"/>
      <c r="X273" s="12"/>
      <c r="Y273" s="12"/>
      <c r="Z273" s="12"/>
      <c r="AA273" s="11"/>
      <c r="AB273" s="8"/>
      <c r="AC273" s="8"/>
      <c r="AD273" s="8"/>
      <c r="AE273" s="8"/>
      <c r="AF273" s="8"/>
      <c r="AG273" s="8" t="s">
        <v>7295</v>
      </c>
    </row>
    <row r="274" spans="1:33" ht="12.75" hidden="1" customHeight="1" x14ac:dyDescent="0.2">
      <c r="A274" s="22">
        <v>7344</v>
      </c>
      <c r="B274" s="32" t="s">
        <v>8088</v>
      </c>
      <c r="C274" s="44">
        <v>654426600</v>
      </c>
      <c r="D274" s="11" t="s">
        <v>1363</v>
      </c>
      <c r="E274" s="11" t="s">
        <v>1944</v>
      </c>
      <c r="F274" s="21" t="s">
        <v>1945</v>
      </c>
      <c r="G274" s="21" t="s">
        <v>1946</v>
      </c>
      <c r="H274" s="21" t="s">
        <v>1947</v>
      </c>
      <c r="I274" s="11" t="s">
        <v>1476</v>
      </c>
      <c r="J274" s="11" t="s">
        <v>1948</v>
      </c>
      <c r="K274" s="11" t="s">
        <v>1949</v>
      </c>
      <c r="L274" s="11" t="s">
        <v>1951</v>
      </c>
      <c r="M274" s="13" t="s">
        <v>47</v>
      </c>
      <c r="N274" s="22"/>
      <c r="O274" s="22" t="s">
        <v>1952</v>
      </c>
      <c r="P274" s="23" t="s">
        <v>1950</v>
      </c>
      <c r="Q274" s="22"/>
      <c r="R274" s="23" t="s">
        <v>83</v>
      </c>
      <c r="S274" s="23" t="s">
        <v>1953</v>
      </c>
      <c r="T274" s="24">
        <v>39113</v>
      </c>
      <c r="U274" s="22">
        <v>7344</v>
      </c>
      <c r="V274" s="12"/>
      <c r="W274" s="13"/>
      <c r="X274" s="12"/>
      <c r="Y274" s="12"/>
      <c r="Z274" s="12"/>
      <c r="AA274" s="11"/>
      <c r="AB274" s="8"/>
      <c r="AC274" s="8"/>
      <c r="AD274" s="8"/>
      <c r="AE274" s="8"/>
      <c r="AF274" s="8"/>
      <c r="AG274" s="8"/>
    </row>
    <row r="275" spans="1:33" ht="12.75" hidden="1" customHeight="1" x14ac:dyDescent="0.2">
      <c r="A275" s="22">
        <v>7384</v>
      </c>
      <c r="B275" s="32" t="s">
        <v>8089</v>
      </c>
      <c r="C275" s="44">
        <v>715127008</v>
      </c>
      <c r="D275" s="11" t="s">
        <v>1425</v>
      </c>
      <c r="E275" s="11" t="s">
        <v>1954</v>
      </c>
      <c r="F275" s="21" t="s">
        <v>1955</v>
      </c>
      <c r="G275" s="21" t="s">
        <v>1956</v>
      </c>
      <c r="H275" s="21" t="s">
        <v>1957</v>
      </c>
      <c r="I275" s="11" t="s">
        <v>1476</v>
      </c>
      <c r="J275" s="11" t="s">
        <v>127</v>
      </c>
      <c r="K275" s="11" t="s">
        <v>1958</v>
      </c>
      <c r="L275" s="11" t="s">
        <v>1959</v>
      </c>
      <c r="M275" s="13" t="s">
        <v>47</v>
      </c>
      <c r="N275" s="22" t="s">
        <v>630</v>
      </c>
      <c r="O275" s="22"/>
      <c r="P275" s="23"/>
      <c r="Q275" s="22"/>
      <c r="R275" s="23">
        <v>93401</v>
      </c>
      <c r="S275" s="23" t="s">
        <v>1861</v>
      </c>
      <c r="T275" s="24">
        <v>39414</v>
      </c>
      <c r="U275" s="22">
        <v>7384</v>
      </c>
      <c r="V275" s="12"/>
      <c r="W275" s="13"/>
      <c r="X275" s="12"/>
      <c r="Y275" s="12"/>
      <c r="Z275" s="12"/>
      <c r="AA275" s="11"/>
      <c r="AB275" s="8"/>
      <c r="AC275" s="8"/>
      <c r="AD275" s="8"/>
      <c r="AE275" s="8"/>
      <c r="AF275" s="8"/>
      <c r="AG275" s="8"/>
    </row>
    <row r="276" spans="1:33" ht="12.75" hidden="1" customHeight="1" x14ac:dyDescent="0.2">
      <c r="A276" s="22">
        <v>6780</v>
      </c>
      <c r="B276" s="32" t="s">
        <v>8090</v>
      </c>
      <c r="C276" s="44">
        <v>716223000</v>
      </c>
      <c r="D276" s="11" t="s">
        <v>1375</v>
      </c>
      <c r="E276" s="11" t="s">
        <v>1960</v>
      </c>
      <c r="F276" s="11" t="s">
        <v>1962</v>
      </c>
      <c r="G276" s="21" t="s">
        <v>1961</v>
      </c>
      <c r="H276" s="21" t="s">
        <v>1963</v>
      </c>
      <c r="I276" s="11" t="s">
        <v>1964</v>
      </c>
      <c r="J276" s="11" t="s">
        <v>1965</v>
      </c>
      <c r="K276" s="11" t="s">
        <v>1966</v>
      </c>
      <c r="L276" s="11" t="s">
        <v>1967</v>
      </c>
      <c r="M276" s="13" t="s">
        <v>5340</v>
      </c>
      <c r="N276" s="22" t="s">
        <v>1499</v>
      </c>
      <c r="O276" s="22"/>
      <c r="P276" s="23"/>
      <c r="Q276" s="22"/>
      <c r="R276" s="23" t="s">
        <v>1101</v>
      </c>
      <c r="S276" s="23" t="s">
        <v>1968</v>
      </c>
      <c r="T276" s="24">
        <v>37970</v>
      </c>
      <c r="U276" s="22">
        <v>6780</v>
      </c>
      <c r="V276" s="12"/>
      <c r="W276" s="13"/>
      <c r="X276" s="12"/>
      <c r="Y276" s="12"/>
      <c r="Z276" s="12"/>
      <c r="AA276" s="11"/>
      <c r="AB276" s="8"/>
      <c r="AC276" s="8"/>
      <c r="AD276" s="8"/>
      <c r="AE276" s="8"/>
      <c r="AF276" s="8"/>
      <c r="AG276" s="8"/>
    </row>
    <row r="277" spans="1:33" ht="12.75" hidden="1" customHeight="1" x14ac:dyDescent="0.2">
      <c r="A277" s="22">
        <v>7620</v>
      </c>
      <c r="B277" s="32" t="s">
        <v>8091</v>
      </c>
      <c r="C277" s="44">
        <v>732384006</v>
      </c>
      <c r="D277" s="11" t="s">
        <v>1363</v>
      </c>
      <c r="E277" s="11" t="s">
        <v>1969</v>
      </c>
      <c r="F277" s="21" t="s">
        <v>6321</v>
      </c>
      <c r="G277" s="21" t="s">
        <v>1970</v>
      </c>
      <c r="H277" s="21" t="s">
        <v>6322</v>
      </c>
      <c r="I277" s="11" t="s">
        <v>6323</v>
      </c>
      <c r="J277" s="11" t="s">
        <v>6324</v>
      </c>
      <c r="K277" s="11" t="s">
        <v>1972</v>
      </c>
      <c r="L277" s="11" t="s">
        <v>1973</v>
      </c>
      <c r="M277" s="13" t="s">
        <v>47</v>
      </c>
      <c r="N277" s="22" t="s">
        <v>1974</v>
      </c>
      <c r="O277" s="22" t="s">
        <v>6311</v>
      </c>
      <c r="P277" s="23" t="s">
        <v>6312</v>
      </c>
      <c r="Q277" s="22"/>
      <c r="R277" s="23" t="s">
        <v>559</v>
      </c>
      <c r="S277" s="23" t="s">
        <v>8092</v>
      </c>
      <c r="T277" s="24">
        <v>42688</v>
      </c>
      <c r="U277" s="22">
        <v>7620</v>
      </c>
      <c r="V277" s="12"/>
      <c r="W277" s="13"/>
      <c r="X277" s="12"/>
      <c r="Y277" s="12"/>
      <c r="Z277" s="12"/>
      <c r="AA277" s="11"/>
      <c r="AB277" s="8"/>
      <c r="AC277" s="8"/>
      <c r="AD277" s="8"/>
      <c r="AE277" s="8"/>
      <c r="AF277" s="8"/>
      <c r="AG277" s="8"/>
    </row>
    <row r="278" spans="1:33" ht="12.75" hidden="1" customHeight="1" x14ac:dyDescent="0.2">
      <c r="A278" s="22">
        <v>7667</v>
      </c>
      <c r="B278" s="32" t="s">
        <v>8093</v>
      </c>
      <c r="C278" s="44">
        <v>650992660</v>
      </c>
      <c r="D278" s="11" t="s">
        <v>72</v>
      </c>
      <c r="E278" s="11" t="s">
        <v>1976</v>
      </c>
      <c r="F278" s="21" t="s">
        <v>1977</v>
      </c>
      <c r="G278" s="21" t="s">
        <v>1978</v>
      </c>
      <c r="H278" s="21" t="s">
        <v>1979</v>
      </c>
      <c r="I278" s="11" t="s">
        <v>741</v>
      </c>
      <c r="J278" s="11" t="s">
        <v>1980</v>
      </c>
      <c r="K278" s="11" t="s">
        <v>1981</v>
      </c>
      <c r="L278" s="11" t="s">
        <v>1982</v>
      </c>
      <c r="M278" s="13" t="s">
        <v>47</v>
      </c>
      <c r="N278" s="22" t="s">
        <v>1983</v>
      </c>
      <c r="O278" s="22" t="s">
        <v>1984</v>
      </c>
      <c r="P278" s="23" t="s">
        <v>1985</v>
      </c>
      <c r="Q278" s="22"/>
      <c r="R278" s="23" t="s">
        <v>607</v>
      </c>
      <c r="S278" s="23" t="s">
        <v>746</v>
      </c>
      <c r="T278" s="24">
        <v>43472</v>
      </c>
      <c r="U278" s="22">
        <v>7667</v>
      </c>
      <c r="V278" s="12"/>
      <c r="W278" s="13"/>
      <c r="X278" s="12"/>
      <c r="Y278" s="12"/>
      <c r="Z278" s="12"/>
      <c r="AA278" s="11"/>
      <c r="AB278" s="8"/>
      <c r="AC278" s="8"/>
      <c r="AD278" s="8"/>
      <c r="AE278" s="8"/>
      <c r="AF278" s="8"/>
      <c r="AG278" s="8"/>
    </row>
    <row r="279" spans="1:33" ht="12.75" hidden="1" customHeight="1" x14ac:dyDescent="0.2">
      <c r="A279" s="22">
        <v>6905</v>
      </c>
      <c r="B279" s="32" t="s">
        <v>8094</v>
      </c>
      <c r="C279" s="44">
        <v>702081009</v>
      </c>
      <c r="D279" s="11" t="s">
        <v>1375</v>
      </c>
      <c r="E279" s="11" t="s">
        <v>1986</v>
      </c>
      <c r="F279" s="21" t="s">
        <v>8095</v>
      </c>
      <c r="G279" s="21" t="s">
        <v>1987</v>
      </c>
      <c r="H279" s="11" t="s">
        <v>8096</v>
      </c>
      <c r="I279" s="11" t="s">
        <v>1988</v>
      </c>
      <c r="J279" s="11" t="s">
        <v>1989</v>
      </c>
      <c r="K279" s="11" t="s">
        <v>5434</v>
      </c>
      <c r="L279" s="11" t="s">
        <v>8097</v>
      </c>
      <c r="M279" s="13" t="s">
        <v>48</v>
      </c>
      <c r="N279" s="22" t="s">
        <v>1239</v>
      </c>
      <c r="O279" s="22" t="s">
        <v>6335</v>
      </c>
      <c r="P279" s="23" t="s">
        <v>8098</v>
      </c>
      <c r="Q279" s="22"/>
      <c r="R279" s="23">
        <v>93105</v>
      </c>
      <c r="S279" s="23" t="s">
        <v>8099</v>
      </c>
      <c r="T279" s="24">
        <v>37970</v>
      </c>
      <c r="U279" s="22">
        <v>6905</v>
      </c>
      <c r="V279" s="12"/>
      <c r="W279" s="13"/>
      <c r="X279" s="12"/>
      <c r="Y279" s="12"/>
      <c r="Z279" s="12"/>
      <c r="AA279" s="41" t="s">
        <v>7234</v>
      </c>
      <c r="AB279" s="8"/>
      <c r="AC279" s="8"/>
      <c r="AD279" s="8"/>
      <c r="AE279" s="8"/>
      <c r="AF279" s="8"/>
      <c r="AG279" s="8" t="s">
        <v>7235</v>
      </c>
    </row>
    <row r="280" spans="1:33" ht="12.75" hidden="1" customHeight="1" x14ac:dyDescent="0.2">
      <c r="A280" s="22">
        <v>6862</v>
      </c>
      <c r="B280" s="32" t="s">
        <v>8100</v>
      </c>
      <c r="C280" s="44">
        <v>717538005</v>
      </c>
      <c r="D280" s="11" t="s">
        <v>1375</v>
      </c>
      <c r="E280" s="11" t="s">
        <v>1990</v>
      </c>
      <c r="F280" s="21" t="s">
        <v>5677</v>
      </c>
      <c r="G280" s="21" t="s">
        <v>1991</v>
      </c>
      <c r="H280" s="21" t="s">
        <v>1992</v>
      </c>
      <c r="I280" s="11" t="s">
        <v>170</v>
      </c>
      <c r="J280" s="11" t="s">
        <v>1995</v>
      </c>
      <c r="K280" s="11" t="s">
        <v>1996</v>
      </c>
      <c r="L280" s="11" t="s">
        <v>1993</v>
      </c>
      <c r="M280" s="13" t="s">
        <v>5343</v>
      </c>
      <c r="N280" s="22" t="s">
        <v>1997</v>
      </c>
      <c r="O280" s="22" t="s">
        <v>1994</v>
      </c>
      <c r="P280" s="23"/>
      <c r="Q280" s="22"/>
      <c r="R280" s="23">
        <v>93401</v>
      </c>
      <c r="S280" s="23" t="s">
        <v>6325</v>
      </c>
      <c r="T280" s="24">
        <v>37970</v>
      </c>
      <c r="U280" s="22">
        <v>6862</v>
      </c>
      <c r="V280" s="12"/>
      <c r="W280" s="13"/>
      <c r="X280" s="12"/>
      <c r="Y280" s="12"/>
      <c r="Z280" s="12"/>
      <c r="AA280" s="11"/>
      <c r="AB280" s="8"/>
      <c r="AC280" s="8"/>
      <c r="AD280" s="8"/>
      <c r="AE280" s="8"/>
      <c r="AF280" s="8"/>
      <c r="AG280" s="8" t="s">
        <v>7296</v>
      </c>
    </row>
    <row r="281" spans="1:33" ht="12.75" hidden="1" customHeight="1" x14ac:dyDescent="0.2">
      <c r="A281" s="22">
        <v>7347</v>
      </c>
      <c r="B281" s="32" t="s">
        <v>8101</v>
      </c>
      <c r="C281" s="44">
        <v>653176902</v>
      </c>
      <c r="D281" s="11" t="s">
        <v>1363</v>
      </c>
      <c r="E281" s="11" t="s">
        <v>1998</v>
      </c>
      <c r="F281" s="21" t="s">
        <v>8102</v>
      </c>
      <c r="G281" s="21" t="s">
        <v>1999</v>
      </c>
      <c r="H281" s="21" t="s">
        <v>8103</v>
      </c>
      <c r="I281" s="11" t="s">
        <v>2000</v>
      </c>
      <c r="J281" s="11" t="s">
        <v>2001</v>
      </c>
      <c r="K281" s="11" t="s">
        <v>2002</v>
      </c>
      <c r="L281" s="11" t="s">
        <v>2003</v>
      </c>
      <c r="M281" s="13" t="s">
        <v>47</v>
      </c>
      <c r="N281" s="22" t="s">
        <v>630</v>
      </c>
      <c r="O281" s="22" t="s">
        <v>8104</v>
      </c>
      <c r="P281" s="23" t="s">
        <v>2004</v>
      </c>
      <c r="Q281" s="22"/>
      <c r="R281" s="23" t="s">
        <v>83</v>
      </c>
      <c r="S281" s="23" t="s">
        <v>8105</v>
      </c>
      <c r="T281" s="24">
        <v>39143</v>
      </c>
      <c r="U281" s="22">
        <v>7347</v>
      </c>
      <c r="V281" s="12"/>
      <c r="W281" s="13"/>
      <c r="X281" s="12"/>
      <c r="Y281" s="12"/>
      <c r="Z281" s="12"/>
      <c r="AA281" s="41" t="s">
        <v>7242</v>
      </c>
      <c r="AB281" s="8"/>
      <c r="AC281" s="8"/>
      <c r="AD281" s="8"/>
      <c r="AE281" s="8"/>
      <c r="AF281" s="8"/>
      <c r="AG281" s="8" t="s">
        <v>7242</v>
      </c>
    </row>
    <row r="282" spans="1:33" ht="12.75" hidden="1" customHeight="1" x14ac:dyDescent="0.2">
      <c r="A282" s="22">
        <v>7606</v>
      </c>
      <c r="B282" s="32" t="s">
        <v>8106</v>
      </c>
      <c r="C282" s="44">
        <v>651137691</v>
      </c>
      <c r="D282" s="23" t="s">
        <v>2005</v>
      </c>
      <c r="E282" s="11" t="s">
        <v>2006</v>
      </c>
      <c r="F282" s="21" t="s">
        <v>2007</v>
      </c>
      <c r="G282" s="21" t="s">
        <v>2008</v>
      </c>
      <c r="H282" s="21" t="s">
        <v>2009</v>
      </c>
      <c r="I282" s="11" t="s">
        <v>2010</v>
      </c>
      <c r="J282" s="11" t="s">
        <v>2011</v>
      </c>
      <c r="K282" s="11" t="s">
        <v>2012</v>
      </c>
      <c r="L282" s="11" t="s">
        <v>2014</v>
      </c>
      <c r="M282" s="13" t="s">
        <v>544</v>
      </c>
      <c r="N282" s="22" t="s">
        <v>2016</v>
      </c>
      <c r="O282" s="22" t="s">
        <v>2015</v>
      </c>
      <c r="P282" s="23" t="s">
        <v>2013</v>
      </c>
      <c r="Q282" s="22"/>
      <c r="R282" s="23">
        <v>93401</v>
      </c>
      <c r="S282" s="23" t="s">
        <v>1374</v>
      </c>
      <c r="T282" s="24">
        <v>42489</v>
      </c>
      <c r="U282" s="22">
        <v>7606</v>
      </c>
      <c r="V282" s="12"/>
      <c r="W282" s="13"/>
      <c r="X282" s="12"/>
      <c r="Y282" s="12"/>
      <c r="Z282" s="12"/>
      <c r="AA282" s="11"/>
      <c r="AB282" s="8"/>
      <c r="AC282" s="8"/>
      <c r="AD282" s="8"/>
      <c r="AE282" s="8"/>
      <c r="AF282" s="8"/>
      <c r="AG282" s="8"/>
    </row>
    <row r="283" spans="1:33" ht="12.75" hidden="1" customHeight="1" x14ac:dyDescent="0.2">
      <c r="A283" s="22">
        <v>7371</v>
      </c>
      <c r="B283" s="32" t="s">
        <v>8107</v>
      </c>
      <c r="C283" s="44">
        <v>652968406</v>
      </c>
      <c r="D283" s="11" t="s">
        <v>1425</v>
      </c>
      <c r="E283" s="11" t="s">
        <v>2017</v>
      </c>
      <c r="F283" s="21" t="s">
        <v>2018</v>
      </c>
      <c r="G283" s="21" t="s">
        <v>2019</v>
      </c>
      <c r="H283" s="21" t="s">
        <v>2020</v>
      </c>
      <c r="I283" s="11" t="s">
        <v>2021</v>
      </c>
      <c r="J283" s="11" t="s">
        <v>2022</v>
      </c>
      <c r="K283" s="11" t="s">
        <v>2023</v>
      </c>
      <c r="L283" s="11" t="s">
        <v>2024</v>
      </c>
      <c r="M283" s="13" t="s">
        <v>47</v>
      </c>
      <c r="N283" s="22" t="s">
        <v>630</v>
      </c>
      <c r="O283" s="22" t="s">
        <v>2025</v>
      </c>
      <c r="P283" s="23"/>
      <c r="Q283" s="22"/>
      <c r="R283" s="23">
        <v>93401</v>
      </c>
      <c r="S283" s="23" t="s">
        <v>2026</v>
      </c>
      <c r="T283" s="24">
        <v>39322</v>
      </c>
      <c r="U283" s="22">
        <v>7371</v>
      </c>
      <c r="V283" s="12"/>
      <c r="W283" s="13"/>
      <c r="X283" s="12"/>
      <c r="Y283" s="12"/>
      <c r="Z283" s="12"/>
      <c r="AA283" s="11"/>
      <c r="AB283" s="8"/>
      <c r="AC283" s="8"/>
      <c r="AD283" s="8"/>
      <c r="AE283" s="8"/>
      <c r="AF283" s="8"/>
      <c r="AG283" s="8"/>
    </row>
    <row r="284" spans="1:33" ht="12.75" hidden="1" customHeight="1" x14ac:dyDescent="0.2">
      <c r="A284" s="22">
        <v>7658</v>
      </c>
      <c r="B284" s="32" t="s">
        <v>8108</v>
      </c>
      <c r="C284" s="44">
        <v>650964950</v>
      </c>
      <c r="D284" s="11" t="s">
        <v>1363</v>
      </c>
      <c r="E284" s="11" t="s">
        <v>2027</v>
      </c>
      <c r="F284" s="21" t="s">
        <v>2028</v>
      </c>
      <c r="G284" s="21" t="s">
        <v>2029</v>
      </c>
      <c r="H284" s="21" t="s">
        <v>2030</v>
      </c>
      <c r="I284" s="11" t="s">
        <v>2031</v>
      </c>
      <c r="J284" s="11" t="s">
        <v>2032</v>
      </c>
      <c r="K284" s="11" t="s">
        <v>2033</v>
      </c>
      <c r="L284" s="11" t="s">
        <v>5362</v>
      </c>
      <c r="M284" s="13" t="s">
        <v>5342</v>
      </c>
      <c r="N284" s="22" t="s">
        <v>2035</v>
      </c>
      <c r="O284" s="22"/>
      <c r="P284" s="23" t="s">
        <v>2034</v>
      </c>
      <c r="Q284" s="22"/>
      <c r="R284" s="23" t="s">
        <v>83</v>
      </c>
      <c r="S284" s="23" t="s">
        <v>5971</v>
      </c>
      <c r="T284" s="24">
        <v>43374</v>
      </c>
      <c r="U284" s="22">
        <v>7658</v>
      </c>
      <c r="V284" s="12"/>
      <c r="W284" s="13"/>
      <c r="X284" s="12"/>
      <c r="Y284" s="12"/>
      <c r="Z284" s="12"/>
      <c r="AA284" s="11"/>
      <c r="AB284" s="8"/>
      <c r="AC284" s="8"/>
      <c r="AD284" s="8"/>
      <c r="AE284" s="8"/>
      <c r="AF284" s="8"/>
      <c r="AG284" s="8"/>
    </row>
    <row r="285" spans="1:33" ht="12.75" hidden="1" customHeight="1" x14ac:dyDescent="0.2">
      <c r="A285" s="22">
        <v>7036</v>
      </c>
      <c r="B285" s="32" t="s">
        <v>8109</v>
      </c>
      <c r="C285" s="44" t="s">
        <v>6426</v>
      </c>
      <c r="D285" s="11" t="s">
        <v>1375</v>
      </c>
      <c r="E285" s="11" t="s">
        <v>2036</v>
      </c>
      <c r="F285" s="21" t="s">
        <v>8110</v>
      </c>
      <c r="G285" s="21" t="s">
        <v>2037</v>
      </c>
      <c r="H285" s="21" t="s">
        <v>8111</v>
      </c>
      <c r="I285" s="11" t="s">
        <v>2038</v>
      </c>
      <c r="J285" s="11" t="s">
        <v>6232</v>
      </c>
      <c r="K285" s="11" t="s">
        <v>2039</v>
      </c>
      <c r="L285" s="11" t="s">
        <v>2040</v>
      </c>
      <c r="M285" s="13" t="s">
        <v>47</v>
      </c>
      <c r="N285" s="22" t="s">
        <v>2041</v>
      </c>
      <c r="O285" s="22" t="s">
        <v>8112</v>
      </c>
      <c r="P285" s="23" t="s">
        <v>6233</v>
      </c>
      <c r="Q285" s="22"/>
      <c r="R285" s="23" t="s">
        <v>1387</v>
      </c>
      <c r="S285" s="23" t="s">
        <v>7758</v>
      </c>
      <c r="T285" s="24">
        <v>37970</v>
      </c>
      <c r="U285" s="22">
        <v>7036</v>
      </c>
      <c r="V285" s="36"/>
      <c r="W285" s="37"/>
      <c r="X285" s="36"/>
      <c r="Y285" s="36"/>
      <c r="Z285" s="36"/>
      <c r="AA285" s="27"/>
      <c r="AB285" s="8"/>
      <c r="AC285" s="8"/>
      <c r="AD285" s="8"/>
      <c r="AE285" s="8"/>
      <c r="AF285" s="8"/>
      <c r="AG285" s="8"/>
    </row>
    <row r="286" spans="1:33" ht="12.75" hidden="1" customHeight="1" x14ac:dyDescent="0.2">
      <c r="A286" s="22">
        <v>7396</v>
      </c>
      <c r="B286" s="32" t="s">
        <v>8113</v>
      </c>
      <c r="C286" s="44">
        <v>653401507</v>
      </c>
      <c r="D286" s="11" t="s">
        <v>1363</v>
      </c>
      <c r="E286" s="11" t="s">
        <v>2042</v>
      </c>
      <c r="F286" s="21" t="s">
        <v>2043</v>
      </c>
      <c r="G286" s="21" t="s">
        <v>2044</v>
      </c>
      <c r="H286" s="21" t="s">
        <v>2045</v>
      </c>
      <c r="I286" s="11" t="s">
        <v>170</v>
      </c>
      <c r="J286" s="11" t="s">
        <v>2046</v>
      </c>
      <c r="K286" s="11" t="s">
        <v>2047</v>
      </c>
      <c r="L286" s="13" t="s">
        <v>2049</v>
      </c>
      <c r="M286" s="13" t="s">
        <v>544</v>
      </c>
      <c r="N286" s="22" t="s">
        <v>2051</v>
      </c>
      <c r="O286" s="22" t="s">
        <v>2050</v>
      </c>
      <c r="P286" s="23" t="s">
        <v>2048</v>
      </c>
      <c r="Q286" s="22"/>
      <c r="R286" s="23" t="s">
        <v>83</v>
      </c>
      <c r="S286" s="23" t="s">
        <v>2052</v>
      </c>
      <c r="T286" s="24">
        <v>39616</v>
      </c>
      <c r="U286" s="22">
        <v>7396</v>
      </c>
      <c r="V286" s="12"/>
      <c r="W286" s="13"/>
      <c r="X286" s="12"/>
      <c r="Y286" s="12"/>
      <c r="Z286" s="12"/>
      <c r="AA286" s="11"/>
      <c r="AB286" s="8"/>
      <c r="AC286" s="8"/>
      <c r="AD286" s="8"/>
      <c r="AE286" s="8"/>
      <c r="AF286" s="8"/>
      <c r="AG286" s="8"/>
    </row>
    <row r="287" spans="1:33" ht="12.75" hidden="1" customHeight="1" x14ac:dyDescent="0.2">
      <c r="A287" s="22">
        <v>7733</v>
      </c>
      <c r="B287" s="32" t="s">
        <v>8114</v>
      </c>
      <c r="C287" s="44">
        <v>651872022</v>
      </c>
      <c r="D287" s="11"/>
      <c r="E287" s="11" t="s">
        <v>8115</v>
      </c>
      <c r="F287" s="21" t="s">
        <v>8116</v>
      </c>
      <c r="G287" s="21" t="s">
        <v>8117</v>
      </c>
      <c r="H287" s="21" t="s">
        <v>8118</v>
      </c>
      <c r="I287" s="11" t="s">
        <v>1287</v>
      </c>
      <c r="J287" s="11" t="s">
        <v>8119</v>
      </c>
      <c r="K287" s="11" t="s">
        <v>8120</v>
      </c>
      <c r="L287" s="13" t="s">
        <v>8121</v>
      </c>
      <c r="M287" s="13" t="s">
        <v>5342</v>
      </c>
      <c r="N287" s="22" t="s">
        <v>3724</v>
      </c>
      <c r="O287" s="22">
        <v>987619046</v>
      </c>
      <c r="P287" s="40" t="s">
        <v>8122</v>
      </c>
      <c r="Q287" s="22"/>
      <c r="R287" s="23">
        <v>93401</v>
      </c>
      <c r="S287" s="23" t="s">
        <v>7901</v>
      </c>
      <c r="T287" s="24">
        <v>44355</v>
      </c>
      <c r="U287" s="22">
        <v>7733</v>
      </c>
      <c r="V287" s="142"/>
      <c r="W287" s="143"/>
      <c r="X287" s="142"/>
      <c r="Y287" s="142"/>
      <c r="Z287" s="142"/>
      <c r="AA287" s="144"/>
      <c r="AB287" s="8"/>
      <c r="AC287" s="8"/>
      <c r="AD287" s="8"/>
      <c r="AE287" s="8"/>
      <c r="AF287" s="8"/>
      <c r="AG287" s="8"/>
    </row>
    <row r="288" spans="1:33" ht="12.75" hidden="1" customHeight="1" x14ac:dyDescent="0.2">
      <c r="A288" s="22">
        <v>4250</v>
      </c>
      <c r="B288" s="32" t="s">
        <v>8123</v>
      </c>
      <c r="C288" s="44" t="s">
        <v>6427</v>
      </c>
      <c r="D288" s="11" t="s">
        <v>1425</v>
      </c>
      <c r="E288" s="11" t="s">
        <v>2053</v>
      </c>
      <c r="F288" s="21" t="s">
        <v>8124</v>
      </c>
      <c r="G288" s="21" t="s">
        <v>2054</v>
      </c>
      <c r="H288" s="13" t="s">
        <v>8125</v>
      </c>
      <c r="I288" s="11" t="s">
        <v>414</v>
      </c>
      <c r="J288" s="11" t="s">
        <v>6369</v>
      </c>
      <c r="K288" s="11" t="s">
        <v>6793</v>
      </c>
      <c r="L288" s="11" t="s">
        <v>2055</v>
      </c>
      <c r="M288" s="11" t="s">
        <v>47</v>
      </c>
      <c r="N288" s="22" t="s">
        <v>739</v>
      </c>
      <c r="O288" s="22" t="s">
        <v>2056</v>
      </c>
      <c r="P288" s="23" t="s">
        <v>6381</v>
      </c>
      <c r="Q288" s="22"/>
      <c r="R288" s="23">
        <v>93401</v>
      </c>
      <c r="S288" s="23" t="s">
        <v>8126</v>
      </c>
      <c r="T288" s="24">
        <v>37970</v>
      </c>
      <c r="U288" s="22">
        <v>4250</v>
      </c>
      <c r="V288" s="12"/>
      <c r="W288" s="13"/>
      <c r="X288" s="12"/>
      <c r="Y288" s="12"/>
      <c r="Z288" s="12"/>
      <c r="AA288" s="11" t="s">
        <v>7297</v>
      </c>
      <c r="AB288" s="8"/>
      <c r="AC288" s="8"/>
      <c r="AD288" s="8"/>
      <c r="AE288" s="8"/>
      <c r="AF288" s="8"/>
      <c r="AG288" s="8" t="s">
        <v>7298</v>
      </c>
    </row>
    <row r="289" spans="1:33" ht="12.75" hidden="1" customHeight="1" x14ac:dyDescent="0.2">
      <c r="A289" s="22">
        <v>4300</v>
      </c>
      <c r="B289" s="32" t="s">
        <v>8127</v>
      </c>
      <c r="C289" s="44" t="s">
        <v>6428</v>
      </c>
      <c r="D289" s="11" t="s">
        <v>1375</v>
      </c>
      <c r="E289" s="11" t="s">
        <v>2057</v>
      </c>
      <c r="F289" s="21" t="s">
        <v>6189</v>
      </c>
      <c r="G289" s="21" t="s">
        <v>2058</v>
      </c>
      <c r="H289" s="21" t="s">
        <v>6191</v>
      </c>
      <c r="I289" s="11" t="s">
        <v>4113</v>
      </c>
      <c r="J289" s="33">
        <v>43622</v>
      </c>
      <c r="K289" s="11" t="s">
        <v>5693</v>
      </c>
      <c r="L289" s="11" t="s">
        <v>2059</v>
      </c>
      <c r="M289" s="13" t="s">
        <v>5345</v>
      </c>
      <c r="N289" s="22" t="s">
        <v>2060</v>
      </c>
      <c r="O289" s="22" t="s">
        <v>6190</v>
      </c>
      <c r="P289" s="23" t="s">
        <v>5692</v>
      </c>
      <c r="Q289" s="22"/>
      <c r="R289" s="23">
        <v>93401</v>
      </c>
      <c r="S289" s="23" t="s">
        <v>6022</v>
      </c>
      <c r="T289" s="24">
        <v>37970</v>
      </c>
      <c r="U289" s="22">
        <v>4300</v>
      </c>
      <c r="V289" s="12"/>
      <c r="W289" s="13"/>
      <c r="X289" s="12"/>
      <c r="Y289" s="12"/>
      <c r="Z289" s="12"/>
      <c r="AA289" s="11"/>
      <c r="AB289" s="8"/>
      <c r="AC289" s="8"/>
      <c r="AD289" s="8"/>
      <c r="AE289" s="8"/>
      <c r="AF289" s="8"/>
      <c r="AG289" s="8"/>
    </row>
    <row r="290" spans="1:33" ht="12.75" hidden="1" customHeight="1" x14ac:dyDescent="0.2">
      <c r="A290" s="22">
        <v>7697</v>
      </c>
      <c r="B290" s="32" t="s">
        <v>8128</v>
      </c>
      <c r="C290" s="44">
        <v>651907179</v>
      </c>
      <c r="D290" s="11"/>
      <c r="E290" s="11" t="s">
        <v>7299</v>
      </c>
      <c r="F290" s="21" t="s">
        <v>8129</v>
      </c>
      <c r="G290" s="21" t="s">
        <v>5873</v>
      </c>
      <c r="H290" s="21" t="s">
        <v>8130</v>
      </c>
      <c r="I290" s="11" t="s">
        <v>1368</v>
      </c>
      <c r="J290" s="33" t="s">
        <v>5884</v>
      </c>
      <c r="K290" s="11" t="s">
        <v>7426</v>
      </c>
      <c r="L290" s="11" t="s">
        <v>5874</v>
      </c>
      <c r="M290" s="13" t="s">
        <v>544</v>
      </c>
      <c r="N290" s="22" t="s">
        <v>400</v>
      </c>
      <c r="O290" s="22" t="s">
        <v>5875</v>
      </c>
      <c r="P290" s="40" t="s">
        <v>5876</v>
      </c>
      <c r="Q290" s="22"/>
      <c r="R290" s="23">
        <v>93401</v>
      </c>
      <c r="S290" s="23" t="s">
        <v>5926</v>
      </c>
      <c r="T290" s="24">
        <v>43887</v>
      </c>
      <c r="U290" s="22">
        <v>7697</v>
      </c>
      <c r="V290" s="36"/>
      <c r="W290" s="37"/>
      <c r="X290" s="36"/>
      <c r="Y290" s="36"/>
      <c r="Z290" s="36"/>
      <c r="AA290" s="27"/>
      <c r="AB290" s="8"/>
      <c r="AC290" s="8"/>
      <c r="AD290" s="8"/>
      <c r="AE290" s="8"/>
      <c r="AF290" s="8"/>
      <c r="AG290" s="8"/>
    </row>
    <row r="291" spans="1:33" ht="12.75" hidden="1" customHeight="1" x14ac:dyDescent="0.2">
      <c r="A291" s="22">
        <v>6860</v>
      </c>
      <c r="B291" s="32" t="s">
        <v>8131</v>
      </c>
      <c r="C291" s="44">
        <v>710993009</v>
      </c>
      <c r="D291" s="11" t="s">
        <v>1375</v>
      </c>
      <c r="E291" s="11" t="s">
        <v>2061</v>
      </c>
      <c r="F291" s="21" t="s">
        <v>2062</v>
      </c>
      <c r="G291" s="21" t="s">
        <v>2063</v>
      </c>
      <c r="H291" s="21" t="s">
        <v>2064</v>
      </c>
      <c r="I291" s="11" t="s">
        <v>2065</v>
      </c>
      <c r="J291" s="11" t="s">
        <v>2066</v>
      </c>
      <c r="K291" s="11" t="s">
        <v>2067</v>
      </c>
      <c r="L291" s="11" t="s">
        <v>2069</v>
      </c>
      <c r="M291" s="22" t="s">
        <v>47</v>
      </c>
      <c r="N291" s="22" t="s">
        <v>1293</v>
      </c>
      <c r="O291" s="22" t="s">
        <v>2068</v>
      </c>
      <c r="P291" s="23"/>
      <c r="Q291" s="22"/>
      <c r="R291" s="23" t="s">
        <v>83</v>
      </c>
      <c r="S291" s="23" t="s">
        <v>2071</v>
      </c>
      <c r="T291" s="24">
        <v>37970</v>
      </c>
      <c r="U291" s="22">
        <v>6860</v>
      </c>
      <c r="V291" s="12"/>
      <c r="W291" s="13"/>
      <c r="X291" s="12"/>
      <c r="Y291" s="12"/>
      <c r="Z291" s="12"/>
      <c r="AA291" s="11"/>
      <c r="AB291" s="8"/>
      <c r="AC291" s="8"/>
      <c r="AD291" s="8"/>
      <c r="AE291" s="8"/>
      <c r="AF291" s="8"/>
      <c r="AG291" s="8"/>
    </row>
    <row r="292" spans="1:33" ht="12.75" hidden="1" customHeight="1" x14ac:dyDescent="0.2">
      <c r="A292" s="22">
        <v>6560</v>
      </c>
      <c r="B292" s="32" t="s">
        <v>8132</v>
      </c>
      <c r="C292" s="44">
        <v>716569004</v>
      </c>
      <c r="D292" s="11" t="s">
        <v>1375</v>
      </c>
      <c r="E292" s="11" t="s">
        <v>2072</v>
      </c>
      <c r="F292" s="140" t="s">
        <v>8133</v>
      </c>
      <c r="G292" s="21" t="s">
        <v>2073</v>
      </c>
      <c r="H292" s="21" t="s">
        <v>8134</v>
      </c>
      <c r="I292" s="11" t="s">
        <v>2074</v>
      </c>
      <c r="J292" s="11" t="s">
        <v>6064</v>
      </c>
      <c r="K292" s="11" t="s">
        <v>2075</v>
      </c>
      <c r="L292" s="11" t="s">
        <v>2076</v>
      </c>
      <c r="M292" s="22" t="s">
        <v>47</v>
      </c>
      <c r="N292" s="22" t="s">
        <v>1974</v>
      </c>
      <c r="O292" s="22" t="s">
        <v>6062</v>
      </c>
      <c r="P292" s="40" t="s">
        <v>6063</v>
      </c>
      <c r="Q292" s="22"/>
      <c r="R292" s="23">
        <v>93105</v>
      </c>
      <c r="S292" s="23" t="s">
        <v>8135</v>
      </c>
      <c r="T292" s="24">
        <v>37970</v>
      </c>
      <c r="U292" s="22">
        <v>6560</v>
      </c>
      <c r="V292" s="36"/>
      <c r="W292" s="37"/>
      <c r="X292" s="36"/>
      <c r="Y292" s="36"/>
      <c r="Z292" s="36"/>
      <c r="AA292" s="27"/>
      <c r="AB292" s="8"/>
      <c r="AC292" s="8"/>
      <c r="AD292" s="8"/>
      <c r="AE292" s="8"/>
      <c r="AF292" s="8"/>
      <c r="AG292" s="8"/>
    </row>
    <row r="293" spans="1:33" ht="12.75" hidden="1" customHeight="1" x14ac:dyDescent="0.2">
      <c r="A293" s="22">
        <v>7157</v>
      </c>
      <c r="B293" s="32" t="s">
        <v>8136</v>
      </c>
      <c r="C293" s="44">
        <v>718144000</v>
      </c>
      <c r="D293" s="11" t="s">
        <v>1416</v>
      </c>
      <c r="E293" s="11" t="s">
        <v>2077</v>
      </c>
      <c r="F293" s="21" t="s">
        <v>2078</v>
      </c>
      <c r="G293" s="21" t="s">
        <v>2079</v>
      </c>
      <c r="H293" s="21" t="s">
        <v>2080</v>
      </c>
      <c r="I293" s="11" t="s">
        <v>2081</v>
      </c>
      <c r="J293" s="11" t="s">
        <v>2082</v>
      </c>
      <c r="K293" s="11" t="s">
        <v>2083</v>
      </c>
      <c r="L293" s="11" t="s">
        <v>2084</v>
      </c>
      <c r="M293" s="13" t="s">
        <v>47</v>
      </c>
      <c r="N293" s="22" t="s">
        <v>2085</v>
      </c>
      <c r="O293" s="22"/>
      <c r="P293" s="23"/>
      <c r="Q293" s="22"/>
      <c r="R293" s="23" t="s">
        <v>83</v>
      </c>
      <c r="S293" s="23" t="s">
        <v>2086</v>
      </c>
      <c r="T293" s="24">
        <v>38429</v>
      </c>
      <c r="U293" s="22">
        <v>7157</v>
      </c>
      <c r="V293" s="12"/>
      <c r="W293" s="13"/>
      <c r="X293" s="12"/>
      <c r="Y293" s="12"/>
      <c r="Z293" s="12"/>
      <c r="AA293" s="11"/>
      <c r="AB293" s="8"/>
      <c r="AC293" s="8"/>
      <c r="AD293" s="8"/>
      <c r="AE293" s="8"/>
      <c r="AF293" s="8"/>
      <c r="AG293" s="8"/>
    </row>
    <row r="294" spans="1:33" ht="12.75" hidden="1" customHeight="1" x14ac:dyDescent="0.2">
      <c r="A294" s="22">
        <v>6470</v>
      </c>
      <c r="B294" s="32" t="s">
        <v>8137</v>
      </c>
      <c r="C294" s="44">
        <v>716316009</v>
      </c>
      <c r="D294" s="11" t="s">
        <v>1375</v>
      </c>
      <c r="E294" s="11" t="s">
        <v>2087</v>
      </c>
      <c r="F294" s="21" t="s">
        <v>8138</v>
      </c>
      <c r="G294" s="21" t="s">
        <v>2088</v>
      </c>
      <c r="H294" s="21" t="s">
        <v>8139</v>
      </c>
      <c r="I294" s="11" t="s">
        <v>2089</v>
      </c>
      <c r="J294" s="11" t="s">
        <v>8140</v>
      </c>
      <c r="K294" s="11" t="s">
        <v>8141</v>
      </c>
      <c r="L294" s="11" t="s">
        <v>6040</v>
      </c>
      <c r="M294" s="13" t="s">
        <v>47</v>
      </c>
      <c r="N294" s="22" t="s">
        <v>630</v>
      </c>
      <c r="O294" s="22" t="s">
        <v>6041</v>
      </c>
      <c r="P294" s="23" t="s">
        <v>8142</v>
      </c>
      <c r="Q294" s="22"/>
      <c r="R294" s="23">
        <v>93401</v>
      </c>
      <c r="S294" s="23" t="s">
        <v>8143</v>
      </c>
      <c r="T294" s="24">
        <v>37970</v>
      </c>
      <c r="U294" s="22">
        <v>6470</v>
      </c>
      <c r="V294" s="36"/>
      <c r="W294" s="37"/>
      <c r="X294" s="36"/>
      <c r="Y294" s="36"/>
      <c r="Z294" s="36"/>
      <c r="AA294" s="42" t="s">
        <v>7242</v>
      </c>
      <c r="AB294" s="8"/>
      <c r="AC294" s="8"/>
      <c r="AD294" s="8"/>
      <c r="AE294" s="8"/>
      <c r="AF294" s="8"/>
      <c r="AG294" s="8" t="s">
        <v>7242</v>
      </c>
    </row>
    <row r="295" spans="1:33" ht="12.75" hidden="1" customHeight="1" x14ac:dyDescent="0.2">
      <c r="A295" s="22">
        <v>7059</v>
      </c>
      <c r="B295" s="32" t="s">
        <v>8144</v>
      </c>
      <c r="C295" s="44">
        <v>730513003</v>
      </c>
      <c r="D295" s="11" t="s">
        <v>1375</v>
      </c>
      <c r="E295" s="11" t="s">
        <v>2090</v>
      </c>
      <c r="F295" s="21" t="s">
        <v>2091</v>
      </c>
      <c r="G295" s="21" t="s">
        <v>2092</v>
      </c>
      <c r="H295" s="21" t="s">
        <v>2093</v>
      </c>
      <c r="I295" s="11" t="s">
        <v>2094</v>
      </c>
      <c r="J295" s="11" t="s">
        <v>2095</v>
      </c>
      <c r="K295" s="11" t="s">
        <v>127</v>
      </c>
      <c r="L295" s="11" t="s">
        <v>2096</v>
      </c>
      <c r="M295" s="13" t="s">
        <v>47</v>
      </c>
      <c r="N295" s="22" t="s">
        <v>630</v>
      </c>
      <c r="O295" s="22"/>
      <c r="P295" s="23"/>
      <c r="Q295" s="22"/>
      <c r="R295" s="23">
        <v>93401</v>
      </c>
      <c r="S295" s="23" t="s">
        <v>2097</v>
      </c>
      <c r="T295" s="24">
        <v>37970</v>
      </c>
      <c r="U295" s="22">
        <v>7059</v>
      </c>
      <c r="V295" s="12"/>
      <c r="W295" s="13"/>
      <c r="X295" s="12"/>
      <c r="Y295" s="12"/>
      <c r="Z295" s="12"/>
      <c r="AA295" s="11"/>
      <c r="AB295" s="8"/>
      <c r="AC295" s="8"/>
      <c r="AD295" s="8"/>
      <c r="AE295" s="8"/>
      <c r="AF295" s="8"/>
      <c r="AG295" s="8"/>
    </row>
    <row r="296" spans="1:33" ht="12.75" hidden="1" customHeight="1" x14ac:dyDescent="0.2">
      <c r="A296" s="22">
        <v>7165</v>
      </c>
      <c r="B296" s="32" t="s">
        <v>8145</v>
      </c>
      <c r="C296" s="44">
        <v>759522508</v>
      </c>
      <c r="D296" s="11" t="s">
        <v>1375</v>
      </c>
      <c r="E296" s="11" t="s">
        <v>2098</v>
      </c>
      <c r="F296" s="21" t="s">
        <v>2099</v>
      </c>
      <c r="G296" s="21" t="s">
        <v>2100</v>
      </c>
      <c r="H296" s="21" t="s">
        <v>2101</v>
      </c>
      <c r="I296" s="11" t="s">
        <v>2103</v>
      </c>
      <c r="J296" s="11" t="s">
        <v>2104</v>
      </c>
      <c r="K296" s="11" t="s">
        <v>2105</v>
      </c>
      <c r="L296" s="11" t="s">
        <v>2102</v>
      </c>
      <c r="M296" s="13" t="s">
        <v>47</v>
      </c>
      <c r="N296" s="22" t="s">
        <v>2106</v>
      </c>
      <c r="O296" s="22"/>
      <c r="P296" s="23"/>
      <c r="Q296" s="22"/>
      <c r="R296" s="23">
        <v>93401</v>
      </c>
      <c r="S296" s="23" t="s">
        <v>2107</v>
      </c>
      <c r="T296" s="24">
        <v>38449</v>
      </c>
      <c r="U296" s="22">
        <v>7165</v>
      </c>
      <c r="V296" s="12"/>
      <c r="W296" s="13"/>
      <c r="X296" s="12"/>
      <c r="Y296" s="12"/>
      <c r="Z296" s="12"/>
      <c r="AA296" s="11"/>
      <c r="AB296" s="8"/>
      <c r="AC296" s="8"/>
      <c r="AD296" s="8"/>
      <c r="AE296" s="8"/>
      <c r="AF296" s="8"/>
      <c r="AG296" s="8"/>
    </row>
    <row r="297" spans="1:33" ht="12.75" hidden="1" customHeight="1" x14ac:dyDescent="0.2">
      <c r="A297" s="22">
        <v>4400</v>
      </c>
      <c r="B297" s="32" t="s">
        <v>8146</v>
      </c>
      <c r="C297" s="44">
        <v>702358000</v>
      </c>
      <c r="D297" s="11" t="s">
        <v>1375</v>
      </c>
      <c r="E297" s="11" t="s">
        <v>2108</v>
      </c>
      <c r="F297" s="21" t="s">
        <v>8147</v>
      </c>
      <c r="G297" s="21" t="s">
        <v>2109</v>
      </c>
      <c r="H297" s="21" t="s">
        <v>8148</v>
      </c>
      <c r="I297" s="11" t="s">
        <v>6228</v>
      </c>
      <c r="J297" s="11" t="s">
        <v>8149</v>
      </c>
      <c r="K297" s="11" t="s">
        <v>8150</v>
      </c>
      <c r="L297" s="11" t="s">
        <v>6229</v>
      </c>
      <c r="M297" s="13" t="s">
        <v>47</v>
      </c>
      <c r="N297" s="22" t="s">
        <v>2110</v>
      </c>
      <c r="O297" s="22">
        <v>222108293</v>
      </c>
      <c r="P297" s="40" t="s">
        <v>5927</v>
      </c>
      <c r="Q297" s="22"/>
      <c r="R297" s="23" t="s">
        <v>2111</v>
      </c>
      <c r="S297" s="23" t="s">
        <v>8151</v>
      </c>
      <c r="T297" s="24">
        <v>37970</v>
      </c>
      <c r="U297" s="22">
        <v>4400</v>
      </c>
      <c r="V297" s="12"/>
      <c r="W297" s="13"/>
      <c r="X297" s="12"/>
      <c r="Y297" s="12"/>
      <c r="Z297" s="12"/>
      <c r="AA297" s="11"/>
      <c r="AB297" s="8"/>
      <c r="AC297" s="8"/>
      <c r="AD297" s="8"/>
      <c r="AE297" s="8"/>
      <c r="AF297" s="8"/>
      <c r="AG297" s="8" t="s">
        <v>7300</v>
      </c>
    </row>
    <row r="298" spans="1:33" ht="12.75" hidden="1" customHeight="1" x14ac:dyDescent="0.2">
      <c r="A298" s="22">
        <v>7656</v>
      </c>
      <c r="B298" s="32" t="s">
        <v>8152</v>
      </c>
      <c r="C298" s="44">
        <v>651086930</v>
      </c>
      <c r="D298" s="11" t="s">
        <v>1363</v>
      </c>
      <c r="E298" s="11" t="s">
        <v>2112</v>
      </c>
      <c r="F298" s="21" t="s">
        <v>2113</v>
      </c>
      <c r="G298" s="21" t="s">
        <v>5292</v>
      </c>
      <c r="H298" s="21" t="s">
        <v>2114</v>
      </c>
      <c r="I298" s="11" t="s">
        <v>2115</v>
      </c>
      <c r="J298" s="11" t="s">
        <v>2116</v>
      </c>
      <c r="K298" s="11" t="s">
        <v>2117</v>
      </c>
      <c r="L298" s="11" t="s">
        <v>2118</v>
      </c>
      <c r="M298" s="13" t="s">
        <v>47</v>
      </c>
      <c r="N298" s="22" t="s">
        <v>2119</v>
      </c>
      <c r="O298" s="22" t="s">
        <v>2120</v>
      </c>
      <c r="P298" s="23" t="s">
        <v>2121</v>
      </c>
      <c r="Q298" s="22"/>
      <c r="R298" s="23" t="s">
        <v>607</v>
      </c>
      <c r="S298" s="23" t="s">
        <v>566</v>
      </c>
      <c r="T298" s="24">
        <v>43357</v>
      </c>
      <c r="U298" s="22">
        <v>7656</v>
      </c>
      <c r="V298" s="12"/>
      <c r="W298" s="13"/>
      <c r="X298" s="12"/>
      <c r="Y298" s="12"/>
      <c r="Z298" s="12"/>
      <c r="AA298" s="11"/>
      <c r="AB298" s="8"/>
      <c r="AC298" s="8"/>
      <c r="AD298" s="8"/>
      <c r="AE298" s="8"/>
      <c r="AF298" s="8"/>
      <c r="AG298" s="8"/>
    </row>
    <row r="299" spans="1:33" ht="12.75" hidden="1" customHeight="1" x14ac:dyDescent="0.2">
      <c r="A299" s="22">
        <v>7124</v>
      </c>
      <c r="B299" s="32" t="s">
        <v>8153</v>
      </c>
      <c r="C299" s="44">
        <v>739296005</v>
      </c>
      <c r="D299" s="11" t="s">
        <v>1375</v>
      </c>
      <c r="E299" s="11" t="s">
        <v>2122</v>
      </c>
      <c r="F299" s="21" t="s">
        <v>2123</v>
      </c>
      <c r="G299" s="21" t="s">
        <v>2124</v>
      </c>
      <c r="H299" s="21" t="s">
        <v>2125</v>
      </c>
      <c r="I299" s="11" t="s">
        <v>2126</v>
      </c>
      <c r="J299" s="11" t="s">
        <v>2127</v>
      </c>
      <c r="K299" s="11" t="s">
        <v>2128</v>
      </c>
      <c r="L299" s="11" t="s">
        <v>2129</v>
      </c>
      <c r="M299" s="22" t="s">
        <v>533</v>
      </c>
      <c r="N299" s="22" t="s">
        <v>2130</v>
      </c>
      <c r="O299" s="22"/>
      <c r="P299" s="23"/>
      <c r="Q299" s="22"/>
      <c r="R299" s="23" t="s">
        <v>1101</v>
      </c>
      <c r="S299" s="23" t="s">
        <v>2131</v>
      </c>
      <c r="T299" s="24">
        <v>37970</v>
      </c>
      <c r="U299" s="22">
        <v>7124</v>
      </c>
      <c r="V299" s="12"/>
      <c r="W299" s="13"/>
      <c r="X299" s="12"/>
      <c r="Y299" s="12"/>
      <c r="Z299" s="12"/>
      <c r="AA299" s="11"/>
      <c r="AB299" s="8"/>
      <c r="AC299" s="8"/>
      <c r="AD299" s="8"/>
      <c r="AE299" s="8"/>
      <c r="AF299" s="8"/>
      <c r="AG299" s="8"/>
    </row>
    <row r="300" spans="1:33" ht="12.75" hidden="1" customHeight="1" x14ac:dyDescent="0.2">
      <c r="A300" s="22">
        <v>7574</v>
      </c>
      <c r="B300" s="32" t="s">
        <v>8154</v>
      </c>
      <c r="C300" s="44">
        <v>650856899</v>
      </c>
      <c r="D300" s="11" t="s">
        <v>1363</v>
      </c>
      <c r="E300" s="83" t="s">
        <v>2132</v>
      </c>
      <c r="F300" s="21" t="s">
        <v>8155</v>
      </c>
      <c r="G300" s="21" t="s">
        <v>2133</v>
      </c>
      <c r="H300" s="21" t="s">
        <v>8156</v>
      </c>
      <c r="I300" s="11" t="s">
        <v>1562</v>
      </c>
      <c r="J300" s="11" t="s">
        <v>7301</v>
      </c>
      <c r="K300" s="11" t="s">
        <v>2134</v>
      </c>
      <c r="L300" s="11" t="s">
        <v>6168</v>
      </c>
      <c r="M300" s="13" t="s">
        <v>5342</v>
      </c>
      <c r="N300" s="22" t="s">
        <v>2135</v>
      </c>
      <c r="O300" s="22" t="s">
        <v>6169</v>
      </c>
      <c r="P300" s="23" t="s">
        <v>8157</v>
      </c>
      <c r="Q300" s="22"/>
      <c r="R300" s="23">
        <v>93401</v>
      </c>
      <c r="S300" s="23" t="s">
        <v>8158</v>
      </c>
      <c r="T300" s="24">
        <v>42202</v>
      </c>
      <c r="U300" s="22">
        <v>7574</v>
      </c>
      <c r="V300" s="12"/>
      <c r="W300" s="13"/>
      <c r="X300" s="12"/>
      <c r="Y300" s="12"/>
      <c r="Z300" s="12"/>
      <c r="AA300" s="11"/>
      <c r="AB300" s="8"/>
      <c r="AC300" s="8"/>
      <c r="AD300" s="8"/>
      <c r="AE300" s="8"/>
      <c r="AF300" s="8"/>
      <c r="AG300" s="8"/>
    </row>
    <row r="301" spans="1:33" ht="12.75" hidden="1" customHeight="1" x14ac:dyDescent="0.2">
      <c r="A301" s="22">
        <v>6922</v>
      </c>
      <c r="B301" s="32" t="s">
        <v>8159</v>
      </c>
      <c r="C301" s="44">
        <v>723236002</v>
      </c>
      <c r="D301" s="11" t="s">
        <v>1522</v>
      </c>
      <c r="E301" s="11" t="s">
        <v>2136</v>
      </c>
      <c r="F301" s="21" t="s">
        <v>2137</v>
      </c>
      <c r="G301" s="21" t="s">
        <v>2138</v>
      </c>
      <c r="H301" s="21" t="s">
        <v>2139</v>
      </c>
      <c r="I301" s="11" t="s">
        <v>2140</v>
      </c>
      <c r="J301" s="11" t="s">
        <v>2141</v>
      </c>
      <c r="K301" s="11" t="s">
        <v>2142</v>
      </c>
      <c r="L301" s="11" t="s">
        <v>2144</v>
      </c>
      <c r="M301" s="13" t="s">
        <v>47</v>
      </c>
      <c r="N301" s="22" t="s">
        <v>1649</v>
      </c>
      <c r="O301" s="22" t="s">
        <v>2145</v>
      </c>
      <c r="P301" s="23" t="s">
        <v>2143</v>
      </c>
      <c r="Q301" s="22"/>
      <c r="R301" s="23">
        <v>93401</v>
      </c>
      <c r="S301" s="23" t="s">
        <v>2146</v>
      </c>
      <c r="T301" s="24">
        <v>37970</v>
      </c>
      <c r="U301" s="22">
        <v>6922</v>
      </c>
      <c r="V301" s="12"/>
      <c r="W301" s="13"/>
      <c r="X301" s="12"/>
      <c r="Y301" s="12"/>
      <c r="Z301" s="12"/>
      <c r="AA301" s="11"/>
      <c r="AB301" s="8"/>
      <c r="AC301" s="8"/>
      <c r="AD301" s="8"/>
      <c r="AE301" s="8"/>
      <c r="AF301" s="8"/>
      <c r="AG301" s="8"/>
    </row>
    <row r="302" spans="1:33" ht="12.75" hidden="1" customHeight="1" x14ac:dyDescent="0.2">
      <c r="A302" s="22">
        <v>4425</v>
      </c>
      <c r="B302" s="32" t="s">
        <v>2147</v>
      </c>
      <c r="C302" s="44">
        <v>711789006</v>
      </c>
      <c r="D302" s="11" t="s">
        <v>1375</v>
      </c>
      <c r="E302" s="11" t="s">
        <v>2148</v>
      </c>
      <c r="F302" s="21" t="s">
        <v>8160</v>
      </c>
      <c r="G302" s="21" t="s">
        <v>2147</v>
      </c>
      <c r="H302" s="21" t="s">
        <v>8161</v>
      </c>
      <c r="I302" s="11" t="s">
        <v>2149</v>
      </c>
      <c r="J302" s="11" t="s">
        <v>6333</v>
      </c>
      <c r="K302" s="11" t="s">
        <v>8162</v>
      </c>
      <c r="L302" s="11" t="s">
        <v>2151</v>
      </c>
      <c r="M302" s="13" t="s">
        <v>47</v>
      </c>
      <c r="N302" s="22" t="s">
        <v>2153</v>
      </c>
      <c r="O302" s="22" t="s">
        <v>2152</v>
      </c>
      <c r="P302" s="23" t="s">
        <v>2150</v>
      </c>
      <c r="Q302" s="22"/>
      <c r="R302" s="23">
        <v>93401</v>
      </c>
      <c r="S302" s="23" t="s">
        <v>8163</v>
      </c>
      <c r="T302" s="90">
        <v>37970</v>
      </c>
      <c r="U302" s="22">
        <v>4425</v>
      </c>
      <c r="V302" s="12"/>
      <c r="W302" s="13"/>
      <c r="X302" s="12"/>
      <c r="Y302" s="12"/>
      <c r="Z302" s="12"/>
      <c r="AA302" s="11"/>
      <c r="AB302" s="8"/>
      <c r="AC302" s="8"/>
      <c r="AD302" s="8"/>
      <c r="AE302" s="8"/>
      <c r="AF302" s="8"/>
      <c r="AG302" s="8" t="s">
        <v>7302</v>
      </c>
    </row>
    <row r="303" spans="1:33" ht="12.75" hidden="1" customHeight="1" x14ac:dyDescent="0.2">
      <c r="A303" s="22">
        <v>7004</v>
      </c>
      <c r="B303" s="32" t="s">
        <v>8164</v>
      </c>
      <c r="C303" s="44">
        <v>716904008</v>
      </c>
      <c r="D303" s="11" t="s">
        <v>1375</v>
      </c>
      <c r="E303" s="11" t="s">
        <v>2154</v>
      </c>
      <c r="F303" s="21" t="s">
        <v>6376</v>
      </c>
      <c r="G303" s="21" t="s">
        <v>2155</v>
      </c>
      <c r="H303" s="21" t="s">
        <v>6403</v>
      </c>
      <c r="I303" s="11" t="s">
        <v>2156</v>
      </c>
      <c r="J303" s="11" t="s">
        <v>6380</v>
      </c>
      <c r="K303" s="11" t="s">
        <v>2157</v>
      </c>
      <c r="L303" s="11" t="s">
        <v>6377</v>
      </c>
      <c r="M303" s="13" t="s">
        <v>47</v>
      </c>
      <c r="N303" s="22" t="s">
        <v>2158</v>
      </c>
      <c r="O303" s="22" t="s">
        <v>6378</v>
      </c>
      <c r="P303" s="40" t="s">
        <v>6379</v>
      </c>
      <c r="Q303" s="22"/>
      <c r="R303" s="23">
        <v>93401</v>
      </c>
      <c r="S303" s="23" t="s">
        <v>8165</v>
      </c>
      <c r="T303" s="24">
        <v>37970</v>
      </c>
      <c r="U303" s="22">
        <v>7004</v>
      </c>
      <c r="V303" s="12"/>
      <c r="W303" s="13"/>
      <c r="X303" s="12"/>
      <c r="Y303" s="12"/>
      <c r="Z303" s="12"/>
      <c r="AA303" s="41" t="s">
        <v>7250</v>
      </c>
      <c r="AB303" s="8"/>
      <c r="AC303" s="8"/>
      <c r="AD303" s="8"/>
      <c r="AE303" s="8"/>
      <c r="AF303" s="8"/>
      <c r="AG303" s="8" t="s">
        <v>7303</v>
      </c>
    </row>
    <row r="304" spans="1:33" ht="12.75" hidden="1" customHeight="1" x14ac:dyDescent="0.2">
      <c r="A304" s="22">
        <v>7329</v>
      </c>
      <c r="B304" s="32" t="s">
        <v>8166</v>
      </c>
      <c r="C304" s="44">
        <v>655563601</v>
      </c>
      <c r="D304" s="11" t="s">
        <v>1941</v>
      </c>
      <c r="E304" s="11" t="s">
        <v>2159</v>
      </c>
      <c r="F304" s="21" t="s">
        <v>1971</v>
      </c>
      <c r="G304" s="21" t="s">
        <v>2160</v>
      </c>
      <c r="H304" s="21" t="s">
        <v>2161</v>
      </c>
      <c r="I304" s="11" t="s">
        <v>2162</v>
      </c>
      <c r="J304" s="11" t="s">
        <v>2163</v>
      </c>
      <c r="K304" s="11" t="s">
        <v>2164</v>
      </c>
      <c r="L304" s="11" t="s">
        <v>5363</v>
      </c>
      <c r="M304" s="13" t="s">
        <v>5342</v>
      </c>
      <c r="N304" s="22" t="s">
        <v>2165</v>
      </c>
      <c r="O304" s="22"/>
      <c r="P304" s="23"/>
      <c r="Q304" s="22"/>
      <c r="R304" s="23">
        <v>93401</v>
      </c>
      <c r="S304" s="23" t="s">
        <v>2166</v>
      </c>
      <c r="T304" s="24">
        <v>38911</v>
      </c>
      <c r="U304" s="22">
        <v>7329</v>
      </c>
      <c r="V304" s="12"/>
      <c r="W304" s="13"/>
      <c r="X304" s="12"/>
      <c r="Y304" s="12"/>
      <c r="Z304" s="12"/>
      <c r="AA304" s="11"/>
      <c r="AB304" s="8"/>
      <c r="AC304" s="8"/>
      <c r="AD304" s="8"/>
      <c r="AE304" s="8"/>
      <c r="AF304" s="8"/>
      <c r="AG304" s="8"/>
    </row>
    <row r="305" spans="1:33" ht="12.75" hidden="1" customHeight="1" x14ac:dyDescent="0.2">
      <c r="A305" s="22">
        <v>7698</v>
      </c>
      <c r="B305" s="32" t="s">
        <v>8167</v>
      </c>
      <c r="C305" s="44">
        <v>651884764</v>
      </c>
      <c r="D305" s="11"/>
      <c r="E305" s="11" t="s">
        <v>7304</v>
      </c>
      <c r="F305" s="21" t="s">
        <v>8168</v>
      </c>
      <c r="G305" s="21" t="s">
        <v>5886</v>
      </c>
      <c r="H305" s="21" t="s">
        <v>5887</v>
      </c>
      <c r="I305" s="11" t="s">
        <v>5888</v>
      </c>
      <c r="J305" s="33">
        <v>43636</v>
      </c>
      <c r="K305" s="11" t="s">
        <v>5889</v>
      </c>
      <c r="L305" s="11" t="s">
        <v>5891</v>
      </c>
      <c r="M305" s="13" t="s">
        <v>5343</v>
      </c>
      <c r="N305" s="22" t="s">
        <v>861</v>
      </c>
      <c r="O305" s="22" t="s">
        <v>5892</v>
      </c>
      <c r="P305" s="23" t="s">
        <v>5890</v>
      </c>
      <c r="Q305" s="22"/>
      <c r="R305" s="23">
        <v>93401</v>
      </c>
      <c r="S305" s="23" t="s">
        <v>8169</v>
      </c>
      <c r="T305" s="24">
        <v>43893</v>
      </c>
      <c r="U305" s="22">
        <v>7698</v>
      </c>
      <c r="V305" s="12"/>
      <c r="W305" s="13"/>
      <c r="X305" s="12"/>
      <c r="Y305" s="12"/>
      <c r="Z305" s="12"/>
      <c r="AA305" s="11"/>
      <c r="AB305" s="8"/>
      <c r="AC305" s="8"/>
      <c r="AD305" s="8"/>
      <c r="AE305" s="8"/>
      <c r="AF305" s="8"/>
      <c r="AG305" s="8"/>
    </row>
    <row r="306" spans="1:33" ht="12.75" hidden="1" customHeight="1" x14ac:dyDescent="0.2">
      <c r="A306" s="22">
        <v>7709</v>
      </c>
      <c r="B306" s="32" t="s">
        <v>8170</v>
      </c>
      <c r="C306" s="44">
        <v>651935121</v>
      </c>
      <c r="D306" s="11"/>
      <c r="E306" s="11" t="s">
        <v>7305</v>
      </c>
      <c r="F306" s="21" t="s">
        <v>6003</v>
      </c>
      <c r="G306" s="21" t="s">
        <v>6004</v>
      </c>
      <c r="H306" s="21" t="s">
        <v>6005</v>
      </c>
      <c r="I306" s="11" t="s">
        <v>1287</v>
      </c>
      <c r="J306" s="11" t="s">
        <v>6006</v>
      </c>
      <c r="K306" s="11" t="s">
        <v>6007</v>
      </c>
      <c r="L306" s="11" t="s">
        <v>6008</v>
      </c>
      <c r="M306" s="13" t="s">
        <v>5386</v>
      </c>
      <c r="N306" s="22" t="s">
        <v>765</v>
      </c>
      <c r="O306" s="22" t="s">
        <v>6009</v>
      </c>
      <c r="P306" s="23" t="s">
        <v>6010</v>
      </c>
      <c r="Q306" s="22"/>
      <c r="R306" s="23">
        <v>93401</v>
      </c>
      <c r="S306" s="23" t="s">
        <v>5909</v>
      </c>
      <c r="T306" s="24">
        <v>44034</v>
      </c>
      <c r="U306" s="22">
        <v>7709</v>
      </c>
      <c r="V306" s="12"/>
      <c r="W306" s="13"/>
      <c r="X306" s="12"/>
      <c r="Y306" s="12"/>
      <c r="Z306" s="12"/>
      <c r="AA306" s="11"/>
      <c r="AB306" s="8"/>
      <c r="AC306" s="8"/>
      <c r="AD306" s="8"/>
      <c r="AE306" s="8"/>
      <c r="AF306" s="8"/>
      <c r="AG306" s="8"/>
    </row>
    <row r="307" spans="1:33" ht="12.75" hidden="1" customHeight="1" x14ac:dyDescent="0.2">
      <c r="A307" s="22">
        <v>7437</v>
      </c>
      <c r="B307" s="32" t="s">
        <v>8171</v>
      </c>
      <c r="C307" s="44">
        <v>650224140</v>
      </c>
      <c r="D307" s="11" t="s">
        <v>1375</v>
      </c>
      <c r="E307" s="11" t="s">
        <v>2167</v>
      </c>
      <c r="F307" s="21" t="s">
        <v>2168</v>
      </c>
      <c r="G307" s="21" t="s">
        <v>2169</v>
      </c>
      <c r="H307" s="11" t="s">
        <v>2170</v>
      </c>
      <c r="I307" s="11" t="s">
        <v>2171</v>
      </c>
      <c r="J307" s="11" t="s">
        <v>2172</v>
      </c>
      <c r="K307" s="11" t="s">
        <v>2173</v>
      </c>
      <c r="L307" s="11" t="s">
        <v>2175</v>
      </c>
      <c r="M307" s="13" t="s">
        <v>47</v>
      </c>
      <c r="N307" s="22" t="s">
        <v>2177</v>
      </c>
      <c r="O307" s="22" t="s">
        <v>2176</v>
      </c>
      <c r="P307" s="23" t="s">
        <v>2174</v>
      </c>
      <c r="Q307" s="22"/>
      <c r="R307" s="23" t="s">
        <v>368</v>
      </c>
      <c r="S307" s="23" t="s">
        <v>2178</v>
      </c>
      <c r="T307" s="24">
        <v>40522</v>
      </c>
      <c r="U307" s="22">
        <v>7437</v>
      </c>
      <c r="V307" s="12"/>
      <c r="W307" s="13"/>
      <c r="X307" s="12"/>
      <c r="Y307" s="12"/>
      <c r="Z307" s="12"/>
      <c r="AA307" s="11"/>
      <c r="AB307" s="8"/>
      <c r="AC307" s="8"/>
      <c r="AD307" s="8"/>
      <c r="AE307" s="8"/>
      <c r="AF307" s="8"/>
      <c r="AG307" s="8"/>
    </row>
    <row r="308" spans="1:33" ht="12.75" hidden="1" customHeight="1" x14ac:dyDescent="0.2">
      <c r="A308" s="22">
        <v>7387</v>
      </c>
      <c r="B308" s="32" t="s">
        <v>8172</v>
      </c>
      <c r="C308" s="44">
        <v>650617207</v>
      </c>
      <c r="D308" s="11" t="s">
        <v>1363</v>
      </c>
      <c r="E308" s="11" t="s">
        <v>2179</v>
      </c>
      <c r="F308" s="21" t="s">
        <v>2180</v>
      </c>
      <c r="G308" s="21" t="s">
        <v>2181</v>
      </c>
      <c r="H308" s="21" t="s">
        <v>2182</v>
      </c>
      <c r="I308" s="11" t="s">
        <v>1380</v>
      </c>
      <c r="J308" s="11" t="s">
        <v>2183</v>
      </c>
      <c r="K308" s="11" t="s">
        <v>2184</v>
      </c>
      <c r="L308" s="11" t="s">
        <v>2185</v>
      </c>
      <c r="M308" s="13" t="s">
        <v>5346</v>
      </c>
      <c r="N308" s="22" t="s">
        <v>966</v>
      </c>
      <c r="O308" s="22" t="s">
        <v>2186</v>
      </c>
      <c r="P308" s="23"/>
      <c r="Q308" s="22"/>
      <c r="R308" s="23" t="s">
        <v>83</v>
      </c>
      <c r="S308" s="23" t="s">
        <v>2187</v>
      </c>
      <c r="T308" s="24">
        <v>39444</v>
      </c>
      <c r="U308" s="22">
        <v>7387</v>
      </c>
      <c r="V308" s="12"/>
      <c r="W308" s="13"/>
      <c r="X308" s="12"/>
      <c r="Y308" s="12"/>
      <c r="Z308" s="12"/>
      <c r="AA308" s="11"/>
      <c r="AB308" s="8"/>
      <c r="AC308" s="8"/>
      <c r="AD308" s="8"/>
      <c r="AE308" s="8"/>
      <c r="AF308" s="8"/>
      <c r="AG308" s="8"/>
    </row>
    <row r="309" spans="1:33" ht="12.75" hidden="1" customHeight="1" x14ac:dyDescent="0.2">
      <c r="A309" s="22">
        <v>7736</v>
      </c>
      <c r="B309" s="32" t="s">
        <v>8173</v>
      </c>
      <c r="C309" s="44">
        <v>652006884</v>
      </c>
      <c r="D309" s="11"/>
      <c r="E309" s="11" t="s">
        <v>8174</v>
      </c>
      <c r="F309" s="21" t="s">
        <v>8175</v>
      </c>
      <c r="G309" s="21" t="s">
        <v>8176</v>
      </c>
      <c r="H309" s="21" t="s">
        <v>8177</v>
      </c>
      <c r="I309" s="11" t="s">
        <v>1287</v>
      </c>
      <c r="J309" s="11" t="s">
        <v>8178</v>
      </c>
      <c r="K309" s="11" t="s">
        <v>8179</v>
      </c>
      <c r="L309" s="11" t="s">
        <v>8180</v>
      </c>
      <c r="M309" s="13" t="s">
        <v>533</v>
      </c>
      <c r="N309" s="22" t="s">
        <v>2241</v>
      </c>
      <c r="O309" s="22" t="s">
        <v>8181</v>
      </c>
      <c r="P309" s="40" t="s">
        <v>8182</v>
      </c>
      <c r="Q309" s="22"/>
      <c r="R309" s="23">
        <v>93401</v>
      </c>
      <c r="S309" s="23" t="s">
        <v>8183</v>
      </c>
      <c r="T309" s="24">
        <v>44413</v>
      </c>
      <c r="U309" s="22">
        <v>7736</v>
      </c>
      <c r="V309" s="145"/>
      <c r="W309" s="146"/>
      <c r="X309" s="145"/>
      <c r="Y309" s="145"/>
      <c r="Z309" s="145"/>
      <c r="AA309" s="147"/>
      <c r="AB309" s="8"/>
      <c r="AC309" s="8"/>
      <c r="AD309" s="8"/>
      <c r="AE309" s="8"/>
      <c r="AF309" s="8"/>
      <c r="AG309" s="8"/>
    </row>
    <row r="310" spans="1:33" ht="12.75" hidden="1" customHeight="1" x14ac:dyDescent="0.2">
      <c r="A310" s="22">
        <v>7053</v>
      </c>
      <c r="B310" s="32" t="s">
        <v>8184</v>
      </c>
      <c r="C310" s="44">
        <v>724210007</v>
      </c>
      <c r="D310" s="11" t="s">
        <v>1363</v>
      </c>
      <c r="E310" s="11" t="s">
        <v>2188</v>
      </c>
      <c r="F310" s="21" t="s">
        <v>2189</v>
      </c>
      <c r="G310" s="21" t="s">
        <v>2190</v>
      </c>
      <c r="H310" s="21" t="s">
        <v>2191</v>
      </c>
      <c r="I310" s="11" t="s">
        <v>2192</v>
      </c>
      <c r="J310" s="11" t="s">
        <v>2193</v>
      </c>
      <c r="K310" s="11" t="s">
        <v>2194</v>
      </c>
      <c r="L310" s="11" t="s">
        <v>2196</v>
      </c>
      <c r="M310" s="13" t="s">
        <v>47</v>
      </c>
      <c r="N310" s="22" t="s">
        <v>1281</v>
      </c>
      <c r="O310" s="22"/>
      <c r="P310" s="23" t="s">
        <v>2195</v>
      </c>
      <c r="Q310" s="22"/>
      <c r="R310" s="23">
        <v>93401</v>
      </c>
      <c r="S310" s="23" t="s">
        <v>5945</v>
      </c>
      <c r="T310" s="24">
        <v>37970</v>
      </c>
      <c r="U310" s="22">
        <v>7053</v>
      </c>
      <c r="V310" s="12"/>
      <c r="W310" s="13"/>
      <c r="X310" s="12"/>
      <c r="Y310" s="12"/>
      <c r="Z310" s="12"/>
      <c r="AA310" s="11"/>
      <c r="AB310" s="8"/>
      <c r="AC310" s="8"/>
      <c r="AD310" s="8"/>
      <c r="AE310" s="8"/>
      <c r="AF310" s="8"/>
      <c r="AG310" s="8"/>
    </row>
    <row r="311" spans="1:33" ht="12.75" hidden="1" customHeight="1" x14ac:dyDescent="0.2">
      <c r="A311" s="22">
        <v>7692</v>
      </c>
      <c r="B311" s="32" t="s">
        <v>8185</v>
      </c>
      <c r="C311" s="44">
        <v>651883474</v>
      </c>
      <c r="D311" s="11"/>
      <c r="E311" s="11" t="s">
        <v>7306</v>
      </c>
      <c r="F311" s="21" t="s">
        <v>7307</v>
      </c>
      <c r="G311" s="21" t="s">
        <v>5837</v>
      </c>
      <c r="H311" s="21" t="s">
        <v>8186</v>
      </c>
      <c r="I311" s="11" t="s">
        <v>8187</v>
      </c>
      <c r="J311" s="33" t="s">
        <v>8188</v>
      </c>
      <c r="K311" s="11" t="s">
        <v>8189</v>
      </c>
      <c r="L311" s="11" t="s">
        <v>5838</v>
      </c>
      <c r="M311" s="13" t="s">
        <v>544</v>
      </c>
      <c r="N311" s="22" t="s">
        <v>704</v>
      </c>
      <c r="O311" s="22" t="s">
        <v>5881</v>
      </c>
      <c r="P311" s="23" t="s">
        <v>5882</v>
      </c>
      <c r="Q311" s="22"/>
      <c r="R311" s="23">
        <v>93401</v>
      </c>
      <c r="S311" s="23" t="s">
        <v>8190</v>
      </c>
      <c r="T311" s="24">
        <v>43802</v>
      </c>
      <c r="U311" s="22">
        <v>7692</v>
      </c>
      <c r="V311" s="12"/>
      <c r="W311" s="13"/>
      <c r="X311" s="12"/>
      <c r="Y311" s="12"/>
      <c r="Z311" s="12"/>
      <c r="AA311" s="11"/>
      <c r="AB311" s="8"/>
      <c r="AC311" s="8"/>
      <c r="AD311" s="8"/>
      <c r="AE311" s="8"/>
      <c r="AF311" s="8"/>
      <c r="AG311" s="8"/>
    </row>
    <row r="312" spans="1:33" ht="12.75" hidden="1" customHeight="1" x14ac:dyDescent="0.2">
      <c r="A312" s="22">
        <v>7012</v>
      </c>
      <c r="B312" s="32" t="s">
        <v>8191</v>
      </c>
      <c r="C312" s="44">
        <v>720266008</v>
      </c>
      <c r="D312" s="11" t="s">
        <v>1460</v>
      </c>
      <c r="E312" s="11" t="s">
        <v>2197</v>
      </c>
      <c r="F312" s="21" t="s">
        <v>8192</v>
      </c>
      <c r="G312" s="21" t="s">
        <v>2198</v>
      </c>
      <c r="H312" s="21" t="s">
        <v>8193</v>
      </c>
      <c r="I312" s="11" t="s">
        <v>2199</v>
      </c>
      <c r="J312" s="11" t="s">
        <v>127</v>
      </c>
      <c r="K312" s="11" t="s">
        <v>2200</v>
      </c>
      <c r="L312" s="11" t="s">
        <v>2201</v>
      </c>
      <c r="M312" s="13" t="s">
        <v>47</v>
      </c>
      <c r="N312" s="22" t="s">
        <v>1004</v>
      </c>
      <c r="O312" s="22"/>
      <c r="P312" s="23" t="s">
        <v>2202</v>
      </c>
      <c r="Q312" s="22"/>
      <c r="R312" s="23">
        <v>93401</v>
      </c>
      <c r="S312" s="23" t="s">
        <v>8194</v>
      </c>
      <c r="T312" s="24">
        <v>37970</v>
      </c>
      <c r="U312" s="22">
        <v>7012</v>
      </c>
      <c r="V312" s="12"/>
      <c r="W312" s="13"/>
      <c r="X312" s="12"/>
      <c r="Y312" s="12"/>
      <c r="Z312" s="12"/>
      <c r="AA312" s="11"/>
      <c r="AB312" s="8"/>
      <c r="AC312" s="8"/>
      <c r="AD312" s="8"/>
      <c r="AE312" s="8"/>
      <c r="AF312" s="8"/>
      <c r="AG312" s="8"/>
    </row>
    <row r="313" spans="1:33" ht="12.75" hidden="1" customHeight="1" x14ac:dyDescent="0.2">
      <c r="A313" s="22">
        <v>5950</v>
      </c>
      <c r="B313" s="32" t="s">
        <v>8195</v>
      </c>
      <c r="C313" s="44">
        <v>708401005</v>
      </c>
      <c r="D313" s="11" t="s">
        <v>1363</v>
      </c>
      <c r="E313" s="11" t="s">
        <v>2203</v>
      </c>
      <c r="F313" s="48" t="s">
        <v>8196</v>
      </c>
      <c r="G313" s="21" t="s">
        <v>2204</v>
      </c>
      <c r="H313" s="21" t="s">
        <v>8197</v>
      </c>
      <c r="I313" s="11" t="s">
        <v>6283</v>
      </c>
      <c r="J313" s="11" t="s">
        <v>8198</v>
      </c>
      <c r="K313" s="11" t="s">
        <v>8199</v>
      </c>
      <c r="L313" s="11" t="s">
        <v>2205</v>
      </c>
      <c r="M313" s="13" t="s">
        <v>544</v>
      </c>
      <c r="N313" s="22" t="s">
        <v>187</v>
      </c>
      <c r="O313" s="22" t="s">
        <v>2206</v>
      </c>
      <c r="P313" s="23" t="s">
        <v>8200</v>
      </c>
      <c r="Q313" s="22"/>
      <c r="R313" s="23" t="s">
        <v>83</v>
      </c>
      <c r="S313" s="23" t="s">
        <v>8201</v>
      </c>
      <c r="T313" s="24">
        <v>37970</v>
      </c>
      <c r="U313" s="22">
        <v>5950</v>
      </c>
      <c r="V313" s="36"/>
      <c r="W313" s="37"/>
      <c r="X313" s="36"/>
      <c r="Y313" s="36"/>
      <c r="Z313" s="36"/>
      <c r="AA313" s="27"/>
      <c r="AB313" s="8"/>
      <c r="AC313" s="8"/>
      <c r="AD313" s="8"/>
      <c r="AE313" s="8"/>
      <c r="AF313" s="8"/>
      <c r="AG313" s="8"/>
    </row>
    <row r="314" spans="1:33" ht="12.75" hidden="1" customHeight="1" x14ac:dyDescent="0.2">
      <c r="A314" s="22">
        <v>4450</v>
      </c>
      <c r="B314" s="32" t="s">
        <v>8202</v>
      </c>
      <c r="C314" s="44">
        <v>706786007</v>
      </c>
      <c r="D314" s="11" t="s">
        <v>1375</v>
      </c>
      <c r="E314" s="11" t="s">
        <v>2207</v>
      </c>
      <c r="F314" s="21" t="s">
        <v>8203</v>
      </c>
      <c r="G314" s="21" t="s">
        <v>2208</v>
      </c>
      <c r="H314" s="21" t="s">
        <v>8204</v>
      </c>
      <c r="I314" s="11" t="s">
        <v>2209</v>
      </c>
      <c r="J314" s="11" t="s">
        <v>2210</v>
      </c>
      <c r="K314" s="11" t="s">
        <v>2211</v>
      </c>
      <c r="L314" s="11" t="s">
        <v>2213</v>
      </c>
      <c r="M314" s="13" t="s">
        <v>47</v>
      </c>
      <c r="N314" s="22" t="s">
        <v>739</v>
      </c>
      <c r="O314" s="22"/>
      <c r="P314" s="23" t="s">
        <v>2212</v>
      </c>
      <c r="Q314" s="22"/>
      <c r="R314" s="23">
        <v>93401</v>
      </c>
      <c r="S314" s="23" t="s">
        <v>8205</v>
      </c>
      <c r="T314" s="24">
        <v>37970</v>
      </c>
      <c r="U314" s="22">
        <v>4450</v>
      </c>
      <c r="V314" s="36"/>
      <c r="W314" s="37"/>
      <c r="X314" s="36"/>
      <c r="Y314" s="36"/>
      <c r="Z314" s="36"/>
      <c r="AA314" s="27" t="s">
        <v>7308</v>
      </c>
      <c r="AB314" s="8"/>
      <c r="AC314" s="8"/>
      <c r="AD314" s="8"/>
      <c r="AE314" s="8"/>
      <c r="AF314" s="8"/>
      <c r="AG314" s="8" t="s">
        <v>7309</v>
      </c>
    </row>
    <row r="315" spans="1:33" ht="12.75" hidden="1" customHeight="1" x14ac:dyDescent="0.2">
      <c r="A315" s="22">
        <v>4500</v>
      </c>
      <c r="B315" s="32" t="s">
        <v>8206</v>
      </c>
      <c r="C315" s="44">
        <v>700966003</v>
      </c>
      <c r="D315" s="11" t="s">
        <v>1363</v>
      </c>
      <c r="E315" s="11" t="s">
        <v>2214</v>
      </c>
      <c r="F315" s="21" t="s">
        <v>2215</v>
      </c>
      <c r="G315" s="21" t="s">
        <v>2216</v>
      </c>
      <c r="H315" s="21" t="s">
        <v>2217</v>
      </c>
      <c r="I315" s="11" t="s">
        <v>2218</v>
      </c>
      <c r="J315" s="11" t="s">
        <v>2219</v>
      </c>
      <c r="K315" s="11" t="s">
        <v>2220</v>
      </c>
      <c r="L315" s="11" t="s">
        <v>2221</v>
      </c>
      <c r="M315" s="13" t="s">
        <v>47</v>
      </c>
      <c r="N315" s="22" t="s">
        <v>1646</v>
      </c>
      <c r="O315" s="22"/>
      <c r="P315" s="23"/>
      <c r="Q315" s="22"/>
      <c r="R315" s="23">
        <v>93401</v>
      </c>
      <c r="S315" s="23" t="s">
        <v>2222</v>
      </c>
      <c r="T315" s="24">
        <v>37970</v>
      </c>
      <c r="U315" s="22">
        <v>4500</v>
      </c>
      <c r="V315" s="12"/>
      <c r="W315" s="13"/>
      <c r="X315" s="12"/>
      <c r="Y315" s="12"/>
      <c r="Z315" s="12"/>
      <c r="AA315" s="11"/>
      <c r="AB315" s="8"/>
      <c r="AC315" s="8"/>
      <c r="AD315" s="8"/>
      <c r="AE315" s="8"/>
      <c r="AF315" s="8"/>
      <c r="AG315" s="8"/>
    </row>
    <row r="316" spans="1:33" ht="12.75" hidden="1" customHeight="1" x14ac:dyDescent="0.2">
      <c r="A316" s="22">
        <v>7663</v>
      </c>
      <c r="B316" s="32" t="s">
        <v>8207</v>
      </c>
      <c r="C316" s="44">
        <v>651018846</v>
      </c>
      <c r="D316" s="11" t="s">
        <v>1363</v>
      </c>
      <c r="E316" s="11" t="s">
        <v>2223</v>
      </c>
      <c r="F316" s="21" t="s">
        <v>8208</v>
      </c>
      <c r="G316" s="21" t="s">
        <v>5293</v>
      </c>
      <c r="H316" s="21" t="s">
        <v>2224</v>
      </c>
      <c r="I316" s="11" t="s">
        <v>741</v>
      </c>
      <c r="J316" s="11" t="s">
        <v>8209</v>
      </c>
      <c r="K316" s="11" t="s">
        <v>2225</v>
      </c>
      <c r="L316" s="11" t="s">
        <v>2226</v>
      </c>
      <c r="M316" s="13" t="s">
        <v>47</v>
      </c>
      <c r="N316" s="22" t="s">
        <v>630</v>
      </c>
      <c r="O316" s="22" t="s">
        <v>2227</v>
      </c>
      <c r="P316" s="23" t="s">
        <v>2228</v>
      </c>
      <c r="Q316" s="22"/>
      <c r="R316" s="23" t="s">
        <v>607</v>
      </c>
      <c r="S316" s="23" t="s">
        <v>8210</v>
      </c>
      <c r="T316" s="24">
        <v>43416</v>
      </c>
      <c r="U316" s="22">
        <v>7663</v>
      </c>
      <c r="V316" s="12"/>
      <c r="W316" s="13"/>
      <c r="X316" s="12"/>
      <c r="Y316" s="12"/>
      <c r="Z316" s="12"/>
      <c r="AA316" s="11"/>
      <c r="AB316" s="8"/>
      <c r="AC316" s="8"/>
      <c r="AD316" s="8"/>
      <c r="AE316" s="8"/>
      <c r="AF316" s="8"/>
      <c r="AG316" s="8"/>
    </row>
    <row r="317" spans="1:33" ht="12.75" hidden="1" customHeight="1" x14ac:dyDescent="0.2">
      <c r="A317" s="22">
        <v>7655</v>
      </c>
      <c r="B317" s="32" t="s">
        <v>8211</v>
      </c>
      <c r="C317" s="44">
        <v>652942806</v>
      </c>
      <c r="D317" s="11" t="s">
        <v>1375</v>
      </c>
      <c r="E317" s="11" t="s">
        <v>2229</v>
      </c>
      <c r="F317" s="21" t="s">
        <v>8212</v>
      </c>
      <c r="G317" s="21" t="s">
        <v>2230</v>
      </c>
      <c r="H317" s="21" t="s">
        <v>8213</v>
      </c>
      <c r="I317" s="11" t="s">
        <v>2231</v>
      </c>
      <c r="J317" s="11" t="s">
        <v>8214</v>
      </c>
      <c r="K317" s="11" t="s">
        <v>8215</v>
      </c>
      <c r="L317" s="11" t="s">
        <v>8216</v>
      </c>
      <c r="M317" s="13" t="s">
        <v>47</v>
      </c>
      <c r="N317" s="22" t="s">
        <v>8217</v>
      </c>
      <c r="O317" s="22" t="s">
        <v>2232</v>
      </c>
      <c r="P317" s="23" t="s">
        <v>2233</v>
      </c>
      <c r="Q317" s="22"/>
      <c r="R317" s="23" t="s">
        <v>1387</v>
      </c>
      <c r="S317" s="23" t="s">
        <v>8218</v>
      </c>
      <c r="T317" s="24">
        <v>43353</v>
      </c>
      <c r="U317" s="22">
        <v>7655</v>
      </c>
      <c r="V317" s="12"/>
      <c r="W317" s="13"/>
      <c r="X317" s="12"/>
      <c r="Y317" s="12"/>
      <c r="Z317" s="12"/>
      <c r="AA317" s="11"/>
      <c r="AB317" s="8"/>
      <c r="AC317" s="8"/>
      <c r="AD317" s="8"/>
      <c r="AE317" s="8"/>
      <c r="AF317" s="8"/>
      <c r="AG317" s="8"/>
    </row>
    <row r="318" spans="1:33" ht="12.75" hidden="1" customHeight="1" x14ac:dyDescent="0.2">
      <c r="A318" s="22" t="s">
        <v>7311</v>
      </c>
      <c r="B318" s="32" t="s">
        <v>8219</v>
      </c>
      <c r="C318" s="44">
        <v>651946182</v>
      </c>
      <c r="D318" s="11"/>
      <c r="E318" s="11" t="s">
        <v>7310</v>
      </c>
      <c r="F318" s="21" t="s">
        <v>6237</v>
      </c>
      <c r="G318" s="21" t="s">
        <v>4118</v>
      </c>
      <c r="H318" s="21" t="s">
        <v>6238</v>
      </c>
      <c r="I318" s="11" t="s">
        <v>1287</v>
      </c>
      <c r="J318" s="11" t="s">
        <v>6239</v>
      </c>
      <c r="K318" s="11" t="s">
        <v>6240</v>
      </c>
      <c r="L318" s="11" t="s">
        <v>6242</v>
      </c>
      <c r="M318" s="13" t="s">
        <v>47</v>
      </c>
      <c r="N318" s="22" t="s">
        <v>1406</v>
      </c>
      <c r="O318" s="22" t="s">
        <v>6243</v>
      </c>
      <c r="P318" s="40" t="s">
        <v>6244</v>
      </c>
      <c r="Q318" s="22"/>
      <c r="R318" s="23">
        <v>93401</v>
      </c>
      <c r="S318" s="23" t="s">
        <v>6241</v>
      </c>
      <c r="T318" s="24">
        <v>44106</v>
      </c>
      <c r="U318" s="22" t="s">
        <v>7311</v>
      </c>
      <c r="V318" s="12"/>
      <c r="W318" s="13"/>
      <c r="X318" s="12"/>
      <c r="Y318" s="12"/>
      <c r="Z318" s="12"/>
      <c r="AA318" s="11"/>
      <c r="AB318" s="8"/>
      <c r="AC318" s="8"/>
      <c r="AD318" s="8"/>
      <c r="AE318" s="8"/>
      <c r="AF318" s="8"/>
      <c r="AG318" s="8"/>
    </row>
    <row r="319" spans="1:33" ht="12.75" hidden="1" customHeight="1" x14ac:dyDescent="0.2">
      <c r="A319" s="22">
        <v>7647</v>
      </c>
      <c r="B319" s="32" t="s">
        <v>8220</v>
      </c>
      <c r="C319" s="44" t="s">
        <v>6429</v>
      </c>
      <c r="D319" s="11" t="s">
        <v>1375</v>
      </c>
      <c r="E319" s="11" t="s">
        <v>2234</v>
      </c>
      <c r="F319" s="21" t="s">
        <v>2235</v>
      </c>
      <c r="G319" s="21" t="s">
        <v>2236</v>
      </c>
      <c r="H319" s="21" t="s">
        <v>2237</v>
      </c>
      <c r="I319" s="11" t="s">
        <v>1380</v>
      </c>
      <c r="J319" s="11" t="s">
        <v>2238</v>
      </c>
      <c r="K319" s="11" t="s">
        <v>2239</v>
      </c>
      <c r="L319" s="11" t="s">
        <v>2240</v>
      </c>
      <c r="M319" s="13" t="s">
        <v>533</v>
      </c>
      <c r="N319" s="22" t="s">
        <v>2241</v>
      </c>
      <c r="O319" s="22" t="s">
        <v>2243</v>
      </c>
      <c r="P319" s="23" t="s">
        <v>2242</v>
      </c>
      <c r="Q319" s="22"/>
      <c r="R319" s="23" t="s">
        <v>1387</v>
      </c>
      <c r="S319" s="23" t="s">
        <v>2244</v>
      </c>
      <c r="T319" s="24">
        <v>43196</v>
      </c>
      <c r="U319" s="22">
        <v>7647</v>
      </c>
      <c r="V319" s="12"/>
      <c r="W319" s="13"/>
      <c r="X319" s="12"/>
      <c r="Y319" s="12"/>
      <c r="Z319" s="12"/>
      <c r="AA319" s="11"/>
      <c r="AB319" s="8"/>
      <c r="AC319" s="8"/>
      <c r="AD319" s="8"/>
      <c r="AE319" s="8"/>
      <c r="AF319" s="8"/>
      <c r="AG319" s="8"/>
    </row>
    <row r="320" spans="1:33" ht="12.75" hidden="1" customHeight="1" x14ac:dyDescent="0.2">
      <c r="A320" s="22">
        <v>7691</v>
      </c>
      <c r="B320" s="32" t="s">
        <v>5823</v>
      </c>
      <c r="C320" s="44">
        <v>651539544</v>
      </c>
      <c r="D320" s="11"/>
      <c r="E320" s="11" t="s">
        <v>7312</v>
      </c>
      <c r="F320" s="21" t="s">
        <v>8221</v>
      </c>
      <c r="G320" s="21" t="s">
        <v>5824</v>
      </c>
      <c r="H320" s="21" t="s">
        <v>7313</v>
      </c>
      <c r="I320" s="11" t="s">
        <v>1540</v>
      </c>
      <c r="J320" s="33" t="s">
        <v>7314</v>
      </c>
      <c r="K320" s="11" t="s">
        <v>7315</v>
      </c>
      <c r="L320" s="11" t="s">
        <v>7316</v>
      </c>
      <c r="M320" s="13" t="s">
        <v>7317</v>
      </c>
      <c r="N320" s="22" t="s">
        <v>400</v>
      </c>
      <c r="O320" s="22">
        <v>582262569</v>
      </c>
      <c r="P320" s="40" t="s">
        <v>5825</v>
      </c>
      <c r="Q320" s="22"/>
      <c r="R320" s="23">
        <v>93401</v>
      </c>
      <c r="S320" s="23" t="s">
        <v>8222</v>
      </c>
      <c r="T320" s="24">
        <v>43798</v>
      </c>
      <c r="U320" s="22">
        <v>7691</v>
      </c>
      <c r="V320" s="12"/>
      <c r="W320" s="13"/>
      <c r="X320" s="12"/>
      <c r="Y320" s="12"/>
      <c r="Z320" s="12"/>
      <c r="AA320" s="11"/>
      <c r="AB320" s="8"/>
      <c r="AC320" s="8"/>
      <c r="AD320" s="8"/>
      <c r="AE320" s="8"/>
      <c r="AF320" s="8"/>
      <c r="AG320" s="8"/>
    </row>
    <row r="321" spans="1:33" ht="12.75" hidden="1" customHeight="1" x14ac:dyDescent="0.2">
      <c r="A321" s="22">
        <v>7478</v>
      </c>
      <c r="B321" s="32" t="s">
        <v>8223</v>
      </c>
      <c r="C321" s="44">
        <v>650450957</v>
      </c>
      <c r="D321" s="11" t="s">
        <v>2245</v>
      </c>
      <c r="E321" s="11" t="s">
        <v>2246</v>
      </c>
      <c r="F321" s="21" t="s">
        <v>8224</v>
      </c>
      <c r="G321" s="21" t="s">
        <v>2247</v>
      </c>
      <c r="H321" s="21" t="s">
        <v>6794</v>
      </c>
      <c r="I321" s="11" t="s">
        <v>2248</v>
      </c>
      <c r="J321" s="11" t="s">
        <v>6795</v>
      </c>
      <c r="K321" s="11" t="s">
        <v>6372</v>
      </c>
      <c r="L321" s="11" t="s">
        <v>8225</v>
      </c>
      <c r="M321" s="13" t="s">
        <v>47</v>
      </c>
      <c r="N321" s="22" t="s">
        <v>2110</v>
      </c>
      <c r="O321" s="22" t="s">
        <v>8226</v>
      </c>
      <c r="P321" s="23" t="s">
        <v>5433</v>
      </c>
      <c r="Q321" s="22"/>
      <c r="R321" s="23" t="s">
        <v>368</v>
      </c>
      <c r="S321" s="23" t="s">
        <v>8227</v>
      </c>
      <c r="T321" s="24">
        <v>41411</v>
      </c>
      <c r="U321" s="22">
        <v>7478</v>
      </c>
      <c r="V321" s="12"/>
      <c r="W321" s="13"/>
      <c r="X321" s="12"/>
      <c r="Y321" s="12"/>
      <c r="Z321" s="12"/>
      <c r="AA321" s="11"/>
      <c r="AB321" s="8"/>
      <c r="AC321" s="8"/>
      <c r="AD321" s="8"/>
      <c r="AE321" s="8"/>
      <c r="AF321" s="8"/>
      <c r="AG321" s="8"/>
    </row>
    <row r="322" spans="1:33" ht="12.75" hidden="1" customHeight="1" x14ac:dyDescent="0.2">
      <c r="A322" s="22">
        <v>7724</v>
      </c>
      <c r="B322" s="32" t="s">
        <v>8228</v>
      </c>
      <c r="C322" s="44">
        <v>650804538</v>
      </c>
      <c r="D322" s="11"/>
      <c r="E322" s="11" t="s">
        <v>6796</v>
      </c>
      <c r="F322" s="21" t="s">
        <v>6797</v>
      </c>
      <c r="G322" s="21" t="s">
        <v>6798</v>
      </c>
      <c r="H322" s="21" t="s">
        <v>6799</v>
      </c>
      <c r="I322" s="11" t="s">
        <v>6800</v>
      </c>
      <c r="J322" s="11" t="s">
        <v>6801</v>
      </c>
      <c r="K322" s="11" t="s">
        <v>6802</v>
      </c>
      <c r="L322" s="11" t="s">
        <v>8229</v>
      </c>
      <c r="M322" s="13" t="s">
        <v>5340</v>
      </c>
      <c r="N322" s="22" t="s">
        <v>1499</v>
      </c>
      <c r="O322" s="22" t="s">
        <v>6803</v>
      </c>
      <c r="P322" s="40" t="s">
        <v>6804</v>
      </c>
      <c r="Q322" s="22"/>
      <c r="R322" s="23">
        <v>93401</v>
      </c>
      <c r="S322" s="23" t="s">
        <v>6805</v>
      </c>
      <c r="T322" s="24">
        <v>44188</v>
      </c>
      <c r="U322" s="22">
        <v>7724</v>
      </c>
      <c r="V322" s="12"/>
      <c r="W322" s="13"/>
      <c r="X322" s="12"/>
      <c r="Y322" s="12"/>
      <c r="Z322" s="12"/>
      <c r="AA322" s="11"/>
      <c r="AB322" s="8"/>
      <c r="AC322" s="8"/>
      <c r="AD322" s="8"/>
      <c r="AE322" s="8"/>
      <c r="AF322" s="8"/>
      <c r="AG322" s="8"/>
    </row>
    <row r="323" spans="1:33" ht="12.75" hidden="1" customHeight="1" x14ac:dyDescent="0.2">
      <c r="A323" s="22">
        <v>4550</v>
      </c>
      <c r="B323" s="32" t="s">
        <v>8230</v>
      </c>
      <c r="C323" s="44">
        <v>700155609</v>
      </c>
      <c r="D323" s="11" t="s">
        <v>1375</v>
      </c>
      <c r="E323" s="11" t="s">
        <v>2249</v>
      </c>
      <c r="F323" s="21" t="s">
        <v>8231</v>
      </c>
      <c r="G323" s="21" t="s">
        <v>2250</v>
      </c>
      <c r="H323" s="21" t="s">
        <v>6318</v>
      </c>
      <c r="I323" s="11" t="s">
        <v>2251</v>
      </c>
      <c r="J323" s="11" t="s">
        <v>2252</v>
      </c>
      <c r="K323" s="11" t="s">
        <v>2253</v>
      </c>
      <c r="L323" s="11" t="s">
        <v>2254</v>
      </c>
      <c r="M323" s="13" t="s">
        <v>544</v>
      </c>
      <c r="N323" s="22" t="s">
        <v>187</v>
      </c>
      <c r="O323" s="22" t="s">
        <v>2255</v>
      </c>
      <c r="P323" s="23" t="s">
        <v>2256</v>
      </c>
      <c r="Q323" s="22"/>
      <c r="R323" s="23">
        <v>93401</v>
      </c>
      <c r="S323" s="23" t="s">
        <v>8232</v>
      </c>
      <c r="T323" s="24">
        <v>37970</v>
      </c>
      <c r="U323" s="22">
        <v>4550</v>
      </c>
      <c r="V323" s="12"/>
      <c r="W323" s="13"/>
      <c r="X323" s="12"/>
      <c r="Y323" s="12"/>
      <c r="Z323" s="12"/>
      <c r="AA323" s="11"/>
      <c r="AB323" s="8"/>
      <c r="AC323" s="8"/>
      <c r="AD323" s="8"/>
      <c r="AE323" s="8"/>
      <c r="AF323" s="8"/>
      <c r="AG323" s="8" t="s">
        <v>7318</v>
      </c>
    </row>
    <row r="324" spans="1:33" ht="12.75" hidden="1" customHeight="1" x14ac:dyDescent="0.2">
      <c r="A324" s="22">
        <v>7685</v>
      </c>
      <c r="B324" s="32" t="s">
        <v>8233</v>
      </c>
      <c r="C324" s="44">
        <v>651838118</v>
      </c>
      <c r="D324" s="11"/>
      <c r="E324" s="11" t="s">
        <v>7319</v>
      </c>
      <c r="F324" s="21" t="s">
        <v>5743</v>
      </c>
      <c r="G324" s="21" t="s">
        <v>5744</v>
      </c>
      <c r="H324" s="21" t="s">
        <v>5745</v>
      </c>
      <c r="I324" s="11" t="s">
        <v>1287</v>
      </c>
      <c r="J324" s="11" t="s">
        <v>5746</v>
      </c>
      <c r="K324" s="11" t="s">
        <v>5747</v>
      </c>
      <c r="L324" s="11" t="s">
        <v>5748</v>
      </c>
      <c r="M324" s="13" t="s">
        <v>5341</v>
      </c>
      <c r="N324" s="22" t="s">
        <v>166</v>
      </c>
      <c r="O324" s="22">
        <v>56994420699</v>
      </c>
      <c r="P324" s="40" t="s">
        <v>5749</v>
      </c>
      <c r="Q324" s="22"/>
      <c r="R324" s="23">
        <v>93401</v>
      </c>
      <c r="S324" s="23" t="s">
        <v>5750</v>
      </c>
      <c r="T324" s="24">
        <v>43686</v>
      </c>
      <c r="U324" s="22">
        <v>7685</v>
      </c>
      <c r="V324" s="12"/>
      <c r="W324" s="13"/>
      <c r="X324" s="12"/>
      <c r="Y324" s="12"/>
      <c r="Z324" s="12"/>
      <c r="AA324" s="11"/>
      <c r="AB324" s="8"/>
      <c r="AC324" s="8"/>
      <c r="AD324" s="8"/>
      <c r="AE324" s="8"/>
      <c r="AF324" s="8"/>
      <c r="AG324" s="8"/>
    </row>
    <row r="325" spans="1:33" ht="12.75" hidden="1" customHeight="1" x14ac:dyDescent="0.2">
      <c r="A325" s="22">
        <v>7611</v>
      </c>
      <c r="B325" s="32" t="s">
        <v>8234</v>
      </c>
      <c r="C325" s="44">
        <v>651163854</v>
      </c>
      <c r="D325" s="11" t="s">
        <v>1375</v>
      </c>
      <c r="E325" s="11" t="s">
        <v>2257</v>
      </c>
      <c r="F325" s="21" t="s">
        <v>2258</v>
      </c>
      <c r="G325" s="21" t="s">
        <v>5294</v>
      </c>
      <c r="H325" s="21" t="s">
        <v>2259</v>
      </c>
      <c r="I325" s="11" t="s">
        <v>1921</v>
      </c>
      <c r="J325" s="11" t="s">
        <v>2260</v>
      </c>
      <c r="K325" s="11" t="s">
        <v>2261</v>
      </c>
      <c r="L325" s="11" t="s">
        <v>2263</v>
      </c>
      <c r="M325" s="13" t="s">
        <v>47</v>
      </c>
      <c r="N325" s="22" t="s">
        <v>1293</v>
      </c>
      <c r="O325" s="22" t="s">
        <v>2264</v>
      </c>
      <c r="P325" s="23" t="s">
        <v>2262</v>
      </c>
      <c r="Q325" s="22"/>
      <c r="R325" s="23" t="s">
        <v>45</v>
      </c>
      <c r="S325" s="23" t="s">
        <v>2265</v>
      </c>
      <c r="T325" s="24">
        <v>42543</v>
      </c>
      <c r="U325" s="22">
        <v>7611</v>
      </c>
      <c r="V325" s="12"/>
      <c r="W325" s="13"/>
      <c r="X325" s="12"/>
      <c r="Y325" s="12"/>
      <c r="Z325" s="12"/>
      <c r="AA325" s="11"/>
      <c r="AB325" s="8"/>
      <c r="AC325" s="8"/>
      <c r="AD325" s="8"/>
      <c r="AE325" s="8"/>
      <c r="AF325" s="8"/>
      <c r="AG325" s="8"/>
    </row>
    <row r="326" spans="1:33" ht="12.75" hidden="1" customHeight="1" x14ac:dyDescent="0.2">
      <c r="A326" s="22">
        <v>4600</v>
      </c>
      <c r="B326" s="32" t="s">
        <v>8235</v>
      </c>
      <c r="C326" s="44">
        <v>700122808</v>
      </c>
      <c r="D326" s="11" t="s">
        <v>1375</v>
      </c>
      <c r="E326" s="11" t="s">
        <v>2266</v>
      </c>
      <c r="F326" s="21" t="s">
        <v>2267</v>
      </c>
      <c r="G326" s="21" t="s">
        <v>2268</v>
      </c>
      <c r="H326" s="21" t="s">
        <v>2269</v>
      </c>
      <c r="I326" s="11" t="s">
        <v>2270</v>
      </c>
      <c r="J326" s="11" t="s">
        <v>2271</v>
      </c>
      <c r="K326" s="11" t="s">
        <v>2272</v>
      </c>
      <c r="L326" s="11" t="s">
        <v>2273</v>
      </c>
      <c r="M326" s="13" t="s">
        <v>47</v>
      </c>
      <c r="N326" s="22" t="s">
        <v>1646</v>
      </c>
      <c r="O326" s="22"/>
      <c r="P326" s="23" t="s">
        <v>2274</v>
      </c>
      <c r="Q326" s="22"/>
      <c r="R326" s="23" t="s">
        <v>1387</v>
      </c>
      <c r="S326" s="23" t="s">
        <v>2275</v>
      </c>
      <c r="T326" s="24">
        <v>37970</v>
      </c>
      <c r="U326" s="22">
        <v>4600</v>
      </c>
      <c r="V326" s="12"/>
      <c r="W326" s="13"/>
      <c r="X326" s="12"/>
      <c r="Y326" s="12"/>
      <c r="Z326" s="12"/>
      <c r="AA326" s="11"/>
      <c r="AB326" s="8"/>
      <c r="AC326" s="8"/>
      <c r="AD326" s="8"/>
      <c r="AE326" s="8"/>
      <c r="AF326" s="8"/>
      <c r="AG326" s="8"/>
    </row>
    <row r="327" spans="1:33" ht="12.75" hidden="1" customHeight="1" x14ac:dyDescent="0.2">
      <c r="A327" s="22">
        <v>7497</v>
      </c>
      <c r="B327" s="32" t="s">
        <v>8236</v>
      </c>
      <c r="C327" s="44" t="s">
        <v>6430</v>
      </c>
      <c r="D327" s="11" t="s">
        <v>1375</v>
      </c>
      <c r="E327" s="11" t="s">
        <v>2276</v>
      </c>
      <c r="F327" s="14" t="s">
        <v>7416</v>
      </c>
      <c r="G327" s="21" t="s">
        <v>2277</v>
      </c>
      <c r="H327" s="21" t="s">
        <v>8237</v>
      </c>
      <c r="I327" s="11" t="s">
        <v>2278</v>
      </c>
      <c r="J327" s="11" t="s">
        <v>6356</v>
      </c>
      <c r="K327" s="11" t="s">
        <v>7320</v>
      </c>
      <c r="L327" s="11" t="s">
        <v>5435</v>
      </c>
      <c r="M327" s="13" t="s">
        <v>47</v>
      </c>
      <c r="N327" s="22" t="s">
        <v>2041</v>
      </c>
      <c r="O327" s="22" t="s">
        <v>5436</v>
      </c>
      <c r="P327" s="23" t="s">
        <v>5437</v>
      </c>
      <c r="Q327" s="22"/>
      <c r="R327" s="23" t="s">
        <v>45</v>
      </c>
      <c r="S327" s="23" t="s">
        <v>6362</v>
      </c>
      <c r="T327" s="24">
        <v>41676</v>
      </c>
      <c r="U327" s="22">
        <v>7497</v>
      </c>
      <c r="V327" s="12"/>
      <c r="W327" s="13"/>
      <c r="X327" s="12"/>
      <c r="Y327" s="12"/>
      <c r="Z327" s="12"/>
      <c r="AA327" s="11"/>
      <c r="AB327" s="8"/>
      <c r="AC327" s="8"/>
      <c r="AD327" s="8"/>
      <c r="AE327" s="8"/>
      <c r="AF327" s="8"/>
      <c r="AG327" s="8"/>
    </row>
    <row r="328" spans="1:33" ht="12.75" hidden="1" customHeight="1" x14ac:dyDescent="0.2">
      <c r="A328" s="22">
        <v>7477</v>
      </c>
      <c r="B328" s="32" t="s">
        <v>8238</v>
      </c>
      <c r="C328" s="44">
        <v>650634667</v>
      </c>
      <c r="D328" s="11" t="s">
        <v>1363</v>
      </c>
      <c r="E328" s="11" t="s">
        <v>2279</v>
      </c>
      <c r="F328" s="21" t="s">
        <v>2280</v>
      </c>
      <c r="G328" s="21" t="s">
        <v>2281</v>
      </c>
      <c r="H328" s="21" t="s">
        <v>2282</v>
      </c>
      <c r="I328" s="11" t="s">
        <v>2283</v>
      </c>
      <c r="J328" s="11"/>
      <c r="K328" s="11" t="s">
        <v>2284</v>
      </c>
      <c r="L328" s="13" t="s">
        <v>2286</v>
      </c>
      <c r="M328" s="13" t="s">
        <v>47</v>
      </c>
      <c r="N328" s="22" t="s">
        <v>2285</v>
      </c>
      <c r="O328" s="22" t="s">
        <v>2287</v>
      </c>
      <c r="P328" s="23" t="s">
        <v>2288</v>
      </c>
      <c r="Q328" s="22"/>
      <c r="R328" s="23">
        <v>93401</v>
      </c>
      <c r="S328" s="23" t="s">
        <v>2289</v>
      </c>
      <c r="T328" s="24">
        <v>41396</v>
      </c>
      <c r="U328" s="22">
        <v>7477</v>
      </c>
      <c r="V328" s="12"/>
      <c r="W328" s="13"/>
      <c r="X328" s="12"/>
      <c r="Y328" s="12"/>
      <c r="Z328" s="12"/>
      <c r="AA328" s="11"/>
      <c r="AB328" s="8"/>
      <c r="AC328" s="8"/>
      <c r="AD328" s="8"/>
      <c r="AE328" s="8"/>
      <c r="AF328" s="8"/>
      <c r="AG328" s="8"/>
    </row>
    <row r="329" spans="1:33" ht="12.75" hidden="1" customHeight="1" x14ac:dyDescent="0.2">
      <c r="A329" s="22">
        <v>7340</v>
      </c>
      <c r="B329" s="32" t="s">
        <v>8239</v>
      </c>
      <c r="C329" s="44">
        <v>727718001</v>
      </c>
      <c r="D329" s="11" t="s">
        <v>1363</v>
      </c>
      <c r="E329" s="11" t="s">
        <v>2290</v>
      </c>
      <c r="F329" s="21" t="s">
        <v>2291</v>
      </c>
      <c r="G329" s="21" t="s">
        <v>2292</v>
      </c>
      <c r="H329" s="21" t="s">
        <v>2293</v>
      </c>
      <c r="I329" s="11" t="s">
        <v>2294</v>
      </c>
      <c r="J329" s="11" t="s">
        <v>2295</v>
      </c>
      <c r="K329" s="11" t="s">
        <v>2296</v>
      </c>
      <c r="L329" s="11" t="s">
        <v>2297</v>
      </c>
      <c r="M329" s="13" t="s">
        <v>47</v>
      </c>
      <c r="N329" s="22" t="s">
        <v>2299</v>
      </c>
      <c r="O329" s="22" t="s">
        <v>2298</v>
      </c>
      <c r="P329" s="23"/>
      <c r="Q329" s="22"/>
      <c r="R329" s="23" t="s">
        <v>83</v>
      </c>
      <c r="S329" s="23" t="s">
        <v>2300</v>
      </c>
      <c r="T329" s="24">
        <v>39052</v>
      </c>
      <c r="U329" s="22">
        <v>7340</v>
      </c>
      <c r="V329" s="12"/>
      <c r="W329" s="13"/>
      <c r="X329" s="12"/>
      <c r="Y329" s="12"/>
      <c r="Z329" s="12"/>
      <c r="AA329" s="11"/>
      <c r="AB329" s="8"/>
      <c r="AC329" s="8"/>
      <c r="AD329" s="8"/>
      <c r="AE329" s="8"/>
      <c r="AF329" s="8"/>
      <c r="AG329" s="8"/>
    </row>
    <row r="330" spans="1:33" ht="12.75" hidden="1" customHeight="1" x14ac:dyDescent="0.2">
      <c r="A330" s="22">
        <v>7327</v>
      </c>
      <c r="B330" s="32" t="s">
        <v>8240</v>
      </c>
      <c r="C330" s="44">
        <v>651391008</v>
      </c>
      <c r="D330" s="11" t="s">
        <v>2301</v>
      </c>
      <c r="E330" s="11" t="s">
        <v>2302</v>
      </c>
      <c r="F330" s="21" t="s">
        <v>2303</v>
      </c>
      <c r="G330" s="21" t="s">
        <v>2304</v>
      </c>
      <c r="H330" s="21" t="s">
        <v>2305</v>
      </c>
      <c r="I330" s="11" t="s">
        <v>2306</v>
      </c>
      <c r="J330" s="11" t="s">
        <v>2307</v>
      </c>
      <c r="K330" s="11" t="s">
        <v>2308</v>
      </c>
      <c r="L330" s="11" t="s">
        <v>2309</v>
      </c>
      <c r="M330" s="13" t="s">
        <v>47</v>
      </c>
      <c r="N330" s="22" t="s">
        <v>2310</v>
      </c>
      <c r="O330" s="22"/>
      <c r="P330" s="23"/>
      <c r="Q330" s="22"/>
      <c r="R330" s="23" t="s">
        <v>1101</v>
      </c>
      <c r="S330" s="23" t="s">
        <v>2311</v>
      </c>
      <c r="T330" s="24">
        <v>38905</v>
      </c>
      <c r="U330" s="22">
        <v>7327</v>
      </c>
      <c r="V330" s="12"/>
      <c r="W330" s="13"/>
      <c r="X330" s="12"/>
      <c r="Y330" s="12"/>
      <c r="Z330" s="12"/>
      <c r="AA330" s="11"/>
      <c r="AB330" s="8"/>
      <c r="AC330" s="8"/>
      <c r="AD330" s="8"/>
      <c r="AE330" s="8"/>
      <c r="AF330" s="8"/>
      <c r="AG330" s="8"/>
    </row>
    <row r="331" spans="1:33" ht="12.75" hidden="1" customHeight="1" x14ac:dyDescent="0.2">
      <c r="A331" s="22">
        <v>7178</v>
      </c>
      <c r="B331" s="32" t="s">
        <v>8241</v>
      </c>
      <c r="C331" s="44">
        <v>748762000</v>
      </c>
      <c r="D331" s="11" t="s">
        <v>1941</v>
      </c>
      <c r="E331" s="11" t="s">
        <v>2312</v>
      </c>
      <c r="F331" s="21" t="s">
        <v>26</v>
      </c>
      <c r="G331" s="21" t="s">
        <v>2313</v>
      </c>
      <c r="H331" s="21" t="s">
        <v>2314</v>
      </c>
      <c r="I331" s="11" t="s">
        <v>2315</v>
      </c>
      <c r="J331" s="11" t="s">
        <v>2316</v>
      </c>
      <c r="K331" s="11" t="s">
        <v>2317</v>
      </c>
      <c r="L331" s="11" t="s">
        <v>2318</v>
      </c>
      <c r="M331" s="13" t="s">
        <v>47</v>
      </c>
      <c r="N331" s="22" t="s">
        <v>2320</v>
      </c>
      <c r="O331" s="22" t="s">
        <v>2319</v>
      </c>
      <c r="P331" s="23"/>
      <c r="Q331" s="22"/>
      <c r="R331" s="23">
        <v>93401</v>
      </c>
      <c r="S331" s="23" t="s">
        <v>2321</v>
      </c>
      <c r="T331" s="24">
        <v>38600</v>
      </c>
      <c r="U331" s="22">
        <v>7178</v>
      </c>
      <c r="V331" s="12"/>
      <c r="W331" s="13"/>
      <c r="X331" s="12"/>
      <c r="Y331" s="12"/>
      <c r="Z331" s="12"/>
      <c r="AA331" s="11"/>
      <c r="AB331" s="8"/>
      <c r="AC331" s="8"/>
      <c r="AD331" s="8"/>
      <c r="AE331" s="8"/>
      <c r="AF331" s="8"/>
      <c r="AG331" s="8"/>
    </row>
    <row r="332" spans="1:33" ht="12.75" hidden="1" customHeight="1" x14ac:dyDescent="0.2">
      <c r="A332" s="22">
        <v>6959</v>
      </c>
      <c r="B332" s="32" t="s">
        <v>8242</v>
      </c>
      <c r="C332" s="44">
        <v>727783008</v>
      </c>
      <c r="D332" s="11" t="s">
        <v>2322</v>
      </c>
      <c r="E332" s="11" t="s">
        <v>2323</v>
      </c>
      <c r="F332" s="21" t="s">
        <v>8243</v>
      </c>
      <c r="G332" s="21" t="s">
        <v>2324</v>
      </c>
      <c r="H332" s="21" t="s">
        <v>7321</v>
      </c>
      <c r="I332" s="11" t="s">
        <v>2325</v>
      </c>
      <c r="J332" s="11" t="s">
        <v>7322</v>
      </c>
      <c r="K332" s="11" t="s">
        <v>7323</v>
      </c>
      <c r="L332" s="11" t="s">
        <v>2326</v>
      </c>
      <c r="M332" s="13" t="s">
        <v>47</v>
      </c>
      <c r="N332" s="22" t="s">
        <v>2327</v>
      </c>
      <c r="O332" s="22"/>
      <c r="P332" s="23" t="s">
        <v>5601</v>
      </c>
      <c r="Q332" s="22"/>
      <c r="R332" s="23">
        <v>93401</v>
      </c>
      <c r="S332" s="23" t="s">
        <v>7324</v>
      </c>
      <c r="T332" s="24">
        <v>37970</v>
      </c>
      <c r="U332" s="22">
        <v>6959</v>
      </c>
      <c r="V332" s="12"/>
      <c r="W332" s="13"/>
      <c r="X332" s="12"/>
      <c r="Y332" s="12"/>
      <c r="Z332" s="12"/>
      <c r="AA332" s="11"/>
      <c r="AB332" s="8"/>
      <c r="AC332" s="8"/>
      <c r="AD332" s="8"/>
      <c r="AE332" s="8"/>
      <c r="AF332" s="8"/>
      <c r="AG332" s="8"/>
    </row>
    <row r="333" spans="1:33" ht="12.75" hidden="1" customHeight="1" x14ac:dyDescent="0.2">
      <c r="A333" s="22">
        <v>7618</v>
      </c>
      <c r="B333" s="32" t="s">
        <v>8244</v>
      </c>
      <c r="C333" s="44">
        <v>653380682</v>
      </c>
      <c r="D333" s="11" t="s">
        <v>1363</v>
      </c>
      <c r="E333" s="11" t="s">
        <v>2328</v>
      </c>
      <c r="F333" s="21" t="s">
        <v>2329</v>
      </c>
      <c r="G333" s="21" t="s">
        <v>2330</v>
      </c>
      <c r="H333" s="21" t="s">
        <v>5844</v>
      </c>
      <c r="I333" s="11" t="s">
        <v>1804</v>
      </c>
      <c r="J333" s="33">
        <v>43556</v>
      </c>
      <c r="K333" s="11" t="s">
        <v>2331</v>
      </c>
      <c r="L333" s="11" t="s">
        <v>2333</v>
      </c>
      <c r="M333" s="13" t="s">
        <v>47</v>
      </c>
      <c r="N333" s="22" t="s">
        <v>2070</v>
      </c>
      <c r="O333" s="22" t="s">
        <v>2334</v>
      </c>
      <c r="P333" s="23" t="s">
        <v>2332</v>
      </c>
      <c r="Q333" s="22"/>
      <c r="R333" s="23">
        <v>93401</v>
      </c>
      <c r="S333" s="23" t="s">
        <v>2335</v>
      </c>
      <c r="T333" s="24">
        <v>42646</v>
      </c>
      <c r="U333" s="22">
        <v>7618</v>
      </c>
      <c r="V333" s="12"/>
      <c r="W333" s="13"/>
      <c r="X333" s="12"/>
      <c r="Y333" s="12"/>
      <c r="Z333" s="12"/>
      <c r="AA333" s="11"/>
      <c r="AB333" s="8"/>
      <c r="AC333" s="8"/>
      <c r="AD333" s="8"/>
      <c r="AE333" s="8"/>
      <c r="AF333" s="8"/>
      <c r="AG333" s="8"/>
    </row>
    <row r="334" spans="1:33" ht="12.75" hidden="1" customHeight="1" x14ac:dyDescent="0.2">
      <c r="A334" s="22">
        <v>7675</v>
      </c>
      <c r="B334" s="32" t="s">
        <v>8245</v>
      </c>
      <c r="C334" s="166" t="s">
        <v>6431</v>
      </c>
      <c r="D334" s="11" t="s">
        <v>5314</v>
      </c>
      <c r="E334" s="11" t="s">
        <v>5315</v>
      </c>
      <c r="F334" s="11" t="s">
        <v>127</v>
      </c>
      <c r="G334" s="21" t="s">
        <v>5316</v>
      </c>
      <c r="H334" s="21" t="s">
        <v>5317</v>
      </c>
      <c r="I334" s="11" t="s">
        <v>1214</v>
      </c>
      <c r="J334" s="11" t="s">
        <v>5318</v>
      </c>
      <c r="K334" s="11" t="s">
        <v>5319</v>
      </c>
      <c r="L334" s="11" t="s">
        <v>5321</v>
      </c>
      <c r="M334" s="13" t="s">
        <v>47</v>
      </c>
      <c r="N334" s="22" t="s">
        <v>1022</v>
      </c>
      <c r="O334" s="22" t="s">
        <v>5322</v>
      </c>
      <c r="P334" s="40" t="s">
        <v>5320</v>
      </c>
      <c r="Q334" s="22"/>
      <c r="R334" s="23" t="s">
        <v>1053</v>
      </c>
      <c r="S334" s="23" t="s">
        <v>5323</v>
      </c>
      <c r="T334" s="24">
        <v>43570</v>
      </c>
      <c r="U334" s="22">
        <v>7675</v>
      </c>
      <c r="V334" s="12"/>
      <c r="W334" s="13"/>
      <c r="X334" s="12"/>
      <c r="Y334" s="12"/>
      <c r="Z334" s="12"/>
      <c r="AA334" s="11"/>
      <c r="AB334" s="8"/>
      <c r="AC334" s="8"/>
      <c r="AD334" s="8"/>
      <c r="AE334" s="8"/>
      <c r="AF334" s="8"/>
      <c r="AG334" s="8"/>
    </row>
    <row r="335" spans="1:33" ht="12.75" hidden="1" customHeight="1" x14ac:dyDescent="0.2">
      <c r="A335" s="22">
        <v>6970</v>
      </c>
      <c r="B335" s="32" t="s">
        <v>8246</v>
      </c>
      <c r="C335" s="44">
        <v>700016404</v>
      </c>
      <c r="D335" s="11" t="s">
        <v>1375</v>
      </c>
      <c r="E335" s="11" t="s">
        <v>2336</v>
      </c>
      <c r="F335" s="21" t="s">
        <v>2337</v>
      </c>
      <c r="G335" s="21" t="s">
        <v>2338</v>
      </c>
      <c r="H335" s="21" t="s">
        <v>2339</v>
      </c>
      <c r="I335" s="11" t="s">
        <v>2340</v>
      </c>
      <c r="J335" s="11" t="s">
        <v>2341</v>
      </c>
      <c r="K335" s="11" t="s">
        <v>2342</v>
      </c>
      <c r="L335" s="11" t="s">
        <v>2343</v>
      </c>
      <c r="M335" s="13" t="s">
        <v>47</v>
      </c>
      <c r="N335" s="22" t="s">
        <v>1601</v>
      </c>
      <c r="O335" s="22" t="s">
        <v>2344</v>
      </c>
      <c r="P335" s="23"/>
      <c r="Q335" s="22"/>
      <c r="R335" s="23" t="s">
        <v>478</v>
      </c>
      <c r="S335" s="23" t="s">
        <v>2345</v>
      </c>
      <c r="T335" s="24">
        <v>37970</v>
      </c>
      <c r="U335" s="22">
        <v>6970</v>
      </c>
      <c r="V335" s="12"/>
      <c r="W335" s="13"/>
      <c r="X335" s="12"/>
      <c r="Y335" s="12"/>
      <c r="Z335" s="12"/>
      <c r="AA335" s="11"/>
      <c r="AB335" s="8"/>
      <c r="AC335" s="8"/>
      <c r="AD335" s="8"/>
      <c r="AE335" s="8"/>
      <c r="AF335" s="8"/>
      <c r="AG335" s="8"/>
    </row>
    <row r="336" spans="1:33" ht="12.75" hidden="1" customHeight="1" x14ac:dyDescent="0.2">
      <c r="A336" s="22">
        <v>7965</v>
      </c>
      <c r="B336" s="32" t="s">
        <v>8247</v>
      </c>
      <c r="C336" s="44">
        <v>650739256</v>
      </c>
      <c r="D336" s="11"/>
      <c r="E336" s="11" t="s">
        <v>7325</v>
      </c>
      <c r="F336" s="21" t="s">
        <v>5883</v>
      </c>
      <c r="G336" s="21" t="s">
        <v>5848</v>
      </c>
      <c r="H336" s="21" t="s">
        <v>6114</v>
      </c>
      <c r="I336" s="11" t="s">
        <v>5628</v>
      </c>
      <c r="J336" s="11" t="s">
        <v>6115</v>
      </c>
      <c r="K336" s="11" t="s">
        <v>6117</v>
      </c>
      <c r="L336" s="11" t="s">
        <v>5850</v>
      </c>
      <c r="M336" s="13" t="s">
        <v>5346</v>
      </c>
      <c r="N336" s="22" t="s">
        <v>966</v>
      </c>
      <c r="O336" s="22" t="s">
        <v>5851</v>
      </c>
      <c r="P336" s="23" t="s">
        <v>5849</v>
      </c>
      <c r="Q336" s="22"/>
      <c r="R336" s="23">
        <v>93401</v>
      </c>
      <c r="S336" s="23" t="s">
        <v>6116</v>
      </c>
      <c r="T336" s="24">
        <v>43852</v>
      </c>
      <c r="U336" s="22">
        <v>7965</v>
      </c>
      <c r="V336" s="12"/>
      <c r="W336" s="13"/>
      <c r="X336" s="12"/>
      <c r="Y336" s="12"/>
      <c r="Z336" s="12"/>
      <c r="AA336" s="11"/>
      <c r="AB336" s="8"/>
      <c r="AC336" s="8"/>
      <c r="AD336" s="8"/>
      <c r="AE336" s="8"/>
      <c r="AF336" s="8"/>
      <c r="AG336" s="8"/>
    </row>
    <row r="337" spans="1:33" ht="12.75" hidden="1" customHeight="1" x14ac:dyDescent="0.2">
      <c r="A337" s="22">
        <v>7141</v>
      </c>
      <c r="B337" s="32" t="s">
        <v>8248</v>
      </c>
      <c r="C337" s="44">
        <v>650165500</v>
      </c>
      <c r="D337" s="11" t="s">
        <v>2346</v>
      </c>
      <c r="E337" s="11" t="s">
        <v>2347</v>
      </c>
      <c r="F337" s="21" t="s">
        <v>26</v>
      </c>
      <c r="G337" s="21" t="s">
        <v>2348</v>
      </c>
      <c r="H337" s="21" t="s">
        <v>2349</v>
      </c>
      <c r="I337" s="11" t="s">
        <v>1368</v>
      </c>
      <c r="J337" s="11" t="s">
        <v>2350</v>
      </c>
      <c r="K337" s="11" t="s">
        <v>2351</v>
      </c>
      <c r="L337" s="11" t="s">
        <v>5690</v>
      </c>
      <c r="M337" s="13" t="s">
        <v>309</v>
      </c>
      <c r="N337" s="22" t="s">
        <v>961</v>
      </c>
      <c r="O337" s="22" t="s">
        <v>5610</v>
      </c>
      <c r="P337" s="23" t="s">
        <v>5691</v>
      </c>
      <c r="Q337" s="22"/>
      <c r="R337" s="23">
        <v>93401</v>
      </c>
      <c r="S337" s="23" t="s">
        <v>8249</v>
      </c>
      <c r="T337" s="24">
        <v>38600</v>
      </c>
      <c r="U337" s="22">
        <v>7141</v>
      </c>
      <c r="V337" s="12"/>
      <c r="W337" s="13"/>
      <c r="X337" s="12"/>
      <c r="Y337" s="12"/>
      <c r="Z337" s="12"/>
      <c r="AA337" s="11"/>
      <c r="AB337" s="8"/>
      <c r="AC337" s="8"/>
      <c r="AD337" s="8"/>
      <c r="AE337" s="8"/>
      <c r="AF337" s="8"/>
      <c r="AG337" s="8" t="s">
        <v>7281</v>
      </c>
    </row>
    <row r="338" spans="1:33" ht="12.75" hidden="1" customHeight="1" x14ac:dyDescent="0.2">
      <c r="A338" s="22">
        <v>7078</v>
      </c>
      <c r="B338" s="83" t="s">
        <v>8250</v>
      </c>
      <c r="C338" s="44">
        <v>650502205</v>
      </c>
      <c r="D338" s="11" t="s">
        <v>1723</v>
      </c>
      <c r="E338" s="11" t="s">
        <v>2352</v>
      </c>
      <c r="F338" s="21" t="s">
        <v>2353</v>
      </c>
      <c r="G338" s="21" t="s">
        <v>2354</v>
      </c>
      <c r="H338" s="21" t="s">
        <v>2355</v>
      </c>
      <c r="I338" s="11" t="s">
        <v>2356</v>
      </c>
      <c r="J338" s="11" t="s">
        <v>2357</v>
      </c>
      <c r="K338" s="11" t="s">
        <v>2358</v>
      </c>
      <c r="L338" s="11" t="s">
        <v>2359</v>
      </c>
      <c r="M338" s="13" t="s">
        <v>5340</v>
      </c>
      <c r="N338" s="22" t="s">
        <v>2360</v>
      </c>
      <c r="O338" s="22"/>
      <c r="P338" s="23"/>
      <c r="Q338" s="22"/>
      <c r="R338" s="23">
        <v>93401</v>
      </c>
      <c r="S338" s="23" t="s">
        <v>2361</v>
      </c>
      <c r="T338" s="24">
        <v>37970</v>
      </c>
      <c r="U338" s="22">
        <v>7078</v>
      </c>
      <c r="V338" s="12"/>
      <c r="W338" s="13"/>
      <c r="X338" s="12"/>
      <c r="Y338" s="12"/>
      <c r="Z338" s="12"/>
      <c r="AA338" s="11"/>
      <c r="AB338" s="8"/>
      <c r="AC338" s="8"/>
      <c r="AD338" s="8"/>
      <c r="AE338" s="8"/>
      <c r="AF338" s="8"/>
      <c r="AG338" s="8"/>
    </row>
    <row r="339" spans="1:33" ht="12.75" hidden="1" customHeight="1" x14ac:dyDescent="0.2">
      <c r="A339" s="22">
        <v>7412</v>
      </c>
      <c r="B339" s="32" t="s">
        <v>8251</v>
      </c>
      <c r="C339" s="44" t="s">
        <v>6432</v>
      </c>
      <c r="D339" s="11" t="s">
        <v>1363</v>
      </c>
      <c r="E339" s="11" t="s">
        <v>2362</v>
      </c>
      <c r="F339" s="21" t="s">
        <v>8252</v>
      </c>
      <c r="G339" s="21" t="s">
        <v>5295</v>
      </c>
      <c r="H339" s="21" t="s">
        <v>8253</v>
      </c>
      <c r="I339" s="11" t="s">
        <v>2363</v>
      </c>
      <c r="J339" s="11" t="s">
        <v>8254</v>
      </c>
      <c r="K339" s="11" t="s">
        <v>2364</v>
      </c>
      <c r="L339" s="11" t="s">
        <v>2366</v>
      </c>
      <c r="M339" s="13" t="s">
        <v>5341</v>
      </c>
      <c r="N339" s="22" t="s">
        <v>1595</v>
      </c>
      <c r="O339" s="22" t="s">
        <v>2367</v>
      </c>
      <c r="P339" s="23" t="s">
        <v>2365</v>
      </c>
      <c r="Q339" s="22"/>
      <c r="R339" s="23">
        <v>93401</v>
      </c>
      <c r="S339" s="23" t="s">
        <v>8255</v>
      </c>
      <c r="T339" s="24">
        <v>39938</v>
      </c>
      <c r="U339" s="22">
        <v>7412</v>
      </c>
      <c r="V339" s="12"/>
      <c r="W339" s="13"/>
      <c r="X339" s="12"/>
      <c r="Y339" s="12"/>
      <c r="Z339" s="12"/>
      <c r="AA339" s="11"/>
      <c r="AB339" s="8"/>
      <c r="AC339" s="8"/>
      <c r="AD339" s="8"/>
      <c r="AE339" s="8"/>
      <c r="AF339" s="8"/>
      <c r="AG339" s="8"/>
    </row>
    <row r="340" spans="1:33" ht="12.75" hidden="1" customHeight="1" x14ac:dyDescent="0.2">
      <c r="A340" s="22">
        <v>7645</v>
      </c>
      <c r="B340" s="32" t="s">
        <v>8256</v>
      </c>
      <c r="C340" s="44">
        <v>651539161</v>
      </c>
      <c r="D340" s="11" t="s">
        <v>1375</v>
      </c>
      <c r="E340" s="11" t="s">
        <v>5324</v>
      </c>
      <c r="F340" s="21" t="s">
        <v>8257</v>
      </c>
      <c r="G340" s="21" t="s">
        <v>2368</v>
      </c>
      <c r="H340" s="21" t="s">
        <v>8258</v>
      </c>
      <c r="I340" s="11" t="s">
        <v>2369</v>
      </c>
      <c r="J340" s="11" t="s">
        <v>8259</v>
      </c>
      <c r="K340" s="13" t="s">
        <v>6017</v>
      </c>
      <c r="L340" s="11" t="s">
        <v>5612</v>
      </c>
      <c r="M340" s="13" t="s">
        <v>544</v>
      </c>
      <c r="N340" s="22" t="s">
        <v>400</v>
      </c>
      <c r="O340" s="22" t="s">
        <v>5611</v>
      </c>
      <c r="P340" s="23" t="s">
        <v>5613</v>
      </c>
      <c r="Q340" s="22"/>
      <c r="R340" s="23" t="s">
        <v>1387</v>
      </c>
      <c r="S340" s="23" t="s">
        <v>8260</v>
      </c>
      <c r="T340" s="24">
        <v>43180</v>
      </c>
      <c r="U340" s="22">
        <v>7645</v>
      </c>
      <c r="V340" s="12"/>
      <c r="W340" s="13"/>
      <c r="X340" s="12"/>
      <c r="Y340" s="12"/>
      <c r="Z340" s="12"/>
      <c r="AA340" s="11"/>
      <c r="AB340" s="8"/>
      <c r="AC340" s="8"/>
      <c r="AD340" s="8"/>
      <c r="AE340" s="8"/>
      <c r="AF340" s="8"/>
      <c r="AG340" s="8"/>
    </row>
    <row r="341" spans="1:33" ht="12.75" hidden="1" customHeight="1" x14ac:dyDescent="0.2">
      <c r="A341" s="22">
        <v>6979</v>
      </c>
      <c r="B341" s="32" t="s">
        <v>8261</v>
      </c>
      <c r="C341" s="44">
        <v>738689003</v>
      </c>
      <c r="D341" s="11" t="s">
        <v>1363</v>
      </c>
      <c r="E341" s="11" t="s">
        <v>2370</v>
      </c>
      <c r="F341" s="21" t="s">
        <v>8262</v>
      </c>
      <c r="G341" s="21" t="s">
        <v>2371</v>
      </c>
      <c r="H341" s="21" t="s">
        <v>8263</v>
      </c>
      <c r="I341" s="11" t="s">
        <v>2372</v>
      </c>
      <c r="J341" s="11" t="s">
        <v>8264</v>
      </c>
      <c r="K341" s="11" t="s">
        <v>5988</v>
      </c>
      <c r="L341" s="11" t="s">
        <v>2373</v>
      </c>
      <c r="M341" s="13" t="s">
        <v>309</v>
      </c>
      <c r="N341" s="22" t="s">
        <v>2374</v>
      </c>
      <c r="O341" s="22" t="s">
        <v>6172</v>
      </c>
      <c r="P341" s="40" t="s">
        <v>5683</v>
      </c>
      <c r="Q341" s="22"/>
      <c r="R341" s="23" t="s">
        <v>2375</v>
      </c>
      <c r="S341" s="23" t="s">
        <v>7600</v>
      </c>
      <c r="T341" s="24">
        <v>37970</v>
      </c>
      <c r="U341" s="22">
        <v>6979</v>
      </c>
      <c r="V341" s="36"/>
      <c r="W341" s="37"/>
      <c r="X341" s="36"/>
      <c r="Y341" s="36"/>
      <c r="Z341" s="36"/>
      <c r="AA341" s="27" t="s">
        <v>7326</v>
      </c>
      <c r="AB341" s="8"/>
      <c r="AC341" s="8"/>
      <c r="AD341" s="8"/>
      <c r="AE341" s="8"/>
      <c r="AF341" s="8"/>
      <c r="AG341" s="8" t="s">
        <v>7327</v>
      </c>
    </row>
    <row r="342" spans="1:33" ht="12.75" hidden="1" customHeight="1" x14ac:dyDescent="0.2">
      <c r="A342" s="22">
        <v>7708</v>
      </c>
      <c r="B342" s="32" t="s">
        <v>6011</v>
      </c>
      <c r="C342" s="44">
        <v>651932017</v>
      </c>
      <c r="D342" s="11"/>
      <c r="E342" s="11" t="s">
        <v>7328</v>
      </c>
      <c r="F342" s="21" t="s">
        <v>8265</v>
      </c>
      <c r="G342" s="21" t="s">
        <v>6012</v>
      </c>
      <c r="H342" s="21" t="s">
        <v>8266</v>
      </c>
      <c r="I342" s="11" t="s">
        <v>1287</v>
      </c>
      <c r="J342" s="11" t="s">
        <v>6016</v>
      </c>
      <c r="K342" s="11" t="s">
        <v>8267</v>
      </c>
      <c r="L342" s="11" t="s">
        <v>6013</v>
      </c>
      <c r="M342" s="13" t="s">
        <v>47</v>
      </c>
      <c r="N342" s="22" t="s">
        <v>630</v>
      </c>
      <c r="O342" s="22" t="s">
        <v>6014</v>
      </c>
      <c r="P342" s="40" t="s">
        <v>6015</v>
      </c>
      <c r="Q342" s="22"/>
      <c r="R342" s="23">
        <v>93401</v>
      </c>
      <c r="S342" s="23" t="s">
        <v>8268</v>
      </c>
      <c r="T342" s="24">
        <v>44034</v>
      </c>
      <c r="U342" s="22">
        <v>7708</v>
      </c>
      <c r="V342" s="36"/>
      <c r="W342" s="37"/>
      <c r="X342" s="36"/>
      <c r="Y342" s="36"/>
      <c r="Z342" s="36"/>
      <c r="AA342" s="27"/>
      <c r="AB342" s="8"/>
      <c r="AC342" s="8"/>
      <c r="AD342" s="8"/>
      <c r="AE342" s="8"/>
      <c r="AF342" s="8"/>
      <c r="AG342" s="8"/>
    </row>
    <row r="343" spans="1:33" ht="12.75" hidden="1" customHeight="1" x14ac:dyDescent="0.2">
      <c r="A343" s="22">
        <v>4350</v>
      </c>
      <c r="B343" s="32" t="s">
        <v>8269</v>
      </c>
      <c r="C343" s="44">
        <v>705749000</v>
      </c>
      <c r="D343" s="11" t="s">
        <v>2376</v>
      </c>
      <c r="E343" s="11" t="s">
        <v>2377</v>
      </c>
      <c r="F343" s="21" t="s">
        <v>8270</v>
      </c>
      <c r="G343" s="21" t="s">
        <v>2378</v>
      </c>
      <c r="H343" s="21" t="s">
        <v>8271</v>
      </c>
      <c r="I343" s="11" t="s">
        <v>2379</v>
      </c>
      <c r="J343" s="11" t="s">
        <v>8272</v>
      </c>
      <c r="K343" s="11" t="s">
        <v>8273</v>
      </c>
      <c r="L343" s="11" t="s">
        <v>2380</v>
      </c>
      <c r="M343" s="13" t="s">
        <v>47</v>
      </c>
      <c r="N343" s="22" t="s">
        <v>630</v>
      </c>
      <c r="O343" s="22"/>
      <c r="P343" s="23"/>
      <c r="Q343" s="22"/>
      <c r="R343" s="23">
        <v>93401</v>
      </c>
      <c r="S343" s="23" t="s">
        <v>8274</v>
      </c>
      <c r="T343" s="24">
        <v>37970</v>
      </c>
      <c r="U343" s="22">
        <v>4350</v>
      </c>
      <c r="V343" s="12"/>
      <c r="W343" s="13"/>
      <c r="X343" s="12"/>
      <c r="Y343" s="12"/>
      <c r="Z343" s="12"/>
      <c r="AA343" s="11"/>
      <c r="AB343" s="8"/>
      <c r="AC343" s="8"/>
      <c r="AD343" s="8"/>
      <c r="AE343" s="8"/>
      <c r="AF343" s="8"/>
      <c r="AG343" s="8"/>
    </row>
    <row r="344" spans="1:33" ht="12.75" hidden="1" customHeight="1" x14ac:dyDescent="0.2">
      <c r="A344" s="22">
        <v>7369</v>
      </c>
      <c r="B344" s="32" t="s">
        <v>8275</v>
      </c>
      <c r="C344" s="44">
        <v>653823304</v>
      </c>
      <c r="D344" s="11" t="s">
        <v>2381</v>
      </c>
      <c r="E344" s="11" t="s">
        <v>2382</v>
      </c>
      <c r="F344" s="21" t="s">
        <v>8276</v>
      </c>
      <c r="G344" s="21" t="s">
        <v>2383</v>
      </c>
      <c r="H344" s="21" t="s">
        <v>8277</v>
      </c>
      <c r="I344" s="11" t="s">
        <v>1433</v>
      </c>
      <c r="J344" s="11" t="s">
        <v>8278</v>
      </c>
      <c r="K344" s="11" t="s">
        <v>8279</v>
      </c>
      <c r="L344" s="11" t="s">
        <v>2384</v>
      </c>
      <c r="M344" s="13" t="s">
        <v>47</v>
      </c>
      <c r="N344" s="22" t="s">
        <v>630</v>
      </c>
      <c r="O344" s="22" t="s">
        <v>2385</v>
      </c>
      <c r="P344" s="23"/>
      <c r="Q344" s="22"/>
      <c r="R344" s="23" t="s">
        <v>83</v>
      </c>
      <c r="S344" s="23" t="s">
        <v>8280</v>
      </c>
      <c r="T344" s="24">
        <v>39317</v>
      </c>
      <c r="U344" s="22">
        <v>7369</v>
      </c>
      <c r="V344" s="36"/>
      <c r="W344" s="37"/>
      <c r="X344" s="36"/>
      <c r="Y344" s="36"/>
      <c r="Z344" s="36"/>
      <c r="AA344" s="27"/>
      <c r="AB344" s="8"/>
      <c r="AC344" s="8"/>
      <c r="AD344" s="8"/>
      <c r="AE344" s="8"/>
      <c r="AF344" s="8"/>
      <c r="AG344" s="8"/>
    </row>
    <row r="345" spans="1:33" ht="12.75" hidden="1" customHeight="1" x14ac:dyDescent="0.2">
      <c r="A345" s="22">
        <v>4700</v>
      </c>
      <c r="B345" s="32" t="s">
        <v>8281</v>
      </c>
      <c r="C345" s="44">
        <v>610040004</v>
      </c>
      <c r="D345" s="11" t="s">
        <v>2386</v>
      </c>
      <c r="E345" s="11" t="s">
        <v>2387</v>
      </c>
      <c r="F345" s="21" t="s">
        <v>26</v>
      </c>
      <c r="G345" s="21" t="s">
        <v>2388</v>
      </c>
      <c r="H345" s="21" t="s">
        <v>28</v>
      </c>
      <c r="I345" s="11"/>
      <c r="J345" s="11"/>
      <c r="K345" s="11" t="s">
        <v>2389</v>
      </c>
      <c r="L345" s="11" t="s">
        <v>2390</v>
      </c>
      <c r="M345" s="13" t="s">
        <v>47</v>
      </c>
      <c r="N345" s="22" t="s">
        <v>1458</v>
      </c>
      <c r="O345" s="22" t="s">
        <v>2391</v>
      </c>
      <c r="P345" s="23"/>
      <c r="Q345" s="22"/>
      <c r="R345" s="23">
        <v>91001</v>
      </c>
      <c r="S345" s="24" t="s">
        <v>523</v>
      </c>
      <c r="T345" s="24">
        <v>37970</v>
      </c>
      <c r="U345" s="22">
        <v>4700</v>
      </c>
      <c r="V345" s="12"/>
      <c r="W345" s="13"/>
      <c r="X345" s="12"/>
      <c r="Y345" s="12"/>
      <c r="Z345" s="12"/>
      <c r="AA345" s="11"/>
      <c r="AB345" s="8"/>
      <c r="AC345" s="8"/>
      <c r="AD345" s="8"/>
      <c r="AE345" s="8"/>
      <c r="AF345" s="8"/>
      <c r="AG345" s="8"/>
    </row>
    <row r="346" spans="1:33" ht="12.75" hidden="1" customHeight="1" x14ac:dyDescent="0.2">
      <c r="A346" s="22">
        <v>7541</v>
      </c>
      <c r="B346" s="32" t="s">
        <v>8282</v>
      </c>
      <c r="C346" s="44">
        <v>605111246</v>
      </c>
      <c r="D346" s="11" t="s">
        <v>2392</v>
      </c>
      <c r="E346" s="11" t="s">
        <v>2393</v>
      </c>
      <c r="F346" s="21" t="s">
        <v>26</v>
      </c>
      <c r="G346" s="21" t="s">
        <v>2394</v>
      </c>
      <c r="H346" s="21" t="s">
        <v>28</v>
      </c>
      <c r="I346" s="11"/>
      <c r="J346" s="11"/>
      <c r="K346" s="11" t="s">
        <v>5712</v>
      </c>
      <c r="L346" s="11" t="s">
        <v>2395</v>
      </c>
      <c r="M346" s="13" t="s">
        <v>5386</v>
      </c>
      <c r="N346" s="22" t="s">
        <v>2396</v>
      </c>
      <c r="O346" s="22" t="s">
        <v>5710</v>
      </c>
      <c r="P346" s="23" t="s">
        <v>5711</v>
      </c>
      <c r="Q346" s="22"/>
      <c r="R346" s="23">
        <v>91001</v>
      </c>
      <c r="S346" s="23" t="s">
        <v>523</v>
      </c>
      <c r="T346" s="24">
        <v>42053</v>
      </c>
      <c r="U346" s="22">
        <v>7541</v>
      </c>
      <c r="V346" s="12"/>
      <c r="W346" s="13"/>
      <c r="X346" s="12"/>
      <c r="Y346" s="12"/>
      <c r="Z346" s="12"/>
      <c r="AA346" s="11"/>
      <c r="AB346" s="8"/>
      <c r="AC346" s="8"/>
      <c r="AD346" s="8"/>
      <c r="AE346" s="8"/>
      <c r="AF346" s="8"/>
      <c r="AG346" s="8"/>
    </row>
    <row r="347" spans="1:33" ht="12.75" hidden="1" customHeight="1" x14ac:dyDescent="0.2">
      <c r="A347" s="22">
        <v>7580</v>
      </c>
      <c r="B347" s="32" t="s">
        <v>8283</v>
      </c>
      <c r="C347" s="44">
        <v>605110223</v>
      </c>
      <c r="D347" s="11" t="s">
        <v>2392</v>
      </c>
      <c r="E347" s="11" t="s">
        <v>2397</v>
      </c>
      <c r="F347" s="21" t="s">
        <v>26</v>
      </c>
      <c r="G347" s="21" t="s">
        <v>2394</v>
      </c>
      <c r="H347" s="21" t="s">
        <v>28</v>
      </c>
      <c r="I347" s="11"/>
      <c r="J347" s="11"/>
      <c r="K347" s="11" t="s">
        <v>2398</v>
      </c>
      <c r="L347" s="11" t="s">
        <v>2399</v>
      </c>
      <c r="M347" s="13" t="s">
        <v>5341</v>
      </c>
      <c r="N347" s="22" t="s">
        <v>1595</v>
      </c>
      <c r="O347" s="22"/>
      <c r="P347" s="23"/>
      <c r="Q347" s="22"/>
      <c r="R347" s="23">
        <v>91001</v>
      </c>
      <c r="S347" s="23" t="s">
        <v>523</v>
      </c>
      <c r="T347" s="24">
        <v>42226</v>
      </c>
      <c r="U347" s="22">
        <v>7580</v>
      </c>
      <c r="V347" s="12"/>
      <c r="W347" s="13"/>
      <c r="X347" s="12"/>
      <c r="Y347" s="12"/>
      <c r="Z347" s="12"/>
      <c r="AA347" s="11"/>
      <c r="AB347" s="8"/>
      <c r="AC347" s="8"/>
      <c r="AD347" s="8"/>
      <c r="AE347" s="8"/>
      <c r="AF347" s="8"/>
      <c r="AG347" s="8"/>
    </row>
    <row r="348" spans="1:33" ht="12.75" hidden="1" customHeight="1" x14ac:dyDescent="0.2">
      <c r="A348" s="22">
        <v>7542</v>
      </c>
      <c r="B348" s="32" t="s">
        <v>8284</v>
      </c>
      <c r="C348" s="44">
        <v>605110118</v>
      </c>
      <c r="D348" s="11" t="s">
        <v>2392</v>
      </c>
      <c r="E348" s="11" t="s">
        <v>2393</v>
      </c>
      <c r="F348" s="21" t="s">
        <v>26</v>
      </c>
      <c r="G348" s="21" t="s">
        <v>2394</v>
      </c>
      <c r="H348" s="21" t="s">
        <v>28</v>
      </c>
      <c r="I348" s="11"/>
      <c r="J348" s="11"/>
      <c r="K348" s="11" t="s">
        <v>2400</v>
      </c>
      <c r="L348" s="11" t="s">
        <v>2401</v>
      </c>
      <c r="M348" s="13" t="s">
        <v>198</v>
      </c>
      <c r="N348" s="22" t="s">
        <v>593</v>
      </c>
      <c r="O348" s="22" t="s">
        <v>2402</v>
      </c>
      <c r="P348" s="23"/>
      <c r="Q348" s="22"/>
      <c r="R348" s="23">
        <v>91001</v>
      </c>
      <c r="S348" s="23" t="s">
        <v>523</v>
      </c>
      <c r="T348" s="24">
        <v>42054</v>
      </c>
      <c r="U348" s="22">
        <v>7542</v>
      </c>
      <c r="V348" s="12"/>
      <c r="W348" s="13"/>
      <c r="X348" s="12"/>
      <c r="Y348" s="12"/>
      <c r="Z348" s="12"/>
      <c r="AA348" s="11"/>
      <c r="AB348" s="8"/>
      <c r="AC348" s="8"/>
      <c r="AD348" s="8"/>
      <c r="AE348" s="8"/>
      <c r="AF348" s="8"/>
      <c r="AG348" s="8"/>
    </row>
    <row r="349" spans="1:33" ht="12.75" hidden="1" customHeight="1" x14ac:dyDescent="0.2">
      <c r="A349" s="22">
        <v>7556</v>
      </c>
      <c r="B349" s="32" t="s">
        <v>8285</v>
      </c>
      <c r="C349" s="44">
        <v>605111114</v>
      </c>
      <c r="D349" s="11" t="s">
        <v>2392</v>
      </c>
      <c r="E349" s="11" t="s">
        <v>2393</v>
      </c>
      <c r="F349" s="21" t="s">
        <v>26</v>
      </c>
      <c r="G349" s="21" t="s">
        <v>2394</v>
      </c>
      <c r="H349" s="21" t="s">
        <v>28</v>
      </c>
      <c r="I349" s="11"/>
      <c r="J349" s="11"/>
      <c r="K349" s="11" t="s">
        <v>2403</v>
      </c>
      <c r="L349" s="11" t="s">
        <v>2404</v>
      </c>
      <c r="M349" s="13" t="s">
        <v>773</v>
      </c>
      <c r="N349" s="22" t="s">
        <v>2405</v>
      </c>
      <c r="O349" s="22"/>
      <c r="P349" s="23"/>
      <c r="Q349" s="22"/>
      <c r="R349" s="23">
        <v>91001</v>
      </c>
      <c r="S349" s="23" t="s">
        <v>523</v>
      </c>
      <c r="T349" s="24">
        <v>42062</v>
      </c>
      <c r="U349" s="22">
        <v>7556</v>
      </c>
      <c r="V349" s="12"/>
      <c r="W349" s="13"/>
      <c r="X349" s="12"/>
      <c r="Y349" s="12"/>
      <c r="Z349" s="12"/>
      <c r="AA349" s="11"/>
      <c r="AB349" s="8"/>
      <c r="AC349" s="8"/>
      <c r="AD349" s="8"/>
      <c r="AE349" s="8"/>
      <c r="AF349" s="8"/>
      <c r="AG349" s="8"/>
    </row>
    <row r="350" spans="1:33" ht="12.75" hidden="1" customHeight="1" x14ac:dyDescent="0.2">
      <c r="A350" s="22">
        <v>7561</v>
      </c>
      <c r="B350" s="32" t="s">
        <v>8286</v>
      </c>
      <c r="C350" s="44">
        <v>605110614</v>
      </c>
      <c r="D350" s="11" t="s">
        <v>2392</v>
      </c>
      <c r="E350" s="11" t="s">
        <v>2393</v>
      </c>
      <c r="F350" s="21" t="s">
        <v>26</v>
      </c>
      <c r="G350" s="21" t="s">
        <v>2394</v>
      </c>
      <c r="H350" s="21" t="s">
        <v>28</v>
      </c>
      <c r="I350" s="11"/>
      <c r="J350" s="11"/>
      <c r="K350" s="11" t="s">
        <v>2406</v>
      </c>
      <c r="L350" s="11" t="s">
        <v>2407</v>
      </c>
      <c r="M350" s="13" t="s">
        <v>5344</v>
      </c>
      <c r="N350" s="22" t="s">
        <v>2409</v>
      </c>
      <c r="O350" s="22" t="s">
        <v>2408</v>
      </c>
      <c r="P350" s="23"/>
      <c r="Q350" s="22"/>
      <c r="R350" s="23">
        <v>91001</v>
      </c>
      <c r="S350" s="23" t="s">
        <v>523</v>
      </c>
      <c r="T350" s="24">
        <v>42101</v>
      </c>
      <c r="U350" s="22">
        <v>7561</v>
      </c>
      <c r="V350" s="12"/>
      <c r="W350" s="13"/>
      <c r="X350" s="12"/>
      <c r="Y350" s="12"/>
      <c r="Z350" s="12"/>
      <c r="AA350" s="11"/>
      <c r="AB350" s="8"/>
      <c r="AC350" s="8"/>
      <c r="AD350" s="8"/>
      <c r="AE350" s="8"/>
      <c r="AF350" s="8"/>
      <c r="AG350" s="8"/>
    </row>
    <row r="351" spans="1:33" ht="12.75" hidden="1" customHeight="1" x14ac:dyDescent="0.2">
      <c r="A351" s="22">
        <v>7529</v>
      </c>
      <c r="B351" s="32" t="s">
        <v>8287</v>
      </c>
      <c r="C351" s="44">
        <v>605111130</v>
      </c>
      <c r="D351" s="11" t="s">
        <v>2392</v>
      </c>
      <c r="E351" s="11" t="s">
        <v>2393</v>
      </c>
      <c r="F351" s="21" t="s">
        <v>26</v>
      </c>
      <c r="G351" s="21" t="s">
        <v>2394</v>
      </c>
      <c r="H351" s="21" t="s">
        <v>28</v>
      </c>
      <c r="I351" s="11"/>
      <c r="J351" s="11"/>
      <c r="K351" s="11" t="s">
        <v>5439</v>
      </c>
      <c r="L351" s="11" t="s">
        <v>2410</v>
      </c>
      <c r="M351" s="13" t="s">
        <v>773</v>
      </c>
      <c r="N351" s="22" t="s">
        <v>2411</v>
      </c>
      <c r="O351" s="22" t="s">
        <v>5440</v>
      </c>
      <c r="P351" s="23" t="s">
        <v>5441</v>
      </c>
      <c r="Q351" s="22"/>
      <c r="R351" s="23">
        <v>91001</v>
      </c>
      <c r="S351" s="23" t="s">
        <v>523</v>
      </c>
      <c r="T351" s="24">
        <v>42052</v>
      </c>
      <c r="U351" s="22">
        <v>7529</v>
      </c>
      <c r="V351" s="12"/>
      <c r="W351" s="13"/>
      <c r="X351" s="12"/>
      <c r="Y351" s="12"/>
      <c r="Z351" s="12"/>
      <c r="AA351" s="11"/>
      <c r="AB351" s="8"/>
      <c r="AC351" s="8"/>
      <c r="AD351" s="8"/>
      <c r="AE351" s="8"/>
      <c r="AF351" s="8"/>
      <c r="AG351" s="8"/>
    </row>
    <row r="352" spans="1:33" ht="12.75" hidden="1" customHeight="1" x14ac:dyDescent="0.2">
      <c r="A352" s="22">
        <v>7672</v>
      </c>
      <c r="B352" s="32" t="s">
        <v>8288</v>
      </c>
      <c r="C352" s="44">
        <v>605110436</v>
      </c>
      <c r="D352" s="11" t="s">
        <v>2392</v>
      </c>
      <c r="E352" s="11" t="s">
        <v>2393</v>
      </c>
      <c r="F352" s="21" t="s">
        <v>26</v>
      </c>
      <c r="G352" s="21" t="s">
        <v>2618</v>
      </c>
      <c r="H352" s="21" t="s">
        <v>28</v>
      </c>
      <c r="I352" s="11"/>
      <c r="J352" s="11"/>
      <c r="K352" s="11" t="s">
        <v>2619</v>
      </c>
      <c r="L352" s="11" t="s">
        <v>2620</v>
      </c>
      <c r="M352" s="13" t="s">
        <v>5343</v>
      </c>
      <c r="N352" s="22" t="s">
        <v>2622</v>
      </c>
      <c r="O352" s="22" t="s">
        <v>2621</v>
      </c>
      <c r="P352" s="23"/>
      <c r="Q352" s="22"/>
      <c r="R352" s="23">
        <v>91001</v>
      </c>
      <c r="S352" s="23" t="s">
        <v>535</v>
      </c>
      <c r="T352" s="24">
        <v>43553</v>
      </c>
      <c r="U352" s="22">
        <v>7672</v>
      </c>
      <c r="V352" s="12"/>
      <c r="W352" s="13"/>
      <c r="X352" s="12"/>
      <c r="Y352" s="12"/>
      <c r="Z352" s="12"/>
      <c r="AA352" s="11"/>
      <c r="AB352" s="8"/>
      <c r="AC352" s="8"/>
      <c r="AD352" s="8"/>
      <c r="AE352" s="8"/>
      <c r="AF352" s="8"/>
      <c r="AG352" s="8"/>
    </row>
    <row r="353" spans="1:33" ht="12.75" hidden="1" customHeight="1" x14ac:dyDescent="0.2">
      <c r="A353" s="22">
        <v>7613</v>
      </c>
      <c r="B353" s="32" t="s">
        <v>8289</v>
      </c>
      <c r="C353" s="44" t="s">
        <v>6433</v>
      </c>
      <c r="D353" s="11" t="s">
        <v>2392</v>
      </c>
      <c r="E353" s="11" t="s">
        <v>2397</v>
      </c>
      <c r="F353" s="21" t="s">
        <v>26</v>
      </c>
      <c r="G353" s="21" t="s">
        <v>2394</v>
      </c>
      <c r="H353" s="21" t="s">
        <v>28</v>
      </c>
      <c r="I353" s="11"/>
      <c r="J353" s="11"/>
      <c r="K353" s="11" t="s">
        <v>2412</v>
      </c>
      <c r="L353" s="11" t="s">
        <v>2413</v>
      </c>
      <c r="M353" s="13" t="s">
        <v>773</v>
      </c>
      <c r="N353" s="22" t="s">
        <v>774</v>
      </c>
      <c r="O353" s="22" t="s">
        <v>2414</v>
      </c>
      <c r="P353" s="23" t="s">
        <v>2415</v>
      </c>
      <c r="Q353" s="22"/>
      <c r="R353" s="23">
        <v>91001</v>
      </c>
      <c r="S353" s="23" t="s">
        <v>523</v>
      </c>
      <c r="T353" s="24">
        <v>42585</v>
      </c>
      <c r="U353" s="22">
        <v>7613</v>
      </c>
      <c r="V353" s="12"/>
      <c r="W353" s="13"/>
      <c r="X353" s="12"/>
      <c r="Y353" s="12"/>
      <c r="Z353" s="12"/>
      <c r="AA353" s="11"/>
      <c r="AB353" s="8"/>
      <c r="AC353" s="8"/>
      <c r="AD353" s="8"/>
      <c r="AE353" s="8"/>
      <c r="AF353" s="8"/>
      <c r="AG353" s="8"/>
    </row>
    <row r="354" spans="1:33" ht="12.75" hidden="1" customHeight="1" x14ac:dyDescent="0.2">
      <c r="A354" s="22">
        <v>7575</v>
      </c>
      <c r="B354" s="32" t="s">
        <v>8290</v>
      </c>
      <c r="C354" s="44">
        <v>605110231</v>
      </c>
      <c r="D354" s="11" t="s">
        <v>2392</v>
      </c>
      <c r="E354" s="11" t="s">
        <v>2397</v>
      </c>
      <c r="F354" s="21" t="s">
        <v>26</v>
      </c>
      <c r="G354" s="21" t="s">
        <v>2394</v>
      </c>
      <c r="H354" s="21" t="s">
        <v>28</v>
      </c>
      <c r="I354" s="11"/>
      <c r="J354" s="11"/>
      <c r="K354" s="11"/>
      <c r="L354" s="11" t="s">
        <v>2416</v>
      </c>
      <c r="M354" s="13" t="s">
        <v>5341</v>
      </c>
      <c r="N354" s="22" t="s">
        <v>2418</v>
      </c>
      <c r="O354" s="22" t="s">
        <v>2417</v>
      </c>
      <c r="P354" s="23"/>
      <c r="Q354" s="22"/>
      <c r="R354" s="23">
        <v>91001</v>
      </c>
      <c r="S354" s="23" t="s">
        <v>523</v>
      </c>
      <c r="T354" s="24">
        <v>42206</v>
      </c>
      <c r="U354" s="22">
        <v>7575</v>
      </c>
      <c r="V354" s="12"/>
      <c r="W354" s="13"/>
      <c r="X354" s="12"/>
      <c r="Y354" s="12"/>
      <c r="Z354" s="12"/>
      <c r="AA354" s="11"/>
      <c r="AB354" s="8"/>
      <c r="AC354" s="8"/>
      <c r="AD354" s="8"/>
      <c r="AE354" s="8"/>
      <c r="AF354" s="8"/>
      <c r="AG354" s="8"/>
    </row>
    <row r="355" spans="1:33" ht="12.75" hidden="1" customHeight="1" x14ac:dyDescent="0.2">
      <c r="A355" s="22">
        <v>7551</v>
      </c>
      <c r="B355" s="32" t="s">
        <v>8291</v>
      </c>
      <c r="C355" s="44">
        <v>605110126</v>
      </c>
      <c r="D355" s="11" t="s">
        <v>2392</v>
      </c>
      <c r="E355" s="11" t="s">
        <v>2393</v>
      </c>
      <c r="F355" s="21" t="s">
        <v>26</v>
      </c>
      <c r="G355" s="21" t="s">
        <v>2394</v>
      </c>
      <c r="H355" s="21" t="s">
        <v>28</v>
      </c>
      <c r="I355" s="11"/>
      <c r="J355" s="11"/>
      <c r="K355" s="11"/>
      <c r="L355" s="11" t="s">
        <v>2419</v>
      </c>
      <c r="M355" s="22" t="s">
        <v>533</v>
      </c>
      <c r="N355" s="22" t="s">
        <v>2241</v>
      </c>
      <c r="O355" s="22" t="s">
        <v>2420</v>
      </c>
      <c r="P355" s="23"/>
      <c r="Q355" s="22"/>
      <c r="R355" s="23">
        <v>91001</v>
      </c>
      <c r="S355" s="23" t="s">
        <v>523</v>
      </c>
      <c r="T355" s="24">
        <v>42059</v>
      </c>
      <c r="U355" s="22">
        <v>7551</v>
      </c>
      <c r="V355" s="12"/>
      <c r="W355" s="13"/>
      <c r="X355" s="12"/>
      <c r="Y355" s="12"/>
      <c r="Z355" s="12"/>
      <c r="AA355" s="11"/>
      <c r="AB355" s="8"/>
      <c r="AC355" s="8"/>
      <c r="AD355" s="8"/>
      <c r="AE355" s="8"/>
      <c r="AF355" s="8"/>
      <c r="AG355" s="8"/>
    </row>
    <row r="356" spans="1:33" ht="12.75" hidden="1" customHeight="1" x14ac:dyDescent="0.2">
      <c r="A356" s="22">
        <v>7587</v>
      </c>
      <c r="B356" s="32" t="s">
        <v>8292</v>
      </c>
      <c r="C356" s="44">
        <v>605110533</v>
      </c>
      <c r="D356" s="11" t="s">
        <v>2392</v>
      </c>
      <c r="E356" s="11" t="s">
        <v>2397</v>
      </c>
      <c r="F356" s="21" t="s">
        <v>26</v>
      </c>
      <c r="G356" s="21" t="s">
        <v>2394</v>
      </c>
      <c r="H356" s="21" t="s">
        <v>28</v>
      </c>
      <c r="I356" s="11"/>
      <c r="J356" s="11"/>
      <c r="K356" s="11"/>
      <c r="L356" s="11" t="s">
        <v>2421</v>
      </c>
      <c r="M356" s="13" t="s">
        <v>544</v>
      </c>
      <c r="N356" s="22" t="s">
        <v>2423</v>
      </c>
      <c r="O356" s="22" t="s">
        <v>8293</v>
      </c>
      <c r="P356" s="23"/>
      <c r="Q356" s="22"/>
      <c r="R356" s="23">
        <v>91001</v>
      </c>
      <c r="S356" s="23" t="s">
        <v>523</v>
      </c>
      <c r="T356" s="24">
        <v>42348</v>
      </c>
      <c r="U356" s="22">
        <v>7587</v>
      </c>
      <c r="V356" s="12"/>
      <c r="W356" s="13"/>
      <c r="X356" s="12"/>
      <c r="Y356" s="12"/>
      <c r="Z356" s="12"/>
      <c r="AA356" s="11"/>
      <c r="AB356" s="8"/>
      <c r="AC356" s="8"/>
      <c r="AD356" s="8"/>
      <c r="AE356" s="8"/>
      <c r="AF356" s="8"/>
      <c r="AG356" s="8"/>
    </row>
    <row r="357" spans="1:33" ht="12.75" hidden="1" customHeight="1" x14ac:dyDescent="0.2">
      <c r="A357" s="22">
        <v>7595</v>
      </c>
      <c r="B357" s="32" t="s">
        <v>8294</v>
      </c>
      <c r="C357" s="44">
        <v>605111211</v>
      </c>
      <c r="D357" s="11" t="s">
        <v>2392</v>
      </c>
      <c r="E357" s="11" t="s">
        <v>2397</v>
      </c>
      <c r="F357" s="21" t="s">
        <v>26</v>
      </c>
      <c r="G357" s="21" t="s">
        <v>2394</v>
      </c>
      <c r="H357" s="21" t="s">
        <v>28</v>
      </c>
      <c r="I357" s="11"/>
      <c r="J357" s="11"/>
      <c r="K357" s="11"/>
      <c r="L357" s="11" t="s">
        <v>2424</v>
      </c>
      <c r="M357" s="13" t="s">
        <v>5386</v>
      </c>
      <c r="N357" s="22" t="s">
        <v>765</v>
      </c>
      <c r="O357" s="22" t="s">
        <v>2425</v>
      </c>
      <c r="P357" s="23"/>
      <c r="Q357" s="22"/>
      <c r="R357" s="23">
        <v>91001</v>
      </c>
      <c r="S357" s="23" t="s">
        <v>523</v>
      </c>
      <c r="T357" s="24">
        <v>42405</v>
      </c>
      <c r="U357" s="22">
        <v>7595</v>
      </c>
      <c r="V357" s="12"/>
      <c r="W357" s="13"/>
      <c r="X357" s="12"/>
      <c r="Y357" s="12"/>
      <c r="Z357" s="12"/>
      <c r="AA357" s="11"/>
      <c r="AB357" s="8"/>
      <c r="AC357" s="8"/>
      <c r="AD357" s="8"/>
      <c r="AE357" s="8"/>
      <c r="AF357" s="8"/>
      <c r="AG357" s="8"/>
    </row>
    <row r="358" spans="1:33" ht="12.75" hidden="1" customHeight="1" x14ac:dyDescent="0.2">
      <c r="A358" s="22">
        <v>7566</v>
      </c>
      <c r="B358" s="32" t="s">
        <v>8295</v>
      </c>
      <c r="C358" s="44">
        <v>605111394</v>
      </c>
      <c r="D358" s="11" t="s">
        <v>2392</v>
      </c>
      <c r="E358" s="11" t="s">
        <v>2397</v>
      </c>
      <c r="F358" s="21" t="s">
        <v>26</v>
      </c>
      <c r="G358" s="21" t="s">
        <v>2394</v>
      </c>
      <c r="H358" s="21" t="s">
        <v>28</v>
      </c>
      <c r="I358" s="11"/>
      <c r="J358" s="11"/>
      <c r="K358" s="11" t="s">
        <v>8296</v>
      </c>
      <c r="L358" s="11" t="s">
        <v>2426</v>
      </c>
      <c r="M358" s="13" t="s">
        <v>198</v>
      </c>
      <c r="N358" s="22" t="s">
        <v>2427</v>
      </c>
      <c r="O358" s="22" t="s">
        <v>8297</v>
      </c>
      <c r="P358" s="23" t="s">
        <v>8298</v>
      </c>
      <c r="Q358" s="22"/>
      <c r="R358" s="23">
        <v>91001</v>
      </c>
      <c r="S358" s="23" t="s">
        <v>523</v>
      </c>
      <c r="T358" s="24">
        <v>42136</v>
      </c>
      <c r="U358" s="22">
        <v>7566</v>
      </c>
      <c r="V358" s="36"/>
      <c r="W358" s="37"/>
      <c r="X358" s="36"/>
      <c r="Y358" s="36"/>
      <c r="Z358" s="36"/>
      <c r="AA358" s="27"/>
      <c r="AB358" s="8"/>
      <c r="AC358" s="8"/>
      <c r="AD358" s="8"/>
      <c r="AE358" s="8"/>
      <c r="AF358" s="8"/>
      <c r="AG358" s="8"/>
    </row>
    <row r="359" spans="1:33" ht="12.75" hidden="1" customHeight="1" x14ac:dyDescent="0.2">
      <c r="A359" s="22">
        <v>7564</v>
      </c>
      <c r="B359" s="32" t="s">
        <v>8299</v>
      </c>
      <c r="C359" s="44">
        <v>619798503</v>
      </c>
      <c r="D359" s="11" t="s">
        <v>2392</v>
      </c>
      <c r="E359" s="11" t="s">
        <v>2397</v>
      </c>
      <c r="F359" s="21" t="s">
        <v>26</v>
      </c>
      <c r="G359" s="21" t="s">
        <v>2394</v>
      </c>
      <c r="H359" s="21" t="s">
        <v>28</v>
      </c>
      <c r="I359" s="11"/>
      <c r="J359" s="11"/>
      <c r="K359" s="11"/>
      <c r="L359" s="11" t="s">
        <v>2428</v>
      </c>
      <c r="M359" s="13" t="s">
        <v>544</v>
      </c>
      <c r="N359" s="22" t="s">
        <v>1120</v>
      </c>
      <c r="O359" s="22"/>
      <c r="P359" s="40" t="s">
        <v>5497</v>
      </c>
      <c r="Q359" s="23"/>
      <c r="R359" s="23">
        <v>91001</v>
      </c>
      <c r="S359" s="11" t="s">
        <v>523</v>
      </c>
      <c r="T359" s="24">
        <v>42122</v>
      </c>
      <c r="U359" s="22">
        <v>7564</v>
      </c>
      <c r="V359" s="12"/>
      <c r="W359" s="13"/>
      <c r="X359" s="12"/>
      <c r="Y359" s="12"/>
      <c r="Z359" s="12"/>
      <c r="AA359" s="11"/>
      <c r="AB359" s="8"/>
      <c r="AC359" s="8"/>
      <c r="AD359" s="8"/>
      <c r="AE359" s="8"/>
      <c r="AF359" s="8"/>
      <c r="AG359" s="8"/>
    </row>
    <row r="360" spans="1:33" ht="12.75" hidden="1" customHeight="1" x14ac:dyDescent="0.2">
      <c r="A360" s="22">
        <v>7582</v>
      </c>
      <c r="B360" s="32" t="s">
        <v>8300</v>
      </c>
      <c r="C360" s="44">
        <v>619790103</v>
      </c>
      <c r="D360" s="11" t="s">
        <v>2392</v>
      </c>
      <c r="E360" s="11" t="s">
        <v>2397</v>
      </c>
      <c r="F360" s="21" t="s">
        <v>26</v>
      </c>
      <c r="G360" s="21" t="s">
        <v>2394</v>
      </c>
      <c r="H360" s="21" t="s">
        <v>28</v>
      </c>
      <c r="I360" s="11"/>
      <c r="J360" s="11"/>
      <c r="K360" s="11"/>
      <c r="L360" s="11" t="s">
        <v>2822</v>
      </c>
      <c r="M360" s="13" t="s">
        <v>533</v>
      </c>
      <c r="N360" s="22" t="s">
        <v>2823</v>
      </c>
      <c r="O360" s="22" t="s">
        <v>5713</v>
      </c>
      <c r="P360" s="23"/>
      <c r="Q360" s="23"/>
      <c r="R360" s="23">
        <v>91001</v>
      </c>
      <c r="S360" s="11" t="s">
        <v>523</v>
      </c>
      <c r="T360" s="24">
        <v>42250</v>
      </c>
      <c r="U360" s="22">
        <v>7582</v>
      </c>
      <c r="V360" s="12"/>
      <c r="W360" s="13"/>
      <c r="X360" s="12"/>
      <c r="Y360" s="12"/>
      <c r="Z360" s="12"/>
      <c r="AA360" s="11"/>
      <c r="AB360" s="8"/>
      <c r="AC360" s="8"/>
      <c r="AD360" s="8"/>
      <c r="AE360" s="8"/>
      <c r="AF360" s="8"/>
      <c r="AG360" s="8"/>
    </row>
    <row r="361" spans="1:33" ht="12.75" hidden="1" customHeight="1" x14ac:dyDescent="0.2">
      <c r="A361" s="22">
        <v>7634</v>
      </c>
      <c r="B361" s="32" t="s">
        <v>8301</v>
      </c>
      <c r="C361" s="44">
        <v>605110215</v>
      </c>
      <c r="D361" s="11" t="s">
        <v>2392</v>
      </c>
      <c r="E361" s="11" t="s">
        <v>2393</v>
      </c>
      <c r="F361" s="21" t="s">
        <v>26</v>
      </c>
      <c r="G361" s="21" t="s">
        <v>2394</v>
      </c>
      <c r="H361" s="21" t="s">
        <v>28</v>
      </c>
      <c r="I361" s="11"/>
      <c r="J361" s="11"/>
      <c r="K361" s="11"/>
      <c r="L361" s="11" t="s">
        <v>2430</v>
      </c>
      <c r="M361" s="13" t="s">
        <v>5341</v>
      </c>
      <c r="N361" s="22" t="s">
        <v>2432</v>
      </c>
      <c r="O361" s="22" t="s">
        <v>2431</v>
      </c>
      <c r="P361" s="23" t="s">
        <v>2429</v>
      </c>
      <c r="Q361" s="22"/>
      <c r="R361" s="23">
        <v>91001</v>
      </c>
      <c r="S361" s="23" t="s">
        <v>523</v>
      </c>
      <c r="T361" s="24">
        <v>42971</v>
      </c>
      <c r="U361" s="22">
        <v>7634</v>
      </c>
      <c r="V361" s="12"/>
      <c r="W361" s="13"/>
      <c r="X361" s="12"/>
      <c r="Y361" s="12"/>
      <c r="Z361" s="12"/>
      <c r="AA361" s="11"/>
      <c r="AB361" s="8"/>
      <c r="AC361" s="8"/>
      <c r="AD361" s="8"/>
      <c r="AE361" s="8"/>
      <c r="AF361" s="8"/>
      <c r="AG361" s="8"/>
    </row>
    <row r="362" spans="1:33" ht="12.75" hidden="1" customHeight="1" x14ac:dyDescent="0.2">
      <c r="A362" s="22">
        <v>7552</v>
      </c>
      <c r="B362" s="32" t="s">
        <v>8302</v>
      </c>
      <c r="C362" s="44" t="s">
        <v>6434</v>
      </c>
      <c r="D362" s="11" t="s">
        <v>2392</v>
      </c>
      <c r="E362" s="11" t="s">
        <v>2393</v>
      </c>
      <c r="F362" s="21" t="s">
        <v>26</v>
      </c>
      <c r="G362" s="21" t="s">
        <v>2394</v>
      </c>
      <c r="H362" s="21" t="s">
        <v>28</v>
      </c>
      <c r="I362" s="11"/>
      <c r="J362" s="11"/>
      <c r="K362" s="11"/>
      <c r="L362" s="11" t="s">
        <v>2433</v>
      </c>
      <c r="M362" s="13" t="s">
        <v>5386</v>
      </c>
      <c r="N362" s="22" t="s">
        <v>2434</v>
      </c>
      <c r="O362" s="22" t="s">
        <v>6134</v>
      </c>
      <c r="P362" s="23" t="s">
        <v>6133</v>
      </c>
      <c r="Q362" s="22"/>
      <c r="R362" s="23">
        <v>91001</v>
      </c>
      <c r="S362" s="23" t="s">
        <v>523</v>
      </c>
      <c r="T362" s="24">
        <v>42060</v>
      </c>
      <c r="U362" s="22">
        <v>7552</v>
      </c>
      <c r="V362" s="12"/>
      <c r="W362" s="13"/>
      <c r="X362" s="12"/>
      <c r="Y362" s="12"/>
      <c r="Z362" s="12"/>
      <c r="AA362" s="11"/>
      <c r="AB362" s="8"/>
      <c r="AC362" s="8"/>
      <c r="AD362" s="8"/>
      <c r="AE362" s="8"/>
      <c r="AF362" s="8"/>
      <c r="AG362" s="8"/>
    </row>
    <row r="363" spans="1:33" ht="12.75" hidden="1" customHeight="1" x14ac:dyDescent="0.2">
      <c r="A363" s="22">
        <v>7151</v>
      </c>
      <c r="B363" s="32" t="s">
        <v>2435</v>
      </c>
      <c r="C363" s="44">
        <v>742957004</v>
      </c>
      <c r="D363" s="11" t="s">
        <v>2436</v>
      </c>
      <c r="E363" s="11" t="s">
        <v>2437</v>
      </c>
      <c r="F363" s="21" t="s">
        <v>2438</v>
      </c>
      <c r="G363" s="21" t="s">
        <v>2439</v>
      </c>
      <c r="H363" s="21" t="s">
        <v>2440</v>
      </c>
      <c r="I363" s="11" t="s">
        <v>2441</v>
      </c>
      <c r="J363" s="11" t="s">
        <v>2442</v>
      </c>
      <c r="K363" s="11" t="s">
        <v>8303</v>
      </c>
      <c r="L363" s="11" t="s">
        <v>2443</v>
      </c>
      <c r="M363" s="13" t="s">
        <v>47</v>
      </c>
      <c r="N363" s="22" t="s">
        <v>739</v>
      </c>
      <c r="O363" s="22" t="s">
        <v>2444</v>
      </c>
      <c r="P363" s="23"/>
      <c r="Q363" s="22"/>
      <c r="R363" s="23">
        <v>93401</v>
      </c>
      <c r="S363" s="23" t="s">
        <v>5336</v>
      </c>
      <c r="T363" s="24">
        <v>38343</v>
      </c>
      <c r="U363" s="22">
        <v>7151</v>
      </c>
      <c r="V363" s="12"/>
      <c r="W363" s="13"/>
      <c r="X363" s="12"/>
      <c r="Y363" s="12"/>
      <c r="Z363" s="12"/>
      <c r="AA363" s="11"/>
      <c r="AB363" s="8"/>
      <c r="AC363" s="8"/>
      <c r="AD363" s="8"/>
      <c r="AE363" s="8"/>
      <c r="AF363" s="8"/>
      <c r="AG363" s="8"/>
    </row>
    <row r="364" spans="1:33" ht="12.75" hidden="1" customHeight="1" x14ac:dyDescent="0.2">
      <c r="A364" s="22">
        <v>6910</v>
      </c>
      <c r="B364" s="32" t="s">
        <v>2445</v>
      </c>
      <c r="C364" s="44">
        <v>713875007</v>
      </c>
      <c r="D364" s="11" t="s">
        <v>49</v>
      </c>
      <c r="E364" s="11" t="s">
        <v>2446</v>
      </c>
      <c r="F364" s="21" t="s">
        <v>2447</v>
      </c>
      <c r="G364" s="21" t="s">
        <v>2448</v>
      </c>
      <c r="H364" s="21" t="s">
        <v>2449</v>
      </c>
      <c r="I364" s="11" t="s">
        <v>2450</v>
      </c>
      <c r="J364" s="11" t="s">
        <v>2451</v>
      </c>
      <c r="K364" s="11" t="s">
        <v>2452</v>
      </c>
      <c r="L364" s="11" t="s">
        <v>2455</v>
      </c>
      <c r="M364" s="13" t="s">
        <v>5340</v>
      </c>
      <c r="N364" s="22" t="s">
        <v>2456</v>
      </c>
      <c r="O364" s="22" t="s">
        <v>2454</v>
      </c>
      <c r="P364" s="23" t="s">
        <v>2453</v>
      </c>
      <c r="Q364" s="22"/>
      <c r="R364" s="23">
        <v>93401</v>
      </c>
      <c r="S364" s="23" t="s">
        <v>2457</v>
      </c>
      <c r="T364" s="24">
        <v>37970</v>
      </c>
      <c r="U364" s="22">
        <v>6910</v>
      </c>
      <c r="V364" s="12"/>
      <c r="W364" s="13"/>
      <c r="X364" s="12"/>
      <c r="Y364" s="12"/>
      <c r="Z364" s="12"/>
      <c r="AA364" s="11"/>
      <c r="AB364" s="8"/>
      <c r="AC364" s="8"/>
      <c r="AD364" s="8"/>
      <c r="AE364" s="8"/>
      <c r="AF364" s="8"/>
      <c r="AG364" s="8"/>
    </row>
    <row r="365" spans="1:33" ht="12.75" hidden="1" customHeight="1" x14ac:dyDescent="0.2">
      <c r="A365" s="22">
        <v>4950</v>
      </c>
      <c r="B365" s="32" t="s">
        <v>8304</v>
      </c>
      <c r="C365" s="44">
        <v>709601008</v>
      </c>
      <c r="D365" s="11" t="s">
        <v>2458</v>
      </c>
      <c r="E365" s="11" t="s">
        <v>2459</v>
      </c>
      <c r="F365" s="21" t="s">
        <v>26</v>
      </c>
      <c r="G365" s="21" t="s">
        <v>2460</v>
      </c>
      <c r="H365" s="21" t="s">
        <v>28</v>
      </c>
      <c r="I365" s="11"/>
      <c r="J365" s="11"/>
      <c r="K365" s="11" t="s">
        <v>2461</v>
      </c>
      <c r="L365" s="11" t="s">
        <v>2462</v>
      </c>
      <c r="M365" s="13" t="s">
        <v>309</v>
      </c>
      <c r="N365" s="22" t="s">
        <v>2463</v>
      </c>
      <c r="O365" s="22"/>
      <c r="P365" s="23"/>
      <c r="Q365" s="22"/>
      <c r="R365" s="23">
        <v>93401</v>
      </c>
      <c r="S365" s="23" t="s">
        <v>2464</v>
      </c>
      <c r="T365" s="24">
        <v>37970</v>
      </c>
      <c r="U365" s="22">
        <v>4950</v>
      </c>
      <c r="V365" s="12"/>
      <c r="W365" s="13"/>
      <c r="X365" s="12"/>
      <c r="Y365" s="12"/>
      <c r="Z365" s="12"/>
      <c r="AA365" s="11"/>
      <c r="AB365" s="8"/>
      <c r="AC365" s="8"/>
      <c r="AD365" s="8"/>
      <c r="AE365" s="8"/>
      <c r="AF365" s="8"/>
      <c r="AG365" s="8"/>
    </row>
    <row r="366" spans="1:33" ht="12.75" hidden="1" customHeight="1" x14ac:dyDescent="0.2">
      <c r="A366" s="22">
        <v>5050</v>
      </c>
      <c r="B366" s="32" t="s">
        <v>8305</v>
      </c>
      <c r="C366" s="44">
        <v>700393003</v>
      </c>
      <c r="D366" s="11" t="s">
        <v>72</v>
      </c>
      <c r="E366" s="11" t="s">
        <v>2465</v>
      </c>
      <c r="F366" s="21" t="s">
        <v>2466</v>
      </c>
      <c r="G366" s="21" t="s">
        <v>2467</v>
      </c>
      <c r="H366" s="21" t="s">
        <v>2468</v>
      </c>
      <c r="I366" s="11" t="s">
        <v>2475</v>
      </c>
      <c r="J366" s="11" t="s">
        <v>2476</v>
      </c>
      <c r="K366" s="11" t="s">
        <v>2477</v>
      </c>
      <c r="L366" s="13" t="s">
        <v>2478</v>
      </c>
      <c r="M366" s="13" t="s">
        <v>47</v>
      </c>
      <c r="N366" s="22" t="s">
        <v>1646</v>
      </c>
      <c r="O366" s="22"/>
      <c r="P366" s="23"/>
      <c r="Q366" s="22"/>
      <c r="R366" s="23" t="s">
        <v>83</v>
      </c>
      <c r="S366" s="23" t="s">
        <v>2479</v>
      </c>
      <c r="T366" s="24">
        <v>37970</v>
      </c>
      <c r="U366" s="22">
        <v>5050</v>
      </c>
      <c r="V366" s="12"/>
      <c r="W366" s="13"/>
      <c r="X366" s="12"/>
      <c r="Y366" s="12"/>
      <c r="Z366" s="12"/>
      <c r="AA366" s="11"/>
      <c r="AB366" s="8"/>
      <c r="AC366" s="8"/>
      <c r="AD366" s="8"/>
      <c r="AE366" s="8"/>
      <c r="AF366" s="8"/>
      <c r="AG366" s="8"/>
    </row>
    <row r="367" spans="1:33" ht="12.75" hidden="1" customHeight="1" x14ac:dyDescent="0.2">
      <c r="A367" s="22">
        <v>7525</v>
      </c>
      <c r="B367" s="32" t="s">
        <v>8306</v>
      </c>
      <c r="C367" s="44">
        <v>690732009</v>
      </c>
      <c r="D367" s="11" t="s">
        <v>2469</v>
      </c>
      <c r="E367" s="11" t="s">
        <v>546</v>
      </c>
      <c r="F367" s="21" t="s">
        <v>26</v>
      </c>
      <c r="G367" s="21" t="s">
        <v>547</v>
      </c>
      <c r="H367" s="21" t="s">
        <v>28</v>
      </c>
      <c r="I367" s="11"/>
      <c r="J367" s="11"/>
      <c r="K367" s="11" t="s">
        <v>2470</v>
      </c>
      <c r="L367" s="11" t="s">
        <v>2472</v>
      </c>
      <c r="M367" s="13" t="s">
        <v>47</v>
      </c>
      <c r="N367" s="22" t="s">
        <v>2474</v>
      </c>
      <c r="O367" s="22" t="s">
        <v>2473</v>
      </c>
      <c r="P367" s="23" t="s">
        <v>2471</v>
      </c>
      <c r="Q367" s="22"/>
      <c r="R367" s="23">
        <v>91001</v>
      </c>
      <c r="S367" s="23" t="s">
        <v>523</v>
      </c>
      <c r="T367" s="24">
        <v>42045</v>
      </c>
      <c r="U367" s="22">
        <v>7525</v>
      </c>
      <c r="V367" s="12"/>
      <c r="W367" s="13"/>
      <c r="X367" s="12"/>
      <c r="Y367" s="12"/>
      <c r="Z367" s="12"/>
      <c r="AA367" s="11"/>
      <c r="AB367" s="8"/>
      <c r="AC367" s="8"/>
      <c r="AD367" s="8"/>
      <c r="AE367" s="8"/>
      <c r="AF367" s="8"/>
      <c r="AG367" s="8"/>
    </row>
    <row r="368" spans="1:33" ht="12.75" hidden="1" customHeight="1" x14ac:dyDescent="0.2">
      <c r="A368" s="22">
        <v>7547</v>
      </c>
      <c r="B368" s="32" t="s">
        <v>2480</v>
      </c>
      <c r="C368" s="44">
        <v>692519000</v>
      </c>
      <c r="D368" s="11" t="s">
        <v>2469</v>
      </c>
      <c r="E368" s="11" t="s">
        <v>546</v>
      </c>
      <c r="F368" s="21" t="s">
        <v>26</v>
      </c>
      <c r="G368" s="21" t="s">
        <v>547</v>
      </c>
      <c r="H368" s="21" t="s">
        <v>28</v>
      </c>
      <c r="I368" s="11"/>
      <c r="J368" s="11"/>
      <c r="K368" s="11" t="s">
        <v>8307</v>
      </c>
      <c r="L368" s="11" t="s">
        <v>2481</v>
      </c>
      <c r="M368" s="13" t="s">
        <v>5341</v>
      </c>
      <c r="N368" s="22" t="s">
        <v>2482</v>
      </c>
      <c r="O368" s="22" t="s">
        <v>8308</v>
      </c>
      <c r="P368" s="23" t="s">
        <v>8309</v>
      </c>
      <c r="Q368" s="22"/>
      <c r="R368" s="23">
        <v>91001</v>
      </c>
      <c r="S368" s="23" t="s">
        <v>523</v>
      </c>
      <c r="T368" s="24">
        <v>42059</v>
      </c>
      <c r="U368" s="22">
        <v>7547</v>
      </c>
      <c r="V368" s="36"/>
      <c r="W368" s="37"/>
      <c r="X368" s="36"/>
      <c r="Y368" s="36"/>
      <c r="Z368" s="36"/>
      <c r="AA368" s="27"/>
      <c r="AB368" s="8"/>
      <c r="AC368" s="8"/>
      <c r="AD368" s="8"/>
      <c r="AE368" s="8"/>
      <c r="AF368" s="8"/>
      <c r="AG368" s="8"/>
    </row>
    <row r="369" spans="1:33" ht="12.75" hidden="1" customHeight="1" x14ac:dyDescent="0.2">
      <c r="A369" s="22">
        <v>7169</v>
      </c>
      <c r="B369" s="32" t="s">
        <v>2483</v>
      </c>
      <c r="C369" s="44">
        <v>692651006</v>
      </c>
      <c r="D369" s="11" t="s">
        <v>2469</v>
      </c>
      <c r="E369" s="11" t="s">
        <v>2484</v>
      </c>
      <c r="F369" s="21" t="s">
        <v>26</v>
      </c>
      <c r="G369" s="21" t="s">
        <v>2485</v>
      </c>
      <c r="H369" s="21" t="s">
        <v>28</v>
      </c>
      <c r="I369" s="11"/>
      <c r="J369" s="11"/>
      <c r="K369" s="11" t="s">
        <v>2486</v>
      </c>
      <c r="L369" s="11" t="s">
        <v>2487</v>
      </c>
      <c r="M369" s="13" t="s">
        <v>533</v>
      </c>
      <c r="N369" s="22"/>
      <c r="O369" s="22"/>
      <c r="P369" s="23"/>
      <c r="Q369" s="22"/>
      <c r="R369" s="23">
        <v>91001</v>
      </c>
      <c r="S369" s="23" t="s">
        <v>2488</v>
      </c>
      <c r="T369" s="24">
        <v>38488</v>
      </c>
      <c r="U369" s="22">
        <v>7169</v>
      </c>
      <c r="V369" s="12"/>
      <c r="W369" s="13"/>
      <c r="X369" s="12"/>
      <c r="Y369" s="12"/>
      <c r="Z369" s="12"/>
      <c r="AA369" s="11"/>
      <c r="AB369" s="8"/>
      <c r="AC369" s="8"/>
      <c r="AD369" s="8"/>
      <c r="AE369" s="8"/>
      <c r="AF369" s="8"/>
      <c r="AG369" s="8"/>
    </row>
    <row r="370" spans="1:33" ht="12.75" hidden="1" customHeight="1" x14ac:dyDescent="0.2">
      <c r="A370" s="22">
        <v>7619</v>
      </c>
      <c r="B370" s="32" t="s">
        <v>8310</v>
      </c>
      <c r="C370" s="44">
        <v>692646002</v>
      </c>
      <c r="D370" s="11" t="s">
        <v>2469</v>
      </c>
      <c r="E370" s="11" t="s">
        <v>2484</v>
      </c>
      <c r="F370" s="21" t="s">
        <v>26</v>
      </c>
      <c r="G370" s="21" t="s">
        <v>2485</v>
      </c>
      <c r="H370" s="21" t="s">
        <v>28</v>
      </c>
      <c r="I370" s="11"/>
      <c r="J370" s="11"/>
      <c r="K370" s="11" t="s">
        <v>2489</v>
      </c>
      <c r="L370" s="11" t="s">
        <v>2490</v>
      </c>
      <c r="M370" s="13" t="s">
        <v>309</v>
      </c>
      <c r="N370" s="22" t="s">
        <v>2491</v>
      </c>
      <c r="O370" s="22" t="s">
        <v>2492</v>
      </c>
      <c r="P370" s="23" t="s">
        <v>2493</v>
      </c>
      <c r="Q370" s="22"/>
      <c r="R370" s="23">
        <v>91001</v>
      </c>
      <c r="S370" s="23" t="s">
        <v>2488</v>
      </c>
      <c r="T370" s="24">
        <v>42650</v>
      </c>
      <c r="U370" s="22">
        <v>7619</v>
      </c>
      <c r="V370" s="12"/>
      <c r="W370" s="13"/>
      <c r="X370" s="12"/>
      <c r="Y370" s="12"/>
      <c r="Z370" s="12"/>
      <c r="AA370" s="11"/>
      <c r="AB370" s="8"/>
      <c r="AC370" s="8"/>
      <c r="AD370" s="8"/>
      <c r="AE370" s="8"/>
      <c r="AF370" s="8"/>
      <c r="AG370" s="8"/>
    </row>
    <row r="371" spans="1:33" ht="12.75" hidden="1" customHeight="1" x14ac:dyDescent="0.2">
      <c r="A371" s="22">
        <v>7230</v>
      </c>
      <c r="B371" s="32" t="s">
        <v>2494</v>
      </c>
      <c r="C371" s="44">
        <v>690616009</v>
      </c>
      <c r="D371" s="11" t="s">
        <v>2469</v>
      </c>
      <c r="E371" s="11" t="s">
        <v>2495</v>
      </c>
      <c r="F371" s="21" t="s">
        <v>1476</v>
      </c>
      <c r="G371" s="21" t="s">
        <v>2496</v>
      </c>
      <c r="H371" s="21" t="s">
        <v>28</v>
      </c>
      <c r="I371" s="11"/>
      <c r="J371" s="11"/>
      <c r="K371" s="11" t="s">
        <v>2497</v>
      </c>
      <c r="L371" s="11" t="s">
        <v>2498</v>
      </c>
      <c r="M371" s="13" t="s">
        <v>544</v>
      </c>
      <c r="N371" s="22" t="s">
        <v>2499</v>
      </c>
      <c r="O371" s="22"/>
      <c r="P371" s="23"/>
      <c r="Q371" s="22"/>
      <c r="R371" s="23">
        <v>91001</v>
      </c>
      <c r="S371" s="23" t="s">
        <v>2500</v>
      </c>
      <c r="T371" s="24">
        <v>38700</v>
      </c>
      <c r="U371" s="22">
        <v>7230</v>
      </c>
      <c r="V371" s="12"/>
      <c r="W371" s="13"/>
      <c r="X371" s="12"/>
      <c r="Y371" s="12"/>
      <c r="Z371" s="12"/>
      <c r="AA371" s="11"/>
      <c r="AB371" s="8"/>
      <c r="AC371" s="8"/>
      <c r="AD371" s="8"/>
      <c r="AE371" s="8"/>
      <c r="AF371" s="8"/>
      <c r="AG371" s="8"/>
    </row>
    <row r="372" spans="1:33" ht="12.75" hidden="1" customHeight="1" x14ac:dyDescent="0.2">
      <c r="A372" s="22">
        <v>7286</v>
      </c>
      <c r="B372" s="32" t="s">
        <v>2501</v>
      </c>
      <c r="C372" s="44">
        <v>692301005</v>
      </c>
      <c r="D372" s="11" t="s">
        <v>2469</v>
      </c>
      <c r="E372" s="11" t="s">
        <v>2484</v>
      </c>
      <c r="F372" s="21" t="s">
        <v>26</v>
      </c>
      <c r="G372" s="21" t="s">
        <v>2485</v>
      </c>
      <c r="H372" s="21" t="s">
        <v>28</v>
      </c>
      <c r="I372" s="11"/>
      <c r="J372" s="11"/>
      <c r="K372" s="11" t="s">
        <v>7329</v>
      </c>
      <c r="L372" s="11" t="s">
        <v>2502</v>
      </c>
      <c r="M372" s="13" t="s">
        <v>5340</v>
      </c>
      <c r="N372" s="22" t="s">
        <v>2504</v>
      </c>
      <c r="O372" s="22" t="s">
        <v>2503</v>
      </c>
      <c r="P372" s="23"/>
      <c r="Q372" s="22"/>
      <c r="R372" s="23">
        <v>91001</v>
      </c>
      <c r="S372" s="23" t="s">
        <v>2505</v>
      </c>
      <c r="T372" s="24">
        <v>38737</v>
      </c>
      <c r="U372" s="22">
        <v>7286</v>
      </c>
      <c r="V372" s="12"/>
      <c r="W372" s="13"/>
      <c r="X372" s="12"/>
      <c r="Y372" s="12"/>
      <c r="Z372" s="12"/>
      <c r="AA372" s="11"/>
      <c r="AB372" s="8"/>
      <c r="AC372" s="8"/>
      <c r="AD372" s="8"/>
      <c r="AE372" s="8"/>
      <c r="AF372" s="8"/>
      <c r="AG372" s="8"/>
    </row>
    <row r="373" spans="1:33" ht="12.75" hidden="1" customHeight="1" x14ac:dyDescent="0.2">
      <c r="A373" s="22">
        <v>7247</v>
      </c>
      <c r="B373" s="32" t="s">
        <v>2506</v>
      </c>
      <c r="C373" s="44">
        <v>690404001</v>
      </c>
      <c r="D373" s="11" t="s">
        <v>2469</v>
      </c>
      <c r="E373" s="11" t="s">
        <v>2495</v>
      </c>
      <c r="F373" s="21" t="s">
        <v>1476</v>
      </c>
      <c r="G373" s="21" t="s">
        <v>2496</v>
      </c>
      <c r="H373" s="21" t="s">
        <v>28</v>
      </c>
      <c r="I373" s="11"/>
      <c r="J373" s="11"/>
      <c r="K373" s="11" t="s">
        <v>2507</v>
      </c>
      <c r="L373" s="11" t="s">
        <v>2508</v>
      </c>
      <c r="M373" s="13" t="s">
        <v>5343</v>
      </c>
      <c r="N373" s="22" t="s">
        <v>2509</v>
      </c>
      <c r="O373" s="22"/>
      <c r="P373" s="23"/>
      <c r="Q373" s="22"/>
      <c r="R373" s="23">
        <v>91001</v>
      </c>
      <c r="S373" s="23" t="s">
        <v>523</v>
      </c>
      <c r="T373" s="24">
        <v>38722</v>
      </c>
      <c r="U373" s="22">
        <v>7247</v>
      </c>
      <c r="V373" s="12"/>
      <c r="W373" s="13"/>
      <c r="X373" s="12"/>
      <c r="Y373" s="12"/>
      <c r="Z373" s="12"/>
      <c r="AA373" s="11"/>
      <c r="AB373" s="8"/>
      <c r="AC373" s="8"/>
      <c r="AD373" s="8"/>
      <c r="AE373" s="8"/>
      <c r="AF373" s="8"/>
      <c r="AG373" s="8"/>
    </row>
    <row r="374" spans="1:33" ht="12.75" hidden="1" customHeight="1" x14ac:dyDescent="0.2">
      <c r="A374" s="22">
        <v>7184</v>
      </c>
      <c r="B374" s="32" t="s">
        <v>2510</v>
      </c>
      <c r="C374" s="44">
        <v>691801004</v>
      </c>
      <c r="D374" s="11" t="s">
        <v>2469</v>
      </c>
      <c r="E374" s="11" t="s">
        <v>2484</v>
      </c>
      <c r="F374" s="21" t="s">
        <v>26</v>
      </c>
      <c r="G374" s="21" t="s">
        <v>2485</v>
      </c>
      <c r="H374" s="21" t="s">
        <v>28</v>
      </c>
      <c r="I374" s="11"/>
      <c r="J374" s="11"/>
      <c r="K374" s="11" t="s">
        <v>2511</v>
      </c>
      <c r="L374" s="11" t="s">
        <v>2512</v>
      </c>
      <c r="M374" s="13" t="s">
        <v>48</v>
      </c>
      <c r="N374" s="22" t="s">
        <v>2513</v>
      </c>
      <c r="O374" s="22" t="s">
        <v>5511</v>
      </c>
      <c r="P374" s="23" t="s">
        <v>5512</v>
      </c>
      <c r="Q374" s="22"/>
      <c r="R374" s="23">
        <v>91001</v>
      </c>
      <c r="S374" s="23" t="s">
        <v>2514</v>
      </c>
      <c r="T374" s="24">
        <v>38568</v>
      </c>
      <c r="U374" s="22">
        <v>7184</v>
      </c>
      <c r="V374" s="36"/>
      <c r="W374" s="37"/>
      <c r="X374" s="36"/>
      <c r="Y374" s="36"/>
      <c r="Z374" s="36"/>
      <c r="AA374" s="27"/>
      <c r="AB374" s="8"/>
      <c r="AC374" s="8"/>
      <c r="AD374" s="8"/>
      <c r="AE374" s="8"/>
      <c r="AF374" s="8"/>
      <c r="AG374" s="8"/>
    </row>
    <row r="375" spans="1:33" ht="12.75" hidden="1" customHeight="1" x14ac:dyDescent="0.2">
      <c r="A375" s="22">
        <v>7129</v>
      </c>
      <c r="B375" s="32" t="s">
        <v>2515</v>
      </c>
      <c r="C375" s="44">
        <v>690203006</v>
      </c>
      <c r="D375" s="11" t="s">
        <v>2469</v>
      </c>
      <c r="E375" s="11" t="s">
        <v>2484</v>
      </c>
      <c r="F375" s="21" t="s">
        <v>26</v>
      </c>
      <c r="G375" s="21" t="s">
        <v>2485</v>
      </c>
      <c r="H375" s="21" t="s">
        <v>28</v>
      </c>
      <c r="I375" s="11"/>
      <c r="J375" s="11"/>
      <c r="K375" s="11" t="s">
        <v>8311</v>
      </c>
      <c r="L375" s="11" t="s">
        <v>2516</v>
      </c>
      <c r="M375" s="13" t="s">
        <v>5341</v>
      </c>
      <c r="N375" s="11" t="s">
        <v>1595</v>
      </c>
      <c r="O375" s="22" t="s">
        <v>8312</v>
      </c>
      <c r="P375" s="23" t="s">
        <v>8313</v>
      </c>
      <c r="Q375" s="22"/>
      <c r="R375" s="11">
        <v>91001</v>
      </c>
      <c r="S375" s="11" t="s">
        <v>2517</v>
      </c>
      <c r="T375" s="24">
        <v>38159</v>
      </c>
      <c r="U375" s="22">
        <v>7129</v>
      </c>
      <c r="V375" s="36"/>
      <c r="W375" s="37"/>
      <c r="X375" s="36"/>
      <c r="Y375" s="36"/>
      <c r="Z375" s="36"/>
      <c r="AA375" s="27"/>
      <c r="AB375" s="8"/>
      <c r="AC375" s="8"/>
      <c r="AD375" s="8"/>
      <c r="AE375" s="8"/>
      <c r="AF375" s="8"/>
      <c r="AG375" s="8"/>
    </row>
    <row r="376" spans="1:33" ht="12.75" hidden="1" customHeight="1" x14ac:dyDescent="0.2">
      <c r="A376" s="22">
        <v>7232</v>
      </c>
      <c r="B376" s="32" t="s">
        <v>2518</v>
      </c>
      <c r="C376" s="44">
        <v>691601005</v>
      </c>
      <c r="D376" s="11" t="s">
        <v>2469</v>
      </c>
      <c r="E376" s="11" t="s">
        <v>2484</v>
      </c>
      <c r="F376" s="21" t="s">
        <v>26</v>
      </c>
      <c r="G376" s="21" t="s">
        <v>2485</v>
      </c>
      <c r="H376" s="21" t="s">
        <v>28</v>
      </c>
      <c r="I376" s="11"/>
      <c r="J376" s="11"/>
      <c r="K376" s="11" t="s">
        <v>8314</v>
      </c>
      <c r="L376" s="11" t="s">
        <v>2519</v>
      </c>
      <c r="M376" s="13" t="s">
        <v>309</v>
      </c>
      <c r="N376" s="22" t="s">
        <v>2520</v>
      </c>
      <c r="O376" s="22" t="s">
        <v>5715</v>
      </c>
      <c r="P376" s="40" t="s">
        <v>5716</v>
      </c>
      <c r="Q376" s="22"/>
      <c r="R376" s="23">
        <v>91001</v>
      </c>
      <c r="S376" s="23" t="s">
        <v>2488</v>
      </c>
      <c r="T376" s="24">
        <v>38700</v>
      </c>
      <c r="U376" s="22">
        <v>7232</v>
      </c>
      <c r="V376" s="36"/>
      <c r="W376" s="37"/>
      <c r="X376" s="36"/>
      <c r="Y376" s="36"/>
      <c r="Z376" s="36"/>
      <c r="AA376" s="27"/>
      <c r="AB376" s="8"/>
      <c r="AC376" s="8"/>
      <c r="AD376" s="8"/>
      <c r="AE376" s="8"/>
      <c r="AF376" s="8"/>
      <c r="AG376" s="8"/>
    </row>
    <row r="377" spans="1:33" ht="12.75" hidden="1" customHeight="1" x14ac:dyDescent="0.2">
      <c r="A377" s="22">
        <v>7415</v>
      </c>
      <c r="B377" s="32" t="s">
        <v>2521</v>
      </c>
      <c r="C377" s="44">
        <v>690101009</v>
      </c>
      <c r="D377" s="11" t="s">
        <v>2469</v>
      </c>
      <c r="E377" s="11" t="s">
        <v>546</v>
      </c>
      <c r="F377" s="21" t="s">
        <v>26</v>
      </c>
      <c r="G377" s="21" t="s">
        <v>547</v>
      </c>
      <c r="H377" s="21" t="s">
        <v>28</v>
      </c>
      <c r="I377" s="11" t="s">
        <v>2528</v>
      </c>
      <c r="J377" s="11"/>
      <c r="K377" s="11" t="s">
        <v>2522</v>
      </c>
      <c r="L377" s="11" t="s">
        <v>2523</v>
      </c>
      <c r="M377" s="13" t="s">
        <v>198</v>
      </c>
      <c r="N377" s="22" t="s">
        <v>593</v>
      </c>
      <c r="O377" s="22" t="s">
        <v>2524</v>
      </c>
      <c r="P377" s="23"/>
      <c r="Q377" s="22"/>
      <c r="R377" s="23">
        <v>91001</v>
      </c>
      <c r="S377" s="23" t="s">
        <v>2500</v>
      </c>
      <c r="T377" s="24">
        <v>40028</v>
      </c>
      <c r="U377" s="22">
        <v>7415</v>
      </c>
      <c r="V377" s="12"/>
      <c r="W377" s="13"/>
      <c r="X377" s="12"/>
      <c r="Y377" s="12"/>
      <c r="Z377" s="12"/>
      <c r="AA377" s="11"/>
      <c r="AB377" s="8"/>
      <c r="AC377" s="8"/>
      <c r="AD377" s="8"/>
      <c r="AE377" s="8"/>
      <c r="AF377" s="8"/>
      <c r="AG377" s="8"/>
    </row>
    <row r="378" spans="1:33" ht="12.75" hidden="1" customHeight="1" x14ac:dyDescent="0.2">
      <c r="A378" s="22">
        <v>7021</v>
      </c>
      <c r="B378" s="32" t="s">
        <v>8315</v>
      </c>
      <c r="C378" s="44" t="s">
        <v>6435</v>
      </c>
      <c r="D378" s="11" t="s">
        <v>2469</v>
      </c>
      <c r="E378" s="11" t="s">
        <v>2484</v>
      </c>
      <c r="F378" s="21" t="s">
        <v>26</v>
      </c>
      <c r="G378" s="21" t="s">
        <v>2485</v>
      </c>
      <c r="H378" s="21" t="s">
        <v>28</v>
      </c>
      <c r="I378" s="11"/>
      <c r="J378" s="11"/>
      <c r="K378" s="11" t="s">
        <v>8316</v>
      </c>
      <c r="L378" s="11" t="s">
        <v>2525</v>
      </c>
      <c r="M378" s="13" t="s">
        <v>773</v>
      </c>
      <c r="N378" s="22" t="s">
        <v>2405</v>
      </c>
      <c r="O378" s="22" t="s">
        <v>8317</v>
      </c>
      <c r="P378" s="23" t="s">
        <v>8318</v>
      </c>
      <c r="Q378" s="22"/>
      <c r="R378" s="23">
        <v>91001</v>
      </c>
      <c r="S378" s="23" t="s">
        <v>2488</v>
      </c>
      <c r="T378" s="24">
        <v>37970</v>
      </c>
      <c r="U378" s="22">
        <v>7021</v>
      </c>
      <c r="V378" s="36"/>
      <c r="W378" s="37"/>
      <c r="X378" s="36"/>
      <c r="Y378" s="36"/>
      <c r="Z378" s="36"/>
      <c r="AA378" s="27"/>
      <c r="AB378" s="8"/>
      <c r="AC378" s="8"/>
      <c r="AD378" s="8"/>
      <c r="AE378" s="8"/>
      <c r="AF378" s="8"/>
      <c r="AG378" s="8"/>
    </row>
    <row r="379" spans="1:33" ht="12.75" hidden="1" customHeight="1" x14ac:dyDescent="0.2">
      <c r="A379" s="22">
        <v>7198</v>
      </c>
      <c r="B379" s="32" t="s">
        <v>2526</v>
      </c>
      <c r="C379" s="44">
        <v>690725002</v>
      </c>
      <c r="D379" s="11" t="s">
        <v>2469</v>
      </c>
      <c r="E379" s="11" t="s">
        <v>2484</v>
      </c>
      <c r="F379" s="21" t="s">
        <v>26</v>
      </c>
      <c r="G379" s="21" t="s">
        <v>2485</v>
      </c>
      <c r="H379" s="21" t="s">
        <v>28</v>
      </c>
      <c r="I379" s="11"/>
      <c r="J379" s="11"/>
      <c r="K379" s="11" t="s">
        <v>2527</v>
      </c>
      <c r="L379" s="11" t="s">
        <v>2528</v>
      </c>
      <c r="M379" s="13" t="s">
        <v>47</v>
      </c>
      <c r="N379" s="22" t="s">
        <v>2530</v>
      </c>
      <c r="O379" s="22" t="s">
        <v>2529</v>
      </c>
      <c r="P379" s="23"/>
      <c r="Q379" s="22"/>
      <c r="R379" s="23">
        <v>91001</v>
      </c>
      <c r="S379" s="23" t="s">
        <v>2500</v>
      </c>
      <c r="T379" s="24">
        <v>38624</v>
      </c>
      <c r="U379" s="22">
        <v>7198</v>
      </c>
      <c r="V379" s="12"/>
      <c r="W379" s="13"/>
      <c r="X379" s="12"/>
      <c r="Y379" s="12"/>
      <c r="Z379" s="12"/>
      <c r="AA379" s="11"/>
      <c r="AB379" s="8"/>
      <c r="AC379" s="8"/>
      <c r="AD379" s="8"/>
      <c r="AE379" s="8"/>
      <c r="AF379" s="8"/>
      <c r="AG379" s="8"/>
    </row>
    <row r="380" spans="1:33" ht="12.75" hidden="1" customHeight="1" x14ac:dyDescent="0.2">
      <c r="A380" s="22">
        <v>7648</v>
      </c>
      <c r="B380" s="32" t="s">
        <v>2531</v>
      </c>
      <c r="C380" s="44">
        <v>691412008</v>
      </c>
      <c r="D380" s="11" t="s">
        <v>2469</v>
      </c>
      <c r="E380" s="11" t="s">
        <v>2484</v>
      </c>
      <c r="F380" s="21" t="s">
        <v>26</v>
      </c>
      <c r="G380" s="21" t="s">
        <v>2485</v>
      </c>
      <c r="H380" s="21" t="s">
        <v>28</v>
      </c>
      <c r="I380" s="11"/>
      <c r="J380" s="11"/>
      <c r="K380" s="11" t="s">
        <v>2532</v>
      </c>
      <c r="L380" s="11" t="s">
        <v>2533</v>
      </c>
      <c r="M380" s="13" t="s">
        <v>5342</v>
      </c>
      <c r="N380" s="22" t="s">
        <v>2534</v>
      </c>
      <c r="O380" s="22">
        <v>422204002</v>
      </c>
      <c r="P380" s="23"/>
      <c r="Q380" s="22"/>
      <c r="R380" s="23">
        <v>91001</v>
      </c>
      <c r="S380" s="23" t="s">
        <v>2488</v>
      </c>
      <c r="T380" s="24">
        <v>43209</v>
      </c>
      <c r="U380" s="22">
        <v>7648</v>
      </c>
      <c r="V380" s="12"/>
      <c r="W380" s="13"/>
      <c r="X380" s="12"/>
      <c r="Y380" s="12"/>
      <c r="Z380" s="12"/>
      <c r="AA380" s="11"/>
      <c r="AB380" s="8"/>
      <c r="AC380" s="8"/>
      <c r="AD380" s="8"/>
      <c r="AE380" s="8"/>
      <c r="AF380" s="8"/>
      <c r="AG380" s="8"/>
    </row>
    <row r="381" spans="1:33" ht="12.75" hidden="1" customHeight="1" x14ac:dyDescent="0.2">
      <c r="A381" s="22">
        <v>7386</v>
      </c>
      <c r="B381" s="32" t="s">
        <v>2535</v>
      </c>
      <c r="C381" s="44">
        <v>690502003</v>
      </c>
      <c r="D381" s="11" t="s">
        <v>2469</v>
      </c>
      <c r="E381" s="11" t="s">
        <v>2495</v>
      </c>
      <c r="F381" s="11" t="s">
        <v>1476</v>
      </c>
      <c r="G381" s="21" t="s">
        <v>2496</v>
      </c>
      <c r="H381" s="21" t="s">
        <v>28</v>
      </c>
      <c r="I381" s="11"/>
      <c r="J381" s="11"/>
      <c r="K381" s="11" t="s">
        <v>8319</v>
      </c>
      <c r="L381" s="11" t="s">
        <v>2536</v>
      </c>
      <c r="M381" s="13" t="s">
        <v>544</v>
      </c>
      <c r="N381" s="22" t="s">
        <v>2537</v>
      </c>
      <c r="O381" s="22" t="s">
        <v>8320</v>
      </c>
      <c r="P381" s="23" t="s">
        <v>8321</v>
      </c>
      <c r="Q381" s="22"/>
      <c r="R381" s="23">
        <v>91001</v>
      </c>
      <c r="S381" s="23" t="s">
        <v>2538</v>
      </c>
      <c r="T381" s="24">
        <v>39434</v>
      </c>
      <c r="U381" s="22">
        <v>7386</v>
      </c>
      <c r="V381" s="36"/>
      <c r="W381" s="37"/>
      <c r="X381" s="36"/>
      <c r="Y381" s="36"/>
      <c r="Z381" s="36"/>
      <c r="AA381" s="27"/>
      <c r="AB381" s="8"/>
      <c r="AC381" s="8"/>
      <c r="AD381" s="8"/>
      <c r="AE381" s="8"/>
      <c r="AF381" s="8"/>
      <c r="AG381" s="8"/>
    </row>
    <row r="382" spans="1:33" ht="12.75" hidden="1" customHeight="1" x14ac:dyDescent="0.2">
      <c r="A382" s="22">
        <v>7531</v>
      </c>
      <c r="B382" s="32" t="s">
        <v>2539</v>
      </c>
      <c r="C382" s="44">
        <v>692544005</v>
      </c>
      <c r="D382" s="11" t="s">
        <v>2469</v>
      </c>
      <c r="E382" s="11" t="s">
        <v>546</v>
      </c>
      <c r="F382" s="21" t="s">
        <v>26</v>
      </c>
      <c r="G382" s="21" t="s">
        <v>547</v>
      </c>
      <c r="H382" s="21" t="s">
        <v>28</v>
      </c>
      <c r="I382" s="11"/>
      <c r="J382" s="11"/>
      <c r="K382" s="11" t="s">
        <v>2540</v>
      </c>
      <c r="L382" s="11" t="s">
        <v>2542</v>
      </c>
      <c r="M382" s="13" t="s">
        <v>5386</v>
      </c>
      <c r="N382" s="22" t="s">
        <v>2544</v>
      </c>
      <c r="O382" s="22" t="s">
        <v>2543</v>
      </c>
      <c r="P382" s="23" t="s">
        <v>2541</v>
      </c>
      <c r="Q382" s="22"/>
      <c r="R382" s="23">
        <v>91001</v>
      </c>
      <c r="S382" s="23" t="s">
        <v>523</v>
      </c>
      <c r="T382" s="24">
        <v>42053</v>
      </c>
      <c r="U382" s="22">
        <v>7531</v>
      </c>
      <c r="V382" s="12"/>
      <c r="W382" s="13"/>
      <c r="X382" s="12"/>
      <c r="Y382" s="12"/>
      <c r="Z382" s="12"/>
      <c r="AA382" s="11"/>
      <c r="AB382" s="8"/>
      <c r="AC382" s="8"/>
      <c r="AD382" s="8"/>
      <c r="AE382" s="8"/>
      <c r="AF382" s="8"/>
      <c r="AG382" s="8"/>
    </row>
    <row r="383" spans="1:33" ht="12.75" hidden="1" customHeight="1" x14ac:dyDescent="0.2">
      <c r="A383" s="22">
        <v>7540</v>
      </c>
      <c r="B383" s="32" t="s">
        <v>2545</v>
      </c>
      <c r="C383" s="44" t="s">
        <v>6436</v>
      </c>
      <c r="D383" s="11" t="s">
        <v>2469</v>
      </c>
      <c r="E383" s="11" t="s">
        <v>546</v>
      </c>
      <c r="F383" s="21" t="s">
        <v>26</v>
      </c>
      <c r="G383" s="21" t="s">
        <v>547</v>
      </c>
      <c r="H383" s="21" t="s">
        <v>28</v>
      </c>
      <c r="I383" s="11"/>
      <c r="J383" s="11"/>
      <c r="K383" s="11" t="s">
        <v>2546</v>
      </c>
      <c r="L383" s="11" t="s">
        <v>2548</v>
      </c>
      <c r="M383" s="13" t="s">
        <v>309</v>
      </c>
      <c r="N383" s="22" t="s">
        <v>2550</v>
      </c>
      <c r="O383" s="22" t="s">
        <v>2549</v>
      </c>
      <c r="P383" s="23" t="s">
        <v>2547</v>
      </c>
      <c r="Q383" s="22"/>
      <c r="R383" s="23">
        <v>91001</v>
      </c>
      <c r="S383" s="23" t="s">
        <v>523</v>
      </c>
      <c r="T383" s="24">
        <v>42053</v>
      </c>
      <c r="U383" s="22">
        <v>7540</v>
      </c>
      <c r="V383" s="36"/>
      <c r="W383" s="37"/>
      <c r="X383" s="36"/>
      <c r="Y383" s="36"/>
      <c r="Z383" s="36"/>
      <c r="AA383" s="27"/>
      <c r="AB383" s="8"/>
      <c r="AC383" s="8"/>
      <c r="AD383" s="8"/>
      <c r="AE383" s="8"/>
      <c r="AF383" s="8"/>
      <c r="AG383" s="8"/>
    </row>
    <row r="384" spans="1:33" ht="12.75" hidden="1" customHeight="1" x14ac:dyDescent="0.2">
      <c r="A384" s="22">
        <v>7087</v>
      </c>
      <c r="B384" s="32" t="s">
        <v>2551</v>
      </c>
      <c r="C384" s="44" t="s">
        <v>6437</v>
      </c>
      <c r="D384" s="11" t="s">
        <v>2469</v>
      </c>
      <c r="E384" s="11" t="s">
        <v>2484</v>
      </c>
      <c r="F384" s="21" t="s">
        <v>26</v>
      </c>
      <c r="G384" s="21" t="s">
        <v>2485</v>
      </c>
      <c r="H384" s="21" t="s">
        <v>28</v>
      </c>
      <c r="I384" s="11"/>
      <c r="J384" s="11"/>
      <c r="K384" s="11" t="s">
        <v>8322</v>
      </c>
      <c r="L384" s="11" t="s">
        <v>2552</v>
      </c>
      <c r="M384" s="13" t="s">
        <v>5341</v>
      </c>
      <c r="N384" s="22" t="s">
        <v>2418</v>
      </c>
      <c r="O384" s="22" t="s">
        <v>5509</v>
      </c>
      <c r="P384" s="23" t="s">
        <v>5510</v>
      </c>
      <c r="Q384" s="22"/>
      <c r="R384" s="23">
        <v>91001</v>
      </c>
      <c r="S384" s="23" t="s">
        <v>2553</v>
      </c>
      <c r="T384" s="24">
        <v>37970</v>
      </c>
      <c r="U384" s="22">
        <v>7087</v>
      </c>
      <c r="V384" s="36"/>
      <c r="W384" s="37"/>
      <c r="X384" s="36"/>
      <c r="Y384" s="36"/>
      <c r="Z384" s="36"/>
      <c r="AA384" s="27"/>
      <c r="AB384" s="8"/>
      <c r="AC384" s="8"/>
      <c r="AD384" s="8"/>
      <c r="AE384" s="8"/>
      <c r="AF384" s="8"/>
      <c r="AG384" s="8"/>
    </row>
    <row r="385" spans="1:33" ht="12.75" hidden="1" customHeight="1" x14ac:dyDescent="0.2">
      <c r="A385" s="22">
        <v>7018</v>
      </c>
      <c r="B385" s="32" t="s">
        <v>2554</v>
      </c>
      <c r="C385" s="44">
        <v>692206002</v>
      </c>
      <c r="D385" s="11" t="s">
        <v>2469</v>
      </c>
      <c r="E385" s="11" t="s">
        <v>2484</v>
      </c>
      <c r="F385" s="21" t="s">
        <v>26</v>
      </c>
      <c r="G385" s="21" t="s">
        <v>2485</v>
      </c>
      <c r="H385" s="21" t="s">
        <v>28</v>
      </c>
      <c r="I385" s="11"/>
      <c r="J385" s="11"/>
      <c r="K385" s="11" t="s">
        <v>8323</v>
      </c>
      <c r="L385" s="11" t="s">
        <v>2556</v>
      </c>
      <c r="M385" s="13" t="s">
        <v>5340</v>
      </c>
      <c r="N385" s="22" t="s">
        <v>2558</v>
      </c>
      <c r="O385" s="22" t="s">
        <v>2557</v>
      </c>
      <c r="P385" s="23" t="s">
        <v>2555</v>
      </c>
      <c r="Q385" s="22"/>
      <c r="R385" s="23">
        <v>91001</v>
      </c>
      <c r="S385" s="23" t="s">
        <v>2488</v>
      </c>
      <c r="T385" s="24">
        <v>37970</v>
      </c>
      <c r="U385" s="22">
        <v>7018</v>
      </c>
      <c r="V385" s="36"/>
      <c r="W385" s="37"/>
      <c r="X385" s="36"/>
      <c r="Y385" s="36"/>
      <c r="Z385" s="36"/>
      <c r="AA385" s="27"/>
      <c r="AB385" s="8"/>
      <c r="AC385" s="8"/>
      <c r="AD385" s="8"/>
      <c r="AE385" s="8"/>
      <c r="AF385" s="8"/>
      <c r="AG385" s="8"/>
    </row>
    <row r="386" spans="1:33" ht="12.75" hidden="1" customHeight="1" x14ac:dyDescent="0.2">
      <c r="A386" s="22">
        <v>7229</v>
      </c>
      <c r="B386" s="32" t="s">
        <v>2559</v>
      </c>
      <c r="C386" s="44">
        <v>690303000</v>
      </c>
      <c r="D386" s="11" t="s">
        <v>2469</v>
      </c>
      <c r="E386" s="11" t="s">
        <v>2484</v>
      </c>
      <c r="F386" s="21" t="s">
        <v>26</v>
      </c>
      <c r="G386" s="21" t="s">
        <v>2485</v>
      </c>
      <c r="H386" s="21" t="s">
        <v>28</v>
      </c>
      <c r="I386" s="11"/>
      <c r="J386" s="11"/>
      <c r="K386" s="11" t="s">
        <v>6053</v>
      </c>
      <c r="L386" s="11" t="s">
        <v>2561</v>
      </c>
      <c r="M386" s="13" t="s">
        <v>5341</v>
      </c>
      <c r="N386" s="22" t="s">
        <v>2563</v>
      </c>
      <c r="O386" s="22" t="s">
        <v>2562</v>
      </c>
      <c r="P386" s="23" t="s">
        <v>2560</v>
      </c>
      <c r="Q386" s="22"/>
      <c r="R386" s="23">
        <v>91001</v>
      </c>
      <c r="S386" s="23" t="s">
        <v>2488</v>
      </c>
      <c r="T386" s="24">
        <v>38700</v>
      </c>
      <c r="U386" s="22">
        <v>7229</v>
      </c>
      <c r="V386" s="36"/>
      <c r="W386" s="37"/>
      <c r="X386" s="36"/>
      <c r="Y386" s="36"/>
      <c r="Z386" s="36"/>
      <c r="AA386" s="27"/>
      <c r="AB386" s="8"/>
      <c r="AC386" s="8"/>
      <c r="AD386" s="8"/>
      <c r="AE386" s="8"/>
      <c r="AF386" s="8"/>
      <c r="AG386" s="8"/>
    </row>
    <row r="387" spans="1:33" ht="12.75" hidden="1" customHeight="1" x14ac:dyDescent="0.2">
      <c r="A387" s="22">
        <v>7202</v>
      </c>
      <c r="B387" s="32" t="s">
        <v>2564</v>
      </c>
      <c r="C387" s="44">
        <v>690728001</v>
      </c>
      <c r="D387" s="11" t="s">
        <v>2469</v>
      </c>
      <c r="E387" s="11" t="s">
        <v>2484</v>
      </c>
      <c r="F387" s="21" t="s">
        <v>26</v>
      </c>
      <c r="G387" s="21" t="s">
        <v>2485</v>
      </c>
      <c r="H387" s="21" t="s">
        <v>28</v>
      </c>
      <c r="I387" s="11"/>
      <c r="J387" s="11"/>
      <c r="K387" s="11" t="s">
        <v>2565</v>
      </c>
      <c r="L387" s="11" t="s">
        <v>2566</v>
      </c>
      <c r="M387" s="13" t="s">
        <v>47</v>
      </c>
      <c r="N387" s="22" t="s">
        <v>2568</v>
      </c>
      <c r="O387" s="22" t="s">
        <v>2567</v>
      </c>
      <c r="P387" s="23"/>
      <c r="Q387" s="22"/>
      <c r="R387" s="23">
        <v>91001</v>
      </c>
      <c r="S387" s="23" t="s">
        <v>2488</v>
      </c>
      <c r="T387" s="24">
        <v>38624</v>
      </c>
      <c r="U387" s="22">
        <v>7202</v>
      </c>
      <c r="V387" s="12"/>
      <c r="W387" s="13"/>
      <c r="X387" s="12"/>
      <c r="Y387" s="12"/>
      <c r="Z387" s="12"/>
      <c r="AA387" s="11"/>
      <c r="AB387" s="8"/>
      <c r="AC387" s="8"/>
      <c r="AD387" s="8"/>
      <c r="AE387" s="8"/>
      <c r="AF387" s="8"/>
      <c r="AG387" s="8"/>
    </row>
    <row r="388" spans="1:33" ht="12.75" hidden="1" customHeight="1" x14ac:dyDescent="0.2">
      <c r="A388" s="22">
        <v>7629</v>
      </c>
      <c r="B388" s="32" t="s">
        <v>5327</v>
      </c>
      <c r="C388" s="44">
        <v>690512009</v>
      </c>
      <c r="D388" s="11" t="s">
        <v>2469</v>
      </c>
      <c r="E388" s="11" t="s">
        <v>2484</v>
      </c>
      <c r="F388" s="21" t="s">
        <v>26</v>
      </c>
      <c r="G388" s="21" t="s">
        <v>2485</v>
      </c>
      <c r="H388" s="21"/>
      <c r="I388" s="11"/>
      <c r="J388" s="11"/>
      <c r="K388" s="11" t="s">
        <v>2569</v>
      </c>
      <c r="L388" s="11" t="s">
        <v>2570</v>
      </c>
      <c r="M388" s="13" t="s">
        <v>544</v>
      </c>
      <c r="N388" s="22" t="s">
        <v>2571</v>
      </c>
      <c r="O388" s="22"/>
      <c r="P388" s="23"/>
      <c r="Q388" s="22"/>
      <c r="R388" s="23">
        <v>91001</v>
      </c>
      <c r="S388" s="23" t="s">
        <v>2488</v>
      </c>
      <c r="T388" s="24">
        <v>42808</v>
      </c>
      <c r="U388" s="22">
        <v>7629</v>
      </c>
      <c r="V388" s="12"/>
      <c r="W388" s="13"/>
      <c r="X388" s="12"/>
      <c r="Y388" s="12"/>
      <c r="Z388" s="12"/>
      <c r="AA388" s="11"/>
      <c r="AB388" s="8"/>
      <c r="AC388" s="8"/>
      <c r="AD388" s="8"/>
      <c r="AE388" s="8"/>
      <c r="AF388" s="8"/>
      <c r="AG388" s="8"/>
    </row>
    <row r="389" spans="1:33" ht="12.75" hidden="1" customHeight="1" x14ac:dyDescent="0.2">
      <c r="A389" s="22">
        <v>7527</v>
      </c>
      <c r="B389" s="32" t="s">
        <v>2572</v>
      </c>
      <c r="C389" s="44">
        <v>690413000</v>
      </c>
      <c r="D389" s="11" t="s">
        <v>2469</v>
      </c>
      <c r="E389" s="11" t="s">
        <v>546</v>
      </c>
      <c r="F389" s="21" t="s">
        <v>26</v>
      </c>
      <c r="G389" s="21" t="s">
        <v>547</v>
      </c>
      <c r="H389" s="21"/>
      <c r="I389" s="11"/>
      <c r="J389" s="11"/>
      <c r="K389" s="11" t="s">
        <v>2573</v>
      </c>
      <c r="L389" s="11" t="s">
        <v>2574</v>
      </c>
      <c r="M389" s="13" t="s">
        <v>5341</v>
      </c>
      <c r="N389" s="22" t="s">
        <v>2575</v>
      </c>
      <c r="O389" s="22" t="s">
        <v>8324</v>
      </c>
      <c r="P389" s="23" t="s">
        <v>8325</v>
      </c>
      <c r="Q389" s="22"/>
      <c r="R389" s="23">
        <v>91001</v>
      </c>
      <c r="S389" s="23" t="s">
        <v>2517</v>
      </c>
      <c r="T389" s="24">
        <v>42047</v>
      </c>
      <c r="U389" s="22">
        <v>7527</v>
      </c>
      <c r="V389" s="36"/>
      <c r="W389" s="37"/>
      <c r="X389" s="36"/>
      <c r="Y389" s="36"/>
      <c r="Z389" s="36"/>
      <c r="AA389" s="27"/>
      <c r="AB389" s="8"/>
      <c r="AC389" s="8"/>
      <c r="AD389" s="8"/>
      <c r="AE389" s="8"/>
      <c r="AF389" s="8"/>
      <c r="AG389" s="8"/>
    </row>
    <row r="390" spans="1:33" ht="12.75" hidden="1" customHeight="1" x14ac:dyDescent="0.2">
      <c r="A390" s="22">
        <v>7265</v>
      </c>
      <c r="B390" s="32" t="s">
        <v>8326</v>
      </c>
      <c r="C390" s="44">
        <v>691605000</v>
      </c>
      <c r="D390" s="11" t="s">
        <v>2469</v>
      </c>
      <c r="E390" s="11" t="s">
        <v>546</v>
      </c>
      <c r="F390" s="21" t="s">
        <v>26</v>
      </c>
      <c r="G390" s="21" t="s">
        <v>2576</v>
      </c>
      <c r="H390" s="21" t="s">
        <v>28</v>
      </c>
      <c r="I390" s="11"/>
      <c r="J390" s="11"/>
      <c r="K390" s="11" t="s">
        <v>2577</v>
      </c>
      <c r="L390" s="11" t="s">
        <v>2578</v>
      </c>
      <c r="M390" s="13" t="s">
        <v>309</v>
      </c>
      <c r="N390" s="22" t="s">
        <v>2579</v>
      </c>
      <c r="O390" s="22" t="s">
        <v>8327</v>
      </c>
      <c r="P390" s="23" t="s">
        <v>8328</v>
      </c>
      <c r="Q390" s="22"/>
      <c r="R390" s="23">
        <v>91001</v>
      </c>
      <c r="S390" s="23" t="s">
        <v>2517</v>
      </c>
      <c r="T390" s="24">
        <v>38735</v>
      </c>
      <c r="U390" s="22">
        <v>7265</v>
      </c>
      <c r="V390" s="36"/>
      <c r="W390" s="37"/>
      <c r="X390" s="36"/>
      <c r="Y390" s="36"/>
      <c r="Z390" s="36"/>
      <c r="AA390" s="27"/>
      <c r="AB390" s="8"/>
      <c r="AC390" s="8"/>
      <c r="AD390" s="8"/>
      <c r="AE390" s="8"/>
      <c r="AF390" s="8"/>
      <c r="AG390" s="8"/>
    </row>
    <row r="391" spans="1:33" ht="12.75" hidden="1" customHeight="1" x14ac:dyDescent="0.2">
      <c r="A391" s="22">
        <v>7263</v>
      </c>
      <c r="B391" s="32" t="s">
        <v>2580</v>
      </c>
      <c r="C391" s="44">
        <v>691905004</v>
      </c>
      <c r="D391" s="11" t="s">
        <v>2469</v>
      </c>
      <c r="E391" s="11" t="s">
        <v>2484</v>
      </c>
      <c r="F391" s="21" t="s">
        <v>26</v>
      </c>
      <c r="G391" s="21" t="s">
        <v>2485</v>
      </c>
      <c r="H391" s="21" t="s">
        <v>28</v>
      </c>
      <c r="I391" s="11"/>
      <c r="J391" s="11"/>
      <c r="K391" s="11" t="s">
        <v>6054</v>
      </c>
      <c r="L391" s="11" t="s">
        <v>2581</v>
      </c>
      <c r="M391" s="13" t="s">
        <v>48</v>
      </c>
      <c r="N391" s="22" t="s">
        <v>2583</v>
      </c>
      <c r="O391" s="22" t="s">
        <v>2582</v>
      </c>
      <c r="P391" s="23"/>
      <c r="Q391" s="22"/>
      <c r="R391" s="23">
        <v>91001</v>
      </c>
      <c r="S391" s="23" t="s">
        <v>2488</v>
      </c>
      <c r="T391" s="24">
        <v>38735</v>
      </c>
      <c r="U391" s="22">
        <v>7263</v>
      </c>
      <c r="V391" s="12"/>
      <c r="W391" s="13"/>
      <c r="X391" s="12"/>
      <c r="Y391" s="12"/>
      <c r="Z391" s="12"/>
      <c r="AA391" s="11"/>
      <c r="AB391" s="8"/>
      <c r="AC391" s="8"/>
      <c r="AD391" s="8"/>
      <c r="AE391" s="8"/>
      <c r="AF391" s="8"/>
      <c r="AG391" s="8"/>
    </row>
    <row r="392" spans="1:33" ht="12.75" hidden="1" customHeight="1" x14ac:dyDescent="0.2">
      <c r="A392" s="22">
        <v>7312</v>
      </c>
      <c r="B392" s="32" t="s">
        <v>2584</v>
      </c>
      <c r="C392" s="44">
        <v>690736004</v>
      </c>
      <c r="D392" s="11" t="s">
        <v>2469</v>
      </c>
      <c r="E392" s="11" t="s">
        <v>2495</v>
      </c>
      <c r="F392" s="21" t="s">
        <v>1476</v>
      </c>
      <c r="G392" s="21" t="s">
        <v>2496</v>
      </c>
      <c r="H392" s="21" t="s">
        <v>28</v>
      </c>
      <c r="I392" s="11"/>
      <c r="J392" s="11"/>
      <c r="K392" s="11" t="s">
        <v>2585</v>
      </c>
      <c r="L392" s="11" t="s">
        <v>2587</v>
      </c>
      <c r="M392" s="13" t="s">
        <v>544</v>
      </c>
      <c r="N392" s="22" t="s">
        <v>4193</v>
      </c>
      <c r="O392" s="22" t="s">
        <v>2588</v>
      </c>
      <c r="P392" s="23" t="s">
        <v>2586</v>
      </c>
      <c r="Q392" s="22"/>
      <c r="R392" s="23">
        <v>91001</v>
      </c>
      <c r="S392" s="23" t="s">
        <v>2488</v>
      </c>
      <c r="T392" s="24">
        <v>38786</v>
      </c>
      <c r="U392" s="22">
        <v>7312</v>
      </c>
      <c r="V392" s="12"/>
      <c r="W392" s="13"/>
      <c r="X392" s="12"/>
      <c r="Y392" s="12"/>
      <c r="Z392" s="12"/>
      <c r="AA392" s="11"/>
      <c r="AB392" s="8"/>
      <c r="AC392" s="8"/>
      <c r="AD392" s="8"/>
      <c r="AE392" s="8"/>
      <c r="AF392" s="8"/>
      <c r="AG392" s="8"/>
    </row>
    <row r="393" spans="1:33" ht="12.75" hidden="1" customHeight="1" x14ac:dyDescent="0.2">
      <c r="A393" s="22">
        <v>7223</v>
      </c>
      <c r="B393" s="32" t="s">
        <v>2589</v>
      </c>
      <c r="C393" s="44">
        <v>690614006</v>
      </c>
      <c r="D393" s="11" t="s">
        <v>2469</v>
      </c>
      <c r="E393" s="11" t="s">
        <v>546</v>
      </c>
      <c r="F393" s="21" t="s">
        <v>26</v>
      </c>
      <c r="G393" s="21" t="s">
        <v>547</v>
      </c>
      <c r="H393" s="21" t="s">
        <v>28</v>
      </c>
      <c r="I393" s="11"/>
      <c r="J393" s="11"/>
      <c r="K393" s="11" t="s">
        <v>8329</v>
      </c>
      <c r="L393" s="11" t="s">
        <v>2590</v>
      </c>
      <c r="M393" s="13" t="s">
        <v>544</v>
      </c>
      <c r="N393" s="22" t="s">
        <v>2592</v>
      </c>
      <c r="O393" s="22" t="s">
        <v>2591</v>
      </c>
      <c r="P393" s="23"/>
      <c r="Q393" s="22"/>
      <c r="R393" s="23">
        <v>91001</v>
      </c>
      <c r="S393" s="23" t="s">
        <v>2488</v>
      </c>
      <c r="T393" s="24">
        <v>38687</v>
      </c>
      <c r="U393" s="22">
        <v>7223</v>
      </c>
      <c r="V393" s="36"/>
      <c r="W393" s="37"/>
      <c r="X393" s="36"/>
      <c r="Y393" s="36"/>
      <c r="Z393" s="36"/>
      <c r="AA393" s="27"/>
      <c r="AB393" s="8"/>
      <c r="AC393" s="8"/>
      <c r="AD393" s="8"/>
      <c r="AE393" s="8"/>
      <c r="AF393" s="8"/>
      <c r="AG393" s="8"/>
    </row>
    <row r="394" spans="1:33" ht="12.75" hidden="1" customHeight="1" x14ac:dyDescent="0.2">
      <c r="A394" s="22">
        <v>7133</v>
      </c>
      <c r="B394" s="32" t="s">
        <v>2593</v>
      </c>
      <c r="C394" s="44">
        <v>692304004</v>
      </c>
      <c r="D394" s="11" t="s">
        <v>2469</v>
      </c>
      <c r="E394" s="21" t="s">
        <v>2484</v>
      </c>
      <c r="F394" s="11" t="s">
        <v>26</v>
      </c>
      <c r="G394" s="21" t="s">
        <v>2485</v>
      </c>
      <c r="H394" s="21" t="s">
        <v>28</v>
      </c>
      <c r="I394" s="11"/>
      <c r="J394" s="11"/>
      <c r="K394" s="11" t="s">
        <v>5498</v>
      </c>
      <c r="L394" s="11" t="s">
        <v>2594</v>
      </c>
      <c r="M394" s="13" t="s">
        <v>5340</v>
      </c>
      <c r="N394" s="22" t="s">
        <v>988</v>
      </c>
      <c r="O394" s="54" t="s">
        <v>5499</v>
      </c>
      <c r="P394" s="40" t="s">
        <v>5500</v>
      </c>
      <c r="Q394" s="22"/>
      <c r="R394" s="22">
        <v>91001</v>
      </c>
      <c r="S394" s="23" t="s">
        <v>2488</v>
      </c>
      <c r="T394" s="24">
        <v>37970</v>
      </c>
      <c r="U394" s="22">
        <v>7133</v>
      </c>
      <c r="V394" s="12"/>
      <c r="W394" s="13"/>
      <c r="X394" s="12"/>
      <c r="Y394" s="12"/>
      <c r="Z394" s="12"/>
      <c r="AA394" s="11"/>
      <c r="AB394" s="8"/>
      <c r="AC394" s="8"/>
      <c r="AD394" s="8"/>
      <c r="AE394" s="8"/>
      <c r="AF394" s="8"/>
      <c r="AG394" s="8"/>
    </row>
    <row r="395" spans="1:33" ht="12.75" hidden="1" customHeight="1" x14ac:dyDescent="0.2">
      <c r="A395" s="22">
        <v>7240</v>
      </c>
      <c r="B395" s="32" t="s">
        <v>2595</v>
      </c>
      <c r="C395" s="44">
        <v>691204006</v>
      </c>
      <c r="D395" s="11" t="s">
        <v>2469</v>
      </c>
      <c r="E395" s="11" t="s">
        <v>2484</v>
      </c>
      <c r="F395" s="21" t="s">
        <v>26</v>
      </c>
      <c r="G395" s="21" t="s">
        <v>2485</v>
      </c>
      <c r="H395" s="21" t="s">
        <v>28</v>
      </c>
      <c r="I395" s="11"/>
      <c r="J395" s="11"/>
      <c r="K395" s="11" t="s">
        <v>2596</v>
      </c>
      <c r="L395" s="11" t="s">
        <v>2597</v>
      </c>
      <c r="M395" s="13" t="s">
        <v>5345</v>
      </c>
      <c r="N395" s="22" t="s">
        <v>2599</v>
      </c>
      <c r="O395" s="11" t="s">
        <v>2598</v>
      </c>
      <c r="P395" s="23"/>
      <c r="Q395" s="22"/>
      <c r="R395" s="23">
        <v>91001</v>
      </c>
      <c r="S395" s="23" t="s">
        <v>2488</v>
      </c>
      <c r="T395" s="24">
        <v>38714</v>
      </c>
      <c r="U395" s="22">
        <v>7240</v>
      </c>
      <c r="V395" s="12"/>
      <c r="W395" s="13"/>
      <c r="X395" s="12"/>
      <c r="Y395" s="12"/>
      <c r="Z395" s="12"/>
      <c r="AA395" s="11"/>
      <c r="AB395" s="8"/>
      <c r="AC395" s="8"/>
      <c r="AD395" s="8"/>
      <c r="AE395" s="8"/>
      <c r="AF395" s="8"/>
      <c r="AG395" s="8"/>
    </row>
    <row r="396" spans="1:33" ht="12.75" hidden="1" customHeight="1" x14ac:dyDescent="0.2">
      <c r="A396" s="22">
        <v>7228</v>
      </c>
      <c r="B396" s="32" t="s">
        <v>2600</v>
      </c>
      <c r="C396" s="44">
        <v>690509008</v>
      </c>
      <c r="D396" s="11" t="s">
        <v>2469</v>
      </c>
      <c r="E396" s="11" t="s">
        <v>546</v>
      </c>
      <c r="F396" s="11" t="s">
        <v>26</v>
      </c>
      <c r="G396" s="21" t="s">
        <v>547</v>
      </c>
      <c r="H396" s="21" t="s">
        <v>28</v>
      </c>
      <c r="I396" s="11"/>
      <c r="J396" s="11"/>
      <c r="K396" s="11" t="s">
        <v>8330</v>
      </c>
      <c r="L396" s="11" t="s">
        <v>2601</v>
      </c>
      <c r="M396" s="13" t="s">
        <v>544</v>
      </c>
      <c r="N396" s="22" t="s">
        <v>2602</v>
      </c>
      <c r="O396" s="22" t="s">
        <v>8331</v>
      </c>
      <c r="P396" s="40" t="s">
        <v>8332</v>
      </c>
      <c r="Q396" s="22"/>
      <c r="R396" s="23">
        <v>91001</v>
      </c>
      <c r="S396" s="23" t="s">
        <v>2488</v>
      </c>
      <c r="T396" s="24">
        <v>38700</v>
      </c>
      <c r="U396" s="22">
        <v>7228</v>
      </c>
      <c r="V396" s="12"/>
      <c r="W396" s="13"/>
      <c r="X396" s="12"/>
      <c r="Y396" s="12"/>
      <c r="Z396" s="12"/>
      <c r="AA396" s="11"/>
      <c r="AB396" s="8"/>
      <c r="AC396" s="8"/>
      <c r="AD396" s="8"/>
      <c r="AE396" s="8"/>
      <c r="AF396" s="8"/>
      <c r="AG396" s="8"/>
    </row>
    <row r="397" spans="1:33" ht="12.75" hidden="1" customHeight="1" x14ac:dyDescent="0.2">
      <c r="A397" s="22">
        <v>7226</v>
      </c>
      <c r="B397" s="32" t="s">
        <v>2603</v>
      </c>
      <c r="C397" s="44">
        <v>692550005</v>
      </c>
      <c r="D397" s="11" t="s">
        <v>2469</v>
      </c>
      <c r="E397" s="11" t="s">
        <v>546</v>
      </c>
      <c r="F397" s="21" t="s">
        <v>26</v>
      </c>
      <c r="G397" s="21" t="s">
        <v>547</v>
      </c>
      <c r="H397" s="21" t="s">
        <v>28</v>
      </c>
      <c r="I397" s="11"/>
      <c r="J397" s="11"/>
      <c r="K397" s="11" t="s">
        <v>8333</v>
      </c>
      <c r="L397" s="11" t="s">
        <v>2605</v>
      </c>
      <c r="M397" s="13" t="s">
        <v>47</v>
      </c>
      <c r="N397" s="22" t="s">
        <v>2609</v>
      </c>
      <c r="O397" s="22"/>
      <c r="P397" s="23" t="s">
        <v>2604</v>
      </c>
      <c r="Q397" s="22"/>
      <c r="R397" s="23">
        <v>91001</v>
      </c>
      <c r="S397" s="23" t="s">
        <v>2488</v>
      </c>
      <c r="T397" s="24">
        <v>38695</v>
      </c>
      <c r="U397" s="22">
        <v>7226</v>
      </c>
      <c r="V397" s="12"/>
      <c r="W397" s="13"/>
      <c r="X397" s="12"/>
      <c r="Y397" s="12"/>
      <c r="Z397" s="12"/>
      <c r="AA397" s="11"/>
      <c r="AB397" s="8"/>
      <c r="AC397" s="8"/>
      <c r="AD397" s="8"/>
      <c r="AE397" s="8"/>
      <c r="AF397" s="8"/>
      <c r="AG397" s="8"/>
    </row>
    <row r="398" spans="1:33" ht="12.75" hidden="1" customHeight="1" x14ac:dyDescent="0.2">
      <c r="A398" s="22">
        <v>7054</v>
      </c>
      <c r="B398" s="32" t="s">
        <v>2606</v>
      </c>
      <c r="C398" s="44">
        <v>692542002</v>
      </c>
      <c r="D398" s="11" t="s">
        <v>2469</v>
      </c>
      <c r="E398" s="11" t="s">
        <v>2484</v>
      </c>
      <c r="F398" s="21" t="s">
        <v>26</v>
      </c>
      <c r="G398" s="21" t="s">
        <v>2485</v>
      </c>
      <c r="H398" s="21" t="s">
        <v>28</v>
      </c>
      <c r="I398" s="11"/>
      <c r="J398" s="11"/>
      <c r="K398" s="11" t="s">
        <v>2607</v>
      </c>
      <c r="L398" s="11" t="s">
        <v>2608</v>
      </c>
      <c r="M398" s="13" t="s">
        <v>47</v>
      </c>
      <c r="N398" s="22" t="s">
        <v>1022</v>
      </c>
      <c r="O398" s="22" t="s">
        <v>5460</v>
      </c>
      <c r="P398" s="23" t="s">
        <v>5461</v>
      </c>
      <c r="Q398" s="22"/>
      <c r="R398" s="23">
        <v>91001</v>
      </c>
      <c r="S398" s="23" t="s">
        <v>2488</v>
      </c>
      <c r="T398" s="24">
        <v>37970</v>
      </c>
      <c r="U398" s="22">
        <v>7054</v>
      </c>
      <c r="V398" s="36"/>
      <c r="W398" s="37"/>
      <c r="X398" s="36"/>
      <c r="Y398" s="36"/>
      <c r="Z398" s="36"/>
      <c r="AA398" s="27"/>
      <c r="AB398" s="8"/>
      <c r="AC398" s="8"/>
      <c r="AD398" s="8"/>
      <c r="AE398" s="8"/>
      <c r="AF398" s="8"/>
      <c r="AG398" s="8"/>
    </row>
    <row r="399" spans="1:33" ht="12.75" hidden="1" customHeight="1" x14ac:dyDescent="0.2">
      <c r="A399" s="22">
        <v>7558</v>
      </c>
      <c r="B399" s="32" t="s">
        <v>2610</v>
      </c>
      <c r="C399" s="44" t="s">
        <v>6438</v>
      </c>
      <c r="D399" s="11" t="s">
        <v>2469</v>
      </c>
      <c r="E399" s="11" t="s">
        <v>546</v>
      </c>
      <c r="F399" s="21" t="s">
        <v>26</v>
      </c>
      <c r="G399" s="21" t="s">
        <v>547</v>
      </c>
      <c r="H399" s="21" t="s">
        <v>28</v>
      </c>
      <c r="I399" s="11"/>
      <c r="J399" s="11"/>
      <c r="K399" s="11" t="s">
        <v>8334</v>
      </c>
      <c r="L399" s="11" t="s">
        <v>2611</v>
      </c>
      <c r="M399" s="13" t="s">
        <v>5345</v>
      </c>
      <c r="N399" s="22" t="s">
        <v>1146</v>
      </c>
      <c r="O399" s="22" t="s">
        <v>2612</v>
      </c>
      <c r="P399" s="23"/>
      <c r="Q399" s="22"/>
      <c r="R399" s="23">
        <v>91001</v>
      </c>
      <c r="S399" s="23" t="s">
        <v>523</v>
      </c>
      <c r="T399" s="24">
        <v>42068</v>
      </c>
      <c r="U399" s="22">
        <v>7558</v>
      </c>
      <c r="V399" s="36"/>
      <c r="W399" s="37"/>
      <c r="X399" s="36"/>
      <c r="Y399" s="36"/>
      <c r="Z399" s="36"/>
      <c r="AA399" s="27"/>
      <c r="AB399" s="8"/>
      <c r="AC399" s="8"/>
      <c r="AD399" s="8"/>
      <c r="AE399" s="8"/>
      <c r="AF399" s="8"/>
      <c r="AG399" s="8"/>
    </row>
    <row r="400" spans="1:33" ht="12.75" hidden="1" customHeight="1" x14ac:dyDescent="0.2">
      <c r="A400" s="22">
        <v>7549</v>
      </c>
      <c r="B400" s="32" t="s">
        <v>8335</v>
      </c>
      <c r="C400" s="44">
        <v>690301008</v>
      </c>
      <c r="D400" s="11" t="s">
        <v>2469</v>
      </c>
      <c r="E400" s="11" t="s">
        <v>546</v>
      </c>
      <c r="F400" s="21" t="s">
        <v>26</v>
      </c>
      <c r="G400" s="21" t="s">
        <v>547</v>
      </c>
      <c r="H400" s="21" t="s">
        <v>28</v>
      </c>
      <c r="I400" s="11"/>
      <c r="J400" s="11"/>
      <c r="K400" s="11" t="s">
        <v>8336</v>
      </c>
      <c r="L400" s="11" t="s">
        <v>8337</v>
      </c>
      <c r="M400" s="13" t="s">
        <v>5341</v>
      </c>
      <c r="N400" s="22" t="s">
        <v>2615</v>
      </c>
      <c r="O400" s="22" t="s">
        <v>2614</v>
      </c>
      <c r="P400" s="23" t="s">
        <v>2613</v>
      </c>
      <c r="Q400" s="22"/>
      <c r="R400" s="23">
        <v>91001</v>
      </c>
      <c r="S400" s="23" t="s">
        <v>523</v>
      </c>
      <c r="T400" s="24">
        <v>42059</v>
      </c>
      <c r="U400" s="22">
        <v>7549</v>
      </c>
      <c r="V400" s="36"/>
      <c r="W400" s="37"/>
      <c r="X400" s="36"/>
      <c r="Y400" s="36"/>
      <c r="Z400" s="36"/>
      <c r="AA400" s="27"/>
      <c r="AB400" s="8"/>
      <c r="AC400" s="8"/>
      <c r="AD400" s="8"/>
      <c r="AE400" s="8"/>
      <c r="AF400" s="8"/>
      <c r="AG400" s="8"/>
    </row>
    <row r="401" spans="1:33" ht="12.75" hidden="1" customHeight="1" x14ac:dyDescent="0.2">
      <c r="A401" s="22">
        <v>7244</v>
      </c>
      <c r="B401" s="32" t="s">
        <v>8338</v>
      </c>
      <c r="C401" s="44">
        <v>690907003</v>
      </c>
      <c r="D401" s="11" t="s">
        <v>2469</v>
      </c>
      <c r="E401" s="11" t="s">
        <v>2484</v>
      </c>
      <c r="F401" s="21" t="s">
        <v>26</v>
      </c>
      <c r="G401" s="21" t="s">
        <v>2485</v>
      </c>
      <c r="H401" s="21" t="s">
        <v>28</v>
      </c>
      <c r="I401" s="11"/>
      <c r="J401" s="11"/>
      <c r="K401" s="11" t="s">
        <v>8339</v>
      </c>
      <c r="L401" s="11" t="s">
        <v>2616</v>
      </c>
      <c r="M401" s="13" t="s">
        <v>5344</v>
      </c>
      <c r="N401" s="22" t="s">
        <v>2617</v>
      </c>
      <c r="O401" s="22" t="s">
        <v>8340</v>
      </c>
      <c r="P401" s="40" t="s">
        <v>8341</v>
      </c>
      <c r="Q401" s="22"/>
      <c r="R401" s="23">
        <v>91001</v>
      </c>
      <c r="S401" s="23" t="s">
        <v>2488</v>
      </c>
      <c r="T401" s="24">
        <v>38722</v>
      </c>
      <c r="U401" s="22">
        <v>7244</v>
      </c>
      <c r="V401" s="12"/>
      <c r="W401" s="13"/>
      <c r="X401" s="12"/>
      <c r="Y401" s="12"/>
      <c r="Z401" s="12"/>
      <c r="AA401" s="11"/>
      <c r="AB401" s="8"/>
      <c r="AC401" s="8"/>
      <c r="AD401" s="8"/>
      <c r="AE401" s="8"/>
      <c r="AF401" s="8"/>
      <c r="AG401" s="8"/>
    </row>
    <row r="402" spans="1:33" ht="12.75" hidden="1" customHeight="1" x14ac:dyDescent="0.2">
      <c r="A402" s="22">
        <v>7491</v>
      </c>
      <c r="B402" s="32" t="s">
        <v>2623</v>
      </c>
      <c r="C402" s="44">
        <v>692647009</v>
      </c>
      <c r="D402" s="11" t="s">
        <v>2469</v>
      </c>
      <c r="E402" s="11" t="s">
        <v>546</v>
      </c>
      <c r="F402" s="21" t="s">
        <v>26</v>
      </c>
      <c r="G402" s="21" t="s">
        <v>547</v>
      </c>
      <c r="H402" s="21" t="s">
        <v>28</v>
      </c>
      <c r="I402" s="11"/>
      <c r="J402" s="11"/>
      <c r="K402" s="11" t="s">
        <v>2624</v>
      </c>
      <c r="L402" s="11" t="s">
        <v>2625</v>
      </c>
      <c r="M402" s="13" t="s">
        <v>309</v>
      </c>
      <c r="N402" s="22" t="s">
        <v>2627</v>
      </c>
      <c r="O402" s="22" t="s">
        <v>2626</v>
      </c>
      <c r="P402" s="23"/>
      <c r="Q402" s="22"/>
      <c r="R402" s="23">
        <v>91001</v>
      </c>
      <c r="S402" s="23" t="s">
        <v>523</v>
      </c>
      <c r="T402" s="24">
        <v>41596</v>
      </c>
      <c r="U402" s="22">
        <v>7491</v>
      </c>
      <c r="V402" s="12"/>
      <c r="W402" s="13"/>
      <c r="X402" s="12"/>
      <c r="Y402" s="12"/>
      <c r="Z402" s="12"/>
      <c r="AA402" s="11"/>
      <c r="AB402" s="8"/>
      <c r="AC402" s="8"/>
      <c r="AD402" s="8"/>
      <c r="AE402" s="8"/>
      <c r="AF402" s="8"/>
      <c r="AG402" s="8"/>
    </row>
    <row r="403" spans="1:33" ht="12.75" hidden="1" customHeight="1" x14ac:dyDescent="0.2">
      <c r="A403" s="22">
        <v>7299</v>
      </c>
      <c r="B403" s="32" t="s">
        <v>2629</v>
      </c>
      <c r="C403" s="44">
        <v>692404009</v>
      </c>
      <c r="D403" s="11" t="s">
        <v>2469</v>
      </c>
      <c r="E403" s="11" t="s">
        <v>2484</v>
      </c>
      <c r="F403" s="21" t="s">
        <v>26</v>
      </c>
      <c r="G403" s="21" t="s">
        <v>2485</v>
      </c>
      <c r="H403" s="21" t="s">
        <v>28</v>
      </c>
      <c r="I403" s="11"/>
      <c r="J403" s="11"/>
      <c r="K403" s="11" t="s">
        <v>2630</v>
      </c>
      <c r="L403" s="11" t="s">
        <v>2631</v>
      </c>
      <c r="M403" s="13" t="s">
        <v>5340</v>
      </c>
      <c r="N403" s="22" t="s">
        <v>2633</v>
      </c>
      <c r="O403" s="22" t="s">
        <v>2632</v>
      </c>
      <c r="P403" s="23"/>
      <c r="Q403" s="22"/>
      <c r="R403" s="23">
        <v>91001</v>
      </c>
      <c r="S403" s="23" t="s">
        <v>2634</v>
      </c>
      <c r="T403" s="24">
        <v>38737</v>
      </c>
      <c r="U403" s="22">
        <v>7299</v>
      </c>
      <c r="V403" s="12"/>
      <c r="W403" s="13"/>
      <c r="X403" s="12"/>
      <c r="Y403" s="12"/>
      <c r="Z403" s="12"/>
      <c r="AA403" s="11"/>
      <c r="AB403" s="8"/>
      <c r="AC403" s="8"/>
      <c r="AD403" s="8"/>
      <c r="AE403" s="8"/>
      <c r="AF403" s="8"/>
      <c r="AG403" s="8"/>
    </row>
    <row r="404" spans="1:33" ht="12.75" hidden="1" customHeight="1" x14ac:dyDescent="0.2">
      <c r="A404" s="22">
        <v>7251</v>
      </c>
      <c r="B404" s="32" t="s">
        <v>8342</v>
      </c>
      <c r="C404" s="44">
        <v>691409007</v>
      </c>
      <c r="D404" s="11" t="s">
        <v>2469</v>
      </c>
      <c r="E404" s="11" t="s">
        <v>2484</v>
      </c>
      <c r="F404" s="21" t="s">
        <v>26</v>
      </c>
      <c r="G404" s="21" t="s">
        <v>2485</v>
      </c>
      <c r="H404" s="21" t="s">
        <v>28</v>
      </c>
      <c r="I404" s="11"/>
      <c r="J404" s="11"/>
      <c r="K404" s="11" t="s">
        <v>8343</v>
      </c>
      <c r="L404" s="11" t="s">
        <v>5364</v>
      </c>
      <c r="M404" s="13" t="s">
        <v>5342</v>
      </c>
      <c r="N404" s="22" t="s">
        <v>2636</v>
      </c>
      <c r="O404" s="22" t="s">
        <v>2635</v>
      </c>
      <c r="P404" s="23"/>
      <c r="Q404" s="22"/>
      <c r="R404" s="23">
        <v>91001</v>
      </c>
      <c r="S404" s="23" t="s">
        <v>2637</v>
      </c>
      <c r="T404" s="24">
        <v>38723</v>
      </c>
      <c r="U404" s="22">
        <v>7251</v>
      </c>
      <c r="V404" s="36"/>
      <c r="W404" s="37"/>
      <c r="X404" s="36"/>
      <c r="Y404" s="36"/>
      <c r="Z404" s="36"/>
      <c r="AA404" s="27"/>
      <c r="AB404" s="8"/>
      <c r="AC404" s="8"/>
      <c r="AD404" s="8"/>
      <c r="AE404" s="8"/>
      <c r="AF404" s="8"/>
      <c r="AG404" s="8"/>
    </row>
    <row r="405" spans="1:33" ht="12.75" hidden="1" customHeight="1" x14ac:dyDescent="0.2">
      <c r="A405" s="22">
        <v>7425</v>
      </c>
      <c r="B405" s="32" t="s">
        <v>8344</v>
      </c>
      <c r="C405" s="44">
        <v>692665007</v>
      </c>
      <c r="D405" s="11" t="s">
        <v>2469</v>
      </c>
      <c r="E405" s="11" t="s">
        <v>546</v>
      </c>
      <c r="F405" s="21" t="s">
        <v>26</v>
      </c>
      <c r="G405" s="21" t="s">
        <v>547</v>
      </c>
      <c r="H405" s="21" t="s">
        <v>28</v>
      </c>
      <c r="I405" s="11"/>
      <c r="J405" s="11"/>
      <c r="K405" s="11" t="s">
        <v>8345</v>
      </c>
      <c r="L405" s="11" t="s">
        <v>5365</v>
      </c>
      <c r="M405" s="13" t="s">
        <v>5342</v>
      </c>
      <c r="N405" s="22" t="s">
        <v>2638</v>
      </c>
      <c r="O405" s="22" t="s">
        <v>5458</v>
      </c>
      <c r="P405" s="40" t="s">
        <v>5459</v>
      </c>
      <c r="Q405" s="22"/>
      <c r="R405" s="23">
        <v>91001</v>
      </c>
      <c r="S405" s="23" t="s">
        <v>2488</v>
      </c>
      <c r="T405" s="24">
        <v>40249</v>
      </c>
      <c r="U405" s="22">
        <v>7425</v>
      </c>
      <c r="V405" s="36"/>
      <c r="W405" s="37"/>
      <c r="X405" s="36"/>
      <c r="Y405" s="36"/>
      <c r="Z405" s="36"/>
      <c r="AA405" s="27"/>
      <c r="AB405" s="8"/>
      <c r="AC405" s="8"/>
      <c r="AD405" s="8"/>
      <c r="AE405" s="8"/>
      <c r="AF405" s="8"/>
      <c r="AG405" s="8"/>
    </row>
    <row r="406" spans="1:33" ht="12.75" hidden="1" customHeight="1" x14ac:dyDescent="0.2">
      <c r="A406" s="22">
        <v>7112</v>
      </c>
      <c r="B406" s="32" t="s">
        <v>2639</v>
      </c>
      <c r="C406" s="44">
        <v>690903008</v>
      </c>
      <c r="D406" s="11" t="s">
        <v>2469</v>
      </c>
      <c r="E406" s="11" t="s">
        <v>2484</v>
      </c>
      <c r="F406" s="21" t="s">
        <v>26</v>
      </c>
      <c r="G406" s="21" t="s">
        <v>2485</v>
      </c>
      <c r="H406" s="21" t="s">
        <v>28</v>
      </c>
      <c r="I406" s="11"/>
      <c r="J406" s="11"/>
      <c r="K406" s="11" t="s">
        <v>2640</v>
      </c>
      <c r="L406" s="11" t="s">
        <v>2641</v>
      </c>
      <c r="M406" s="13" t="s">
        <v>5344</v>
      </c>
      <c r="N406" s="22" t="s">
        <v>2642</v>
      </c>
      <c r="O406" s="22" t="s">
        <v>5338</v>
      </c>
      <c r="P406" s="23" t="s">
        <v>5339</v>
      </c>
      <c r="Q406" s="22"/>
      <c r="R406" s="23">
        <v>91001</v>
      </c>
      <c r="S406" s="23" t="s">
        <v>2517</v>
      </c>
      <c r="T406" s="24">
        <v>37970</v>
      </c>
      <c r="U406" s="22">
        <v>7112</v>
      </c>
      <c r="V406" s="12"/>
      <c r="W406" s="13"/>
      <c r="X406" s="12"/>
      <c r="Y406" s="12"/>
      <c r="Z406" s="12"/>
      <c r="AA406" s="11"/>
      <c r="AB406" s="8"/>
      <c r="AC406" s="8"/>
      <c r="AD406" s="8"/>
      <c r="AE406" s="8"/>
      <c r="AF406" s="8"/>
      <c r="AG406" s="8"/>
    </row>
    <row r="407" spans="1:33" ht="12.75" hidden="1" customHeight="1" x14ac:dyDescent="0.2">
      <c r="A407" s="22">
        <v>7615</v>
      </c>
      <c r="B407" s="32" t="s">
        <v>2643</v>
      </c>
      <c r="C407" s="44" t="s">
        <v>6439</v>
      </c>
      <c r="D407" s="11" t="s">
        <v>2469</v>
      </c>
      <c r="E407" s="11" t="s">
        <v>2484</v>
      </c>
      <c r="F407" s="21" t="s">
        <v>26</v>
      </c>
      <c r="G407" s="21" t="s">
        <v>2485</v>
      </c>
      <c r="H407" s="21" t="s">
        <v>28</v>
      </c>
      <c r="I407" s="11"/>
      <c r="J407" s="11"/>
      <c r="K407" s="11" t="s">
        <v>2644</v>
      </c>
      <c r="L407" s="11" t="s">
        <v>2645</v>
      </c>
      <c r="M407" s="13" t="s">
        <v>48</v>
      </c>
      <c r="N407" s="22" t="s">
        <v>2646</v>
      </c>
      <c r="O407" s="22"/>
      <c r="P407" s="23" t="s">
        <v>2647</v>
      </c>
      <c r="Q407" s="22"/>
      <c r="R407" s="23">
        <v>91001</v>
      </c>
      <c r="S407" s="23" t="s">
        <v>2488</v>
      </c>
      <c r="T407" s="24">
        <v>42615</v>
      </c>
      <c r="U407" s="22">
        <v>7615</v>
      </c>
      <c r="V407" s="36"/>
      <c r="W407" s="37"/>
      <c r="X407" s="36"/>
      <c r="Y407" s="36"/>
      <c r="Z407" s="36"/>
      <c r="AA407" s="27"/>
      <c r="AB407" s="8"/>
      <c r="AC407" s="8"/>
      <c r="AD407" s="8"/>
      <c r="AE407" s="8"/>
      <c r="AF407" s="8"/>
      <c r="AG407" s="8"/>
    </row>
    <row r="408" spans="1:33" ht="12.75" hidden="1" customHeight="1" x14ac:dyDescent="0.2">
      <c r="A408" s="22">
        <v>7181</v>
      </c>
      <c r="B408" s="32" t="s">
        <v>2648</v>
      </c>
      <c r="C408" s="44">
        <v>692402006</v>
      </c>
      <c r="D408" s="11" t="s">
        <v>2469</v>
      </c>
      <c r="E408" s="11" t="s">
        <v>2484</v>
      </c>
      <c r="F408" s="21" t="s">
        <v>26</v>
      </c>
      <c r="G408" s="21" t="s">
        <v>2485</v>
      </c>
      <c r="H408" s="21" t="s">
        <v>28</v>
      </c>
      <c r="I408" s="11"/>
      <c r="J408" s="11"/>
      <c r="K408" s="11" t="s">
        <v>2649</v>
      </c>
      <c r="L408" s="11" t="s">
        <v>2650</v>
      </c>
      <c r="M408" s="13" t="s">
        <v>773</v>
      </c>
      <c r="N408" s="22" t="s">
        <v>2651</v>
      </c>
      <c r="O408" s="22"/>
      <c r="P408" s="23"/>
      <c r="Q408" s="22"/>
      <c r="R408" s="23">
        <v>91001</v>
      </c>
      <c r="S408" s="23" t="s">
        <v>2500</v>
      </c>
      <c r="T408" s="24">
        <v>38572</v>
      </c>
      <c r="U408" s="22">
        <v>7181</v>
      </c>
      <c r="V408" s="12"/>
      <c r="W408" s="13"/>
      <c r="X408" s="12"/>
      <c r="Y408" s="12"/>
      <c r="Z408" s="12"/>
      <c r="AA408" s="11"/>
      <c r="AB408" s="8"/>
      <c r="AC408" s="8"/>
      <c r="AD408" s="8"/>
      <c r="AE408" s="8"/>
      <c r="AF408" s="8"/>
      <c r="AG408" s="8"/>
    </row>
    <row r="409" spans="1:33" ht="12.75" hidden="1" customHeight="1" x14ac:dyDescent="0.2">
      <c r="A409" s="22">
        <v>7277</v>
      </c>
      <c r="B409" s="32" t="s">
        <v>2652</v>
      </c>
      <c r="C409" s="44">
        <v>691404005</v>
      </c>
      <c r="D409" s="11" t="s">
        <v>2469</v>
      </c>
      <c r="E409" s="11" t="s">
        <v>2484</v>
      </c>
      <c r="F409" s="21" t="s">
        <v>26</v>
      </c>
      <c r="G409" s="21" t="s">
        <v>2485</v>
      </c>
      <c r="H409" s="21" t="s">
        <v>28</v>
      </c>
      <c r="I409" s="11"/>
      <c r="J409" s="11"/>
      <c r="K409" s="11" t="s">
        <v>2653</v>
      </c>
      <c r="L409" s="11" t="s">
        <v>5387</v>
      </c>
      <c r="M409" s="13" t="s">
        <v>5342</v>
      </c>
      <c r="N409" s="22" t="s">
        <v>2655</v>
      </c>
      <c r="O409" s="22" t="s">
        <v>2654</v>
      </c>
      <c r="P409" s="23"/>
      <c r="Q409" s="22"/>
      <c r="R409" s="23">
        <v>91001</v>
      </c>
      <c r="S409" s="23" t="s">
        <v>2488</v>
      </c>
      <c r="T409" s="24">
        <v>38736</v>
      </c>
      <c r="U409" s="22">
        <v>7277</v>
      </c>
      <c r="V409" s="12"/>
      <c r="W409" s="13"/>
      <c r="X409" s="12"/>
      <c r="Y409" s="12"/>
      <c r="Z409" s="12"/>
      <c r="AA409" s="11"/>
      <c r="AB409" s="8"/>
      <c r="AC409" s="8"/>
      <c r="AD409" s="8"/>
      <c r="AE409" s="8"/>
      <c r="AF409" s="8"/>
      <c r="AG409" s="8"/>
    </row>
    <row r="410" spans="1:33" ht="12.75" hidden="1" customHeight="1" x14ac:dyDescent="0.2">
      <c r="A410" s="22">
        <v>7500</v>
      </c>
      <c r="B410" s="32" t="s">
        <v>2656</v>
      </c>
      <c r="C410" s="44">
        <v>692545001</v>
      </c>
      <c r="D410" s="11" t="s">
        <v>2469</v>
      </c>
      <c r="E410" s="11" t="s">
        <v>2495</v>
      </c>
      <c r="F410" s="21" t="s">
        <v>2657</v>
      </c>
      <c r="G410" s="21" t="s">
        <v>2496</v>
      </c>
      <c r="H410" s="21" t="s">
        <v>28</v>
      </c>
      <c r="I410" s="11"/>
      <c r="J410" s="11"/>
      <c r="K410" s="11" t="s">
        <v>8346</v>
      </c>
      <c r="L410" s="11" t="s">
        <v>2658</v>
      </c>
      <c r="M410" s="22" t="s">
        <v>773</v>
      </c>
      <c r="N410" s="13" t="s">
        <v>2659</v>
      </c>
      <c r="O410" s="22" t="s">
        <v>8347</v>
      </c>
      <c r="P410" s="23" t="s">
        <v>8348</v>
      </c>
      <c r="Q410" s="22"/>
      <c r="R410" s="23">
        <v>91001</v>
      </c>
      <c r="S410" s="23" t="s">
        <v>523</v>
      </c>
      <c r="T410" s="24">
        <v>41793</v>
      </c>
      <c r="U410" s="22">
        <v>7500</v>
      </c>
      <c r="V410" s="36"/>
      <c r="W410" s="37"/>
      <c r="X410" s="36"/>
      <c r="Y410" s="36"/>
      <c r="Z410" s="36"/>
      <c r="AA410" s="27"/>
      <c r="AB410" s="8"/>
      <c r="AC410" s="8"/>
      <c r="AD410" s="8"/>
      <c r="AE410" s="8"/>
      <c r="AF410" s="8"/>
      <c r="AG410" s="8"/>
    </row>
    <row r="411" spans="1:33" ht="12.75" hidden="1" customHeight="1" x14ac:dyDescent="0.2">
      <c r="A411" s="22">
        <v>7162</v>
      </c>
      <c r="B411" s="32" t="s">
        <v>2660</v>
      </c>
      <c r="C411" s="44" t="s">
        <v>6440</v>
      </c>
      <c r="D411" s="11" t="s">
        <v>2469</v>
      </c>
      <c r="E411" s="11" t="s">
        <v>2484</v>
      </c>
      <c r="F411" s="21" t="s">
        <v>26</v>
      </c>
      <c r="G411" s="21" t="s">
        <v>2485</v>
      </c>
      <c r="H411" s="21" t="s">
        <v>28</v>
      </c>
      <c r="I411" s="11"/>
      <c r="J411" s="11"/>
      <c r="K411" s="11" t="s">
        <v>8349</v>
      </c>
      <c r="L411" s="11" t="s">
        <v>2661</v>
      </c>
      <c r="M411" s="11" t="s">
        <v>5344</v>
      </c>
      <c r="N411" s="22" t="s">
        <v>2663</v>
      </c>
      <c r="O411" s="22" t="s">
        <v>5438</v>
      </c>
      <c r="P411" s="23" t="s">
        <v>2662</v>
      </c>
      <c r="Q411" s="22"/>
      <c r="R411" s="23">
        <v>91001</v>
      </c>
      <c r="S411" s="23" t="s">
        <v>2488</v>
      </c>
      <c r="T411" s="24">
        <v>38443</v>
      </c>
      <c r="U411" s="22">
        <v>7162</v>
      </c>
      <c r="V411" s="12"/>
      <c r="W411" s="13"/>
      <c r="X411" s="12"/>
      <c r="Y411" s="12"/>
      <c r="Z411" s="12"/>
      <c r="AA411" s="11"/>
      <c r="AB411" s="8"/>
      <c r="AC411" s="8"/>
      <c r="AD411" s="8"/>
      <c r="AE411" s="8"/>
      <c r="AF411" s="8"/>
      <c r="AG411" s="8"/>
    </row>
    <row r="412" spans="1:33" ht="12.75" hidden="1" customHeight="1" x14ac:dyDescent="0.2">
      <c r="A412" s="22">
        <v>7259</v>
      </c>
      <c r="B412" s="32" t="s">
        <v>2664</v>
      </c>
      <c r="C412" s="44">
        <v>691502007</v>
      </c>
      <c r="D412" s="11" t="s">
        <v>2469</v>
      </c>
      <c r="E412" s="11" t="s">
        <v>2495</v>
      </c>
      <c r="F412" s="21" t="s">
        <v>1476</v>
      </c>
      <c r="G412" s="21" t="s">
        <v>2496</v>
      </c>
      <c r="H412" s="21"/>
      <c r="I412" s="11"/>
      <c r="J412" s="11"/>
      <c r="K412" s="11" t="s">
        <v>2665</v>
      </c>
      <c r="L412" s="11" t="s">
        <v>5366</v>
      </c>
      <c r="M412" s="13" t="s">
        <v>5342</v>
      </c>
      <c r="N412" s="22" t="s">
        <v>2666</v>
      </c>
      <c r="O412" s="22"/>
      <c r="P412" s="23"/>
      <c r="Q412" s="22"/>
      <c r="R412" s="23">
        <v>91001</v>
      </c>
      <c r="S412" s="23" t="s">
        <v>2634</v>
      </c>
      <c r="T412" s="24">
        <v>38734</v>
      </c>
      <c r="U412" s="22">
        <v>7259</v>
      </c>
      <c r="V412" s="12"/>
      <c r="W412" s="13"/>
      <c r="X412" s="12"/>
      <c r="Y412" s="12"/>
      <c r="Z412" s="12"/>
      <c r="AA412" s="11"/>
      <c r="AB412" s="8"/>
      <c r="AC412" s="8"/>
      <c r="AD412" s="8"/>
      <c r="AE412" s="8"/>
      <c r="AF412" s="8"/>
      <c r="AG412" s="8"/>
    </row>
    <row r="413" spans="1:33" ht="12.75" hidden="1" customHeight="1" x14ac:dyDescent="0.2">
      <c r="A413" s="22">
        <v>7538</v>
      </c>
      <c r="B413" s="32" t="s">
        <v>2667</v>
      </c>
      <c r="C413" s="44">
        <v>691411001</v>
      </c>
      <c r="D413" s="11" t="s">
        <v>2469</v>
      </c>
      <c r="E413" s="11" t="s">
        <v>546</v>
      </c>
      <c r="F413" s="21" t="s">
        <v>26</v>
      </c>
      <c r="G413" s="21" t="s">
        <v>547</v>
      </c>
      <c r="H413" s="21" t="s">
        <v>28</v>
      </c>
      <c r="I413" s="11"/>
      <c r="J413" s="11"/>
      <c r="K413" s="11" t="s">
        <v>2668</v>
      </c>
      <c r="L413" s="11" t="s">
        <v>5367</v>
      </c>
      <c r="M413" s="13" t="s">
        <v>5342</v>
      </c>
      <c r="N413" s="22" t="s">
        <v>2670</v>
      </c>
      <c r="O413" s="22" t="s">
        <v>2669</v>
      </c>
      <c r="P413" s="23"/>
      <c r="Q413" s="22"/>
      <c r="R413" s="23">
        <v>91001</v>
      </c>
      <c r="S413" s="23" t="s">
        <v>523</v>
      </c>
      <c r="T413" s="24">
        <v>42053</v>
      </c>
      <c r="U413" s="22">
        <v>7538</v>
      </c>
      <c r="V413" s="36"/>
      <c r="W413" s="37"/>
      <c r="X413" s="36"/>
      <c r="Y413" s="36"/>
      <c r="Z413" s="36"/>
      <c r="AA413" s="27"/>
      <c r="AB413" s="8"/>
      <c r="AC413" s="8"/>
      <c r="AD413" s="8"/>
      <c r="AE413" s="8"/>
      <c r="AF413" s="8"/>
      <c r="AG413" s="8"/>
    </row>
    <row r="414" spans="1:33" ht="12.75" hidden="1" customHeight="1" x14ac:dyDescent="0.2">
      <c r="A414" s="22">
        <v>7248</v>
      </c>
      <c r="B414" s="32" t="s">
        <v>2671</v>
      </c>
      <c r="C414" s="44">
        <v>690715007</v>
      </c>
      <c r="D414" s="11" t="s">
        <v>2469</v>
      </c>
      <c r="E414" s="11" t="s">
        <v>2484</v>
      </c>
      <c r="F414" s="21" t="s">
        <v>26</v>
      </c>
      <c r="G414" s="21" t="s">
        <v>2485</v>
      </c>
      <c r="H414" s="21" t="s">
        <v>28</v>
      </c>
      <c r="I414" s="11"/>
      <c r="J414" s="11"/>
      <c r="K414" s="11" t="s">
        <v>8350</v>
      </c>
      <c r="L414" s="11" t="s">
        <v>2672</v>
      </c>
      <c r="M414" s="13" t="s">
        <v>47</v>
      </c>
      <c r="N414" s="22" t="s">
        <v>998</v>
      </c>
      <c r="O414" s="22" t="s">
        <v>2673</v>
      </c>
      <c r="P414" s="40" t="s">
        <v>8351</v>
      </c>
      <c r="Q414" s="22"/>
      <c r="R414" s="23">
        <v>91001</v>
      </c>
      <c r="S414" s="23" t="s">
        <v>2488</v>
      </c>
      <c r="T414" s="24">
        <v>38722</v>
      </c>
      <c r="U414" s="22">
        <v>7248</v>
      </c>
      <c r="V414" s="36"/>
      <c r="W414" s="37"/>
      <c r="X414" s="36"/>
      <c r="Y414" s="36"/>
      <c r="Z414" s="36"/>
      <c r="AA414" s="27"/>
      <c r="AB414" s="8"/>
      <c r="AC414" s="8"/>
      <c r="AD414" s="8"/>
      <c r="AE414" s="8"/>
      <c r="AF414" s="8"/>
      <c r="AG414" s="8"/>
    </row>
    <row r="415" spans="1:33" ht="12.75" hidden="1" customHeight="1" x14ac:dyDescent="0.2">
      <c r="A415" s="22">
        <v>7233</v>
      </c>
      <c r="B415" s="32" t="s">
        <v>2674</v>
      </c>
      <c r="C415" s="44" t="s">
        <v>6441</v>
      </c>
      <c r="D415" s="11" t="s">
        <v>2469</v>
      </c>
      <c r="E415" s="11" t="s">
        <v>546</v>
      </c>
      <c r="F415" s="21" t="s">
        <v>26</v>
      </c>
      <c r="G415" s="21" t="s">
        <v>547</v>
      </c>
      <c r="H415" s="21" t="s">
        <v>28</v>
      </c>
      <c r="I415" s="11"/>
      <c r="J415" s="11"/>
      <c r="K415" s="11" t="s">
        <v>2675</v>
      </c>
      <c r="L415" s="11" t="s">
        <v>2677</v>
      </c>
      <c r="M415" s="11" t="s">
        <v>48</v>
      </c>
      <c r="N415" s="11" t="s">
        <v>2679</v>
      </c>
      <c r="O415" s="11" t="s">
        <v>2678</v>
      </c>
      <c r="P415" s="23" t="s">
        <v>2676</v>
      </c>
      <c r="Q415" s="22"/>
      <c r="R415" s="23">
        <v>91001</v>
      </c>
      <c r="S415" s="23" t="s">
        <v>2517</v>
      </c>
      <c r="T415" s="24">
        <v>38705</v>
      </c>
      <c r="U415" s="22">
        <v>7233</v>
      </c>
      <c r="V415" s="36"/>
      <c r="W415" s="37"/>
      <c r="X415" s="36"/>
      <c r="Y415" s="36"/>
      <c r="Z415" s="36"/>
      <c r="AA415" s="27"/>
      <c r="AB415" s="8"/>
      <c r="AC415" s="8"/>
      <c r="AD415" s="8"/>
      <c r="AE415" s="8"/>
      <c r="AF415" s="8"/>
      <c r="AG415" s="8"/>
    </row>
    <row r="416" spans="1:33" ht="12.75" hidden="1" customHeight="1" x14ac:dyDescent="0.2">
      <c r="A416" s="22">
        <v>7476</v>
      </c>
      <c r="B416" s="32" t="s">
        <v>2680</v>
      </c>
      <c r="C416" s="44">
        <v>690411008</v>
      </c>
      <c r="D416" s="11" t="s">
        <v>2469</v>
      </c>
      <c r="E416" s="11" t="s">
        <v>2484</v>
      </c>
      <c r="F416" s="21" t="s">
        <v>26</v>
      </c>
      <c r="G416" s="21" t="s">
        <v>2485</v>
      </c>
      <c r="H416" s="21" t="s">
        <v>28</v>
      </c>
      <c r="I416" s="11"/>
      <c r="J416" s="11"/>
      <c r="K416" s="11" t="s">
        <v>8352</v>
      </c>
      <c r="L416" s="11" t="s">
        <v>2682</v>
      </c>
      <c r="M416" s="13" t="s">
        <v>5343</v>
      </c>
      <c r="N416" s="22" t="s">
        <v>2684</v>
      </c>
      <c r="O416" s="22" t="s">
        <v>2683</v>
      </c>
      <c r="P416" s="23"/>
      <c r="Q416" s="22"/>
      <c r="R416" s="23">
        <v>91001</v>
      </c>
      <c r="S416" s="23" t="s">
        <v>2500</v>
      </c>
      <c r="T416" s="24">
        <v>41394</v>
      </c>
      <c r="U416" s="22">
        <v>7476</v>
      </c>
      <c r="V416" s="12"/>
      <c r="W416" s="13"/>
      <c r="X416" s="12"/>
      <c r="Y416" s="12"/>
      <c r="Z416" s="12"/>
      <c r="AA416" s="41" t="s">
        <v>7250</v>
      </c>
      <c r="AB416" s="8"/>
      <c r="AC416" s="8"/>
      <c r="AD416" s="8"/>
      <c r="AE416" s="8"/>
      <c r="AF416" s="8"/>
      <c r="AG416" s="8" t="s">
        <v>7303</v>
      </c>
    </row>
    <row r="417" spans="1:33" ht="12.75" hidden="1" customHeight="1" x14ac:dyDescent="0.2">
      <c r="A417" s="22">
        <v>7285</v>
      </c>
      <c r="B417" s="32" t="s">
        <v>8353</v>
      </c>
      <c r="C417" s="44" t="s">
        <v>6442</v>
      </c>
      <c r="D417" s="11" t="s">
        <v>2469</v>
      </c>
      <c r="E417" s="11" t="s">
        <v>2484</v>
      </c>
      <c r="F417" s="21" t="s">
        <v>26</v>
      </c>
      <c r="G417" s="21" t="s">
        <v>2485</v>
      </c>
      <c r="H417" s="21" t="s">
        <v>28</v>
      </c>
      <c r="I417" s="11"/>
      <c r="J417" s="11"/>
      <c r="K417" s="11" t="s">
        <v>2685</v>
      </c>
      <c r="L417" s="11" t="s">
        <v>2687</v>
      </c>
      <c r="M417" s="13" t="s">
        <v>309</v>
      </c>
      <c r="N417" s="22" t="s">
        <v>961</v>
      </c>
      <c r="O417" s="22" t="s">
        <v>2686</v>
      </c>
      <c r="P417" s="23"/>
      <c r="Q417" s="22"/>
      <c r="R417" s="23">
        <v>91001</v>
      </c>
      <c r="S417" s="23" t="s">
        <v>2488</v>
      </c>
      <c r="T417" s="24">
        <v>38737</v>
      </c>
      <c r="U417" s="22">
        <v>7285</v>
      </c>
      <c r="V417" s="36"/>
      <c r="W417" s="37"/>
      <c r="X417" s="36"/>
      <c r="Y417" s="36"/>
      <c r="Z417" s="36"/>
      <c r="AA417" s="27"/>
      <c r="AB417" s="8"/>
      <c r="AC417" s="8"/>
      <c r="AD417" s="8"/>
      <c r="AE417" s="8"/>
      <c r="AF417" s="8"/>
      <c r="AG417" s="8"/>
    </row>
    <row r="418" spans="1:33" ht="12.75" hidden="1" customHeight="1" x14ac:dyDescent="0.2">
      <c r="A418" s="22">
        <v>7544</v>
      </c>
      <c r="B418" s="32" t="s">
        <v>8354</v>
      </c>
      <c r="C418" s="44">
        <v>735686003</v>
      </c>
      <c r="D418" s="11" t="s">
        <v>2469</v>
      </c>
      <c r="E418" s="11" t="s">
        <v>546</v>
      </c>
      <c r="F418" s="21" t="s">
        <v>26</v>
      </c>
      <c r="G418" s="21" t="s">
        <v>547</v>
      </c>
      <c r="H418" s="21" t="s">
        <v>28</v>
      </c>
      <c r="I418" s="11"/>
      <c r="J418" s="11"/>
      <c r="K418" s="11" t="s">
        <v>8355</v>
      </c>
      <c r="L418" s="11" t="s">
        <v>2689</v>
      </c>
      <c r="M418" s="13" t="s">
        <v>544</v>
      </c>
      <c r="N418" s="22" t="s">
        <v>2690</v>
      </c>
      <c r="O418" s="22" t="s">
        <v>2688</v>
      </c>
      <c r="P418" s="23" t="s">
        <v>8356</v>
      </c>
      <c r="Q418" s="22"/>
      <c r="R418" s="23">
        <v>91001</v>
      </c>
      <c r="S418" s="23" t="s">
        <v>523</v>
      </c>
      <c r="T418" s="24">
        <v>42059</v>
      </c>
      <c r="U418" s="22">
        <v>7544</v>
      </c>
      <c r="V418" s="36"/>
      <c r="W418" s="37"/>
      <c r="X418" s="36"/>
      <c r="Y418" s="36"/>
      <c r="Z418" s="36"/>
      <c r="AA418" s="27"/>
      <c r="AB418" s="8"/>
      <c r="AC418" s="8"/>
      <c r="AD418" s="8"/>
      <c r="AE418" s="8"/>
      <c r="AF418" s="8"/>
      <c r="AG418" s="8"/>
    </row>
    <row r="419" spans="1:33" ht="12.75" hidden="1" customHeight="1" x14ac:dyDescent="0.2">
      <c r="A419" s="22">
        <v>6876</v>
      </c>
      <c r="B419" s="32" t="s">
        <v>8357</v>
      </c>
      <c r="C419" s="44">
        <v>691201007</v>
      </c>
      <c r="D419" s="11" t="s">
        <v>2469</v>
      </c>
      <c r="E419" s="11" t="s">
        <v>2484</v>
      </c>
      <c r="F419" s="21" t="s">
        <v>26</v>
      </c>
      <c r="G419" s="21" t="s">
        <v>2485</v>
      </c>
      <c r="H419" s="21" t="s">
        <v>28</v>
      </c>
      <c r="I419" s="11"/>
      <c r="J419" s="11"/>
      <c r="K419" s="11" t="s">
        <v>2691</v>
      </c>
      <c r="L419" s="11" t="s">
        <v>2692</v>
      </c>
      <c r="M419" s="13" t="s">
        <v>5345</v>
      </c>
      <c r="N419" s="22" t="s">
        <v>2693</v>
      </c>
      <c r="O419" s="22"/>
      <c r="P419" s="23"/>
      <c r="Q419" s="22"/>
      <c r="R419" s="23">
        <v>91001</v>
      </c>
      <c r="S419" s="23" t="s">
        <v>2694</v>
      </c>
      <c r="T419" s="24">
        <v>37970</v>
      </c>
      <c r="U419" s="22">
        <v>6876</v>
      </c>
      <c r="V419" s="12"/>
      <c r="W419" s="13"/>
      <c r="X419" s="12"/>
      <c r="Y419" s="12"/>
      <c r="Z419" s="12"/>
      <c r="AA419" s="11"/>
      <c r="AB419" s="8"/>
      <c r="AC419" s="8"/>
      <c r="AD419" s="8"/>
      <c r="AE419" s="8"/>
      <c r="AF419" s="8"/>
      <c r="AG419" s="8"/>
    </row>
    <row r="420" spans="1:33" ht="12.75" hidden="1" customHeight="1" x14ac:dyDescent="0.2">
      <c r="A420" s="22">
        <v>7295</v>
      </c>
      <c r="B420" s="32" t="s">
        <v>2695</v>
      </c>
      <c r="C420" s="44">
        <v>691606007</v>
      </c>
      <c r="D420" s="11" t="s">
        <v>2469</v>
      </c>
      <c r="E420" s="11" t="s">
        <v>2484</v>
      </c>
      <c r="F420" s="21" t="s">
        <v>26</v>
      </c>
      <c r="G420" s="21" t="s">
        <v>2485</v>
      </c>
      <c r="H420" s="21" t="s">
        <v>28</v>
      </c>
      <c r="I420" s="11"/>
      <c r="J420" s="11"/>
      <c r="K420" s="11" t="s">
        <v>8358</v>
      </c>
      <c r="L420" s="11" t="s">
        <v>2697</v>
      </c>
      <c r="M420" s="13" t="s">
        <v>309</v>
      </c>
      <c r="N420" s="22" t="s">
        <v>2699</v>
      </c>
      <c r="O420" s="22" t="s">
        <v>2698</v>
      </c>
      <c r="P420" s="23" t="s">
        <v>2696</v>
      </c>
      <c r="Q420" s="22"/>
      <c r="R420" s="23">
        <v>91001</v>
      </c>
      <c r="S420" s="23" t="s">
        <v>2488</v>
      </c>
      <c r="T420" s="24">
        <v>38751</v>
      </c>
      <c r="U420" s="22">
        <v>7295</v>
      </c>
      <c r="V420" s="36"/>
      <c r="W420" s="37"/>
      <c r="X420" s="36"/>
      <c r="Y420" s="36"/>
      <c r="Z420" s="36"/>
      <c r="AA420" s="27"/>
      <c r="AB420" s="8"/>
      <c r="AC420" s="8"/>
      <c r="AD420" s="8"/>
      <c r="AE420" s="8"/>
      <c r="AF420" s="8"/>
      <c r="AG420" s="8"/>
    </row>
    <row r="421" spans="1:33" ht="12.75" hidden="1" customHeight="1" x14ac:dyDescent="0.2">
      <c r="A421" s="22">
        <v>7083</v>
      </c>
      <c r="B421" s="32" t="s">
        <v>8359</v>
      </c>
      <c r="C421" s="44">
        <v>690302004</v>
      </c>
      <c r="D421" s="11" t="s">
        <v>2469</v>
      </c>
      <c r="E421" s="11" t="s">
        <v>2484</v>
      </c>
      <c r="F421" s="21" t="s">
        <v>26</v>
      </c>
      <c r="G421" s="21" t="s">
        <v>2485</v>
      </c>
      <c r="H421" s="21" t="s">
        <v>28</v>
      </c>
      <c r="I421" s="11"/>
      <c r="J421" s="11"/>
      <c r="K421" s="11" t="s">
        <v>2700</v>
      </c>
      <c r="L421" s="11" t="s">
        <v>2701</v>
      </c>
      <c r="M421" s="13" t="s">
        <v>5341</v>
      </c>
      <c r="N421" s="22" t="s">
        <v>166</v>
      </c>
      <c r="O421" s="22"/>
      <c r="P421" s="23"/>
      <c r="Q421" s="22"/>
      <c r="R421" s="23" t="s">
        <v>2702</v>
      </c>
      <c r="S421" s="23" t="s">
        <v>2703</v>
      </c>
      <c r="T421" s="24">
        <v>37970</v>
      </c>
      <c r="U421" s="22">
        <v>7083</v>
      </c>
      <c r="V421" s="12"/>
      <c r="W421" s="13"/>
      <c r="X421" s="12"/>
      <c r="Y421" s="12"/>
      <c r="Z421" s="12"/>
      <c r="AA421" s="11"/>
      <c r="AB421" s="8"/>
      <c r="AC421" s="8"/>
      <c r="AD421" s="8"/>
      <c r="AE421" s="8"/>
      <c r="AF421" s="8"/>
      <c r="AG421" s="8"/>
    </row>
    <row r="422" spans="1:33" ht="12.75" hidden="1" customHeight="1" x14ac:dyDescent="0.2">
      <c r="A422" s="22">
        <v>7483</v>
      </c>
      <c r="B422" s="32" t="s">
        <v>8360</v>
      </c>
      <c r="C422" s="44">
        <v>690702002</v>
      </c>
      <c r="D422" s="11" t="s">
        <v>2469</v>
      </c>
      <c r="E422" s="11" t="s">
        <v>2484</v>
      </c>
      <c r="F422" s="21" t="s">
        <v>26</v>
      </c>
      <c r="G422" s="21" t="s">
        <v>2485</v>
      </c>
      <c r="H422" s="21" t="s">
        <v>28</v>
      </c>
      <c r="I422" s="11"/>
      <c r="J422" s="11"/>
      <c r="K422" s="11" t="s">
        <v>2704</v>
      </c>
      <c r="L422" s="11" t="s">
        <v>2705</v>
      </c>
      <c r="M422" s="13" t="s">
        <v>47</v>
      </c>
      <c r="N422" s="22" t="s">
        <v>2706</v>
      </c>
      <c r="O422" s="22"/>
      <c r="P422" s="23"/>
      <c r="Q422" s="22"/>
      <c r="R422" s="23">
        <v>91001</v>
      </c>
      <c r="S422" s="23" t="s">
        <v>2488</v>
      </c>
      <c r="T422" s="24">
        <v>41500</v>
      </c>
      <c r="U422" s="22">
        <v>7483</v>
      </c>
      <c r="V422" s="12"/>
      <c r="W422" s="13"/>
      <c r="X422" s="12"/>
      <c r="Y422" s="12"/>
      <c r="Z422" s="12"/>
      <c r="AA422" s="11"/>
      <c r="AB422" s="8"/>
      <c r="AC422" s="8"/>
      <c r="AD422" s="8"/>
      <c r="AE422" s="8"/>
      <c r="AF422" s="8"/>
      <c r="AG422" s="8"/>
    </row>
    <row r="423" spans="1:33" ht="12.75" hidden="1" customHeight="1" x14ac:dyDescent="0.2">
      <c r="A423" s="22">
        <v>7072</v>
      </c>
      <c r="B423" s="32" t="s">
        <v>2707</v>
      </c>
      <c r="C423" s="44">
        <v>690403005</v>
      </c>
      <c r="D423" s="11" t="s">
        <v>2469</v>
      </c>
      <c r="E423" s="11" t="s">
        <v>2484</v>
      </c>
      <c r="F423" s="21" t="s">
        <v>26</v>
      </c>
      <c r="G423" s="21" t="s">
        <v>2485</v>
      </c>
      <c r="H423" s="21" t="s">
        <v>28</v>
      </c>
      <c r="I423" s="11"/>
      <c r="J423" s="11"/>
      <c r="K423" s="11" t="s">
        <v>8361</v>
      </c>
      <c r="L423" s="11" t="s">
        <v>2708</v>
      </c>
      <c r="M423" s="13" t="s">
        <v>5343</v>
      </c>
      <c r="N423" s="22" t="s">
        <v>861</v>
      </c>
      <c r="O423" s="22" t="s">
        <v>2709</v>
      </c>
      <c r="P423" s="23"/>
      <c r="Q423" s="22"/>
      <c r="R423" s="23">
        <v>91001</v>
      </c>
      <c r="S423" s="23" t="s">
        <v>2488</v>
      </c>
      <c r="T423" s="24">
        <v>37970</v>
      </c>
      <c r="U423" s="22">
        <v>7072</v>
      </c>
      <c r="V423" s="36"/>
      <c r="W423" s="37"/>
      <c r="X423" s="36"/>
      <c r="Y423" s="36"/>
      <c r="Z423" s="36"/>
      <c r="AA423" s="42" t="s">
        <v>7250</v>
      </c>
      <c r="AB423" s="8"/>
      <c r="AC423" s="8"/>
      <c r="AD423" s="8"/>
      <c r="AE423" s="8"/>
      <c r="AF423" s="8"/>
      <c r="AG423" s="8" t="s">
        <v>7508</v>
      </c>
    </row>
    <row r="424" spans="1:33" ht="12.75" hidden="1" customHeight="1" x14ac:dyDescent="0.2">
      <c r="A424" s="22">
        <v>7137</v>
      </c>
      <c r="B424" s="32" t="s">
        <v>2710</v>
      </c>
      <c r="C424" s="44">
        <v>691512002</v>
      </c>
      <c r="D424" s="11" t="s">
        <v>2469</v>
      </c>
      <c r="E424" s="11" t="s">
        <v>2484</v>
      </c>
      <c r="F424" s="21" t="s">
        <v>26</v>
      </c>
      <c r="G424" s="21" t="s">
        <v>2485</v>
      </c>
      <c r="H424" s="21" t="s">
        <v>28</v>
      </c>
      <c r="I424" s="11"/>
      <c r="J424" s="11"/>
      <c r="K424" s="11" t="s">
        <v>2711</v>
      </c>
      <c r="L424" s="11" t="s">
        <v>2712</v>
      </c>
      <c r="M424" s="13" t="s">
        <v>309</v>
      </c>
      <c r="N424" s="22" t="s">
        <v>1509</v>
      </c>
      <c r="O424" s="22"/>
      <c r="P424" s="23"/>
      <c r="Q424" s="22"/>
      <c r="R424" s="23" t="s">
        <v>2713</v>
      </c>
      <c r="S424" s="23" t="s">
        <v>535</v>
      </c>
      <c r="T424" s="24">
        <v>38159</v>
      </c>
      <c r="U424" s="22">
        <v>7137</v>
      </c>
      <c r="V424" s="12"/>
      <c r="W424" s="13"/>
      <c r="X424" s="12"/>
      <c r="Y424" s="12"/>
      <c r="Z424" s="12"/>
      <c r="AA424" s="11"/>
      <c r="AB424" s="8"/>
      <c r="AC424" s="8"/>
      <c r="AD424" s="8"/>
      <c r="AE424" s="8"/>
      <c r="AF424" s="8"/>
      <c r="AG424" s="8"/>
    </row>
    <row r="425" spans="1:33" ht="12.75" hidden="1" customHeight="1" x14ac:dyDescent="0.2">
      <c r="A425" s="22">
        <v>7521</v>
      </c>
      <c r="B425" s="32" t="s">
        <v>2714</v>
      </c>
      <c r="C425" s="44">
        <v>692002008</v>
      </c>
      <c r="D425" s="11" t="s">
        <v>2469</v>
      </c>
      <c r="E425" s="11" t="s">
        <v>546</v>
      </c>
      <c r="F425" s="21" t="s">
        <v>26</v>
      </c>
      <c r="G425" s="21" t="s">
        <v>547</v>
      </c>
      <c r="H425" s="21" t="s">
        <v>28</v>
      </c>
      <c r="I425" s="11"/>
      <c r="J425" s="11"/>
      <c r="K425" s="11" t="s">
        <v>2715</v>
      </c>
      <c r="L425" s="11" t="s">
        <v>2716</v>
      </c>
      <c r="M425" s="13" t="s">
        <v>5346</v>
      </c>
      <c r="N425" s="22" t="s">
        <v>2718</v>
      </c>
      <c r="O425" s="22" t="s">
        <v>2717</v>
      </c>
      <c r="P425" s="23" t="s">
        <v>5484</v>
      </c>
      <c r="Q425" s="22"/>
      <c r="R425" s="23">
        <v>91001</v>
      </c>
      <c r="S425" s="23" t="s">
        <v>523</v>
      </c>
      <c r="T425" s="24">
        <v>41996</v>
      </c>
      <c r="U425" s="22">
        <v>7521</v>
      </c>
      <c r="V425" s="12"/>
      <c r="W425" s="13"/>
      <c r="X425" s="12"/>
      <c r="Y425" s="12"/>
      <c r="Z425" s="12"/>
      <c r="AA425" s="11"/>
      <c r="AB425" s="8"/>
      <c r="AC425" s="8"/>
      <c r="AD425" s="8"/>
      <c r="AE425" s="8"/>
      <c r="AF425" s="8"/>
      <c r="AG425" s="8"/>
    </row>
    <row r="426" spans="1:33" ht="12.75" hidden="1" customHeight="1" x14ac:dyDescent="0.2">
      <c r="A426" s="22">
        <v>5150</v>
      </c>
      <c r="B426" s="32" t="s">
        <v>2719</v>
      </c>
      <c r="C426" s="44">
        <v>692403002</v>
      </c>
      <c r="D426" s="11" t="s">
        <v>2469</v>
      </c>
      <c r="E426" s="11" t="s">
        <v>2484</v>
      </c>
      <c r="F426" s="21" t="s">
        <v>26</v>
      </c>
      <c r="G426" s="21" t="s">
        <v>2485</v>
      </c>
      <c r="H426" s="21" t="s">
        <v>28</v>
      </c>
      <c r="I426" s="11"/>
      <c r="J426" s="11"/>
      <c r="K426" s="11" t="s">
        <v>8362</v>
      </c>
      <c r="L426" s="11" t="s">
        <v>2720</v>
      </c>
      <c r="M426" s="13" t="s">
        <v>773</v>
      </c>
      <c r="N426" s="22" t="s">
        <v>774</v>
      </c>
      <c r="O426" s="22" t="s">
        <v>8363</v>
      </c>
      <c r="P426" s="23" t="s">
        <v>8364</v>
      </c>
      <c r="Q426" s="22"/>
      <c r="R426" s="23">
        <v>91001</v>
      </c>
      <c r="S426" s="23" t="s">
        <v>2488</v>
      </c>
      <c r="T426" s="24">
        <v>37970</v>
      </c>
      <c r="U426" s="22">
        <v>5150</v>
      </c>
      <c r="V426" s="36"/>
      <c r="W426" s="37"/>
      <c r="X426" s="36"/>
      <c r="Y426" s="36"/>
      <c r="Z426" s="36"/>
      <c r="AA426" s="27"/>
      <c r="AB426" s="8"/>
      <c r="AC426" s="8"/>
      <c r="AD426" s="8"/>
      <c r="AE426" s="8"/>
      <c r="AF426" s="8"/>
      <c r="AG426" s="8"/>
    </row>
    <row r="427" spans="1:33" ht="12.75" hidden="1" customHeight="1" x14ac:dyDescent="0.2">
      <c r="A427" s="22">
        <v>7532</v>
      </c>
      <c r="B427" s="32" t="s">
        <v>2721</v>
      </c>
      <c r="C427" s="44">
        <v>691910008</v>
      </c>
      <c r="D427" s="11" t="s">
        <v>2469</v>
      </c>
      <c r="E427" s="11" t="s">
        <v>546</v>
      </c>
      <c r="F427" s="21" t="s">
        <v>26</v>
      </c>
      <c r="G427" s="21" t="s">
        <v>547</v>
      </c>
      <c r="H427" s="21" t="s">
        <v>28</v>
      </c>
      <c r="I427" s="11"/>
      <c r="J427" s="11"/>
      <c r="K427" s="11" t="s">
        <v>2722</v>
      </c>
      <c r="L427" s="11" t="s">
        <v>2724</v>
      </c>
      <c r="M427" s="13" t="s">
        <v>48</v>
      </c>
      <c r="N427" s="22" t="s">
        <v>2726</v>
      </c>
      <c r="O427" s="22" t="s">
        <v>2725</v>
      </c>
      <c r="P427" s="23" t="s">
        <v>2723</v>
      </c>
      <c r="Q427" s="22"/>
      <c r="R427" s="23">
        <v>91001</v>
      </c>
      <c r="S427" s="23" t="s">
        <v>2517</v>
      </c>
      <c r="T427" s="24">
        <v>42053</v>
      </c>
      <c r="U427" s="22">
        <v>7532</v>
      </c>
      <c r="V427" s="36"/>
      <c r="W427" s="37"/>
      <c r="X427" s="36"/>
      <c r="Y427" s="36"/>
      <c r="Z427" s="36"/>
      <c r="AA427" s="27"/>
      <c r="AB427" s="8"/>
      <c r="AC427" s="8"/>
      <c r="AD427" s="8"/>
      <c r="AE427" s="8"/>
      <c r="AF427" s="8"/>
      <c r="AG427" s="8"/>
    </row>
    <row r="428" spans="1:33" ht="12.75" hidden="1" customHeight="1" x14ac:dyDescent="0.2">
      <c r="A428" s="22">
        <v>7297</v>
      </c>
      <c r="B428" s="32" t="s">
        <v>8365</v>
      </c>
      <c r="C428" s="44">
        <v>691810003</v>
      </c>
      <c r="D428" s="11" t="s">
        <v>2469</v>
      </c>
      <c r="E428" s="11" t="s">
        <v>2484</v>
      </c>
      <c r="F428" s="21" t="s">
        <v>26</v>
      </c>
      <c r="G428" s="21" t="s">
        <v>2485</v>
      </c>
      <c r="H428" s="21" t="s">
        <v>28</v>
      </c>
      <c r="I428" s="11"/>
      <c r="J428" s="11"/>
      <c r="K428" s="11" t="s">
        <v>8366</v>
      </c>
      <c r="L428" s="11" t="s">
        <v>2727</v>
      </c>
      <c r="M428" s="22" t="s">
        <v>48</v>
      </c>
      <c r="N428" s="11" t="s">
        <v>2729</v>
      </c>
      <c r="O428" s="22" t="s">
        <v>2728</v>
      </c>
      <c r="P428" s="40" t="s">
        <v>5485</v>
      </c>
      <c r="Q428" s="22" t="s">
        <v>5486</v>
      </c>
      <c r="R428" s="23">
        <v>91001</v>
      </c>
      <c r="S428" s="23" t="s">
        <v>2488</v>
      </c>
      <c r="T428" s="24">
        <v>38755</v>
      </c>
      <c r="U428" s="22">
        <v>7297</v>
      </c>
      <c r="V428" s="36"/>
      <c r="W428" s="37"/>
      <c r="X428" s="36"/>
      <c r="Y428" s="36"/>
      <c r="Z428" s="36"/>
      <c r="AA428" s="27"/>
      <c r="AB428" s="8"/>
      <c r="AC428" s="8"/>
      <c r="AD428" s="8"/>
      <c r="AE428" s="8"/>
      <c r="AF428" s="8"/>
      <c r="AG428" s="8"/>
    </row>
    <row r="429" spans="1:33" ht="12.75" hidden="1" customHeight="1" x14ac:dyDescent="0.2">
      <c r="A429" s="22">
        <v>7480</v>
      </c>
      <c r="B429" s="32" t="s">
        <v>2730</v>
      </c>
      <c r="C429" s="44">
        <v>691602001</v>
      </c>
      <c r="D429" s="11" t="s">
        <v>2469</v>
      </c>
      <c r="E429" s="11" t="s">
        <v>2484</v>
      </c>
      <c r="F429" s="21" t="s">
        <v>26</v>
      </c>
      <c r="G429" s="21" t="s">
        <v>2485</v>
      </c>
      <c r="H429" s="21" t="s">
        <v>28</v>
      </c>
      <c r="I429" s="11"/>
      <c r="J429" s="11"/>
      <c r="K429" s="11" t="s">
        <v>8367</v>
      </c>
      <c r="L429" s="11" t="s">
        <v>2731</v>
      </c>
      <c r="M429" s="13" t="s">
        <v>309</v>
      </c>
      <c r="N429" s="22" t="s">
        <v>2733</v>
      </c>
      <c r="O429" s="22" t="s">
        <v>2732</v>
      </c>
      <c r="P429" s="23" t="s">
        <v>5471</v>
      </c>
      <c r="Q429" s="22"/>
      <c r="R429" s="23">
        <v>91001</v>
      </c>
      <c r="S429" s="23" t="s">
        <v>2488</v>
      </c>
      <c r="T429" s="24">
        <v>41443</v>
      </c>
      <c r="U429" s="22">
        <v>7480</v>
      </c>
      <c r="V429" s="36"/>
      <c r="W429" s="37"/>
      <c r="X429" s="36"/>
      <c r="Y429" s="36"/>
      <c r="Z429" s="36"/>
      <c r="AA429" s="27"/>
      <c r="AB429" s="8"/>
      <c r="AC429" s="8"/>
      <c r="AD429" s="8"/>
      <c r="AE429" s="8"/>
      <c r="AF429" s="8"/>
      <c r="AG429" s="8"/>
    </row>
    <row r="430" spans="1:33" ht="12.75" hidden="1" customHeight="1" x14ac:dyDescent="0.2">
      <c r="A430" s="22">
        <v>7535</v>
      </c>
      <c r="B430" s="32" t="s">
        <v>8368</v>
      </c>
      <c r="C430" s="44">
        <v>690739003</v>
      </c>
      <c r="D430" s="11" t="s">
        <v>2469</v>
      </c>
      <c r="E430" s="11" t="s">
        <v>546</v>
      </c>
      <c r="F430" s="21" t="s">
        <v>26</v>
      </c>
      <c r="G430" s="21" t="s">
        <v>547</v>
      </c>
      <c r="H430" s="21" t="s">
        <v>28</v>
      </c>
      <c r="I430" s="11"/>
      <c r="J430" s="11"/>
      <c r="K430" s="11" t="s">
        <v>2734</v>
      </c>
      <c r="L430" s="11" t="s">
        <v>2736</v>
      </c>
      <c r="M430" s="13" t="s">
        <v>47</v>
      </c>
      <c r="N430" s="22" t="s">
        <v>2738</v>
      </c>
      <c r="O430" s="22" t="s">
        <v>2737</v>
      </c>
      <c r="P430" s="23" t="s">
        <v>2735</v>
      </c>
      <c r="Q430" s="22"/>
      <c r="R430" s="23">
        <v>91001</v>
      </c>
      <c r="S430" s="23" t="s">
        <v>523</v>
      </c>
      <c r="T430" s="24">
        <v>42053</v>
      </c>
      <c r="U430" s="22">
        <v>7535</v>
      </c>
      <c r="V430" s="12"/>
      <c r="W430" s="13"/>
      <c r="X430" s="12"/>
      <c r="Y430" s="12"/>
      <c r="Z430" s="12"/>
      <c r="AA430" s="11"/>
      <c r="AB430" s="8"/>
      <c r="AC430" s="8"/>
      <c r="AD430" s="8"/>
      <c r="AE430" s="8"/>
      <c r="AF430" s="8"/>
      <c r="AG430" s="8"/>
    </row>
    <row r="431" spans="1:33" ht="12.75" hidden="1" customHeight="1" x14ac:dyDescent="0.2">
      <c r="A431" s="22">
        <v>7557</v>
      </c>
      <c r="B431" s="32" t="s">
        <v>2739</v>
      </c>
      <c r="C431" s="44">
        <v>691103005</v>
      </c>
      <c r="D431" s="11" t="s">
        <v>2469</v>
      </c>
      <c r="E431" s="11" t="s">
        <v>546</v>
      </c>
      <c r="F431" s="21" t="s">
        <v>26</v>
      </c>
      <c r="G431" s="21" t="s">
        <v>547</v>
      </c>
      <c r="H431" s="21" t="s">
        <v>28</v>
      </c>
      <c r="I431" s="11"/>
      <c r="J431" s="11"/>
      <c r="K431" s="11" t="s">
        <v>2740</v>
      </c>
      <c r="L431" s="11" t="s">
        <v>2741</v>
      </c>
      <c r="M431" s="13" t="s">
        <v>5345</v>
      </c>
      <c r="N431" s="22" t="s">
        <v>1146</v>
      </c>
      <c r="O431" s="22" t="s">
        <v>2742</v>
      </c>
      <c r="P431" s="23"/>
      <c r="Q431" s="22"/>
      <c r="R431" s="23">
        <v>91001</v>
      </c>
      <c r="S431" s="23" t="s">
        <v>523</v>
      </c>
      <c r="T431" s="24">
        <v>42068</v>
      </c>
      <c r="U431" s="22">
        <v>7557</v>
      </c>
      <c r="V431" s="12"/>
      <c r="W431" s="13"/>
      <c r="X431" s="12"/>
      <c r="Y431" s="12"/>
      <c r="Z431" s="12"/>
      <c r="AA431" s="11"/>
      <c r="AB431" s="8"/>
      <c r="AC431" s="8"/>
      <c r="AD431" s="8"/>
      <c r="AE431" s="8"/>
      <c r="AF431" s="8"/>
      <c r="AG431" s="8"/>
    </row>
    <row r="432" spans="1:33" ht="12.75" hidden="1" customHeight="1" x14ac:dyDescent="0.2">
      <c r="A432" s="22">
        <v>7253</v>
      </c>
      <c r="B432" s="32" t="s">
        <v>8369</v>
      </c>
      <c r="C432" s="44">
        <v>691001008</v>
      </c>
      <c r="D432" s="11" t="s">
        <v>2469</v>
      </c>
      <c r="E432" s="11" t="s">
        <v>2484</v>
      </c>
      <c r="F432" s="21" t="s">
        <v>26</v>
      </c>
      <c r="G432" s="21" t="s">
        <v>2485</v>
      </c>
      <c r="H432" s="21" t="s">
        <v>28</v>
      </c>
      <c r="I432" s="11"/>
      <c r="J432" s="11"/>
      <c r="K432" s="11" t="s">
        <v>2743</v>
      </c>
      <c r="L432" s="11" t="s">
        <v>2745</v>
      </c>
      <c r="M432" s="13" t="s">
        <v>5345</v>
      </c>
      <c r="N432" s="22" t="s">
        <v>1147</v>
      </c>
      <c r="O432" s="22" t="s">
        <v>5472</v>
      </c>
      <c r="P432" s="23" t="s">
        <v>2744</v>
      </c>
      <c r="Q432" s="22"/>
      <c r="R432" s="23">
        <v>91001</v>
      </c>
      <c r="S432" s="23" t="s">
        <v>2517</v>
      </c>
      <c r="T432" s="24">
        <v>38723</v>
      </c>
      <c r="U432" s="22">
        <v>7253</v>
      </c>
      <c r="V432" s="36"/>
      <c r="W432" s="37"/>
      <c r="X432" s="36"/>
      <c r="Y432" s="36"/>
      <c r="Z432" s="36"/>
      <c r="AA432" s="27"/>
      <c r="AB432" s="8"/>
      <c r="AC432" s="8"/>
      <c r="AD432" s="8"/>
      <c r="AE432" s="8"/>
      <c r="AF432" s="8"/>
      <c r="AG432" s="8"/>
    </row>
    <row r="433" spans="1:33" ht="12.75" hidden="1" customHeight="1" x14ac:dyDescent="0.2">
      <c r="A433" s="22">
        <v>7222</v>
      </c>
      <c r="B433" s="32" t="s">
        <v>2746</v>
      </c>
      <c r="C433" s="44" t="s">
        <v>6443</v>
      </c>
      <c r="D433" s="11" t="s">
        <v>2469</v>
      </c>
      <c r="E433" s="11" t="s">
        <v>2484</v>
      </c>
      <c r="F433" s="21" t="s">
        <v>26</v>
      </c>
      <c r="G433" s="21" t="s">
        <v>2485</v>
      </c>
      <c r="H433" s="21" t="s">
        <v>28</v>
      </c>
      <c r="I433" s="11"/>
      <c r="J433" s="11"/>
      <c r="K433" s="11" t="s">
        <v>2747</v>
      </c>
      <c r="L433" s="11" t="s">
        <v>2748</v>
      </c>
      <c r="M433" s="13" t="s">
        <v>5341</v>
      </c>
      <c r="N433" s="22" t="s">
        <v>2750</v>
      </c>
      <c r="O433" s="22" t="s">
        <v>2749</v>
      </c>
      <c r="P433" s="23"/>
      <c r="Q433" s="22"/>
      <c r="R433" s="23">
        <v>91001</v>
      </c>
      <c r="S433" s="23" t="s">
        <v>523</v>
      </c>
      <c r="T433" s="24">
        <v>38687</v>
      </c>
      <c r="U433" s="22">
        <v>7222</v>
      </c>
      <c r="V433" s="12"/>
      <c r="W433" s="13"/>
      <c r="X433" s="12"/>
      <c r="Y433" s="12"/>
      <c r="Z433" s="12"/>
      <c r="AA433" s="11"/>
      <c r="AB433" s="8"/>
      <c r="AC433" s="8"/>
      <c r="AD433" s="8"/>
      <c r="AE433" s="8"/>
      <c r="AF433" s="8"/>
      <c r="AG433" s="8"/>
    </row>
    <row r="434" spans="1:33" ht="12.75" hidden="1" customHeight="1" x14ac:dyDescent="0.2">
      <c r="A434" s="22">
        <v>7507</v>
      </c>
      <c r="B434" s="32" t="s">
        <v>8370</v>
      </c>
      <c r="C434" s="44">
        <v>690806002</v>
      </c>
      <c r="D434" s="11" t="s">
        <v>2469</v>
      </c>
      <c r="E434" s="11" t="s">
        <v>546</v>
      </c>
      <c r="F434" s="21" t="s">
        <v>26</v>
      </c>
      <c r="G434" s="21" t="s">
        <v>547</v>
      </c>
      <c r="H434" s="21" t="s">
        <v>28</v>
      </c>
      <c r="I434" s="11"/>
      <c r="J434" s="11"/>
      <c r="K434" s="11" t="s">
        <v>2751</v>
      </c>
      <c r="L434" s="11" t="s">
        <v>2752</v>
      </c>
      <c r="M434" s="13" t="s">
        <v>5344</v>
      </c>
      <c r="N434" s="22" t="s">
        <v>2753</v>
      </c>
      <c r="O434" s="22">
        <v>722462921</v>
      </c>
      <c r="P434" s="23"/>
      <c r="Q434" s="22"/>
      <c r="R434" s="23">
        <v>91001</v>
      </c>
      <c r="S434" s="23" t="s">
        <v>523</v>
      </c>
      <c r="T434" s="24" t="s">
        <v>8371</v>
      </c>
      <c r="U434" s="22">
        <v>7507</v>
      </c>
      <c r="V434" s="12"/>
      <c r="W434" s="13"/>
      <c r="X434" s="12"/>
      <c r="Y434" s="12"/>
      <c r="Z434" s="12"/>
      <c r="AA434" s="11"/>
      <c r="AB434" s="8"/>
      <c r="AC434" s="8"/>
      <c r="AD434" s="8"/>
      <c r="AE434" s="8"/>
      <c r="AF434" s="8"/>
      <c r="AG434" s="8"/>
    </row>
    <row r="435" spans="1:33" ht="12.75" hidden="1" customHeight="1" x14ac:dyDescent="0.2">
      <c r="A435" s="22">
        <v>7200</v>
      </c>
      <c r="B435" s="32" t="s">
        <v>2754</v>
      </c>
      <c r="C435" s="44">
        <v>692553004</v>
      </c>
      <c r="D435" s="11" t="s">
        <v>2469</v>
      </c>
      <c r="E435" s="11" t="s">
        <v>2484</v>
      </c>
      <c r="F435" s="21" t="s">
        <v>26</v>
      </c>
      <c r="G435" s="21" t="s">
        <v>2485</v>
      </c>
      <c r="H435" s="21" t="s">
        <v>28</v>
      </c>
      <c r="I435" s="11"/>
      <c r="J435" s="11"/>
      <c r="K435" s="11" t="s">
        <v>8372</v>
      </c>
      <c r="L435" s="11" t="s">
        <v>2755</v>
      </c>
      <c r="M435" s="13" t="s">
        <v>47</v>
      </c>
      <c r="N435" s="22" t="s">
        <v>2756</v>
      </c>
      <c r="O435" s="22" t="s">
        <v>8373</v>
      </c>
      <c r="P435" s="23" t="s">
        <v>8374</v>
      </c>
      <c r="Q435" s="22"/>
      <c r="R435" s="23">
        <v>91001</v>
      </c>
      <c r="S435" s="23" t="s">
        <v>2488</v>
      </c>
      <c r="T435" s="24">
        <v>38624</v>
      </c>
      <c r="U435" s="22">
        <v>7200</v>
      </c>
      <c r="V435" s="36"/>
      <c r="W435" s="37"/>
      <c r="X435" s="36"/>
      <c r="Y435" s="36"/>
      <c r="Z435" s="36"/>
      <c r="AA435" s="27"/>
      <c r="AB435" s="8"/>
      <c r="AC435" s="8"/>
      <c r="AD435" s="8"/>
      <c r="AE435" s="8"/>
      <c r="AF435" s="8"/>
      <c r="AG435" s="8"/>
    </row>
    <row r="436" spans="1:33" ht="12.75" hidden="1" customHeight="1" x14ac:dyDescent="0.2">
      <c r="A436" s="22">
        <v>7427</v>
      </c>
      <c r="B436" s="32" t="s">
        <v>2757</v>
      </c>
      <c r="C436" s="44" t="s">
        <v>6444</v>
      </c>
      <c r="D436" s="11" t="s">
        <v>2758</v>
      </c>
      <c r="E436" s="11" t="s">
        <v>546</v>
      </c>
      <c r="F436" s="21" t="s">
        <v>26</v>
      </c>
      <c r="G436" s="21" t="s">
        <v>547</v>
      </c>
      <c r="H436" s="21" t="s">
        <v>28</v>
      </c>
      <c r="I436" s="11"/>
      <c r="J436" s="11"/>
      <c r="K436" s="11" t="s">
        <v>2759</v>
      </c>
      <c r="L436" s="11" t="s">
        <v>5388</v>
      </c>
      <c r="M436" s="13" t="s">
        <v>5342</v>
      </c>
      <c r="N436" s="22" t="s">
        <v>2035</v>
      </c>
      <c r="O436" s="22" t="s">
        <v>5475</v>
      </c>
      <c r="P436" s="23" t="s">
        <v>5476</v>
      </c>
      <c r="Q436" s="22"/>
      <c r="R436" s="23" t="s">
        <v>2760</v>
      </c>
      <c r="S436" s="23" t="s">
        <v>2761</v>
      </c>
      <c r="T436" s="24">
        <v>40346</v>
      </c>
      <c r="U436" s="22">
        <v>7427</v>
      </c>
      <c r="V436" s="12"/>
      <c r="W436" s="13"/>
      <c r="X436" s="12"/>
      <c r="Y436" s="12"/>
      <c r="Z436" s="12"/>
      <c r="AA436" s="11"/>
      <c r="AB436" s="8"/>
      <c r="AC436" s="8"/>
      <c r="AD436" s="8"/>
      <c r="AE436" s="8"/>
      <c r="AF436" s="8"/>
      <c r="AG436" s="8"/>
    </row>
    <row r="437" spans="1:33" ht="12.75" hidden="1" customHeight="1" x14ac:dyDescent="0.2">
      <c r="A437" s="22">
        <v>7279</v>
      </c>
      <c r="B437" s="32" t="s">
        <v>2762</v>
      </c>
      <c r="C437" s="44">
        <v>690730006</v>
      </c>
      <c r="D437" s="11" t="s">
        <v>2469</v>
      </c>
      <c r="E437" s="11" t="s">
        <v>2484</v>
      </c>
      <c r="F437" s="21" t="s">
        <v>26</v>
      </c>
      <c r="G437" s="21" t="s">
        <v>2485</v>
      </c>
      <c r="H437" s="21" t="s">
        <v>28</v>
      </c>
      <c r="I437" s="11"/>
      <c r="J437" s="11"/>
      <c r="K437" s="11" t="s">
        <v>2763</v>
      </c>
      <c r="L437" s="11" t="s">
        <v>2764</v>
      </c>
      <c r="M437" s="13" t="s">
        <v>47</v>
      </c>
      <c r="N437" s="22" t="s">
        <v>2765</v>
      </c>
      <c r="O437" s="22" t="s">
        <v>8375</v>
      </c>
      <c r="P437" s="23" t="s">
        <v>8376</v>
      </c>
      <c r="Q437" s="22"/>
      <c r="R437" s="23">
        <v>91001</v>
      </c>
      <c r="S437" s="23" t="s">
        <v>2500</v>
      </c>
      <c r="T437" s="24">
        <v>38737</v>
      </c>
      <c r="U437" s="22">
        <v>7279</v>
      </c>
      <c r="V437" s="36"/>
      <c r="W437" s="37"/>
      <c r="X437" s="36"/>
      <c r="Y437" s="36"/>
      <c r="Z437" s="36"/>
      <c r="AA437" s="27"/>
      <c r="AB437" s="8"/>
      <c r="AC437" s="8"/>
      <c r="AD437" s="8"/>
      <c r="AE437" s="8"/>
      <c r="AF437" s="8"/>
      <c r="AG437" s="8"/>
    </row>
    <row r="438" spans="1:33" ht="12.75" hidden="1" customHeight="1" x14ac:dyDescent="0.2">
      <c r="A438" s="22">
        <v>7577</v>
      </c>
      <c r="B438" s="32" t="s">
        <v>2766</v>
      </c>
      <c r="C438" s="44">
        <v>690617005</v>
      </c>
      <c r="D438" s="11" t="s">
        <v>2469</v>
      </c>
      <c r="E438" s="11" t="s">
        <v>2767</v>
      </c>
      <c r="F438" s="21" t="s">
        <v>26</v>
      </c>
      <c r="G438" s="21" t="s">
        <v>547</v>
      </c>
      <c r="H438" s="21" t="s">
        <v>28</v>
      </c>
      <c r="I438" s="11"/>
      <c r="J438" s="11"/>
      <c r="K438" s="11" t="s">
        <v>2768</v>
      </c>
      <c r="L438" s="11" t="s">
        <v>2769</v>
      </c>
      <c r="M438" s="13" t="s">
        <v>544</v>
      </c>
      <c r="N438" s="22" t="s">
        <v>2771</v>
      </c>
      <c r="O438" s="22" t="s">
        <v>5518</v>
      </c>
      <c r="P438" s="23" t="s">
        <v>2770</v>
      </c>
      <c r="Q438" s="22"/>
      <c r="R438" s="23">
        <v>91001</v>
      </c>
      <c r="S438" s="23" t="s">
        <v>523</v>
      </c>
      <c r="T438" s="24">
        <v>42215</v>
      </c>
      <c r="U438" s="22">
        <v>7577</v>
      </c>
      <c r="V438" s="12"/>
      <c r="W438" s="13"/>
      <c r="X438" s="12"/>
      <c r="Y438" s="12"/>
      <c r="Z438" s="12"/>
      <c r="AA438" s="11"/>
      <c r="AB438" s="8"/>
      <c r="AC438" s="8"/>
      <c r="AD438" s="8"/>
      <c r="AE438" s="8"/>
      <c r="AF438" s="8"/>
      <c r="AG438" s="8"/>
    </row>
    <row r="439" spans="1:33" ht="12.75" hidden="1" customHeight="1" x14ac:dyDescent="0.2">
      <c r="A439" s="22">
        <v>7596</v>
      </c>
      <c r="B439" s="32" t="s">
        <v>2772</v>
      </c>
      <c r="C439" s="44">
        <v>690737000</v>
      </c>
      <c r="D439" s="11" t="s">
        <v>2469</v>
      </c>
      <c r="E439" s="11" t="s">
        <v>546</v>
      </c>
      <c r="F439" s="21" t="s">
        <v>26</v>
      </c>
      <c r="G439" s="21" t="s">
        <v>547</v>
      </c>
      <c r="H439" s="21" t="s">
        <v>28</v>
      </c>
      <c r="I439" s="11"/>
      <c r="J439" s="11"/>
      <c r="K439" s="11" t="s">
        <v>8377</v>
      </c>
      <c r="L439" s="11" t="s">
        <v>2773</v>
      </c>
      <c r="M439" s="13" t="s">
        <v>544</v>
      </c>
      <c r="N439" s="22" t="s">
        <v>2775</v>
      </c>
      <c r="O439" s="22" t="s">
        <v>2774</v>
      </c>
      <c r="P439" s="23"/>
      <c r="Q439" s="22"/>
      <c r="R439" s="23">
        <v>91001</v>
      </c>
      <c r="S439" s="23" t="s">
        <v>523</v>
      </c>
      <c r="T439" s="24">
        <v>42410</v>
      </c>
      <c r="U439" s="22">
        <v>7596</v>
      </c>
      <c r="V439" s="12"/>
      <c r="W439" s="13"/>
      <c r="X439" s="12"/>
      <c r="Y439" s="12"/>
      <c r="Z439" s="12"/>
      <c r="AA439" s="11"/>
      <c r="AB439" s="8"/>
      <c r="AC439" s="8"/>
      <c r="AD439" s="8"/>
      <c r="AE439" s="8"/>
      <c r="AF439" s="8"/>
      <c r="AG439" s="8"/>
    </row>
    <row r="440" spans="1:33" s="148" customFormat="1" ht="12.75" hidden="1" customHeight="1" x14ac:dyDescent="0.2">
      <c r="A440" s="22">
        <v>6998</v>
      </c>
      <c r="B440" s="32" t="s">
        <v>8378</v>
      </c>
      <c r="C440" s="44">
        <v>692543009</v>
      </c>
      <c r="D440" s="11" t="s">
        <v>2469</v>
      </c>
      <c r="E440" s="11" t="s">
        <v>2484</v>
      </c>
      <c r="F440" s="21" t="s">
        <v>26</v>
      </c>
      <c r="G440" s="21" t="s">
        <v>2485</v>
      </c>
      <c r="H440" s="21" t="s">
        <v>28</v>
      </c>
      <c r="I440" s="11"/>
      <c r="J440" s="11"/>
      <c r="K440" s="11" t="s">
        <v>8379</v>
      </c>
      <c r="L440" s="11" t="s">
        <v>2776</v>
      </c>
      <c r="M440" s="13" t="s">
        <v>47</v>
      </c>
      <c r="N440" s="22" t="s">
        <v>1649</v>
      </c>
      <c r="O440" s="22">
        <v>226773400</v>
      </c>
      <c r="P440" s="40" t="s">
        <v>8380</v>
      </c>
      <c r="Q440" s="22"/>
      <c r="R440" s="23">
        <v>91001</v>
      </c>
      <c r="S440" s="23" t="s">
        <v>2488</v>
      </c>
      <c r="T440" s="24">
        <v>37970</v>
      </c>
      <c r="U440" s="22">
        <v>6998</v>
      </c>
      <c r="V440" s="36"/>
      <c r="W440" s="37"/>
      <c r="X440" s="36"/>
      <c r="Y440" s="36"/>
      <c r="Z440" s="36"/>
      <c r="AA440" s="27"/>
      <c r="AB440" s="68"/>
      <c r="AC440" s="68"/>
      <c r="AD440" s="68"/>
      <c r="AE440" s="68"/>
      <c r="AF440" s="68"/>
      <c r="AG440" s="68"/>
    </row>
    <row r="441" spans="1:33" ht="12.75" hidden="1" customHeight="1" x14ac:dyDescent="0.2">
      <c r="A441" s="22">
        <v>7290</v>
      </c>
      <c r="B441" s="32" t="s">
        <v>2777</v>
      </c>
      <c r="C441" s="44">
        <v>691507009</v>
      </c>
      <c r="D441" s="11" t="s">
        <v>2469</v>
      </c>
      <c r="E441" s="11" t="s">
        <v>2484</v>
      </c>
      <c r="F441" s="21" t="s">
        <v>26</v>
      </c>
      <c r="G441" s="21" t="s">
        <v>2485</v>
      </c>
      <c r="H441" s="21" t="s">
        <v>28</v>
      </c>
      <c r="I441" s="11"/>
      <c r="J441" s="11"/>
      <c r="K441" s="11" t="s">
        <v>2778</v>
      </c>
      <c r="L441" s="11" t="s">
        <v>2780</v>
      </c>
      <c r="M441" s="13" t="s">
        <v>309</v>
      </c>
      <c r="N441" s="22" t="s">
        <v>2782</v>
      </c>
      <c r="O441" s="22" t="s">
        <v>2781</v>
      </c>
      <c r="P441" s="23" t="s">
        <v>2779</v>
      </c>
      <c r="Q441" s="22"/>
      <c r="R441" s="23">
        <v>91001</v>
      </c>
      <c r="S441" s="23" t="s">
        <v>2500</v>
      </c>
      <c r="T441" s="24">
        <v>38744</v>
      </c>
      <c r="U441" s="22">
        <v>7290</v>
      </c>
      <c r="V441" s="12"/>
      <c r="W441" s="13"/>
      <c r="X441" s="12"/>
      <c r="Y441" s="12"/>
      <c r="Z441" s="12"/>
      <c r="AA441" s="11"/>
      <c r="AB441" s="8"/>
      <c r="AC441" s="8"/>
      <c r="AD441" s="8"/>
      <c r="AE441" s="8"/>
      <c r="AF441" s="8"/>
      <c r="AG441" s="8"/>
    </row>
    <row r="442" spans="1:33" ht="12.75" hidden="1" customHeight="1" x14ac:dyDescent="0.2">
      <c r="A442" s="22">
        <v>7150</v>
      </c>
      <c r="B442" s="32" t="s">
        <v>2783</v>
      </c>
      <c r="C442" s="44" t="s">
        <v>6445</v>
      </c>
      <c r="D442" s="11" t="s">
        <v>2469</v>
      </c>
      <c r="E442" s="11" t="s">
        <v>2484</v>
      </c>
      <c r="F442" s="21" t="s">
        <v>26</v>
      </c>
      <c r="G442" s="21" t="s">
        <v>2485</v>
      </c>
      <c r="H442" s="21" t="s">
        <v>28</v>
      </c>
      <c r="I442" s="11"/>
      <c r="J442" s="11"/>
      <c r="K442" s="11" t="s">
        <v>2784</v>
      </c>
      <c r="L442" s="11" t="s">
        <v>2785</v>
      </c>
      <c r="M442" s="13" t="s">
        <v>48</v>
      </c>
      <c r="N442" s="22" t="s">
        <v>2787</v>
      </c>
      <c r="O442" s="22" t="s">
        <v>2786</v>
      </c>
      <c r="P442" s="23"/>
      <c r="Q442" s="22"/>
      <c r="R442" s="23">
        <v>91001</v>
      </c>
      <c r="S442" s="23" t="s">
        <v>2553</v>
      </c>
      <c r="T442" s="24">
        <v>38315</v>
      </c>
      <c r="U442" s="22">
        <v>7150</v>
      </c>
      <c r="V442" s="12"/>
      <c r="W442" s="13"/>
      <c r="X442" s="12"/>
      <c r="Y442" s="12"/>
      <c r="Z442" s="12"/>
      <c r="AA442" s="11"/>
      <c r="AB442" s="8"/>
      <c r="AC442" s="8"/>
      <c r="AD442" s="8"/>
      <c r="AE442" s="8"/>
      <c r="AF442" s="8"/>
      <c r="AG442" s="8"/>
    </row>
    <row r="443" spans="1:33" ht="12.75" hidden="1" customHeight="1" x14ac:dyDescent="0.2">
      <c r="A443" s="22">
        <v>7546</v>
      </c>
      <c r="B443" s="32" t="s">
        <v>2788</v>
      </c>
      <c r="C443" s="44" t="s">
        <v>6446</v>
      </c>
      <c r="D443" s="11" t="s">
        <v>2469</v>
      </c>
      <c r="E443" s="11" t="s">
        <v>546</v>
      </c>
      <c r="F443" s="21" t="s">
        <v>26</v>
      </c>
      <c r="G443" s="21" t="s">
        <v>547</v>
      </c>
      <c r="H443" s="21" t="s">
        <v>28</v>
      </c>
      <c r="I443" s="11"/>
      <c r="J443" s="11"/>
      <c r="K443" s="11" t="s">
        <v>2789</v>
      </c>
      <c r="L443" s="61" t="s">
        <v>2790</v>
      </c>
      <c r="M443" s="13" t="s">
        <v>5341</v>
      </c>
      <c r="N443" s="22" t="s">
        <v>2791</v>
      </c>
      <c r="O443" s="22" t="s">
        <v>8381</v>
      </c>
      <c r="P443" s="23" t="s">
        <v>8382</v>
      </c>
      <c r="Q443" s="22"/>
      <c r="R443" s="23">
        <v>91001</v>
      </c>
      <c r="S443" s="23" t="s">
        <v>523</v>
      </c>
      <c r="T443" s="24">
        <v>42059</v>
      </c>
      <c r="U443" s="22">
        <v>7546</v>
      </c>
      <c r="V443" s="36"/>
      <c r="W443" s="37"/>
      <c r="X443" s="36"/>
      <c r="Y443" s="36"/>
      <c r="Z443" s="36"/>
      <c r="AA443" s="27"/>
      <c r="AB443" s="8"/>
      <c r="AC443" s="8"/>
      <c r="AD443" s="8"/>
      <c r="AE443" s="8"/>
      <c r="AF443" s="8"/>
      <c r="AG443" s="8"/>
    </row>
    <row r="444" spans="1:33" ht="12.75" hidden="1" customHeight="1" x14ac:dyDescent="0.2">
      <c r="A444" s="22">
        <v>7487</v>
      </c>
      <c r="B444" s="32" t="s">
        <v>8383</v>
      </c>
      <c r="C444" s="44" t="s">
        <v>6447</v>
      </c>
      <c r="D444" s="11" t="s">
        <v>2469</v>
      </c>
      <c r="E444" s="11" t="s">
        <v>546</v>
      </c>
      <c r="F444" s="21" t="s">
        <v>26</v>
      </c>
      <c r="G444" s="21" t="s">
        <v>547</v>
      </c>
      <c r="H444" s="21" t="s">
        <v>28</v>
      </c>
      <c r="I444" s="11"/>
      <c r="J444" s="11"/>
      <c r="K444" s="11" t="s">
        <v>8384</v>
      </c>
      <c r="L444" s="11" t="s">
        <v>2792</v>
      </c>
      <c r="M444" s="13" t="s">
        <v>5340</v>
      </c>
      <c r="N444" s="22" t="s">
        <v>2793</v>
      </c>
      <c r="O444" s="22" t="s">
        <v>8385</v>
      </c>
      <c r="P444" s="23" t="s">
        <v>8386</v>
      </c>
      <c r="Q444" s="22"/>
      <c r="R444" s="23">
        <v>91001</v>
      </c>
      <c r="S444" s="23" t="s">
        <v>523</v>
      </c>
      <c r="T444" s="24">
        <v>41547</v>
      </c>
      <c r="U444" s="22">
        <v>7487</v>
      </c>
      <c r="V444" s="36"/>
      <c r="W444" s="37"/>
      <c r="X444" s="36"/>
      <c r="Y444" s="36"/>
      <c r="Z444" s="36"/>
      <c r="AA444" s="27"/>
      <c r="AB444" s="8"/>
      <c r="AC444" s="8"/>
      <c r="AD444" s="8"/>
      <c r="AE444" s="8"/>
      <c r="AF444" s="8"/>
      <c r="AG444" s="8"/>
    </row>
    <row r="445" spans="1:33" ht="12.75" hidden="1" customHeight="1" x14ac:dyDescent="0.2">
      <c r="A445" s="22">
        <v>7215</v>
      </c>
      <c r="B445" s="32" t="s">
        <v>2794</v>
      </c>
      <c r="C445" s="44">
        <v>692207009</v>
      </c>
      <c r="D445" s="11" t="s">
        <v>2469</v>
      </c>
      <c r="E445" s="11" t="s">
        <v>546</v>
      </c>
      <c r="F445" s="21" t="s">
        <v>26</v>
      </c>
      <c r="G445" s="21" t="s">
        <v>2576</v>
      </c>
      <c r="H445" s="21" t="s">
        <v>28</v>
      </c>
      <c r="I445" s="11"/>
      <c r="J445" s="11"/>
      <c r="K445" s="11" t="s">
        <v>2795</v>
      </c>
      <c r="L445" s="11" t="s">
        <v>2796</v>
      </c>
      <c r="M445" s="13" t="s">
        <v>5340</v>
      </c>
      <c r="N445" s="22" t="s">
        <v>2797</v>
      </c>
      <c r="O445" s="22"/>
      <c r="P445" s="23"/>
      <c r="Q445" s="22"/>
      <c r="R445" s="23">
        <v>91001</v>
      </c>
      <c r="S445" s="11" t="s">
        <v>2488</v>
      </c>
      <c r="T445" s="24">
        <v>38663</v>
      </c>
      <c r="U445" s="22">
        <v>7215</v>
      </c>
      <c r="V445" s="12"/>
      <c r="W445" s="13"/>
      <c r="X445" s="12"/>
      <c r="Y445" s="12"/>
      <c r="Z445" s="12"/>
      <c r="AA445" s="11"/>
      <c r="AB445" s="8"/>
      <c r="AC445" s="8"/>
      <c r="AD445" s="8"/>
      <c r="AE445" s="8"/>
      <c r="AF445" s="8"/>
      <c r="AG445" s="8"/>
    </row>
    <row r="446" spans="1:33" ht="12.75" hidden="1" customHeight="1" x14ac:dyDescent="0.2">
      <c r="A446" s="22">
        <v>7523</v>
      </c>
      <c r="B446" s="32" t="s">
        <v>2798</v>
      </c>
      <c r="C446" s="44" t="s">
        <v>6448</v>
      </c>
      <c r="D446" s="11" t="s">
        <v>2469</v>
      </c>
      <c r="E446" s="11" t="s">
        <v>546</v>
      </c>
      <c r="F446" s="21" t="s">
        <v>26</v>
      </c>
      <c r="G446" s="21" t="s">
        <v>547</v>
      </c>
      <c r="H446" s="21" t="s">
        <v>28</v>
      </c>
      <c r="I446" s="11"/>
      <c r="J446" s="11"/>
      <c r="K446" s="11" t="s">
        <v>8387</v>
      </c>
      <c r="L446" s="11" t="s">
        <v>2800</v>
      </c>
      <c r="M446" s="13" t="s">
        <v>5346</v>
      </c>
      <c r="N446" s="22" t="s">
        <v>5389</v>
      </c>
      <c r="O446" s="22" t="s">
        <v>8388</v>
      </c>
      <c r="P446" s="23" t="s">
        <v>2799</v>
      </c>
      <c r="Q446" s="22"/>
      <c r="R446" s="23">
        <v>91001</v>
      </c>
      <c r="S446" s="23" t="s">
        <v>2517</v>
      </c>
      <c r="T446" s="24">
        <v>42032</v>
      </c>
      <c r="U446" s="22">
        <v>7523</v>
      </c>
      <c r="V446" s="36"/>
      <c r="W446" s="37"/>
      <c r="X446" s="36"/>
      <c r="Y446" s="36"/>
      <c r="Z446" s="36"/>
      <c r="AA446" s="27"/>
      <c r="AB446" s="8"/>
      <c r="AC446" s="8"/>
      <c r="AD446" s="8"/>
      <c r="AE446" s="8"/>
      <c r="AF446" s="8"/>
      <c r="AG446" s="8"/>
    </row>
    <row r="447" spans="1:33" ht="12.75" hidden="1" customHeight="1" x14ac:dyDescent="0.2">
      <c r="A447" s="22">
        <v>7095</v>
      </c>
      <c r="B447" s="32" t="s">
        <v>2801</v>
      </c>
      <c r="C447" s="44">
        <v>691902005</v>
      </c>
      <c r="D447" s="11" t="s">
        <v>2469</v>
      </c>
      <c r="E447" s="11" t="s">
        <v>2484</v>
      </c>
      <c r="F447" s="21" t="s">
        <v>26</v>
      </c>
      <c r="G447" s="21" t="s">
        <v>2485</v>
      </c>
      <c r="H447" s="21" t="s">
        <v>28</v>
      </c>
      <c r="I447" s="11"/>
      <c r="J447" s="11"/>
      <c r="K447" s="11" t="s">
        <v>2802</v>
      </c>
      <c r="L447" s="11" t="s">
        <v>2803</v>
      </c>
      <c r="M447" s="13" t="s">
        <v>48</v>
      </c>
      <c r="N447" s="22" t="s">
        <v>2804</v>
      </c>
      <c r="O447" s="22"/>
      <c r="P447" s="23"/>
      <c r="Q447" s="22"/>
      <c r="R447" s="23">
        <v>91001</v>
      </c>
      <c r="S447" s="23" t="s">
        <v>2805</v>
      </c>
      <c r="T447" s="24">
        <v>37970</v>
      </c>
      <c r="U447" s="22">
        <v>7095</v>
      </c>
      <c r="V447" s="12"/>
      <c r="W447" s="13"/>
      <c r="X447" s="12"/>
      <c r="Y447" s="12"/>
      <c r="Z447" s="12"/>
      <c r="AA447" s="11"/>
      <c r="AB447" s="8"/>
      <c r="AC447" s="8"/>
      <c r="AD447" s="8"/>
      <c r="AE447" s="8"/>
      <c r="AF447" s="8"/>
      <c r="AG447" s="8"/>
    </row>
    <row r="448" spans="1:33" ht="12.75" hidden="1" customHeight="1" x14ac:dyDescent="0.2">
      <c r="A448" s="22">
        <v>7174</v>
      </c>
      <c r="B448" s="32" t="s">
        <v>2806</v>
      </c>
      <c r="C448" s="44">
        <v>691912000</v>
      </c>
      <c r="D448" s="11" t="s">
        <v>2469</v>
      </c>
      <c r="E448" s="11" t="s">
        <v>2484</v>
      </c>
      <c r="F448" s="21" t="s">
        <v>26</v>
      </c>
      <c r="G448" s="21" t="s">
        <v>2485</v>
      </c>
      <c r="H448" s="21" t="s">
        <v>28</v>
      </c>
      <c r="I448" s="11"/>
      <c r="J448" s="11"/>
      <c r="K448" s="11" t="s">
        <v>8389</v>
      </c>
      <c r="L448" s="11" t="s">
        <v>2807</v>
      </c>
      <c r="M448" s="13" t="s">
        <v>48</v>
      </c>
      <c r="N448" s="22" t="s">
        <v>2809</v>
      </c>
      <c r="O448" s="22" t="s">
        <v>2808</v>
      </c>
      <c r="P448" s="23"/>
      <c r="Q448" s="22"/>
      <c r="R448" s="23">
        <v>91001</v>
      </c>
      <c r="S448" s="23" t="s">
        <v>2538</v>
      </c>
      <c r="T448" s="24">
        <v>38518</v>
      </c>
      <c r="U448" s="22">
        <v>7174</v>
      </c>
      <c r="V448" s="36"/>
      <c r="W448" s="37"/>
      <c r="X448" s="36"/>
      <c r="Y448" s="36"/>
      <c r="Z448" s="36"/>
      <c r="AA448" s="27"/>
      <c r="AB448" s="8"/>
      <c r="AC448" s="8"/>
      <c r="AD448" s="8"/>
      <c r="AE448" s="8"/>
      <c r="AF448" s="8"/>
      <c r="AG448" s="8"/>
    </row>
    <row r="449" spans="1:33" ht="12.75" hidden="1" customHeight="1" x14ac:dyDescent="0.2">
      <c r="A449" s="22">
        <v>7091</v>
      </c>
      <c r="B449" s="32" t="s">
        <v>2810</v>
      </c>
      <c r="C449" s="44">
        <v>690803003</v>
      </c>
      <c r="D449" s="11" t="s">
        <v>2469</v>
      </c>
      <c r="E449" s="11" t="s">
        <v>2484</v>
      </c>
      <c r="F449" s="21" t="s">
        <v>26</v>
      </c>
      <c r="G449" s="21" t="s">
        <v>2485</v>
      </c>
      <c r="H449" s="21" t="s">
        <v>28</v>
      </c>
      <c r="I449" s="11"/>
      <c r="J449" s="11"/>
      <c r="K449" s="11" t="s">
        <v>2811</v>
      </c>
      <c r="L449" s="11" t="s">
        <v>2812</v>
      </c>
      <c r="M449" s="13" t="s">
        <v>5344</v>
      </c>
      <c r="N449" s="22" t="s">
        <v>2813</v>
      </c>
      <c r="O449" s="22"/>
      <c r="P449" s="23"/>
      <c r="Q449" s="22"/>
      <c r="R449" s="23">
        <v>91001</v>
      </c>
      <c r="S449" s="23" t="s">
        <v>2500</v>
      </c>
      <c r="T449" s="24">
        <v>37970</v>
      </c>
      <c r="U449" s="22">
        <v>7091</v>
      </c>
      <c r="V449" s="36"/>
      <c r="W449" s="37"/>
      <c r="X449" s="36"/>
      <c r="Y449" s="36"/>
      <c r="Z449" s="36"/>
      <c r="AA449" s="27"/>
      <c r="AB449" s="8"/>
      <c r="AC449" s="8"/>
      <c r="AD449" s="8"/>
      <c r="AE449" s="8"/>
      <c r="AF449" s="8"/>
      <c r="AG449" s="8"/>
    </row>
    <row r="450" spans="1:33" ht="12.75" hidden="1" customHeight="1" x14ac:dyDescent="0.2">
      <c r="A450" s="22">
        <v>7735</v>
      </c>
      <c r="B450" s="32" t="s">
        <v>8390</v>
      </c>
      <c r="C450" s="44">
        <v>622522001</v>
      </c>
      <c r="D450" s="11"/>
      <c r="E450" s="11" t="s">
        <v>2484</v>
      </c>
      <c r="F450" s="21" t="s">
        <v>26</v>
      </c>
      <c r="G450" s="21" t="s">
        <v>2485</v>
      </c>
      <c r="H450" s="21" t="s">
        <v>28</v>
      </c>
      <c r="I450" s="11"/>
      <c r="J450" s="11"/>
      <c r="K450" s="11" t="s">
        <v>8391</v>
      </c>
      <c r="L450" s="11" t="s">
        <v>8392</v>
      </c>
      <c r="M450" s="13" t="s">
        <v>5340</v>
      </c>
      <c r="N450" s="22" t="s">
        <v>8393</v>
      </c>
      <c r="O450" s="22" t="s">
        <v>8394</v>
      </c>
      <c r="P450" s="40" t="s">
        <v>8395</v>
      </c>
      <c r="Q450" s="22"/>
      <c r="R450" s="23">
        <v>91001</v>
      </c>
      <c r="S450" s="23" t="s">
        <v>2538</v>
      </c>
      <c r="T450" s="24">
        <v>44404</v>
      </c>
      <c r="U450" s="22">
        <v>7735</v>
      </c>
      <c r="V450" s="142"/>
      <c r="W450" s="143"/>
      <c r="X450" s="142"/>
      <c r="Y450" s="142"/>
      <c r="Z450" s="142"/>
      <c r="AA450" s="144"/>
      <c r="AB450" s="8"/>
      <c r="AC450" s="8"/>
      <c r="AD450" s="8"/>
      <c r="AE450" s="8"/>
      <c r="AF450" s="8"/>
      <c r="AG450" s="8"/>
    </row>
    <row r="451" spans="1:33" ht="12.75" hidden="1" customHeight="1" x14ac:dyDescent="0.2">
      <c r="A451" s="22">
        <v>7249</v>
      </c>
      <c r="B451" s="32" t="s">
        <v>8396</v>
      </c>
      <c r="C451" s="44" t="s">
        <v>6449</v>
      </c>
      <c r="D451" s="11" t="s">
        <v>2469</v>
      </c>
      <c r="E451" s="11" t="s">
        <v>2484</v>
      </c>
      <c r="F451" s="21" t="s">
        <v>26</v>
      </c>
      <c r="G451" s="21" t="s">
        <v>2485</v>
      </c>
      <c r="H451" s="21" t="s">
        <v>28</v>
      </c>
      <c r="I451" s="11"/>
      <c r="J451" s="11"/>
      <c r="K451" s="11" t="s">
        <v>2814</v>
      </c>
      <c r="L451" s="11" t="s">
        <v>2815</v>
      </c>
      <c r="M451" s="13" t="s">
        <v>5345</v>
      </c>
      <c r="N451" s="22" t="s">
        <v>2817</v>
      </c>
      <c r="O451" s="22" t="s">
        <v>2816</v>
      </c>
      <c r="P451" s="23"/>
      <c r="Q451" s="22"/>
      <c r="R451" s="23">
        <v>91001</v>
      </c>
      <c r="S451" s="23" t="s">
        <v>2818</v>
      </c>
      <c r="T451" s="24">
        <v>38722</v>
      </c>
      <c r="U451" s="22">
        <v>7249</v>
      </c>
      <c r="V451" s="12"/>
      <c r="W451" s="13"/>
      <c r="X451" s="12"/>
      <c r="Y451" s="12"/>
      <c r="Z451" s="12"/>
      <c r="AA451" s="11"/>
      <c r="AB451" s="8"/>
      <c r="AC451" s="8"/>
      <c r="AD451" s="8"/>
      <c r="AE451" s="8"/>
      <c r="AF451" s="8"/>
      <c r="AG451" s="8"/>
    </row>
    <row r="452" spans="1:33" ht="12.75" hidden="1" customHeight="1" x14ac:dyDescent="0.2">
      <c r="A452" s="22">
        <v>7283</v>
      </c>
      <c r="B452" s="32" t="s">
        <v>8397</v>
      </c>
      <c r="C452" s="44" t="s">
        <v>6450</v>
      </c>
      <c r="D452" s="11" t="s">
        <v>2469</v>
      </c>
      <c r="E452" s="11" t="s">
        <v>546</v>
      </c>
      <c r="F452" s="21" t="s">
        <v>26</v>
      </c>
      <c r="G452" s="21" t="s">
        <v>547</v>
      </c>
      <c r="H452" s="21" t="s">
        <v>28</v>
      </c>
      <c r="I452" s="11"/>
      <c r="J452" s="11"/>
      <c r="K452" s="11" t="s">
        <v>8398</v>
      </c>
      <c r="L452" s="11" t="s">
        <v>8399</v>
      </c>
      <c r="M452" s="13" t="s">
        <v>309</v>
      </c>
      <c r="N452" s="22" t="s">
        <v>2820</v>
      </c>
      <c r="O452" s="22" t="s">
        <v>2819</v>
      </c>
      <c r="P452" s="23"/>
      <c r="Q452" s="22"/>
      <c r="R452" s="23">
        <v>91001</v>
      </c>
      <c r="S452" s="23" t="s">
        <v>2821</v>
      </c>
      <c r="T452" s="24">
        <v>38737</v>
      </c>
      <c r="U452" s="22">
        <v>7283</v>
      </c>
      <c r="V452" s="36"/>
      <c r="W452" s="37"/>
      <c r="X452" s="36"/>
      <c r="Y452" s="36"/>
      <c r="Z452" s="36"/>
      <c r="AA452" s="27"/>
      <c r="AB452" s="8"/>
      <c r="AC452" s="8"/>
      <c r="AD452" s="8"/>
      <c r="AE452" s="8"/>
      <c r="AF452" s="8"/>
      <c r="AG452" s="8"/>
    </row>
    <row r="453" spans="1:33" ht="12.75" hidden="1" customHeight="1" x14ac:dyDescent="0.2">
      <c r="A453" s="22">
        <v>7309</v>
      </c>
      <c r="B453" s="32" t="s">
        <v>2824</v>
      </c>
      <c r="C453" s="44">
        <v>691506002</v>
      </c>
      <c r="D453" s="11" t="s">
        <v>2469</v>
      </c>
      <c r="E453" s="11" t="s">
        <v>546</v>
      </c>
      <c r="F453" s="21" t="s">
        <v>26</v>
      </c>
      <c r="G453" s="21" t="s">
        <v>547</v>
      </c>
      <c r="H453" s="21" t="s">
        <v>28</v>
      </c>
      <c r="I453" s="11"/>
      <c r="J453" s="11"/>
      <c r="K453" s="11" t="s">
        <v>8400</v>
      </c>
      <c r="L453" s="11" t="s">
        <v>2825</v>
      </c>
      <c r="M453" s="13" t="s">
        <v>309</v>
      </c>
      <c r="N453" s="13" t="s">
        <v>5096</v>
      </c>
      <c r="O453" s="22" t="s">
        <v>8401</v>
      </c>
      <c r="P453" s="23" t="s">
        <v>8402</v>
      </c>
      <c r="Q453" s="22"/>
      <c r="R453" s="23">
        <v>91001</v>
      </c>
      <c r="S453" s="23" t="s">
        <v>2488</v>
      </c>
      <c r="T453" s="24">
        <v>38768</v>
      </c>
      <c r="U453" s="22">
        <v>7309</v>
      </c>
      <c r="V453" s="36"/>
      <c r="W453" s="37"/>
      <c r="X453" s="36"/>
      <c r="Y453" s="36"/>
      <c r="Z453" s="36"/>
      <c r="AA453" s="27"/>
      <c r="AB453" s="8"/>
      <c r="AC453" s="8"/>
      <c r="AD453" s="8"/>
      <c r="AE453" s="8"/>
      <c r="AF453" s="8"/>
      <c r="AG453" s="8"/>
    </row>
    <row r="454" spans="1:33" ht="12.75" hidden="1" customHeight="1" x14ac:dyDescent="0.2">
      <c r="A454" s="22">
        <v>7513</v>
      </c>
      <c r="B454" s="32" t="s">
        <v>2826</v>
      </c>
      <c r="C454" s="44">
        <v>690102005</v>
      </c>
      <c r="D454" s="11" t="s">
        <v>2469</v>
      </c>
      <c r="E454" s="11" t="s">
        <v>546</v>
      </c>
      <c r="F454" s="21" t="s">
        <v>26</v>
      </c>
      <c r="G454" s="21" t="s">
        <v>547</v>
      </c>
      <c r="H454" s="21" t="s">
        <v>28</v>
      </c>
      <c r="I454" s="11"/>
      <c r="J454" s="11"/>
      <c r="K454" s="11" t="s">
        <v>2827</v>
      </c>
      <c r="L454" s="11" t="s">
        <v>2829</v>
      </c>
      <c r="M454" s="22" t="s">
        <v>533</v>
      </c>
      <c r="N454" s="22" t="s">
        <v>2830</v>
      </c>
      <c r="O454" s="22" t="s">
        <v>2828</v>
      </c>
      <c r="P454" s="23"/>
      <c r="Q454" s="22"/>
      <c r="R454" s="23">
        <v>91001</v>
      </c>
      <c r="S454" s="23" t="s">
        <v>2628</v>
      </c>
      <c r="T454" s="24">
        <v>41927</v>
      </c>
      <c r="U454" s="22">
        <v>7513</v>
      </c>
      <c r="V454" s="12"/>
      <c r="W454" s="13"/>
      <c r="X454" s="12"/>
      <c r="Y454" s="12"/>
      <c r="Z454" s="12"/>
      <c r="AA454" s="11"/>
      <c r="AB454" s="8"/>
      <c r="AC454" s="8"/>
      <c r="AD454" s="8"/>
      <c r="AE454" s="8"/>
      <c r="AF454" s="8"/>
      <c r="AG454" s="8"/>
    </row>
    <row r="455" spans="1:33" ht="12.75" hidden="1" customHeight="1" x14ac:dyDescent="0.2">
      <c r="A455" s="22">
        <v>7586</v>
      </c>
      <c r="B455" s="32" t="s">
        <v>2831</v>
      </c>
      <c r="C455" s="44">
        <v>690307006</v>
      </c>
      <c r="D455" s="11" t="s">
        <v>2469</v>
      </c>
      <c r="E455" s="11" t="s">
        <v>2767</v>
      </c>
      <c r="F455" s="21" t="s">
        <v>26</v>
      </c>
      <c r="G455" s="21" t="s">
        <v>547</v>
      </c>
      <c r="H455" s="21" t="s">
        <v>28</v>
      </c>
      <c r="I455" s="11"/>
      <c r="J455" s="11"/>
      <c r="K455" s="11" t="s">
        <v>8403</v>
      </c>
      <c r="L455" s="11" t="s">
        <v>2833</v>
      </c>
      <c r="M455" s="13" t="s">
        <v>5341</v>
      </c>
      <c r="N455" s="22" t="s">
        <v>2835</v>
      </c>
      <c r="O455" s="22" t="s">
        <v>2832</v>
      </c>
      <c r="P455" s="23" t="s">
        <v>2834</v>
      </c>
      <c r="Q455" s="22"/>
      <c r="R455" s="23">
        <v>91001</v>
      </c>
      <c r="S455" s="23" t="s">
        <v>523</v>
      </c>
      <c r="T455" s="24">
        <v>42347</v>
      </c>
      <c r="U455" s="22">
        <v>7586</v>
      </c>
      <c r="V455" s="36"/>
      <c r="W455" s="37"/>
      <c r="X455" s="36"/>
      <c r="Y455" s="36"/>
      <c r="Z455" s="36"/>
      <c r="AA455" s="27"/>
      <c r="AB455" s="8"/>
      <c r="AC455" s="8"/>
      <c r="AD455" s="8"/>
      <c r="AE455" s="8"/>
      <c r="AF455" s="8"/>
      <c r="AG455" s="8"/>
    </row>
    <row r="456" spans="1:33" ht="12.75" hidden="1" customHeight="1" x14ac:dyDescent="0.2">
      <c r="A456" s="22">
        <v>7208</v>
      </c>
      <c r="B456" s="32" t="s">
        <v>2836</v>
      </c>
      <c r="C456" s="44">
        <v>692554000</v>
      </c>
      <c r="D456" s="11" t="s">
        <v>2469</v>
      </c>
      <c r="E456" s="11" t="s">
        <v>2484</v>
      </c>
      <c r="F456" s="21" t="s">
        <v>26</v>
      </c>
      <c r="G456" s="21" t="s">
        <v>2576</v>
      </c>
      <c r="H456" s="21" t="s">
        <v>28</v>
      </c>
      <c r="I456" s="11"/>
      <c r="J456" s="11"/>
      <c r="K456" s="11" t="s">
        <v>2837</v>
      </c>
      <c r="L456" s="11" t="s">
        <v>2838</v>
      </c>
      <c r="M456" s="13" t="s">
        <v>47</v>
      </c>
      <c r="N456" s="22" t="s">
        <v>1627</v>
      </c>
      <c r="O456" s="22" t="s">
        <v>2839</v>
      </c>
      <c r="P456" s="149" t="s">
        <v>5487</v>
      </c>
      <c r="Q456" s="22"/>
      <c r="R456" s="23">
        <v>91001</v>
      </c>
      <c r="S456" s="23" t="s">
        <v>2840</v>
      </c>
      <c r="T456" s="24">
        <v>38649</v>
      </c>
      <c r="U456" s="22">
        <v>7208</v>
      </c>
      <c r="V456" s="36"/>
      <c r="W456" s="37"/>
      <c r="X456" s="36"/>
      <c r="Y456" s="36"/>
      <c r="Z456" s="36"/>
      <c r="AA456" s="27"/>
      <c r="AB456" s="8"/>
      <c r="AC456" s="8"/>
      <c r="AD456" s="8"/>
      <c r="AE456" s="8"/>
      <c r="AF456" s="8"/>
      <c r="AG456" s="8"/>
    </row>
    <row r="457" spans="1:33" ht="12.75" hidden="1" customHeight="1" x14ac:dyDescent="0.2">
      <c r="A457" s="22">
        <v>7117</v>
      </c>
      <c r="B457" s="32" t="s">
        <v>2841</v>
      </c>
      <c r="C457" s="44">
        <v>690412004</v>
      </c>
      <c r="D457" s="11" t="s">
        <v>2469</v>
      </c>
      <c r="E457" s="11" t="s">
        <v>2484</v>
      </c>
      <c r="F457" s="21" t="s">
        <v>26</v>
      </c>
      <c r="G457" s="21" t="s">
        <v>2485</v>
      </c>
      <c r="H457" s="21" t="s">
        <v>28</v>
      </c>
      <c r="I457" s="11"/>
      <c r="J457" s="11"/>
      <c r="K457" s="11" t="s">
        <v>2842</v>
      </c>
      <c r="L457" s="11" t="s">
        <v>2843</v>
      </c>
      <c r="M457" s="13" t="s">
        <v>5343</v>
      </c>
      <c r="N457" s="22" t="s">
        <v>2844</v>
      </c>
      <c r="O457" s="22">
        <v>532662300</v>
      </c>
      <c r="P457" s="40" t="s">
        <v>5488</v>
      </c>
      <c r="Q457" s="22"/>
      <c r="R457" s="23">
        <v>91001</v>
      </c>
      <c r="S457" s="23" t="s">
        <v>2488</v>
      </c>
      <c r="T457" s="24">
        <v>37970</v>
      </c>
      <c r="U457" s="22">
        <v>7117</v>
      </c>
      <c r="V457" s="12"/>
      <c r="W457" s="13"/>
      <c r="X457" s="12"/>
      <c r="Y457" s="12"/>
      <c r="Z457" s="12"/>
      <c r="AA457" s="11"/>
      <c r="AB457" s="8"/>
      <c r="AC457" s="8"/>
      <c r="AD457" s="8"/>
      <c r="AE457" s="8"/>
      <c r="AF457" s="8"/>
      <c r="AG457" s="8"/>
    </row>
    <row r="458" spans="1:33" ht="12.75" hidden="1" customHeight="1" x14ac:dyDescent="0.2">
      <c r="A458" s="22">
        <v>7231</v>
      </c>
      <c r="B458" s="32" t="s">
        <v>2845</v>
      </c>
      <c r="C458" s="44">
        <v>692555007</v>
      </c>
      <c r="D458" s="11" t="s">
        <v>2469</v>
      </c>
      <c r="E458" s="11" t="s">
        <v>546</v>
      </c>
      <c r="F458" s="21" t="s">
        <v>26</v>
      </c>
      <c r="G458" s="21" t="s">
        <v>547</v>
      </c>
      <c r="H458" s="21" t="s">
        <v>28</v>
      </c>
      <c r="I458" s="11"/>
      <c r="J458" s="11"/>
      <c r="K458" s="11" t="s">
        <v>2846</v>
      </c>
      <c r="L458" s="11" t="s">
        <v>2848</v>
      </c>
      <c r="M458" s="13" t="s">
        <v>47</v>
      </c>
      <c r="N458" s="22" t="s">
        <v>1281</v>
      </c>
      <c r="O458" s="22" t="s">
        <v>2849</v>
      </c>
      <c r="P458" s="23" t="s">
        <v>2847</v>
      </c>
      <c r="Q458" s="22"/>
      <c r="R458" s="23">
        <v>91001</v>
      </c>
      <c r="S458" s="23" t="s">
        <v>2488</v>
      </c>
      <c r="T458" s="24">
        <v>38700</v>
      </c>
      <c r="U458" s="22">
        <v>7231</v>
      </c>
      <c r="V458" s="12"/>
      <c r="W458" s="13"/>
      <c r="X458" s="12"/>
      <c r="Y458" s="12"/>
      <c r="Z458" s="12"/>
      <c r="AA458" s="11"/>
      <c r="AB458" s="8"/>
      <c r="AC458" s="8"/>
      <c r="AD458" s="8"/>
      <c r="AE458" s="8"/>
      <c r="AF458" s="8"/>
      <c r="AG458" s="8"/>
    </row>
    <row r="459" spans="1:33" ht="12.75" hidden="1" customHeight="1" x14ac:dyDescent="0.2">
      <c r="A459" s="22">
        <v>7138</v>
      </c>
      <c r="B459" s="32" t="s">
        <v>2850</v>
      </c>
      <c r="C459" s="44">
        <v>690103001</v>
      </c>
      <c r="D459" s="11" t="s">
        <v>2469</v>
      </c>
      <c r="E459" s="11" t="s">
        <v>2484</v>
      </c>
      <c r="F459" s="21" t="s">
        <v>26</v>
      </c>
      <c r="G459" s="21" t="s">
        <v>2485</v>
      </c>
      <c r="H459" s="21" t="s">
        <v>28</v>
      </c>
      <c r="I459" s="11"/>
      <c r="J459" s="11"/>
      <c r="K459" s="11" t="s">
        <v>2851</v>
      </c>
      <c r="L459" s="11" t="s">
        <v>2852</v>
      </c>
      <c r="M459" s="22" t="s">
        <v>533</v>
      </c>
      <c r="N459" s="22" t="s">
        <v>2241</v>
      </c>
      <c r="O459" s="22"/>
      <c r="P459" s="23"/>
      <c r="Q459" s="22"/>
      <c r="R459" s="23">
        <v>91001</v>
      </c>
      <c r="S459" s="23" t="s">
        <v>2488</v>
      </c>
      <c r="T459" s="24">
        <v>38159</v>
      </c>
      <c r="U459" s="22">
        <v>7138</v>
      </c>
      <c r="V459" s="12"/>
      <c r="W459" s="13"/>
      <c r="X459" s="12"/>
      <c r="Y459" s="12"/>
      <c r="Z459" s="12"/>
      <c r="AA459" s="11"/>
      <c r="AB459" s="8"/>
      <c r="AC459" s="8"/>
      <c r="AD459" s="8"/>
      <c r="AE459" s="8"/>
      <c r="AF459" s="8"/>
      <c r="AG459" s="8"/>
    </row>
    <row r="460" spans="1:33" ht="12.75" hidden="1" customHeight="1" x14ac:dyDescent="0.2">
      <c r="A460" s="22">
        <v>7236</v>
      </c>
      <c r="B460" s="32" t="s">
        <v>2853</v>
      </c>
      <c r="C460" s="44">
        <v>690719002</v>
      </c>
      <c r="D460" s="11" t="s">
        <v>2469</v>
      </c>
      <c r="E460" s="11" t="s">
        <v>2484</v>
      </c>
      <c r="F460" s="21" t="s">
        <v>26</v>
      </c>
      <c r="G460" s="21" t="s">
        <v>2485</v>
      </c>
      <c r="H460" s="21" t="s">
        <v>28</v>
      </c>
      <c r="I460" s="11"/>
      <c r="J460" s="11"/>
      <c r="K460" s="11" t="s">
        <v>8404</v>
      </c>
      <c r="L460" s="11" t="s">
        <v>8405</v>
      </c>
      <c r="M460" s="13" t="s">
        <v>47</v>
      </c>
      <c r="N460" s="22" t="s">
        <v>2854</v>
      </c>
      <c r="O460" s="22" t="s">
        <v>8406</v>
      </c>
      <c r="P460" s="23" t="s">
        <v>8407</v>
      </c>
      <c r="Q460" s="22"/>
      <c r="R460" s="23">
        <v>91001</v>
      </c>
      <c r="S460" s="23" t="s">
        <v>2488</v>
      </c>
      <c r="T460" s="24">
        <v>38712</v>
      </c>
      <c r="U460" s="22">
        <v>7236</v>
      </c>
      <c r="V460" s="36"/>
      <c r="W460" s="37"/>
      <c r="X460" s="36"/>
      <c r="Y460" s="36"/>
      <c r="Z460" s="36"/>
      <c r="AA460" s="27"/>
      <c r="AB460" s="8"/>
      <c r="AC460" s="8"/>
      <c r="AD460" s="8"/>
      <c r="AE460" s="8"/>
      <c r="AF460" s="8"/>
      <c r="AG460" s="8"/>
    </row>
    <row r="461" spans="1:33" ht="12.75" hidden="1" customHeight="1" x14ac:dyDescent="0.2">
      <c r="A461" s="22">
        <v>7421</v>
      </c>
      <c r="B461" s="32" t="s">
        <v>2855</v>
      </c>
      <c r="C461" s="44">
        <v>690618001</v>
      </c>
      <c r="D461" s="11" t="s">
        <v>2469</v>
      </c>
      <c r="E461" s="11" t="s">
        <v>546</v>
      </c>
      <c r="F461" s="21" t="s">
        <v>26</v>
      </c>
      <c r="G461" s="21" t="s">
        <v>547</v>
      </c>
      <c r="H461" s="21" t="s">
        <v>28</v>
      </c>
      <c r="I461" s="11"/>
      <c r="J461" s="11"/>
      <c r="K461" s="11" t="s">
        <v>2856</v>
      </c>
      <c r="L461" s="11" t="s">
        <v>2857</v>
      </c>
      <c r="M461" s="13" t="s">
        <v>544</v>
      </c>
      <c r="N461" s="22" t="s">
        <v>2016</v>
      </c>
      <c r="O461" s="22" t="s">
        <v>2858</v>
      </c>
      <c r="P461" s="23"/>
      <c r="Q461" s="22"/>
      <c r="R461" s="23">
        <v>91001</v>
      </c>
      <c r="S461" s="23" t="s">
        <v>2859</v>
      </c>
      <c r="T461" s="24">
        <v>40190</v>
      </c>
      <c r="U461" s="22">
        <v>7421</v>
      </c>
      <c r="V461" s="12"/>
      <c r="W461" s="13"/>
      <c r="X461" s="12"/>
      <c r="Y461" s="12"/>
      <c r="Z461" s="12"/>
      <c r="AA461" s="11"/>
      <c r="AB461" s="8"/>
      <c r="AC461" s="8"/>
      <c r="AD461" s="8"/>
      <c r="AE461" s="8"/>
      <c r="AF461" s="8"/>
      <c r="AG461" s="8"/>
    </row>
    <row r="462" spans="1:33" ht="12.75" hidden="1" customHeight="1" x14ac:dyDescent="0.2">
      <c r="A462" s="22">
        <v>7311</v>
      </c>
      <c r="B462" s="32" t="s">
        <v>2860</v>
      </c>
      <c r="C462" s="44">
        <v>690603004</v>
      </c>
      <c r="D462" s="11" t="s">
        <v>2469</v>
      </c>
      <c r="E462" s="11" t="s">
        <v>2484</v>
      </c>
      <c r="F462" s="21" t="s">
        <v>26</v>
      </c>
      <c r="G462" s="21" t="s">
        <v>2485</v>
      </c>
      <c r="H462" s="21" t="s">
        <v>28</v>
      </c>
      <c r="I462" s="11"/>
      <c r="J462" s="11"/>
      <c r="K462" s="11" t="s">
        <v>2861</v>
      </c>
      <c r="L462" s="11" t="s">
        <v>2862</v>
      </c>
      <c r="M462" s="13" t="s">
        <v>544</v>
      </c>
      <c r="N462" s="22" t="s">
        <v>2864</v>
      </c>
      <c r="O462" s="22" t="s">
        <v>2863</v>
      </c>
      <c r="P462" s="23"/>
      <c r="Q462" s="22"/>
      <c r="R462" s="23">
        <v>91001</v>
      </c>
      <c r="S462" s="23" t="s">
        <v>2488</v>
      </c>
      <c r="T462" s="24">
        <v>38786</v>
      </c>
      <c r="U462" s="22">
        <v>7311</v>
      </c>
      <c r="V462" s="12"/>
      <c r="W462" s="13"/>
      <c r="X462" s="12"/>
      <c r="Y462" s="12"/>
      <c r="Z462" s="12"/>
      <c r="AA462" s="11"/>
      <c r="AB462" s="8"/>
      <c r="AC462" s="8"/>
      <c r="AD462" s="8"/>
      <c r="AE462" s="8"/>
      <c r="AF462" s="8"/>
      <c r="AG462" s="8"/>
    </row>
    <row r="463" spans="1:33" ht="12.75" hidden="1" customHeight="1" x14ac:dyDescent="0.2">
      <c r="A463" s="22">
        <v>7196</v>
      </c>
      <c r="B463" s="32" t="s">
        <v>2865</v>
      </c>
      <c r="C463" s="44">
        <v>690720000</v>
      </c>
      <c r="D463" s="11" t="s">
        <v>2469</v>
      </c>
      <c r="E463" s="11" t="s">
        <v>2484</v>
      </c>
      <c r="F463" s="21" t="s">
        <v>26</v>
      </c>
      <c r="G463" s="21" t="s">
        <v>2485</v>
      </c>
      <c r="H463" s="21" t="s">
        <v>28</v>
      </c>
      <c r="I463" s="11"/>
      <c r="J463" s="11"/>
      <c r="K463" s="11" t="s">
        <v>2866</v>
      </c>
      <c r="L463" s="11" t="s">
        <v>2867</v>
      </c>
      <c r="M463" s="13" t="s">
        <v>47</v>
      </c>
      <c r="N463" s="22" t="s">
        <v>2868</v>
      </c>
      <c r="O463" s="22" t="s">
        <v>5474</v>
      </c>
      <c r="P463" s="40" t="s">
        <v>5473</v>
      </c>
      <c r="Q463" s="22"/>
      <c r="R463" s="23">
        <v>91001</v>
      </c>
      <c r="S463" s="23" t="s">
        <v>2488</v>
      </c>
      <c r="T463" s="24">
        <v>38624</v>
      </c>
      <c r="U463" s="22">
        <v>7196</v>
      </c>
      <c r="V463" s="12"/>
      <c r="W463" s="13"/>
      <c r="X463" s="12"/>
      <c r="Y463" s="12"/>
      <c r="Z463" s="12"/>
      <c r="AA463" s="11"/>
      <c r="AB463" s="8"/>
      <c r="AC463" s="8"/>
      <c r="AD463" s="8"/>
      <c r="AE463" s="8"/>
      <c r="AF463" s="8"/>
      <c r="AG463" s="8"/>
    </row>
    <row r="464" spans="1:33" ht="12.75" hidden="1" customHeight="1" x14ac:dyDescent="0.2">
      <c r="A464" s="22">
        <v>7514</v>
      </c>
      <c r="B464" s="32" t="s">
        <v>2869</v>
      </c>
      <c r="C464" s="44">
        <v>692011007</v>
      </c>
      <c r="D464" s="11" t="s">
        <v>2469</v>
      </c>
      <c r="E464" s="11" t="s">
        <v>546</v>
      </c>
      <c r="F464" s="21" t="s">
        <v>26</v>
      </c>
      <c r="G464" s="21" t="s">
        <v>547</v>
      </c>
      <c r="H464" s="21" t="s">
        <v>28</v>
      </c>
      <c r="I464" s="11"/>
      <c r="J464" s="11"/>
      <c r="K464" s="11" t="s">
        <v>2870</v>
      </c>
      <c r="L464" s="11" t="s">
        <v>2871</v>
      </c>
      <c r="M464" s="13" t="s">
        <v>5340</v>
      </c>
      <c r="N464" s="22" t="s">
        <v>2872</v>
      </c>
      <c r="O464" s="22"/>
      <c r="P464" s="23"/>
      <c r="Q464" s="22"/>
      <c r="R464" s="23">
        <v>91001</v>
      </c>
      <c r="S464" s="23" t="s">
        <v>523</v>
      </c>
      <c r="T464" s="24">
        <v>41939</v>
      </c>
      <c r="U464" s="22">
        <v>7514</v>
      </c>
      <c r="V464" s="12"/>
      <c r="W464" s="13"/>
      <c r="X464" s="12"/>
      <c r="Y464" s="12"/>
      <c r="Z464" s="12"/>
      <c r="AA464" s="11"/>
      <c r="AB464" s="8"/>
      <c r="AC464" s="8"/>
      <c r="AD464" s="8"/>
      <c r="AE464" s="8"/>
      <c r="AF464" s="8"/>
      <c r="AG464" s="8"/>
    </row>
    <row r="465" spans="1:33" ht="12.75" hidden="1" customHeight="1" x14ac:dyDescent="0.2">
      <c r="A465" s="22">
        <v>7220</v>
      </c>
      <c r="B465" s="32" t="s">
        <v>2873</v>
      </c>
      <c r="C465" s="44">
        <v>690714000</v>
      </c>
      <c r="D465" s="11" t="s">
        <v>2469</v>
      </c>
      <c r="E465" s="11" t="s">
        <v>546</v>
      </c>
      <c r="F465" s="21" t="s">
        <v>26</v>
      </c>
      <c r="G465" s="21" t="s">
        <v>547</v>
      </c>
      <c r="H465" s="21" t="s">
        <v>28</v>
      </c>
      <c r="I465" s="11"/>
      <c r="J465" s="11"/>
      <c r="K465" s="11" t="s">
        <v>8408</v>
      </c>
      <c r="L465" s="11" t="s">
        <v>2874</v>
      </c>
      <c r="M465" s="13" t="s">
        <v>47</v>
      </c>
      <c r="N465" s="22" t="s">
        <v>1158</v>
      </c>
      <c r="O465" s="22" t="s">
        <v>5577</v>
      </c>
      <c r="P465" s="23" t="s">
        <v>5578</v>
      </c>
      <c r="Q465" s="22"/>
      <c r="R465" s="23">
        <v>91001</v>
      </c>
      <c r="S465" s="23" t="s">
        <v>523</v>
      </c>
      <c r="T465" s="24">
        <v>38686</v>
      </c>
      <c r="U465" s="22">
        <v>7220</v>
      </c>
      <c r="V465" s="12"/>
      <c r="W465" s="13"/>
      <c r="X465" s="12"/>
      <c r="Y465" s="12"/>
      <c r="Z465" s="12"/>
      <c r="AA465" s="11"/>
      <c r="AB465" s="8"/>
      <c r="AC465" s="8"/>
      <c r="AD465" s="8"/>
      <c r="AE465" s="8"/>
      <c r="AF465" s="8"/>
      <c r="AG465" s="8"/>
    </row>
    <row r="466" spans="1:33" ht="12.75" hidden="1" customHeight="1" x14ac:dyDescent="0.2">
      <c r="A466" s="22">
        <v>7503</v>
      </c>
      <c r="B466" s="32" t="s">
        <v>2875</v>
      </c>
      <c r="C466" s="44">
        <v>692003004</v>
      </c>
      <c r="D466" s="11" t="s">
        <v>2469</v>
      </c>
      <c r="E466" s="11" t="s">
        <v>546</v>
      </c>
      <c r="F466" s="21" t="s">
        <v>26</v>
      </c>
      <c r="G466" s="21" t="s">
        <v>547</v>
      </c>
      <c r="H466" s="21" t="s">
        <v>28</v>
      </c>
      <c r="I466" s="11"/>
      <c r="J466" s="11"/>
      <c r="K466" s="11" t="s">
        <v>2876</v>
      </c>
      <c r="L466" s="11" t="s">
        <v>2878</v>
      </c>
      <c r="M466" s="13" t="s">
        <v>5346</v>
      </c>
      <c r="N466" s="22" t="s">
        <v>2880</v>
      </c>
      <c r="O466" s="22" t="s">
        <v>2879</v>
      </c>
      <c r="P466" s="23" t="s">
        <v>2877</v>
      </c>
      <c r="Q466" s="22"/>
      <c r="R466" s="23">
        <v>91001</v>
      </c>
      <c r="S466" s="23" t="s">
        <v>523</v>
      </c>
      <c r="T466" s="24">
        <v>41872</v>
      </c>
      <c r="U466" s="22">
        <v>7503</v>
      </c>
      <c r="V466" s="12"/>
      <c r="W466" s="13"/>
      <c r="X466" s="12"/>
      <c r="Y466" s="12"/>
      <c r="Z466" s="12"/>
      <c r="AA466" s="11"/>
      <c r="AB466" s="8"/>
      <c r="AC466" s="8"/>
      <c r="AD466" s="8"/>
      <c r="AE466" s="8"/>
      <c r="AF466" s="8"/>
      <c r="AG466" s="8"/>
    </row>
    <row r="467" spans="1:33" ht="12.75" hidden="1" customHeight="1" x14ac:dyDescent="0.2">
      <c r="A467" s="22">
        <v>7221</v>
      </c>
      <c r="B467" s="32" t="s">
        <v>2881</v>
      </c>
      <c r="C467" s="44">
        <v>690704005</v>
      </c>
      <c r="D467" s="11" t="s">
        <v>2469</v>
      </c>
      <c r="E467" s="11" t="s">
        <v>546</v>
      </c>
      <c r="F467" s="21" t="s">
        <v>26</v>
      </c>
      <c r="G467" s="21" t="s">
        <v>547</v>
      </c>
      <c r="H467" s="21" t="s">
        <v>28</v>
      </c>
      <c r="I467" s="11"/>
      <c r="J467" s="11"/>
      <c r="K467" s="11" t="s">
        <v>8409</v>
      </c>
      <c r="L467" s="11" t="s">
        <v>2883</v>
      </c>
      <c r="M467" s="13" t="s">
        <v>47</v>
      </c>
      <c r="N467" s="22" t="s">
        <v>2885</v>
      </c>
      <c r="O467" s="22" t="s">
        <v>2884</v>
      </c>
      <c r="P467" s="23" t="s">
        <v>2882</v>
      </c>
      <c r="Q467" s="22"/>
      <c r="R467" s="11">
        <v>91001</v>
      </c>
      <c r="S467" s="23" t="s">
        <v>523</v>
      </c>
      <c r="T467" s="24">
        <v>38686</v>
      </c>
      <c r="U467" s="22">
        <v>7221</v>
      </c>
      <c r="V467" s="36"/>
      <c r="W467" s="37"/>
      <c r="X467" s="36"/>
      <c r="Y467" s="36"/>
      <c r="Z467" s="36"/>
      <c r="AA467" s="27"/>
      <c r="AB467" s="8"/>
      <c r="AC467" s="8"/>
      <c r="AD467" s="8"/>
      <c r="AE467" s="8"/>
      <c r="AF467" s="8"/>
      <c r="AG467" s="8"/>
    </row>
    <row r="468" spans="1:33" ht="12.75" hidden="1" customHeight="1" x14ac:dyDescent="0.2">
      <c r="A468" s="22">
        <v>5200</v>
      </c>
      <c r="B468" s="32" t="s">
        <v>2886</v>
      </c>
      <c r="C468" s="44">
        <v>690707004</v>
      </c>
      <c r="D468" s="11" t="s">
        <v>2886</v>
      </c>
      <c r="E468" s="11" t="s">
        <v>2484</v>
      </c>
      <c r="F468" s="21" t="s">
        <v>26</v>
      </c>
      <c r="G468" s="21" t="s">
        <v>2485</v>
      </c>
      <c r="H468" s="21" t="s">
        <v>28</v>
      </c>
      <c r="I468" s="11"/>
      <c r="J468" s="11"/>
      <c r="K468" s="11" t="s">
        <v>2887</v>
      </c>
      <c r="L468" s="11" t="s">
        <v>2888</v>
      </c>
      <c r="M468" s="13" t="s">
        <v>47</v>
      </c>
      <c r="N468" s="22" t="s">
        <v>582</v>
      </c>
      <c r="O468" s="22" t="s">
        <v>2889</v>
      </c>
      <c r="P468" s="23"/>
      <c r="Q468" s="22"/>
      <c r="R468" s="23">
        <v>91001</v>
      </c>
      <c r="S468" s="23" t="s">
        <v>2488</v>
      </c>
      <c r="T468" s="24">
        <v>37970</v>
      </c>
      <c r="U468" s="22">
        <v>5200</v>
      </c>
      <c r="V468" s="12"/>
      <c r="W468" s="13"/>
      <c r="X468" s="12"/>
      <c r="Y468" s="12"/>
      <c r="Z468" s="12"/>
      <c r="AA468" s="11"/>
      <c r="AB468" s="8"/>
      <c r="AC468" s="8"/>
      <c r="AD468" s="8"/>
      <c r="AE468" s="8"/>
      <c r="AF468" s="8"/>
      <c r="AG468" s="8"/>
    </row>
    <row r="469" spans="1:33" ht="12.75" hidden="1" customHeight="1" x14ac:dyDescent="0.2">
      <c r="A469" s="22">
        <v>6997</v>
      </c>
      <c r="B469" s="32" t="s">
        <v>2890</v>
      </c>
      <c r="C469" s="44">
        <v>690724006</v>
      </c>
      <c r="D469" s="11" t="s">
        <v>2469</v>
      </c>
      <c r="E469" s="11" t="s">
        <v>2484</v>
      </c>
      <c r="F469" s="21" t="s">
        <v>26</v>
      </c>
      <c r="G469" s="21" t="s">
        <v>2485</v>
      </c>
      <c r="H469" s="21" t="s">
        <v>28</v>
      </c>
      <c r="I469" s="11"/>
      <c r="J469" s="11"/>
      <c r="K469" s="11" t="s">
        <v>5447</v>
      </c>
      <c r="L469" s="11" t="s">
        <v>2891</v>
      </c>
      <c r="M469" s="13" t="s">
        <v>47</v>
      </c>
      <c r="N469" s="22" t="s">
        <v>2893</v>
      </c>
      <c r="O469" s="22" t="s">
        <v>2892</v>
      </c>
      <c r="P469" s="23"/>
      <c r="Q469" s="22"/>
      <c r="R469" s="23">
        <v>91001</v>
      </c>
      <c r="S469" s="23" t="s">
        <v>2488</v>
      </c>
      <c r="T469" s="24">
        <v>37970</v>
      </c>
      <c r="U469" s="22">
        <v>6997</v>
      </c>
      <c r="V469" s="36"/>
      <c r="W469" s="37"/>
      <c r="X469" s="36"/>
      <c r="Y469" s="36"/>
      <c r="Z469" s="36"/>
      <c r="AA469" s="27"/>
      <c r="AB469" s="8"/>
      <c r="AC469" s="8"/>
      <c r="AD469" s="8"/>
      <c r="AE469" s="8"/>
      <c r="AF469" s="8"/>
      <c r="AG469" s="8"/>
    </row>
    <row r="470" spans="1:33" ht="12.75" hidden="1" customHeight="1" x14ac:dyDescent="0.2">
      <c r="A470" s="22">
        <v>7601</v>
      </c>
      <c r="B470" s="32" t="s">
        <v>2894</v>
      </c>
      <c r="C470" s="44">
        <v>690402009</v>
      </c>
      <c r="D470" s="11" t="s">
        <v>2469</v>
      </c>
      <c r="E470" s="11" t="s">
        <v>2895</v>
      </c>
      <c r="F470" s="21" t="s">
        <v>26</v>
      </c>
      <c r="G470" s="21" t="s">
        <v>547</v>
      </c>
      <c r="H470" s="21" t="s">
        <v>28</v>
      </c>
      <c r="I470" s="11"/>
      <c r="J470" s="11"/>
      <c r="K470" s="11" t="s">
        <v>2896</v>
      </c>
      <c r="L470" s="11" t="s">
        <v>2897</v>
      </c>
      <c r="M470" s="13" t="s">
        <v>5343</v>
      </c>
      <c r="N470" s="22" t="s">
        <v>2899</v>
      </c>
      <c r="O470" s="22" t="s">
        <v>2898</v>
      </c>
      <c r="P470" s="23"/>
      <c r="Q470" s="22"/>
      <c r="R470" s="23">
        <v>91001</v>
      </c>
      <c r="S470" s="23" t="s">
        <v>523</v>
      </c>
      <c r="T470" s="24">
        <v>42422</v>
      </c>
      <c r="U470" s="22">
        <v>7601</v>
      </c>
      <c r="V470" s="12"/>
      <c r="W470" s="13"/>
      <c r="X470" s="12"/>
      <c r="Y470" s="12"/>
      <c r="Z470" s="12"/>
      <c r="AA470" s="11"/>
      <c r="AB470" s="8"/>
      <c r="AC470" s="8"/>
      <c r="AD470" s="8"/>
      <c r="AE470" s="8"/>
      <c r="AF470" s="8"/>
      <c r="AG470" s="8"/>
    </row>
    <row r="471" spans="1:33" ht="12.75" hidden="1" customHeight="1" x14ac:dyDescent="0.2">
      <c r="A471" s="22">
        <v>7110</v>
      </c>
      <c r="B471" s="32" t="s">
        <v>2900</v>
      </c>
      <c r="C471" s="44">
        <v>690501007</v>
      </c>
      <c r="D471" s="11" t="s">
        <v>2469</v>
      </c>
      <c r="E471" s="11" t="s">
        <v>2484</v>
      </c>
      <c r="F471" s="21" t="s">
        <v>26</v>
      </c>
      <c r="G471" s="21" t="s">
        <v>2485</v>
      </c>
      <c r="H471" s="21" t="s">
        <v>28</v>
      </c>
      <c r="I471" s="11"/>
      <c r="J471" s="11"/>
      <c r="K471" s="11" t="s">
        <v>8410</v>
      </c>
      <c r="L471" s="11" t="s">
        <v>2901</v>
      </c>
      <c r="M471" s="13" t="s">
        <v>544</v>
      </c>
      <c r="N471" s="22" t="s">
        <v>2902</v>
      </c>
      <c r="O471" s="22"/>
      <c r="P471" s="23"/>
      <c r="Q471" s="22"/>
      <c r="R471" s="23">
        <v>91001</v>
      </c>
      <c r="S471" s="23" t="s">
        <v>2488</v>
      </c>
      <c r="T471" s="24">
        <v>37970</v>
      </c>
      <c r="U471" s="22">
        <v>7110</v>
      </c>
      <c r="V471" s="36"/>
      <c r="W471" s="37"/>
      <c r="X471" s="36"/>
      <c r="Y471" s="36"/>
      <c r="Z471" s="36"/>
      <c r="AA471" s="27"/>
      <c r="AB471" s="8"/>
      <c r="AC471" s="8"/>
      <c r="AD471" s="8"/>
      <c r="AE471" s="8"/>
      <c r="AF471" s="8"/>
      <c r="AG471" s="8"/>
    </row>
    <row r="472" spans="1:33" ht="12.75" hidden="1" customHeight="1" x14ac:dyDescent="0.2">
      <c r="A472" s="22">
        <v>7051</v>
      </c>
      <c r="B472" s="32" t="s">
        <v>2903</v>
      </c>
      <c r="C472" s="44">
        <v>692538005</v>
      </c>
      <c r="D472" s="11" t="s">
        <v>2469</v>
      </c>
      <c r="E472" s="11" t="s">
        <v>2484</v>
      </c>
      <c r="F472" s="21" t="s">
        <v>26</v>
      </c>
      <c r="G472" s="21" t="s">
        <v>2485</v>
      </c>
      <c r="H472" s="21" t="s">
        <v>28</v>
      </c>
      <c r="I472" s="11"/>
      <c r="J472" s="11"/>
      <c r="K472" s="11" t="s">
        <v>2904</v>
      </c>
      <c r="L472" s="11" t="s">
        <v>2905</v>
      </c>
      <c r="M472" s="13" t="s">
        <v>47</v>
      </c>
      <c r="N472" s="22" t="s">
        <v>786</v>
      </c>
      <c r="O472" s="22"/>
      <c r="P472" s="23"/>
      <c r="Q472" s="22"/>
      <c r="R472" s="23">
        <v>91001</v>
      </c>
      <c r="S472" s="23" t="s">
        <v>2906</v>
      </c>
      <c r="T472" s="24">
        <v>37970</v>
      </c>
      <c r="U472" s="22">
        <v>7051</v>
      </c>
      <c r="V472" s="36"/>
      <c r="W472" s="37"/>
      <c r="X472" s="36"/>
      <c r="Y472" s="36"/>
      <c r="Z472" s="36"/>
      <c r="AA472" s="27"/>
      <c r="AB472" s="8"/>
      <c r="AC472" s="8"/>
      <c r="AD472" s="8"/>
      <c r="AE472" s="8"/>
      <c r="AF472" s="8"/>
      <c r="AG472" s="8"/>
    </row>
    <row r="473" spans="1:33" ht="12.75" hidden="1" customHeight="1" x14ac:dyDescent="0.2">
      <c r="A473" s="22">
        <v>7502</v>
      </c>
      <c r="B473" s="32" t="s">
        <v>2907</v>
      </c>
      <c r="C473" s="44">
        <v>690706008</v>
      </c>
      <c r="D473" s="11" t="s">
        <v>2469</v>
      </c>
      <c r="E473" s="11" t="s">
        <v>546</v>
      </c>
      <c r="F473" s="21" t="s">
        <v>26</v>
      </c>
      <c r="G473" s="21" t="s">
        <v>547</v>
      </c>
      <c r="H473" s="21" t="s">
        <v>28</v>
      </c>
      <c r="I473" s="11"/>
      <c r="J473" s="11"/>
      <c r="K473" s="11" t="s">
        <v>2908</v>
      </c>
      <c r="L473" s="11" t="s">
        <v>5513</v>
      </c>
      <c r="M473" s="13" t="s">
        <v>47</v>
      </c>
      <c r="N473" s="22" t="s">
        <v>2909</v>
      </c>
      <c r="O473" s="22" t="s">
        <v>5514</v>
      </c>
      <c r="P473" s="23" t="s">
        <v>5515</v>
      </c>
      <c r="Q473" s="22"/>
      <c r="R473" s="23">
        <v>91001</v>
      </c>
      <c r="S473" s="23" t="s">
        <v>2906</v>
      </c>
      <c r="T473" s="24">
        <v>41848</v>
      </c>
      <c r="U473" s="22">
        <v>7502</v>
      </c>
      <c r="V473" s="12"/>
      <c r="W473" s="13"/>
      <c r="X473" s="12"/>
      <c r="Y473" s="12"/>
      <c r="Z473" s="12"/>
      <c r="AA473" s="11"/>
      <c r="AB473" s="8"/>
      <c r="AC473" s="8"/>
      <c r="AD473" s="8"/>
      <c r="AE473" s="8"/>
      <c r="AF473" s="8"/>
      <c r="AG473" s="8"/>
    </row>
    <row r="474" spans="1:33" ht="12.75" hidden="1" customHeight="1" x14ac:dyDescent="0.2">
      <c r="A474" s="22">
        <v>7118</v>
      </c>
      <c r="B474" s="32" t="s">
        <v>2910</v>
      </c>
      <c r="C474" s="44">
        <v>690401002</v>
      </c>
      <c r="D474" s="11" t="s">
        <v>2469</v>
      </c>
      <c r="E474" s="11" t="s">
        <v>2484</v>
      </c>
      <c r="F474" s="21" t="s">
        <v>26</v>
      </c>
      <c r="G474" s="21" t="s">
        <v>2485</v>
      </c>
      <c r="H474" s="21" t="s">
        <v>28</v>
      </c>
      <c r="I474" s="11"/>
      <c r="J474" s="11"/>
      <c r="K474" s="11" t="s">
        <v>2911</v>
      </c>
      <c r="L474" s="11" t="s">
        <v>2912</v>
      </c>
      <c r="M474" s="13" t="s">
        <v>5343</v>
      </c>
      <c r="N474" s="22" t="s">
        <v>1384</v>
      </c>
      <c r="O474" s="22" t="s">
        <v>8411</v>
      </c>
      <c r="P474" s="23" t="s">
        <v>8412</v>
      </c>
      <c r="Q474" s="22"/>
      <c r="R474" s="23">
        <v>91001</v>
      </c>
      <c r="S474" s="23" t="s">
        <v>2488</v>
      </c>
      <c r="T474" s="24">
        <v>37970</v>
      </c>
      <c r="U474" s="22">
        <v>7118</v>
      </c>
      <c r="V474" s="12"/>
      <c r="W474" s="13"/>
      <c r="X474" s="12"/>
      <c r="Y474" s="12"/>
      <c r="Z474" s="12"/>
      <c r="AA474" s="11"/>
      <c r="AB474" s="8"/>
      <c r="AC474" s="8"/>
      <c r="AD474" s="8"/>
      <c r="AE474" s="8"/>
      <c r="AF474" s="8"/>
      <c r="AG474" s="8"/>
    </row>
    <row r="475" spans="1:33" ht="12.75" hidden="1" customHeight="1" x14ac:dyDescent="0.2">
      <c r="A475" s="22">
        <v>7355</v>
      </c>
      <c r="B475" s="32" t="s">
        <v>8413</v>
      </c>
      <c r="C475" s="44">
        <v>692008006</v>
      </c>
      <c r="D475" s="11" t="s">
        <v>2469</v>
      </c>
      <c r="E475" s="11" t="s">
        <v>2484</v>
      </c>
      <c r="F475" s="21" t="s">
        <v>26</v>
      </c>
      <c r="G475" s="21" t="s">
        <v>2485</v>
      </c>
      <c r="H475" s="21" t="s">
        <v>28</v>
      </c>
      <c r="I475" s="11"/>
      <c r="J475" s="11"/>
      <c r="K475" s="11" t="s">
        <v>7330</v>
      </c>
      <c r="L475" s="11" t="s">
        <v>2913</v>
      </c>
      <c r="M475" s="13" t="s">
        <v>5340</v>
      </c>
      <c r="N475" s="22" t="s">
        <v>2915</v>
      </c>
      <c r="O475" s="22" t="s">
        <v>2914</v>
      </c>
      <c r="P475" s="23"/>
      <c r="Q475" s="22"/>
      <c r="R475" s="23">
        <v>91001</v>
      </c>
      <c r="S475" s="23" t="s">
        <v>2488</v>
      </c>
      <c r="T475" s="24">
        <v>39212</v>
      </c>
      <c r="U475" s="22">
        <v>7355</v>
      </c>
      <c r="V475" s="12"/>
      <c r="W475" s="13"/>
      <c r="X475" s="12"/>
      <c r="Y475" s="12"/>
      <c r="Z475" s="12"/>
      <c r="AA475" s="11"/>
      <c r="AB475" s="8"/>
      <c r="AC475" s="8"/>
      <c r="AD475" s="8"/>
      <c r="AE475" s="8"/>
      <c r="AF475" s="8"/>
      <c r="AG475" s="8"/>
    </row>
    <row r="476" spans="1:33" ht="12.75" hidden="1" customHeight="1" x14ac:dyDescent="0.2">
      <c r="A476" s="22">
        <v>7590</v>
      </c>
      <c r="B476" s="32" t="s">
        <v>2916</v>
      </c>
      <c r="C476" s="44">
        <v>692530004</v>
      </c>
      <c r="D476" s="11" t="s">
        <v>2469</v>
      </c>
      <c r="E476" s="11" t="s">
        <v>2767</v>
      </c>
      <c r="F476" s="21" t="s">
        <v>26</v>
      </c>
      <c r="G476" s="21" t="s">
        <v>547</v>
      </c>
      <c r="H476" s="21" t="s">
        <v>28</v>
      </c>
      <c r="I476" s="11"/>
      <c r="J476" s="11"/>
      <c r="K476" s="11" t="s">
        <v>2917</v>
      </c>
      <c r="L476" s="11" t="s">
        <v>2919</v>
      </c>
      <c r="M476" s="13" t="s">
        <v>773</v>
      </c>
      <c r="N476" s="22" t="s">
        <v>2921</v>
      </c>
      <c r="O476" s="22" t="s">
        <v>2918</v>
      </c>
      <c r="P476" s="23" t="s">
        <v>2920</v>
      </c>
      <c r="Q476" s="22"/>
      <c r="R476" s="23">
        <v>91001</v>
      </c>
      <c r="S476" s="23" t="s">
        <v>523</v>
      </c>
      <c r="T476" s="24">
        <v>42356</v>
      </c>
      <c r="U476" s="22">
        <v>7590</v>
      </c>
      <c r="V476" s="12"/>
      <c r="W476" s="13"/>
      <c r="X476" s="12"/>
      <c r="Y476" s="12"/>
      <c r="Z476" s="12"/>
      <c r="AA476" s="11"/>
      <c r="AB476" s="8"/>
      <c r="AC476" s="8"/>
      <c r="AD476" s="8"/>
      <c r="AE476" s="8"/>
      <c r="AF476" s="8"/>
      <c r="AG476" s="8"/>
    </row>
    <row r="477" spans="1:33" ht="12.75" hidden="1" customHeight="1" x14ac:dyDescent="0.2">
      <c r="A477" s="22">
        <v>7255</v>
      </c>
      <c r="B477" s="32" t="s">
        <v>2922</v>
      </c>
      <c r="C477" s="44">
        <v>691901009</v>
      </c>
      <c r="D477" s="11" t="s">
        <v>2469</v>
      </c>
      <c r="E477" s="11" t="s">
        <v>2484</v>
      </c>
      <c r="F477" s="21" t="s">
        <v>26</v>
      </c>
      <c r="G477" s="21" t="s">
        <v>2485</v>
      </c>
      <c r="H477" s="21" t="s">
        <v>28</v>
      </c>
      <c r="I477" s="11"/>
      <c r="J477" s="11"/>
      <c r="K477" s="11" t="s">
        <v>2923</v>
      </c>
      <c r="L477" s="11" t="s">
        <v>2924</v>
      </c>
      <c r="M477" s="13" t="s">
        <v>48</v>
      </c>
      <c r="N477" s="22" t="s">
        <v>8414</v>
      </c>
      <c r="O477" s="22" t="s">
        <v>8415</v>
      </c>
      <c r="P477" s="23" t="s">
        <v>8416</v>
      </c>
      <c r="Q477" s="22"/>
      <c r="R477" s="23">
        <v>91001</v>
      </c>
      <c r="S477" s="23" t="s">
        <v>2488</v>
      </c>
      <c r="T477" s="24">
        <v>38729</v>
      </c>
      <c r="U477" s="22">
        <v>7255</v>
      </c>
      <c r="V477" s="12"/>
      <c r="W477" s="13"/>
      <c r="X477" s="12"/>
      <c r="Y477" s="12"/>
      <c r="Z477" s="12"/>
      <c r="AA477" s="11"/>
      <c r="AB477" s="8"/>
      <c r="AC477" s="8"/>
      <c r="AD477" s="8"/>
      <c r="AE477" s="8"/>
      <c r="AF477" s="8"/>
      <c r="AG477" s="8"/>
    </row>
    <row r="478" spans="1:33" ht="12.75" hidden="1" customHeight="1" x14ac:dyDescent="0.2">
      <c r="A478" s="22">
        <v>7282</v>
      </c>
      <c r="B478" s="32" t="s">
        <v>2925</v>
      </c>
      <c r="C478" s="44">
        <v>691603008</v>
      </c>
      <c r="D478" s="11" t="s">
        <v>2469</v>
      </c>
      <c r="E478" s="11" t="s">
        <v>2484</v>
      </c>
      <c r="F478" s="21" t="s">
        <v>26</v>
      </c>
      <c r="G478" s="21" t="s">
        <v>2485</v>
      </c>
      <c r="H478" s="21" t="s">
        <v>28</v>
      </c>
      <c r="I478" s="11"/>
      <c r="J478" s="11"/>
      <c r="K478" s="11" t="s">
        <v>2926</v>
      </c>
      <c r="L478" s="11" t="s">
        <v>2927</v>
      </c>
      <c r="M478" s="13" t="s">
        <v>309</v>
      </c>
      <c r="N478" s="22" t="s">
        <v>2928</v>
      </c>
      <c r="O478" s="22" t="s">
        <v>5579</v>
      </c>
      <c r="P478" s="40" t="s">
        <v>5580</v>
      </c>
      <c r="Q478" s="22"/>
      <c r="R478" s="23">
        <v>91001</v>
      </c>
      <c r="S478" s="23" t="s">
        <v>2488</v>
      </c>
      <c r="T478" s="24">
        <v>38737</v>
      </c>
      <c r="U478" s="22">
        <v>7282</v>
      </c>
      <c r="V478" s="36"/>
      <c r="W478" s="37"/>
      <c r="X478" s="36"/>
      <c r="Y478" s="36"/>
      <c r="Z478" s="36"/>
      <c r="AA478" s="27"/>
      <c r="AB478" s="8"/>
      <c r="AC478" s="8"/>
      <c r="AD478" s="8"/>
      <c r="AE478" s="8"/>
      <c r="AF478" s="8"/>
      <c r="AG478" s="8"/>
    </row>
    <row r="479" spans="1:33" ht="12.75" hidden="1" customHeight="1" x14ac:dyDescent="0.2">
      <c r="A479" s="22">
        <v>7257</v>
      </c>
      <c r="B479" s="32" t="s">
        <v>8417</v>
      </c>
      <c r="C479" s="44">
        <v>691005003</v>
      </c>
      <c r="D479" s="11" t="s">
        <v>2469</v>
      </c>
      <c r="E479" s="11" t="s">
        <v>2495</v>
      </c>
      <c r="F479" s="21" t="s">
        <v>1476</v>
      </c>
      <c r="G479" s="21" t="s">
        <v>2496</v>
      </c>
      <c r="H479" s="21" t="s">
        <v>28</v>
      </c>
      <c r="I479" s="11"/>
      <c r="J479" s="11"/>
      <c r="K479" s="11" t="s">
        <v>2929</v>
      </c>
      <c r="L479" s="11" t="s">
        <v>2930</v>
      </c>
      <c r="M479" s="13" t="s">
        <v>5345</v>
      </c>
      <c r="N479" s="22" t="s">
        <v>2931</v>
      </c>
      <c r="O479" s="22"/>
      <c r="P479" s="23"/>
      <c r="Q479" s="22"/>
      <c r="R479" s="23">
        <v>91001</v>
      </c>
      <c r="S479" s="23" t="s">
        <v>2488</v>
      </c>
      <c r="T479" s="24">
        <v>38729</v>
      </c>
      <c r="U479" s="22">
        <v>7257</v>
      </c>
      <c r="V479" s="12"/>
      <c r="W479" s="13"/>
      <c r="X479" s="12"/>
      <c r="Y479" s="12"/>
      <c r="Z479" s="12"/>
      <c r="AA479" s="11"/>
      <c r="AB479" s="8"/>
      <c r="AC479" s="8"/>
      <c r="AD479" s="8"/>
      <c r="AE479" s="8"/>
      <c r="AF479" s="8"/>
      <c r="AG479" s="8"/>
    </row>
    <row r="480" spans="1:33" ht="12.75" hidden="1" customHeight="1" x14ac:dyDescent="0.2">
      <c r="A480" s="22">
        <v>7488</v>
      </c>
      <c r="B480" s="32" t="s">
        <v>2932</v>
      </c>
      <c r="C480" s="44">
        <v>690611007</v>
      </c>
      <c r="D480" s="11" t="s">
        <v>2469</v>
      </c>
      <c r="E480" s="11" t="s">
        <v>546</v>
      </c>
      <c r="F480" s="21" t="s">
        <v>26</v>
      </c>
      <c r="G480" s="21" t="s">
        <v>547</v>
      </c>
      <c r="H480" s="21" t="s">
        <v>28</v>
      </c>
      <c r="I480" s="11"/>
      <c r="J480" s="11"/>
      <c r="K480" s="11" t="s">
        <v>2933</v>
      </c>
      <c r="L480" s="11" t="s">
        <v>2934</v>
      </c>
      <c r="M480" s="13" t="s">
        <v>544</v>
      </c>
      <c r="N480" s="22" t="s">
        <v>2936</v>
      </c>
      <c r="O480" s="22" t="s">
        <v>2935</v>
      </c>
      <c r="P480" s="23"/>
      <c r="Q480" s="22"/>
      <c r="R480" s="23">
        <v>91001</v>
      </c>
      <c r="S480" s="23" t="s">
        <v>2488</v>
      </c>
      <c r="T480" s="24">
        <v>41563</v>
      </c>
      <c r="U480" s="22">
        <v>7488</v>
      </c>
      <c r="V480" s="36"/>
      <c r="W480" s="37"/>
      <c r="X480" s="36"/>
      <c r="Y480" s="36"/>
      <c r="Z480" s="36"/>
      <c r="AA480" s="27"/>
      <c r="AB480" s="8"/>
      <c r="AC480" s="8"/>
      <c r="AD480" s="8"/>
      <c r="AE480" s="8"/>
      <c r="AF480" s="8"/>
      <c r="AG480" s="8"/>
    </row>
    <row r="481" spans="1:33" ht="12.75" hidden="1" customHeight="1" x14ac:dyDescent="0.2">
      <c r="A481" s="22">
        <v>7390</v>
      </c>
      <c r="B481" s="32" t="s">
        <v>2937</v>
      </c>
      <c r="C481" s="44">
        <v>691303004</v>
      </c>
      <c r="D481" s="11" t="s">
        <v>2469</v>
      </c>
      <c r="E481" s="11" t="s">
        <v>2495</v>
      </c>
      <c r="F481" s="21" t="s">
        <v>1476</v>
      </c>
      <c r="G481" s="21" t="s">
        <v>2496</v>
      </c>
      <c r="H481" s="21" t="s">
        <v>28</v>
      </c>
      <c r="I481" s="11"/>
      <c r="J481" s="11"/>
      <c r="K481" s="11" t="s">
        <v>8418</v>
      </c>
      <c r="L481" s="11" t="s">
        <v>2938</v>
      </c>
      <c r="M481" s="13" t="s">
        <v>5345</v>
      </c>
      <c r="N481" s="22" t="s">
        <v>1474</v>
      </c>
      <c r="O481" s="22" t="s">
        <v>2939</v>
      </c>
      <c r="P481" s="11"/>
      <c r="Q481" s="22"/>
      <c r="R481" s="23">
        <v>91001</v>
      </c>
      <c r="S481" s="23" t="s">
        <v>2488</v>
      </c>
      <c r="T481" s="24">
        <v>39581</v>
      </c>
      <c r="U481" s="22">
        <v>7390</v>
      </c>
      <c r="V481" s="36"/>
      <c r="W481" s="37"/>
      <c r="X481" s="36"/>
      <c r="Y481" s="36"/>
      <c r="Z481" s="36"/>
      <c r="AA481" s="27"/>
      <c r="AB481" s="8"/>
      <c r="AC481" s="8"/>
      <c r="AD481" s="8"/>
      <c r="AE481" s="8"/>
      <c r="AF481" s="8"/>
      <c r="AG481" s="8"/>
    </row>
    <row r="482" spans="1:33" ht="12.75" hidden="1" customHeight="1" x14ac:dyDescent="0.2">
      <c r="A482" s="22">
        <v>7237</v>
      </c>
      <c r="B482" s="32" t="s">
        <v>2940</v>
      </c>
      <c r="C482" s="44">
        <v>690911000</v>
      </c>
      <c r="D482" s="11" t="s">
        <v>2469</v>
      </c>
      <c r="E482" s="11" t="s">
        <v>2484</v>
      </c>
      <c r="F482" s="11" t="s">
        <v>26</v>
      </c>
      <c r="G482" s="21" t="s">
        <v>2485</v>
      </c>
      <c r="H482" s="21" t="s">
        <v>28</v>
      </c>
      <c r="I482" s="11"/>
      <c r="J482" s="11"/>
      <c r="K482" s="11" t="s">
        <v>2941</v>
      </c>
      <c r="L482" s="11" t="s">
        <v>2942</v>
      </c>
      <c r="M482" s="13" t="s">
        <v>5344</v>
      </c>
      <c r="N482" s="22" t="s">
        <v>2943</v>
      </c>
      <c r="O482" s="22"/>
      <c r="P482" s="23"/>
      <c r="Q482" s="22"/>
      <c r="R482" s="23">
        <v>91001</v>
      </c>
      <c r="S482" s="23" t="s">
        <v>2944</v>
      </c>
      <c r="T482" s="24">
        <v>38712</v>
      </c>
      <c r="U482" s="22">
        <v>7237</v>
      </c>
      <c r="V482" s="12"/>
      <c r="W482" s="13"/>
      <c r="X482" s="12"/>
      <c r="Y482" s="12"/>
      <c r="Z482" s="12"/>
      <c r="AA482" s="11"/>
      <c r="AB482" s="8"/>
      <c r="AC482" s="8"/>
      <c r="AD482" s="8"/>
      <c r="AE482" s="8"/>
      <c r="AF482" s="8"/>
      <c r="AG482" s="8"/>
    </row>
    <row r="483" spans="1:33" ht="12.75" hidden="1" customHeight="1" x14ac:dyDescent="0.2">
      <c r="A483" s="22">
        <v>7555</v>
      </c>
      <c r="B483" s="32" t="s">
        <v>2945</v>
      </c>
      <c r="C483" s="44">
        <v>692203003</v>
      </c>
      <c r="D483" s="11" t="s">
        <v>2469</v>
      </c>
      <c r="E483" s="11" t="s">
        <v>546</v>
      </c>
      <c r="F483" s="21" t="s">
        <v>26</v>
      </c>
      <c r="G483" s="21" t="s">
        <v>547</v>
      </c>
      <c r="H483" s="21" t="s">
        <v>28</v>
      </c>
      <c r="I483" s="11"/>
      <c r="J483" s="11"/>
      <c r="K483" s="11" t="s">
        <v>7331</v>
      </c>
      <c r="L483" s="11" t="s">
        <v>2946</v>
      </c>
      <c r="M483" s="13" t="s">
        <v>5340</v>
      </c>
      <c r="N483" s="22" t="s">
        <v>2948</v>
      </c>
      <c r="O483" s="22" t="s">
        <v>2947</v>
      </c>
      <c r="P483" s="40" t="s">
        <v>8419</v>
      </c>
      <c r="Q483" s="22"/>
      <c r="R483" s="23">
        <v>91001</v>
      </c>
      <c r="S483" s="23" t="s">
        <v>2628</v>
      </c>
      <c r="T483" s="24">
        <v>42061</v>
      </c>
      <c r="U483" s="22">
        <v>7555</v>
      </c>
      <c r="V483" s="12"/>
      <c r="W483" s="13"/>
      <c r="X483" s="12"/>
      <c r="Y483" s="12"/>
      <c r="Z483" s="12"/>
      <c r="AA483" s="11"/>
      <c r="AB483" s="8"/>
      <c r="AC483" s="8"/>
      <c r="AD483" s="8"/>
      <c r="AE483" s="8"/>
      <c r="AF483" s="8"/>
      <c r="AG483" s="8"/>
    </row>
    <row r="484" spans="1:33" ht="12.75" hidden="1" customHeight="1" x14ac:dyDescent="0.2">
      <c r="A484" s="22">
        <v>7199</v>
      </c>
      <c r="B484" s="32" t="s">
        <v>2949</v>
      </c>
      <c r="C484" s="44">
        <v>692552008</v>
      </c>
      <c r="D484" s="11" t="s">
        <v>2469</v>
      </c>
      <c r="E484" s="11" t="s">
        <v>2484</v>
      </c>
      <c r="F484" s="21" t="s">
        <v>26</v>
      </c>
      <c r="G484" s="21" t="s">
        <v>2485</v>
      </c>
      <c r="H484" s="21" t="s">
        <v>28</v>
      </c>
      <c r="I484" s="11"/>
      <c r="J484" s="11"/>
      <c r="K484" s="11" t="s">
        <v>6160</v>
      </c>
      <c r="L484" s="11" t="s">
        <v>2950</v>
      </c>
      <c r="M484" s="13" t="s">
        <v>47</v>
      </c>
      <c r="N484" s="22" t="s">
        <v>2951</v>
      </c>
      <c r="O484" s="22" t="s">
        <v>5516</v>
      </c>
      <c r="P484" s="40" t="s">
        <v>5517</v>
      </c>
      <c r="Q484" s="22"/>
      <c r="R484" s="23">
        <v>91001</v>
      </c>
      <c r="S484" s="23" t="s">
        <v>2952</v>
      </c>
      <c r="T484" s="24">
        <v>38624</v>
      </c>
      <c r="U484" s="22">
        <v>7199</v>
      </c>
      <c r="V484" s="12"/>
      <c r="W484" s="13"/>
      <c r="X484" s="12"/>
      <c r="Y484" s="12"/>
      <c r="Z484" s="12"/>
      <c r="AA484" s="11"/>
      <c r="AB484" s="8"/>
      <c r="AC484" s="8"/>
      <c r="AD484" s="8"/>
      <c r="AE484" s="8"/>
      <c r="AF484" s="8"/>
      <c r="AG484" s="8"/>
    </row>
    <row r="485" spans="1:33" ht="12.75" hidden="1" customHeight="1" x14ac:dyDescent="0.2">
      <c r="A485" s="22">
        <v>7395</v>
      </c>
      <c r="B485" s="32" t="s">
        <v>2953</v>
      </c>
      <c r="C485" s="44">
        <v>692551001</v>
      </c>
      <c r="D485" s="11" t="s">
        <v>2469</v>
      </c>
      <c r="E485" s="11" t="s">
        <v>2484</v>
      </c>
      <c r="F485" s="21" t="s">
        <v>26</v>
      </c>
      <c r="G485" s="21" t="s">
        <v>2485</v>
      </c>
      <c r="H485" s="21" t="s">
        <v>28</v>
      </c>
      <c r="I485" s="11"/>
      <c r="J485" s="11"/>
      <c r="K485" s="11" t="s">
        <v>8420</v>
      </c>
      <c r="L485" s="11" t="s">
        <v>5576</v>
      </c>
      <c r="M485" s="13" t="s">
        <v>47</v>
      </c>
      <c r="N485" s="22" t="s">
        <v>2954</v>
      </c>
      <c r="O485" s="22" t="s">
        <v>8421</v>
      </c>
      <c r="P485" s="23" t="s">
        <v>8422</v>
      </c>
      <c r="Q485" s="22"/>
      <c r="R485" s="23">
        <v>91001</v>
      </c>
      <c r="S485" s="23" t="s">
        <v>2818</v>
      </c>
      <c r="T485" s="24">
        <v>39612</v>
      </c>
      <c r="U485" s="22">
        <v>7395</v>
      </c>
      <c r="V485" s="36"/>
      <c r="W485" s="37"/>
      <c r="X485" s="36"/>
      <c r="Y485" s="36"/>
      <c r="Z485" s="36"/>
      <c r="AA485" s="27"/>
      <c r="AB485" s="8"/>
      <c r="AC485" s="8"/>
      <c r="AD485" s="8"/>
      <c r="AE485" s="8"/>
      <c r="AF485" s="8"/>
      <c r="AG485" s="8"/>
    </row>
    <row r="486" spans="1:33" ht="12.75" hidden="1" customHeight="1" x14ac:dyDescent="0.2">
      <c r="A486" s="22">
        <v>7289</v>
      </c>
      <c r="B486" s="32" t="s">
        <v>8423</v>
      </c>
      <c r="C486" s="44">
        <v>691306003</v>
      </c>
      <c r="D486" s="11" t="s">
        <v>2469</v>
      </c>
      <c r="E486" s="11" t="s">
        <v>2495</v>
      </c>
      <c r="F486" s="21" t="s">
        <v>1476</v>
      </c>
      <c r="G486" s="21" t="s">
        <v>2496</v>
      </c>
      <c r="H486" s="21" t="s">
        <v>28</v>
      </c>
      <c r="I486" s="11"/>
      <c r="J486" s="11"/>
      <c r="K486" s="11" t="s">
        <v>2955</v>
      </c>
      <c r="L486" s="11" t="s">
        <v>2956</v>
      </c>
      <c r="M486" s="13" t="s">
        <v>5345</v>
      </c>
      <c r="N486" s="22" t="s">
        <v>2957</v>
      </c>
      <c r="O486" s="22"/>
      <c r="P486" s="23"/>
      <c r="Q486" s="22"/>
      <c r="R486" s="23">
        <v>91001</v>
      </c>
      <c r="S486" s="23" t="s">
        <v>2488</v>
      </c>
      <c r="T486" s="24">
        <v>38744</v>
      </c>
      <c r="U486" s="22">
        <v>7289</v>
      </c>
      <c r="V486" s="36"/>
      <c r="W486" s="37"/>
      <c r="X486" s="36"/>
      <c r="Y486" s="36"/>
      <c r="Z486" s="36"/>
      <c r="AA486" s="27"/>
      <c r="AB486" s="8"/>
      <c r="AC486" s="8"/>
      <c r="AD486" s="8"/>
      <c r="AE486" s="8"/>
      <c r="AF486" s="8"/>
      <c r="AG486" s="8"/>
    </row>
    <row r="487" spans="1:33" ht="12.75" hidden="1" customHeight="1" x14ac:dyDescent="0.2">
      <c r="A487" s="22">
        <v>7731</v>
      </c>
      <c r="B487" s="32" t="s">
        <v>7332</v>
      </c>
      <c r="C487" s="44" t="s">
        <v>7417</v>
      </c>
      <c r="D487" s="11"/>
      <c r="E487" s="11" t="s">
        <v>2495</v>
      </c>
      <c r="F487" s="21" t="s">
        <v>1476</v>
      </c>
      <c r="G487" s="21" t="s">
        <v>2496</v>
      </c>
      <c r="H487" s="21" t="s">
        <v>28</v>
      </c>
      <c r="I487" s="11"/>
      <c r="J487" s="11"/>
      <c r="K487" s="11" t="s">
        <v>7333</v>
      </c>
      <c r="L487" s="11" t="s">
        <v>7334</v>
      </c>
      <c r="M487" s="13" t="s">
        <v>48</v>
      </c>
      <c r="N487" s="22" t="s">
        <v>7335</v>
      </c>
      <c r="O487" s="22" t="s">
        <v>7336</v>
      </c>
      <c r="P487" s="40" t="s">
        <v>7337</v>
      </c>
      <c r="Q487" s="22"/>
      <c r="R487" s="23">
        <v>91001</v>
      </c>
      <c r="S487" s="23" t="s">
        <v>2488</v>
      </c>
      <c r="T487" s="24">
        <v>44300</v>
      </c>
      <c r="U487" s="22">
        <v>7731</v>
      </c>
      <c r="V487" s="12"/>
      <c r="W487" s="13"/>
      <c r="X487" s="12"/>
      <c r="Y487" s="12"/>
      <c r="Z487" s="12"/>
      <c r="AA487" s="11"/>
      <c r="AB487" s="8"/>
      <c r="AC487" s="8"/>
      <c r="AD487" s="8"/>
      <c r="AE487" s="8"/>
      <c r="AF487" s="8"/>
      <c r="AG487" s="8"/>
    </row>
    <row r="488" spans="1:33" ht="12.75" hidden="1" customHeight="1" x14ac:dyDescent="0.2">
      <c r="A488" s="22">
        <v>7071</v>
      </c>
      <c r="B488" s="32" t="s">
        <v>2958</v>
      </c>
      <c r="C488" s="44">
        <v>692541006</v>
      </c>
      <c r="D488" s="11" t="s">
        <v>2469</v>
      </c>
      <c r="E488" s="11" t="s">
        <v>2484</v>
      </c>
      <c r="F488" s="21" t="s">
        <v>26</v>
      </c>
      <c r="G488" s="21" t="s">
        <v>2485</v>
      </c>
      <c r="H488" s="21" t="s">
        <v>28</v>
      </c>
      <c r="I488" s="11"/>
      <c r="J488" s="11"/>
      <c r="K488" s="11" t="s">
        <v>2959</v>
      </c>
      <c r="L488" s="11" t="s">
        <v>2960</v>
      </c>
      <c r="M488" s="13" t="s">
        <v>47</v>
      </c>
      <c r="N488" s="22" t="s">
        <v>2961</v>
      </c>
      <c r="O488" s="22" t="s">
        <v>8424</v>
      </c>
      <c r="P488" s="40" t="s">
        <v>8425</v>
      </c>
      <c r="Q488" s="22"/>
      <c r="R488" s="23">
        <v>91001</v>
      </c>
      <c r="S488" s="23" t="s">
        <v>2488</v>
      </c>
      <c r="T488" s="24">
        <v>37970</v>
      </c>
      <c r="U488" s="22">
        <v>7071</v>
      </c>
      <c r="V488" s="36"/>
      <c r="W488" s="37"/>
      <c r="X488" s="36"/>
      <c r="Y488" s="36"/>
      <c r="Z488" s="36"/>
      <c r="AA488" s="27"/>
      <c r="AB488" s="8"/>
      <c r="AC488" s="8"/>
      <c r="AD488" s="8"/>
      <c r="AE488" s="8"/>
      <c r="AF488" s="8"/>
      <c r="AG488" s="8"/>
    </row>
    <row r="489" spans="1:33" ht="12.75" hidden="1" customHeight="1" x14ac:dyDescent="0.2">
      <c r="A489" s="22">
        <v>7305</v>
      </c>
      <c r="B489" s="32" t="s">
        <v>8426</v>
      </c>
      <c r="C489" s="44">
        <v>691604004</v>
      </c>
      <c r="D489" s="11" t="s">
        <v>2469</v>
      </c>
      <c r="E489" s="11" t="s">
        <v>546</v>
      </c>
      <c r="F489" s="21" t="s">
        <v>26</v>
      </c>
      <c r="G489" s="21" t="s">
        <v>2576</v>
      </c>
      <c r="H489" s="21" t="s">
        <v>28</v>
      </c>
      <c r="I489" s="11"/>
      <c r="J489" s="11"/>
      <c r="K489" s="11" t="s">
        <v>2962</v>
      </c>
      <c r="L489" s="11" t="s">
        <v>2963</v>
      </c>
      <c r="M489" s="13" t="s">
        <v>309</v>
      </c>
      <c r="N489" s="22" t="s">
        <v>2965</v>
      </c>
      <c r="O489" s="22" t="s">
        <v>2964</v>
      </c>
      <c r="P489" s="23"/>
      <c r="Q489" s="22"/>
      <c r="R489" s="23">
        <v>91001</v>
      </c>
      <c r="S489" s="23" t="s">
        <v>2966</v>
      </c>
      <c r="T489" s="24">
        <v>38768</v>
      </c>
      <c r="U489" s="22">
        <v>7305</v>
      </c>
      <c r="V489" s="12"/>
      <c r="W489" s="13"/>
      <c r="X489" s="12"/>
      <c r="Y489" s="12"/>
      <c r="Z489" s="12"/>
      <c r="AA489" s="11"/>
      <c r="AB489" s="8"/>
      <c r="AC489" s="8"/>
      <c r="AD489" s="8"/>
      <c r="AE489" s="8"/>
      <c r="AF489" s="8"/>
      <c r="AG489" s="8"/>
    </row>
    <row r="490" spans="1:33" ht="12.75" hidden="1" customHeight="1" x14ac:dyDescent="0.2">
      <c r="A490" s="22">
        <v>7128</v>
      </c>
      <c r="B490" s="32" t="s">
        <v>2967</v>
      </c>
      <c r="C490" s="44">
        <v>690511002</v>
      </c>
      <c r="D490" s="11" t="s">
        <v>2469</v>
      </c>
      <c r="E490" s="11" t="s">
        <v>2484</v>
      </c>
      <c r="F490" s="21" t="s">
        <v>26</v>
      </c>
      <c r="G490" s="21" t="s">
        <v>2485</v>
      </c>
      <c r="H490" s="21" t="s">
        <v>28</v>
      </c>
      <c r="I490" s="11"/>
      <c r="J490" s="11"/>
      <c r="K490" s="11" t="s">
        <v>5489</v>
      </c>
      <c r="L490" s="11" t="s">
        <v>2968</v>
      </c>
      <c r="M490" s="13" t="s">
        <v>544</v>
      </c>
      <c r="N490" s="22" t="s">
        <v>688</v>
      </c>
      <c r="O490" s="22" t="s">
        <v>5490</v>
      </c>
      <c r="P490" s="40" t="s">
        <v>5491</v>
      </c>
      <c r="Q490" s="22"/>
      <c r="R490" s="23" t="s">
        <v>2713</v>
      </c>
      <c r="S490" s="23" t="s">
        <v>2488</v>
      </c>
      <c r="T490" s="24">
        <v>38159</v>
      </c>
      <c r="U490" s="22">
        <v>7128</v>
      </c>
      <c r="V490" s="12"/>
      <c r="W490" s="13"/>
      <c r="X490" s="12"/>
      <c r="Y490" s="12"/>
      <c r="Z490" s="12"/>
      <c r="AA490" s="11"/>
      <c r="AB490" s="8"/>
      <c r="AC490" s="8"/>
      <c r="AD490" s="8"/>
      <c r="AE490" s="8"/>
      <c r="AF490" s="8"/>
      <c r="AG490" s="8"/>
    </row>
    <row r="491" spans="1:33" ht="12.75" hidden="1" customHeight="1" x14ac:dyDescent="0.2">
      <c r="A491" s="22">
        <v>7267</v>
      </c>
      <c r="B491" s="32" t="s">
        <v>8427</v>
      </c>
      <c r="C491" s="44" t="s">
        <v>6451</v>
      </c>
      <c r="D491" s="11" t="s">
        <v>2469</v>
      </c>
      <c r="E491" s="11" t="s">
        <v>2484</v>
      </c>
      <c r="F491" s="21" t="s">
        <v>26</v>
      </c>
      <c r="G491" s="21" t="s">
        <v>2485</v>
      </c>
      <c r="H491" s="21" t="s">
        <v>28</v>
      </c>
      <c r="I491" s="11"/>
      <c r="J491" s="11"/>
      <c r="K491" s="11" t="s">
        <v>8428</v>
      </c>
      <c r="L491" s="11" t="s">
        <v>2969</v>
      </c>
      <c r="M491" s="13" t="s">
        <v>309</v>
      </c>
      <c r="N491" s="22" t="s">
        <v>2971</v>
      </c>
      <c r="O491" s="22" t="s">
        <v>2970</v>
      </c>
      <c r="P491" s="23"/>
      <c r="Q491" s="22"/>
      <c r="R491" s="23">
        <v>91001</v>
      </c>
      <c r="S491" s="23" t="s">
        <v>2972</v>
      </c>
      <c r="T491" s="24">
        <v>38736</v>
      </c>
      <c r="U491" s="22">
        <v>7267</v>
      </c>
      <c r="V491" s="36"/>
      <c r="W491" s="37"/>
      <c r="X491" s="36"/>
      <c r="Y491" s="36"/>
      <c r="Z491" s="36"/>
      <c r="AA491" s="27"/>
      <c r="AB491" s="8"/>
      <c r="AC491" s="8"/>
      <c r="AD491" s="8"/>
      <c r="AE491" s="8"/>
      <c r="AF491" s="8"/>
      <c r="AG491" s="8"/>
    </row>
    <row r="492" spans="1:33" ht="12.75" hidden="1" customHeight="1" x14ac:dyDescent="0.2">
      <c r="A492" s="22">
        <v>7636</v>
      </c>
      <c r="B492" s="32" t="s">
        <v>2973</v>
      </c>
      <c r="C492" s="44">
        <v>692006003</v>
      </c>
      <c r="D492" s="11" t="s">
        <v>2469</v>
      </c>
      <c r="E492" s="11" t="s">
        <v>2484</v>
      </c>
      <c r="F492" s="21" t="s">
        <v>26</v>
      </c>
      <c r="G492" s="21" t="s">
        <v>2485</v>
      </c>
      <c r="H492" s="21" t="s">
        <v>28</v>
      </c>
      <c r="I492" s="11"/>
      <c r="J492" s="11"/>
      <c r="K492" s="11" t="s">
        <v>2974</v>
      </c>
      <c r="L492" s="11" t="s">
        <v>2975</v>
      </c>
      <c r="M492" s="13" t="s">
        <v>5346</v>
      </c>
      <c r="N492" s="22" t="s">
        <v>1068</v>
      </c>
      <c r="O492" s="22" t="s">
        <v>5519</v>
      </c>
      <c r="P492" s="23" t="s">
        <v>5520</v>
      </c>
      <c r="Q492" s="22"/>
      <c r="R492" s="23">
        <v>91001</v>
      </c>
      <c r="S492" s="23" t="s">
        <v>2488</v>
      </c>
      <c r="T492" s="24">
        <v>42991</v>
      </c>
      <c r="U492" s="22">
        <v>7636</v>
      </c>
      <c r="V492" s="12"/>
      <c r="W492" s="13"/>
      <c r="X492" s="12"/>
      <c r="Y492" s="12"/>
      <c r="Z492" s="12"/>
      <c r="AA492" s="11"/>
      <c r="AB492" s="8"/>
      <c r="AC492" s="8"/>
      <c r="AD492" s="8"/>
      <c r="AE492" s="8"/>
      <c r="AF492" s="8"/>
      <c r="AG492" s="8"/>
    </row>
    <row r="493" spans="1:33" ht="12.75" hidden="1" customHeight="1" x14ac:dyDescent="0.2">
      <c r="A493" s="22">
        <v>7534</v>
      </c>
      <c r="B493" s="32" t="s">
        <v>2976</v>
      </c>
      <c r="C493" s="44">
        <v>690415003</v>
      </c>
      <c r="D493" s="11" t="s">
        <v>2469</v>
      </c>
      <c r="E493" s="11" t="s">
        <v>546</v>
      </c>
      <c r="F493" s="21" t="s">
        <v>26</v>
      </c>
      <c r="G493" s="21" t="s">
        <v>547</v>
      </c>
      <c r="H493" s="21" t="s">
        <v>28</v>
      </c>
      <c r="I493" s="11"/>
      <c r="J493" s="11"/>
      <c r="K493" s="11" t="s">
        <v>8429</v>
      </c>
      <c r="L493" s="11" t="s">
        <v>2978</v>
      </c>
      <c r="M493" s="13" t="s">
        <v>5343</v>
      </c>
      <c r="N493" s="22" t="s">
        <v>1997</v>
      </c>
      <c r="O493" s="22" t="s">
        <v>2979</v>
      </c>
      <c r="P493" s="23" t="s">
        <v>2977</v>
      </c>
      <c r="Q493" s="22"/>
      <c r="R493" s="23">
        <v>91001</v>
      </c>
      <c r="S493" s="23" t="s">
        <v>2553</v>
      </c>
      <c r="T493" s="24">
        <v>42053</v>
      </c>
      <c r="U493" s="22">
        <v>7534</v>
      </c>
      <c r="V493" s="36"/>
      <c r="W493" s="37"/>
      <c r="X493" s="36"/>
      <c r="Y493" s="36"/>
      <c r="Z493" s="36"/>
      <c r="AA493" s="27"/>
      <c r="AB493" s="8"/>
      <c r="AC493" s="8"/>
      <c r="AD493" s="8"/>
      <c r="AE493" s="8"/>
      <c r="AF493" s="8"/>
      <c r="AG493" s="8"/>
    </row>
    <row r="494" spans="1:33" ht="12.75" hidden="1" customHeight="1" x14ac:dyDescent="0.2">
      <c r="A494" s="22">
        <v>7090</v>
      </c>
      <c r="B494" s="32" t="s">
        <v>2980</v>
      </c>
      <c r="C494" s="44">
        <v>691513009</v>
      </c>
      <c r="D494" s="11" t="s">
        <v>2469</v>
      </c>
      <c r="E494" s="11" t="s">
        <v>2484</v>
      </c>
      <c r="F494" s="21" t="s">
        <v>26</v>
      </c>
      <c r="G494" s="21" t="s">
        <v>2485</v>
      </c>
      <c r="H494" s="21" t="s">
        <v>28</v>
      </c>
      <c r="I494" s="11"/>
      <c r="J494" s="11"/>
      <c r="K494" s="21" t="s">
        <v>8430</v>
      </c>
      <c r="L494" s="11" t="s">
        <v>2982</v>
      </c>
      <c r="M494" s="13" t="s">
        <v>309</v>
      </c>
      <c r="N494" s="22" t="s">
        <v>2984</v>
      </c>
      <c r="O494" s="22" t="s">
        <v>2983</v>
      </c>
      <c r="P494" s="11" t="s">
        <v>2981</v>
      </c>
      <c r="Q494" s="22"/>
      <c r="R494" s="23">
        <v>91001</v>
      </c>
      <c r="S494" s="23" t="s">
        <v>2488</v>
      </c>
      <c r="T494" s="24">
        <v>37970</v>
      </c>
      <c r="U494" s="22">
        <v>7090</v>
      </c>
      <c r="V494" s="12"/>
      <c r="W494" s="13"/>
      <c r="X494" s="12"/>
      <c r="Y494" s="12"/>
      <c r="Z494" s="12"/>
      <c r="AA494" s="11"/>
      <c r="AB494" s="8"/>
      <c r="AC494" s="8"/>
      <c r="AD494" s="8"/>
      <c r="AE494" s="8"/>
      <c r="AF494" s="8"/>
      <c r="AG494" s="8"/>
    </row>
    <row r="495" spans="1:33" ht="12.75" hidden="1" customHeight="1" x14ac:dyDescent="0.2">
      <c r="A495" s="22">
        <v>7300</v>
      </c>
      <c r="B495" s="32" t="s">
        <v>2985</v>
      </c>
      <c r="C495" s="44">
        <v>690604000</v>
      </c>
      <c r="D495" s="11" t="s">
        <v>2469</v>
      </c>
      <c r="E495" s="11" t="s">
        <v>2484</v>
      </c>
      <c r="F495" s="21" t="s">
        <v>26</v>
      </c>
      <c r="G495" s="21" t="s">
        <v>2485</v>
      </c>
      <c r="H495" s="21" t="s">
        <v>28</v>
      </c>
      <c r="I495" s="11"/>
      <c r="J495" s="11"/>
      <c r="K495" s="11" t="s">
        <v>2986</v>
      </c>
      <c r="L495" s="11" t="s">
        <v>2987</v>
      </c>
      <c r="M495" s="13" t="s">
        <v>544</v>
      </c>
      <c r="N495" s="22" t="s">
        <v>2989</v>
      </c>
      <c r="O495" s="22" t="s">
        <v>2988</v>
      </c>
      <c r="P495" s="23"/>
      <c r="Q495" s="22"/>
      <c r="R495" s="23">
        <v>91001</v>
      </c>
      <c r="S495" s="23" t="s">
        <v>2488</v>
      </c>
      <c r="T495" s="24">
        <v>38737</v>
      </c>
      <c r="U495" s="22">
        <v>7300</v>
      </c>
      <c r="V495" s="12"/>
      <c r="W495" s="13"/>
      <c r="X495" s="12"/>
      <c r="Y495" s="12"/>
      <c r="Z495" s="12"/>
      <c r="AA495" s="11"/>
      <c r="AB495" s="8"/>
      <c r="AC495" s="8"/>
      <c r="AD495" s="8"/>
      <c r="AE495" s="8"/>
      <c r="AF495" s="8"/>
      <c r="AG495" s="8"/>
    </row>
    <row r="496" spans="1:33" ht="12.75" hidden="1" customHeight="1" x14ac:dyDescent="0.2">
      <c r="A496" s="22">
        <v>7235</v>
      </c>
      <c r="B496" s="32" t="s">
        <v>8431</v>
      </c>
      <c r="C496" s="44">
        <v>690802007</v>
      </c>
      <c r="D496" s="11" t="s">
        <v>2469</v>
      </c>
      <c r="E496" s="11" t="s">
        <v>2484</v>
      </c>
      <c r="F496" s="21" t="s">
        <v>26</v>
      </c>
      <c r="G496" s="21" t="s">
        <v>2485</v>
      </c>
      <c r="H496" s="21" t="s">
        <v>28</v>
      </c>
      <c r="I496" s="11"/>
      <c r="J496" s="11"/>
      <c r="K496" s="11" t="s">
        <v>8432</v>
      </c>
      <c r="L496" s="11" t="s">
        <v>2990</v>
      </c>
      <c r="M496" s="13" t="s">
        <v>5344</v>
      </c>
      <c r="N496" s="22" t="s">
        <v>2992</v>
      </c>
      <c r="O496" s="22" t="s">
        <v>2991</v>
      </c>
      <c r="P496" s="23"/>
      <c r="Q496" s="22"/>
      <c r="R496" s="23">
        <v>91001</v>
      </c>
      <c r="S496" s="23" t="s">
        <v>2488</v>
      </c>
      <c r="T496" s="24">
        <v>38712</v>
      </c>
      <c r="U496" s="22">
        <v>7235</v>
      </c>
      <c r="V496" s="36"/>
      <c r="W496" s="37"/>
      <c r="X496" s="36"/>
      <c r="Y496" s="36"/>
      <c r="Z496" s="36"/>
      <c r="AA496" s="27"/>
      <c r="AB496" s="8"/>
      <c r="AC496" s="8"/>
      <c r="AD496" s="8"/>
      <c r="AE496" s="8"/>
      <c r="AF496" s="8"/>
      <c r="AG496" s="8"/>
    </row>
    <row r="497" spans="1:33" ht="12.75" hidden="1" customHeight="1" x14ac:dyDescent="0.2">
      <c r="A497" s="22">
        <v>7081</v>
      </c>
      <c r="B497" s="32" t="s">
        <v>2993</v>
      </c>
      <c r="C497" s="44">
        <v>692537009</v>
      </c>
      <c r="D497" s="11" t="s">
        <v>2994</v>
      </c>
      <c r="E497" s="11" t="s">
        <v>2484</v>
      </c>
      <c r="F497" s="21" t="s">
        <v>2995</v>
      </c>
      <c r="G497" s="21" t="s">
        <v>2485</v>
      </c>
      <c r="H497" s="11" t="s">
        <v>28</v>
      </c>
      <c r="I497" s="11"/>
      <c r="J497" s="11"/>
      <c r="K497" s="11" t="s">
        <v>2996</v>
      </c>
      <c r="L497" s="11" t="s">
        <v>2998</v>
      </c>
      <c r="M497" s="22" t="s">
        <v>47</v>
      </c>
      <c r="N497" s="11" t="s">
        <v>1646</v>
      </c>
      <c r="O497" s="13" t="s">
        <v>2997</v>
      </c>
      <c r="P497" s="23" t="s">
        <v>5492</v>
      </c>
      <c r="Q497" s="11"/>
      <c r="R497" s="11">
        <v>91001</v>
      </c>
      <c r="S497" s="23" t="s">
        <v>2488</v>
      </c>
      <c r="T497" s="24">
        <v>37970</v>
      </c>
      <c r="U497" s="22">
        <v>7081</v>
      </c>
      <c r="V497" s="36"/>
      <c r="W497" s="37"/>
      <c r="X497" s="36"/>
      <c r="Y497" s="36"/>
      <c r="Z497" s="36"/>
      <c r="AA497" s="27"/>
      <c r="AB497" s="8"/>
      <c r="AC497" s="8"/>
      <c r="AD497" s="8"/>
      <c r="AE497" s="8"/>
      <c r="AF497" s="8"/>
      <c r="AG497" s="8"/>
    </row>
    <row r="498" spans="1:33" ht="12.75" hidden="1" customHeight="1" x14ac:dyDescent="0.2">
      <c r="A498" s="22">
        <v>7515</v>
      </c>
      <c r="B498" s="83" t="s">
        <v>2999</v>
      </c>
      <c r="C498" s="44">
        <v>692005007</v>
      </c>
      <c r="D498" s="11" t="s">
        <v>2469</v>
      </c>
      <c r="E498" s="11" t="s">
        <v>546</v>
      </c>
      <c r="F498" s="21" t="s">
        <v>26</v>
      </c>
      <c r="G498" s="21" t="s">
        <v>547</v>
      </c>
      <c r="H498" s="21" t="s">
        <v>28</v>
      </c>
      <c r="I498" s="11"/>
      <c r="J498" s="11"/>
      <c r="K498" s="11" t="s">
        <v>5279</v>
      </c>
      <c r="L498" s="11" t="s">
        <v>5280</v>
      </c>
      <c r="M498" s="13" t="s">
        <v>5346</v>
      </c>
      <c r="N498" s="22" t="s">
        <v>5281</v>
      </c>
      <c r="O498" s="22"/>
      <c r="P498" s="23"/>
      <c r="Q498" s="22"/>
      <c r="R498" s="23">
        <v>91001</v>
      </c>
      <c r="S498" s="23" t="s">
        <v>2628</v>
      </c>
      <c r="T498" s="24">
        <v>41939</v>
      </c>
      <c r="U498" s="22">
        <v>7515</v>
      </c>
      <c r="V498" s="12"/>
      <c r="W498" s="13"/>
      <c r="X498" s="12"/>
      <c r="Y498" s="12"/>
      <c r="Z498" s="12"/>
      <c r="AA498" s="11"/>
      <c r="AB498" s="8"/>
      <c r="AC498" s="8"/>
      <c r="AD498" s="8"/>
      <c r="AE498" s="8"/>
      <c r="AF498" s="8"/>
      <c r="AG498" s="8"/>
    </row>
    <row r="499" spans="1:33" ht="12.75" hidden="1" customHeight="1" x14ac:dyDescent="0.2">
      <c r="A499" s="22">
        <v>7176</v>
      </c>
      <c r="B499" s="32" t="s">
        <v>8433</v>
      </c>
      <c r="C499" s="44">
        <v>690709007</v>
      </c>
      <c r="D499" s="11" t="s">
        <v>2469</v>
      </c>
      <c r="E499" s="11" t="s">
        <v>2484</v>
      </c>
      <c r="F499" s="21" t="s">
        <v>26</v>
      </c>
      <c r="G499" s="21" t="s">
        <v>2485</v>
      </c>
      <c r="H499" s="21" t="s">
        <v>28</v>
      </c>
      <c r="I499" s="11"/>
      <c r="J499" s="11"/>
      <c r="K499" s="11" t="s">
        <v>8434</v>
      </c>
      <c r="L499" s="11" t="s">
        <v>3000</v>
      </c>
      <c r="M499" s="13" t="s">
        <v>47</v>
      </c>
      <c r="N499" s="22" t="s">
        <v>3002</v>
      </c>
      <c r="O499" s="22" t="s">
        <v>3001</v>
      </c>
      <c r="P499" s="150" t="s">
        <v>8435</v>
      </c>
      <c r="Q499" s="22"/>
      <c r="R499" s="23">
        <v>91001</v>
      </c>
      <c r="S499" s="23" t="s">
        <v>2517</v>
      </c>
      <c r="T499" s="24">
        <v>38531</v>
      </c>
      <c r="U499" s="22">
        <v>7176</v>
      </c>
      <c r="V499" s="36"/>
      <c r="W499" s="37"/>
      <c r="X499" s="36"/>
      <c r="Y499" s="36"/>
      <c r="Z499" s="36"/>
      <c r="AA499" s="27"/>
      <c r="AB499" s="8"/>
      <c r="AC499" s="8"/>
      <c r="AD499" s="8"/>
      <c r="AE499" s="8"/>
      <c r="AF499" s="8"/>
      <c r="AG499" s="8"/>
    </row>
    <row r="500" spans="1:33" ht="12.75" hidden="1" customHeight="1" x14ac:dyDescent="0.2">
      <c r="A500" s="22">
        <v>7508</v>
      </c>
      <c r="B500" s="32" t="s">
        <v>3003</v>
      </c>
      <c r="C500" s="44">
        <v>690815001</v>
      </c>
      <c r="D500" s="11" t="s">
        <v>2469</v>
      </c>
      <c r="E500" s="11" t="s">
        <v>546</v>
      </c>
      <c r="F500" s="21" t="s">
        <v>26</v>
      </c>
      <c r="G500" s="21" t="s">
        <v>547</v>
      </c>
      <c r="H500" s="21" t="s">
        <v>28</v>
      </c>
      <c r="I500" s="11"/>
      <c r="J500" s="11"/>
      <c r="K500" s="11" t="s">
        <v>8436</v>
      </c>
      <c r="L500" s="11" t="s">
        <v>3004</v>
      </c>
      <c r="M500" s="13" t="s">
        <v>5344</v>
      </c>
      <c r="N500" s="22" t="s">
        <v>3005</v>
      </c>
      <c r="O500" s="22" t="s">
        <v>5527</v>
      </c>
      <c r="P500" s="23" t="s">
        <v>5528</v>
      </c>
      <c r="Q500" s="22"/>
      <c r="R500" s="23">
        <v>91001</v>
      </c>
      <c r="S500" s="23" t="s">
        <v>2628</v>
      </c>
      <c r="T500" s="24">
        <v>41906</v>
      </c>
      <c r="U500" s="22">
        <v>7508</v>
      </c>
      <c r="V500" s="36"/>
      <c r="W500" s="37"/>
      <c r="X500" s="36"/>
      <c r="Y500" s="36"/>
      <c r="Z500" s="36"/>
      <c r="AA500" s="27"/>
      <c r="AB500" s="8"/>
      <c r="AC500" s="8"/>
      <c r="AD500" s="8"/>
      <c r="AE500" s="8"/>
      <c r="AF500" s="8"/>
      <c r="AG500" s="8"/>
    </row>
    <row r="501" spans="1:33" ht="12.75" hidden="1" customHeight="1" x14ac:dyDescent="0.2">
      <c r="A501" s="22">
        <v>7171</v>
      </c>
      <c r="B501" s="32" t="s">
        <v>7427</v>
      </c>
      <c r="C501" s="44">
        <v>690733005</v>
      </c>
      <c r="D501" s="11" t="s">
        <v>2469</v>
      </c>
      <c r="E501" s="11" t="s">
        <v>2484</v>
      </c>
      <c r="F501" s="21" t="s">
        <v>26</v>
      </c>
      <c r="G501" s="21" t="s">
        <v>2485</v>
      </c>
      <c r="H501" s="21" t="s">
        <v>28</v>
      </c>
      <c r="I501" s="11"/>
      <c r="J501" s="11"/>
      <c r="K501" s="11" t="s">
        <v>3006</v>
      </c>
      <c r="L501" s="11" t="s">
        <v>3008</v>
      </c>
      <c r="M501" s="13" t="s">
        <v>47</v>
      </c>
      <c r="N501" s="22" t="s">
        <v>3010</v>
      </c>
      <c r="O501" s="22" t="s">
        <v>3009</v>
      </c>
      <c r="P501" s="23" t="s">
        <v>3007</v>
      </c>
      <c r="Q501" s="22"/>
      <c r="R501" s="23">
        <v>91001</v>
      </c>
      <c r="S501" s="23" t="s">
        <v>2488</v>
      </c>
      <c r="T501" s="24">
        <v>38509</v>
      </c>
      <c r="U501" s="22">
        <v>7171</v>
      </c>
      <c r="V501" s="12"/>
      <c r="W501" s="13"/>
      <c r="X501" s="12"/>
      <c r="Y501" s="12"/>
      <c r="Z501" s="12"/>
      <c r="AA501" s="11"/>
      <c r="AB501" s="8"/>
      <c r="AC501" s="8"/>
      <c r="AD501" s="8"/>
      <c r="AE501" s="8"/>
      <c r="AF501" s="8"/>
      <c r="AG501" s="8"/>
    </row>
    <row r="502" spans="1:33" ht="12.75" hidden="1" customHeight="1" x14ac:dyDescent="0.2">
      <c r="A502" s="22">
        <v>7520</v>
      </c>
      <c r="B502" s="32" t="s">
        <v>3011</v>
      </c>
      <c r="C502" s="44">
        <v>692004000</v>
      </c>
      <c r="D502" s="11" t="s">
        <v>2469</v>
      </c>
      <c r="E502" s="11" t="s">
        <v>546</v>
      </c>
      <c r="F502" s="21" t="s">
        <v>26</v>
      </c>
      <c r="G502" s="21" t="s">
        <v>547</v>
      </c>
      <c r="H502" s="21" t="s">
        <v>3012</v>
      </c>
      <c r="I502" s="11"/>
      <c r="J502" s="11"/>
      <c r="K502" s="11" t="s">
        <v>3013</v>
      </c>
      <c r="L502" s="11" t="s">
        <v>3015</v>
      </c>
      <c r="M502" s="13" t="s">
        <v>5346</v>
      </c>
      <c r="N502" s="22" t="s">
        <v>3017</v>
      </c>
      <c r="O502" s="22" t="s">
        <v>3016</v>
      </c>
      <c r="P502" s="23" t="s">
        <v>3014</v>
      </c>
      <c r="Q502" s="22"/>
      <c r="R502" s="23">
        <v>91001</v>
      </c>
      <c r="S502" s="23" t="s">
        <v>2628</v>
      </c>
      <c r="T502" s="24">
        <v>41996</v>
      </c>
      <c r="U502" s="22">
        <v>7520</v>
      </c>
      <c r="V502" s="12"/>
      <c r="W502" s="13"/>
      <c r="X502" s="12"/>
      <c r="Y502" s="12"/>
      <c r="Z502" s="12"/>
      <c r="AA502" s="11"/>
      <c r="AB502" s="8"/>
      <c r="AC502" s="8"/>
      <c r="AD502" s="8"/>
      <c r="AE502" s="8"/>
      <c r="AF502" s="8"/>
      <c r="AG502" s="8"/>
    </row>
    <row r="503" spans="1:33" ht="12.75" hidden="1" customHeight="1" x14ac:dyDescent="0.2">
      <c r="A503" s="22">
        <v>7234</v>
      </c>
      <c r="B503" s="32" t="s">
        <v>3018</v>
      </c>
      <c r="C503" s="44">
        <v>691109003</v>
      </c>
      <c r="D503" s="11" t="s">
        <v>2469</v>
      </c>
      <c r="E503" s="11" t="s">
        <v>2484</v>
      </c>
      <c r="F503" s="21" t="s">
        <v>26</v>
      </c>
      <c r="G503" s="21" t="s">
        <v>2485</v>
      </c>
      <c r="H503" s="21" t="s">
        <v>28</v>
      </c>
      <c r="I503" s="11"/>
      <c r="J503" s="11"/>
      <c r="K503" s="11" t="s">
        <v>3019</v>
      </c>
      <c r="L503" s="11" t="s">
        <v>3021</v>
      </c>
      <c r="M503" s="13" t="s">
        <v>5345</v>
      </c>
      <c r="N503" s="22" t="s">
        <v>3023</v>
      </c>
      <c r="O503" s="22" t="s">
        <v>3022</v>
      </c>
      <c r="P503" s="23" t="s">
        <v>3020</v>
      </c>
      <c r="Q503" s="22"/>
      <c r="R503" s="23">
        <v>91001</v>
      </c>
      <c r="S503" s="23" t="s">
        <v>2488</v>
      </c>
      <c r="T503" s="24">
        <v>38709</v>
      </c>
      <c r="U503" s="22">
        <v>7234</v>
      </c>
      <c r="V503" s="12"/>
      <c r="W503" s="13"/>
      <c r="X503" s="12"/>
      <c r="Y503" s="12"/>
      <c r="Z503" s="12"/>
      <c r="AA503" s="11"/>
      <c r="AB503" s="8"/>
      <c r="AC503" s="8"/>
      <c r="AD503" s="8"/>
      <c r="AE503" s="8"/>
      <c r="AF503" s="8"/>
      <c r="AG503" s="8"/>
    </row>
    <row r="504" spans="1:33" ht="12.75" hidden="1" customHeight="1" x14ac:dyDescent="0.2">
      <c r="A504" s="22">
        <v>6995</v>
      </c>
      <c r="B504" s="32" t="s">
        <v>8437</v>
      </c>
      <c r="C504" s="44">
        <v>692205006</v>
      </c>
      <c r="D504" s="11" t="s">
        <v>2469</v>
      </c>
      <c r="E504" s="11" t="s">
        <v>2484</v>
      </c>
      <c r="F504" s="21" t="s">
        <v>26</v>
      </c>
      <c r="G504" s="21" t="s">
        <v>2485</v>
      </c>
      <c r="H504" s="21" t="s">
        <v>28</v>
      </c>
      <c r="I504" s="11"/>
      <c r="J504" s="11"/>
      <c r="K504" s="11" t="s">
        <v>5679</v>
      </c>
      <c r="L504" s="11" t="s">
        <v>3024</v>
      </c>
      <c r="M504" s="13" t="s">
        <v>5340</v>
      </c>
      <c r="N504" s="22" t="s">
        <v>3025</v>
      </c>
      <c r="O504" s="22" t="s">
        <v>5680</v>
      </c>
      <c r="P504" s="23" t="s">
        <v>5681</v>
      </c>
      <c r="Q504" s="22"/>
      <c r="R504" s="23">
        <v>91001</v>
      </c>
      <c r="S504" s="23" t="s">
        <v>3026</v>
      </c>
      <c r="T504" s="24">
        <v>37970</v>
      </c>
      <c r="U504" s="22">
        <v>6995</v>
      </c>
      <c r="V504" s="12"/>
      <c r="W504" s="13"/>
      <c r="X504" s="12"/>
      <c r="Y504" s="12"/>
      <c r="Z504" s="12"/>
      <c r="AA504" s="11"/>
      <c r="AB504" s="8"/>
      <c r="AC504" s="8"/>
      <c r="AD504" s="8"/>
      <c r="AE504" s="8"/>
      <c r="AF504" s="8"/>
      <c r="AG504" s="8"/>
    </row>
    <row r="505" spans="1:33" ht="12.75" hidden="1" customHeight="1" x14ac:dyDescent="0.2">
      <c r="A505" s="22">
        <v>7194</v>
      </c>
      <c r="B505" s="32" t="s">
        <v>3027</v>
      </c>
      <c r="C505" s="44">
        <v>690204002</v>
      </c>
      <c r="D505" s="11" t="s">
        <v>2469</v>
      </c>
      <c r="E505" s="11" t="s">
        <v>546</v>
      </c>
      <c r="F505" s="21" t="s">
        <v>26</v>
      </c>
      <c r="G505" s="21" t="s">
        <v>547</v>
      </c>
      <c r="H505" s="21" t="s">
        <v>28</v>
      </c>
      <c r="I505" s="11"/>
      <c r="J505" s="11"/>
      <c r="K505" s="11" t="s">
        <v>3028</v>
      </c>
      <c r="L505" s="11" t="s">
        <v>3030</v>
      </c>
      <c r="M505" s="13" t="s">
        <v>5341</v>
      </c>
      <c r="N505" s="22" t="s">
        <v>3032</v>
      </c>
      <c r="O505" s="22" t="s">
        <v>3031</v>
      </c>
      <c r="P505" s="23" t="s">
        <v>3029</v>
      </c>
      <c r="Q505" s="22"/>
      <c r="R505" s="23">
        <v>91001</v>
      </c>
      <c r="S505" s="23" t="s">
        <v>2517</v>
      </c>
      <c r="T505" s="24">
        <v>38618</v>
      </c>
      <c r="U505" s="22">
        <v>7194</v>
      </c>
      <c r="V505" s="12"/>
      <c r="W505" s="13"/>
      <c r="X505" s="12"/>
      <c r="Y505" s="12"/>
      <c r="Z505" s="12"/>
      <c r="AA505" s="11"/>
      <c r="AB505" s="8"/>
      <c r="AC505" s="8"/>
      <c r="AD505" s="8"/>
      <c r="AE505" s="8"/>
      <c r="AF505" s="8"/>
      <c r="AG505" s="8"/>
    </row>
    <row r="506" spans="1:33" ht="12.75" hidden="1" customHeight="1" x14ac:dyDescent="0.2">
      <c r="A506" s="22">
        <v>7136</v>
      </c>
      <c r="B506" s="32" t="s">
        <v>3033</v>
      </c>
      <c r="C506" s="44">
        <v>690729008</v>
      </c>
      <c r="D506" s="11" t="s">
        <v>2469</v>
      </c>
      <c r="E506" s="11" t="s">
        <v>2484</v>
      </c>
      <c r="F506" s="21" t="s">
        <v>26</v>
      </c>
      <c r="G506" s="21" t="s">
        <v>2485</v>
      </c>
      <c r="H506" s="21" t="s">
        <v>28</v>
      </c>
      <c r="I506" s="11"/>
      <c r="J506" s="11"/>
      <c r="K506" s="11" t="s">
        <v>5530</v>
      </c>
      <c r="L506" s="11" t="s">
        <v>3034</v>
      </c>
      <c r="M506" s="13" t="s">
        <v>5390</v>
      </c>
      <c r="N506" s="22" t="s">
        <v>3035</v>
      </c>
      <c r="O506" s="22" t="s">
        <v>5531</v>
      </c>
      <c r="P506" s="23" t="s">
        <v>5532</v>
      </c>
      <c r="Q506" s="22"/>
      <c r="R506" s="23">
        <v>91001</v>
      </c>
      <c r="S506" s="23" t="s">
        <v>2517</v>
      </c>
      <c r="T506" s="24">
        <v>37970</v>
      </c>
      <c r="U506" s="22">
        <v>7136</v>
      </c>
      <c r="V506" s="12"/>
      <c r="W506" s="13"/>
      <c r="X506" s="12"/>
      <c r="Y506" s="12"/>
      <c r="Z506" s="12"/>
      <c r="AA506" s="11"/>
      <c r="AB506" s="8"/>
      <c r="AC506" s="8"/>
      <c r="AD506" s="8"/>
      <c r="AE506" s="8"/>
      <c r="AF506" s="8"/>
      <c r="AG506" s="8"/>
    </row>
    <row r="507" spans="1:33" ht="12.75" hidden="1" customHeight="1" x14ac:dyDescent="0.2">
      <c r="A507" s="22">
        <v>7276</v>
      </c>
      <c r="B507" s="32" t="s">
        <v>3036</v>
      </c>
      <c r="C507" s="44">
        <v>691101002</v>
      </c>
      <c r="D507" s="11" t="s">
        <v>2469</v>
      </c>
      <c r="E507" s="11" t="s">
        <v>2484</v>
      </c>
      <c r="F507" s="21" t="s">
        <v>26</v>
      </c>
      <c r="G507" s="21" t="s">
        <v>2485</v>
      </c>
      <c r="H507" s="21" t="s">
        <v>28</v>
      </c>
      <c r="I507" s="11"/>
      <c r="J507" s="11"/>
      <c r="K507" s="11" t="s">
        <v>3037</v>
      </c>
      <c r="L507" s="11" t="s">
        <v>3038</v>
      </c>
      <c r="M507" s="13" t="s">
        <v>5345</v>
      </c>
      <c r="N507" s="22" t="s">
        <v>3040</v>
      </c>
      <c r="O507" s="22" t="s">
        <v>3039</v>
      </c>
      <c r="P507" s="23"/>
      <c r="Q507" s="22"/>
      <c r="R507" s="23">
        <v>91001</v>
      </c>
      <c r="S507" s="23" t="s">
        <v>2488</v>
      </c>
      <c r="T507" s="24">
        <v>38736</v>
      </c>
      <c r="U507" s="22">
        <v>7276</v>
      </c>
      <c r="V507" s="12"/>
      <c r="W507" s="13"/>
      <c r="X507" s="12"/>
      <c r="Y507" s="12"/>
      <c r="Z507" s="12"/>
      <c r="AA507" s="11"/>
      <c r="AB507" s="8"/>
      <c r="AC507" s="8"/>
      <c r="AD507" s="8"/>
      <c r="AE507" s="8"/>
      <c r="AF507" s="8"/>
      <c r="AG507" s="8"/>
    </row>
    <row r="508" spans="1:33" ht="12.75" hidden="1" customHeight="1" x14ac:dyDescent="0.2">
      <c r="A508" s="22">
        <v>7212</v>
      </c>
      <c r="B508" s="32" t="s">
        <v>3041</v>
      </c>
      <c r="C508" s="44">
        <v>690408007</v>
      </c>
      <c r="D508" s="11" t="s">
        <v>2469</v>
      </c>
      <c r="E508" s="11" t="s">
        <v>546</v>
      </c>
      <c r="F508" s="21" t="s">
        <v>26</v>
      </c>
      <c r="G508" s="21" t="s">
        <v>547</v>
      </c>
      <c r="H508" s="21" t="s">
        <v>28</v>
      </c>
      <c r="I508" s="11"/>
      <c r="J508" s="11"/>
      <c r="K508" s="11" t="s">
        <v>8438</v>
      </c>
      <c r="L508" s="12" t="s">
        <v>3042</v>
      </c>
      <c r="M508" s="13" t="s">
        <v>5343</v>
      </c>
      <c r="N508" s="22" t="s">
        <v>3043</v>
      </c>
      <c r="O508" s="22" t="s">
        <v>8439</v>
      </c>
      <c r="P508" s="23" t="s">
        <v>8440</v>
      </c>
      <c r="Q508" s="22"/>
      <c r="R508" s="23">
        <v>91001</v>
      </c>
      <c r="S508" s="23" t="s">
        <v>2488</v>
      </c>
      <c r="T508" s="24">
        <v>38658</v>
      </c>
      <c r="U508" s="22">
        <v>7212</v>
      </c>
      <c r="V508" s="151"/>
      <c r="W508" s="37"/>
      <c r="X508" s="36"/>
      <c r="Y508" s="36"/>
      <c r="Z508" s="36"/>
      <c r="AA508" s="27"/>
      <c r="AB508" s="8"/>
      <c r="AC508" s="8"/>
      <c r="AD508" s="8"/>
      <c r="AE508" s="8"/>
      <c r="AF508" s="8"/>
      <c r="AG508" s="8"/>
    </row>
    <row r="509" spans="1:33" ht="12.75" hidden="1" customHeight="1" x14ac:dyDescent="0.2">
      <c r="A509" s="22">
        <v>7261</v>
      </c>
      <c r="B509" s="32" t="s">
        <v>3044</v>
      </c>
      <c r="C509" s="44">
        <v>690805006</v>
      </c>
      <c r="D509" s="11" t="s">
        <v>2469</v>
      </c>
      <c r="E509" s="11" t="s">
        <v>2495</v>
      </c>
      <c r="F509" s="21" t="s">
        <v>1476</v>
      </c>
      <c r="G509" s="21" t="s">
        <v>2496</v>
      </c>
      <c r="H509" s="21" t="s">
        <v>28</v>
      </c>
      <c r="I509" s="11"/>
      <c r="J509" s="11"/>
      <c r="K509" s="11" t="s">
        <v>3045</v>
      </c>
      <c r="L509" s="11" t="s">
        <v>3047</v>
      </c>
      <c r="M509" s="13" t="s">
        <v>5344</v>
      </c>
      <c r="N509" s="22" t="s">
        <v>3049</v>
      </c>
      <c r="O509" s="22" t="s">
        <v>3048</v>
      </c>
      <c r="P509" s="23" t="s">
        <v>3046</v>
      </c>
      <c r="Q509" s="22"/>
      <c r="R509" s="23">
        <v>91001</v>
      </c>
      <c r="S509" s="23" t="s">
        <v>523</v>
      </c>
      <c r="T509" s="24">
        <v>38729</v>
      </c>
      <c r="U509" s="22">
        <v>7261</v>
      </c>
      <c r="V509" s="12"/>
      <c r="W509" s="13"/>
      <c r="X509" s="12"/>
      <c r="Y509" s="12"/>
      <c r="Z509" s="12"/>
      <c r="AA509" s="11"/>
      <c r="AB509" s="8"/>
      <c r="AC509" s="8"/>
      <c r="AD509" s="8"/>
      <c r="AE509" s="8"/>
      <c r="AF509" s="8"/>
      <c r="AG509" s="8"/>
    </row>
    <row r="510" spans="1:33" ht="12.75" hidden="1" customHeight="1" x14ac:dyDescent="0.2">
      <c r="A510" s="22">
        <v>7537</v>
      </c>
      <c r="B510" s="32" t="s">
        <v>8441</v>
      </c>
      <c r="C510" s="44">
        <v>691705005</v>
      </c>
      <c r="D510" s="11" t="s">
        <v>2469</v>
      </c>
      <c r="E510" s="11" t="s">
        <v>546</v>
      </c>
      <c r="F510" s="21" t="s">
        <v>26</v>
      </c>
      <c r="G510" s="21" t="s">
        <v>547</v>
      </c>
      <c r="H510" s="21" t="s">
        <v>28</v>
      </c>
      <c r="I510" s="11"/>
      <c r="J510" s="11"/>
      <c r="K510" s="11" t="s">
        <v>3050</v>
      </c>
      <c r="L510" s="11" t="s">
        <v>3051</v>
      </c>
      <c r="M510" s="13" t="s">
        <v>309</v>
      </c>
      <c r="N510" s="22" t="s">
        <v>3053</v>
      </c>
      <c r="O510" s="22" t="s">
        <v>3052</v>
      </c>
      <c r="P510" s="23"/>
      <c r="Q510" s="22"/>
      <c r="R510" s="23">
        <v>91001</v>
      </c>
      <c r="S510" s="23" t="s">
        <v>523</v>
      </c>
      <c r="T510" s="24">
        <v>42053</v>
      </c>
      <c r="U510" s="22">
        <v>7537</v>
      </c>
      <c r="V510" s="36"/>
      <c r="W510" s="37"/>
      <c r="X510" s="36"/>
      <c r="Y510" s="36"/>
      <c r="Z510" s="36"/>
      <c r="AA510" s="27"/>
      <c r="AB510" s="8"/>
      <c r="AC510" s="8"/>
      <c r="AD510" s="8"/>
      <c r="AE510" s="8"/>
      <c r="AF510" s="8"/>
      <c r="AG510" s="8"/>
    </row>
    <row r="511" spans="1:33" ht="12.75" hidden="1" customHeight="1" x14ac:dyDescent="0.2">
      <c r="A511" s="22">
        <v>7252</v>
      </c>
      <c r="B511" s="32" t="s">
        <v>3054</v>
      </c>
      <c r="C511" s="44">
        <v>691707008</v>
      </c>
      <c r="D511" s="11" t="s">
        <v>2469</v>
      </c>
      <c r="E511" s="11" t="s">
        <v>2484</v>
      </c>
      <c r="F511" s="21" t="s">
        <v>26</v>
      </c>
      <c r="G511" s="21" t="s">
        <v>2485</v>
      </c>
      <c r="H511" s="21" t="s">
        <v>28</v>
      </c>
      <c r="I511" s="11"/>
      <c r="J511" s="11"/>
      <c r="K511" s="11" t="s">
        <v>8442</v>
      </c>
      <c r="L511" s="11" t="s">
        <v>3056</v>
      </c>
      <c r="M511" s="13" t="s">
        <v>309</v>
      </c>
      <c r="N511" s="22" t="s">
        <v>3058</v>
      </c>
      <c r="O511" s="22" t="s">
        <v>3057</v>
      </c>
      <c r="P511" s="23" t="s">
        <v>3055</v>
      </c>
      <c r="Q511" s="22"/>
      <c r="R511" s="23">
        <v>91001</v>
      </c>
      <c r="S511" s="23" t="s">
        <v>2818</v>
      </c>
      <c r="T511" s="24">
        <v>38723</v>
      </c>
      <c r="U511" s="22">
        <v>7252</v>
      </c>
      <c r="V511" s="36"/>
      <c r="W511" s="37"/>
      <c r="X511" s="36"/>
      <c r="Y511" s="36"/>
      <c r="Z511" s="36"/>
      <c r="AA511" s="27"/>
      <c r="AB511" s="8"/>
      <c r="AC511" s="8"/>
      <c r="AD511" s="8"/>
      <c r="AE511" s="8"/>
      <c r="AF511" s="8"/>
      <c r="AG511" s="8"/>
    </row>
    <row r="512" spans="1:33" ht="12.75" hidden="1" customHeight="1" x14ac:dyDescent="0.2">
      <c r="A512" s="22">
        <v>7624</v>
      </c>
      <c r="B512" s="32" t="s">
        <v>3059</v>
      </c>
      <c r="C512" s="44">
        <v>690606003</v>
      </c>
      <c r="D512" s="11" t="s">
        <v>2469</v>
      </c>
      <c r="E512" s="11" t="s">
        <v>2484</v>
      </c>
      <c r="F512" s="21" t="s">
        <v>26</v>
      </c>
      <c r="G512" s="21" t="s">
        <v>2485</v>
      </c>
      <c r="H512" s="21" t="s">
        <v>28</v>
      </c>
      <c r="I512" s="11"/>
      <c r="J512" s="11"/>
      <c r="K512" s="11" t="s">
        <v>3060</v>
      </c>
      <c r="L512" s="11" t="s">
        <v>3061</v>
      </c>
      <c r="M512" s="13" t="s">
        <v>544</v>
      </c>
      <c r="N512" s="22" t="s">
        <v>3062</v>
      </c>
      <c r="O512" s="22"/>
      <c r="P512" s="23"/>
      <c r="Q512" s="22"/>
      <c r="R512" s="23">
        <v>91001</v>
      </c>
      <c r="S512" s="23" t="s">
        <v>2488</v>
      </c>
      <c r="T512" s="24">
        <v>42739</v>
      </c>
      <c r="U512" s="22">
        <v>7624</v>
      </c>
      <c r="V512" s="12"/>
      <c r="W512" s="13"/>
      <c r="X512" s="12"/>
      <c r="Y512" s="12"/>
      <c r="Z512" s="12"/>
      <c r="AA512" s="11"/>
      <c r="AB512" s="8"/>
      <c r="AC512" s="8"/>
      <c r="AD512" s="8"/>
      <c r="AE512" s="8"/>
      <c r="AF512" s="8"/>
      <c r="AG512" s="8"/>
    </row>
    <row r="513" spans="1:33" ht="12.75" hidden="1" customHeight="1" x14ac:dyDescent="0.2">
      <c r="A513" s="22">
        <v>7179</v>
      </c>
      <c r="B513" s="32" t="s">
        <v>3063</v>
      </c>
      <c r="C513" s="44">
        <v>691904008</v>
      </c>
      <c r="D513" s="11" t="s">
        <v>2469</v>
      </c>
      <c r="E513" s="11" t="s">
        <v>2484</v>
      </c>
      <c r="F513" s="21" t="s">
        <v>26</v>
      </c>
      <c r="G513" s="21" t="s">
        <v>2485</v>
      </c>
      <c r="H513" s="21" t="s">
        <v>28</v>
      </c>
      <c r="I513" s="11"/>
      <c r="J513" s="11"/>
      <c r="K513" s="11" t="s">
        <v>8443</v>
      </c>
      <c r="L513" s="11" t="s">
        <v>3065</v>
      </c>
      <c r="M513" s="13" t="s">
        <v>48</v>
      </c>
      <c r="N513" s="22" t="s">
        <v>3067</v>
      </c>
      <c r="O513" s="22" t="s">
        <v>3066</v>
      </c>
      <c r="P513" s="23" t="s">
        <v>3064</v>
      </c>
      <c r="Q513" s="22"/>
      <c r="R513" s="23">
        <v>91001</v>
      </c>
      <c r="S513" s="23" t="s">
        <v>2488</v>
      </c>
      <c r="T513" s="24">
        <v>38568</v>
      </c>
      <c r="U513" s="22">
        <v>7179</v>
      </c>
      <c r="V513" s="36"/>
      <c r="W513" s="37"/>
      <c r="X513" s="36"/>
      <c r="Y513" s="36"/>
      <c r="Z513" s="36"/>
      <c r="AA513" s="27"/>
      <c r="AB513" s="8"/>
      <c r="AC513" s="8"/>
      <c r="AD513" s="8"/>
      <c r="AE513" s="8"/>
      <c r="AF513" s="8"/>
      <c r="AG513" s="8"/>
    </row>
    <row r="514" spans="1:33" ht="12.75" hidden="1" customHeight="1" x14ac:dyDescent="0.2">
      <c r="A514" s="22">
        <v>7066</v>
      </c>
      <c r="B514" s="32" t="s">
        <v>8444</v>
      </c>
      <c r="C514" s="44">
        <v>690705001</v>
      </c>
      <c r="D514" s="11" t="s">
        <v>2469</v>
      </c>
      <c r="E514" s="11" t="s">
        <v>2484</v>
      </c>
      <c r="F514" s="21" t="s">
        <v>26</v>
      </c>
      <c r="G514" s="21" t="s">
        <v>2485</v>
      </c>
      <c r="H514" s="21" t="s">
        <v>28</v>
      </c>
      <c r="I514" s="11"/>
      <c r="J514" s="11"/>
      <c r="K514" s="11" t="s">
        <v>8445</v>
      </c>
      <c r="L514" s="11" t="s">
        <v>3068</v>
      </c>
      <c r="M514" s="13" t="s">
        <v>47</v>
      </c>
      <c r="N514" s="22" t="s">
        <v>1601</v>
      </c>
      <c r="O514" s="22" t="s">
        <v>5479</v>
      </c>
      <c r="P514" s="23" t="s">
        <v>5480</v>
      </c>
      <c r="Q514" s="22"/>
      <c r="R514" s="23">
        <v>91001</v>
      </c>
      <c r="S514" s="23" t="s">
        <v>2818</v>
      </c>
      <c r="T514" s="24">
        <v>37970</v>
      </c>
      <c r="U514" s="22">
        <v>7066</v>
      </c>
      <c r="V514" s="36"/>
      <c r="W514" s="37"/>
      <c r="X514" s="36"/>
      <c r="Y514" s="36"/>
      <c r="Z514" s="36"/>
      <c r="AA514" s="27"/>
      <c r="AB514" s="8"/>
      <c r="AC514" s="8"/>
      <c r="AD514" s="8"/>
      <c r="AE514" s="8"/>
      <c r="AF514" s="8"/>
      <c r="AG514" s="8"/>
    </row>
    <row r="515" spans="1:33" ht="12.75" hidden="1" customHeight="1" x14ac:dyDescent="0.2">
      <c r="A515" s="156">
        <v>7317</v>
      </c>
      <c r="B515" s="152" t="s">
        <v>8446</v>
      </c>
      <c r="C515" s="167">
        <v>691403009</v>
      </c>
      <c r="D515" s="153" t="s">
        <v>2469</v>
      </c>
      <c r="E515" s="153" t="s">
        <v>2484</v>
      </c>
      <c r="F515" s="154" t="s">
        <v>26</v>
      </c>
      <c r="G515" s="154" t="s">
        <v>2485</v>
      </c>
      <c r="H515" s="154" t="s">
        <v>28</v>
      </c>
      <c r="I515" s="153"/>
      <c r="J515" s="153"/>
      <c r="K515" s="153" t="s">
        <v>3069</v>
      </c>
      <c r="L515" s="153" t="s">
        <v>3070</v>
      </c>
      <c r="M515" s="155" t="s">
        <v>5342</v>
      </c>
      <c r="N515" s="156" t="s">
        <v>5391</v>
      </c>
      <c r="O515" s="156" t="s">
        <v>3071</v>
      </c>
      <c r="P515" s="157"/>
      <c r="Q515" s="156" t="s">
        <v>5368</v>
      </c>
      <c r="R515" s="157">
        <v>91001</v>
      </c>
      <c r="S515" s="157" t="s">
        <v>2818</v>
      </c>
      <c r="T515" s="158">
        <v>38813</v>
      </c>
      <c r="U515" s="156">
        <v>7317</v>
      </c>
      <c r="V515" s="159"/>
      <c r="W515" s="155"/>
      <c r="X515" s="159"/>
      <c r="Y515" s="159"/>
      <c r="Z515" s="159"/>
      <c r="AA515" s="153"/>
      <c r="AB515" s="8"/>
      <c r="AC515" s="8"/>
      <c r="AD515" s="8"/>
      <c r="AE515" s="8"/>
      <c r="AF515" s="8"/>
      <c r="AG515" s="8"/>
    </row>
    <row r="516" spans="1:33" ht="12.75" hidden="1" customHeight="1" x14ac:dyDescent="0.2">
      <c r="A516" s="22">
        <v>7310</v>
      </c>
      <c r="B516" s="32" t="s">
        <v>8447</v>
      </c>
      <c r="C516" s="44">
        <v>691406008</v>
      </c>
      <c r="D516" s="11" t="s">
        <v>2469</v>
      </c>
      <c r="E516" s="11" t="s">
        <v>546</v>
      </c>
      <c r="F516" s="21" t="s">
        <v>26</v>
      </c>
      <c r="G516" s="21" t="s">
        <v>547</v>
      </c>
      <c r="H516" s="21" t="s">
        <v>28</v>
      </c>
      <c r="I516" s="11"/>
      <c r="J516" s="11"/>
      <c r="K516" s="11" t="s">
        <v>3072</v>
      </c>
      <c r="L516" s="11" t="s">
        <v>5392</v>
      </c>
      <c r="M516" s="13" t="s">
        <v>5342</v>
      </c>
      <c r="N516" s="22" t="s">
        <v>3074</v>
      </c>
      <c r="O516" s="22"/>
      <c r="P516" s="23" t="s">
        <v>3073</v>
      </c>
      <c r="Q516" s="22"/>
      <c r="R516" s="23">
        <v>91001</v>
      </c>
      <c r="S516" s="23" t="s">
        <v>2818</v>
      </c>
      <c r="T516" s="24">
        <v>38776</v>
      </c>
      <c r="U516" s="22">
        <v>7310</v>
      </c>
      <c r="V516" s="12"/>
      <c r="W516" s="13"/>
      <c r="X516" s="12"/>
      <c r="Y516" s="12"/>
      <c r="Z516" s="12"/>
      <c r="AA516" s="11"/>
      <c r="AB516" s="8"/>
      <c r="AC516" s="8"/>
      <c r="AD516" s="8"/>
      <c r="AE516" s="8"/>
      <c r="AF516" s="8"/>
      <c r="AG516" s="8"/>
    </row>
    <row r="517" spans="1:33" ht="12.75" hidden="1" customHeight="1" x14ac:dyDescent="0.2">
      <c r="A517" s="22">
        <v>7688</v>
      </c>
      <c r="B517" s="32" t="s">
        <v>5802</v>
      </c>
      <c r="C517" s="44">
        <v>690814005</v>
      </c>
      <c r="D517" s="11"/>
      <c r="E517" s="11" t="s">
        <v>7338</v>
      </c>
      <c r="F517" s="21" t="s">
        <v>26</v>
      </c>
      <c r="G517" s="21" t="s">
        <v>547</v>
      </c>
      <c r="H517" s="21" t="s">
        <v>28</v>
      </c>
      <c r="I517" s="11"/>
      <c r="J517" s="11"/>
      <c r="K517" s="11" t="s">
        <v>5803</v>
      </c>
      <c r="L517" s="11" t="s">
        <v>5804</v>
      </c>
      <c r="M517" s="13" t="s">
        <v>5344</v>
      </c>
      <c r="N517" s="22" t="s">
        <v>5805</v>
      </c>
      <c r="O517" s="22" t="s">
        <v>5806</v>
      </c>
      <c r="P517" s="40" t="s">
        <v>5807</v>
      </c>
      <c r="Q517" s="22"/>
      <c r="R517" s="23">
        <v>91001</v>
      </c>
      <c r="S517" s="23" t="s">
        <v>2818</v>
      </c>
      <c r="T517" s="24">
        <v>43717</v>
      </c>
      <c r="U517" s="22">
        <v>7688</v>
      </c>
      <c r="V517" s="12"/>
      <c r="W517" s="13"/>
      <c r="X517" s="12"/>
      <c r="Y517" s="12"/>
      <c r="Z517" s="12"/>
      <c r="AA517" s="11"/>
      <c r="AB517" s="8"/>
      <c r="AC517" s="8"/>
      <c r="AD517" s="8"/>
      <c r="AE517" s="8"/>
      <c r="AF517" s="8"/>
      <c r="AG517" s="8"/>
    </row>
    <row r="518" spans="1:33" ht="12.75" hidden="1" customHeight="1" x14ac:dyDescent="0.2">
      <c r="A518" s="22">
        <v>7423</v>
      </c>
      <c r="B518" s="32" t="s">
        <v>8448</v>
      </c>
      <c r="C518" s="44">
        <v>690612003</v>
      </c>
      <c r="D518" s="11" t="s">
        <v>2469</v>
      </c>
      <c r="E518" s="11" t="s">
        <v>546</v>
      </c>
      <c r="F518" s="21" t="s">
        <v>26</v>
      </c>
      <c r="G518" s="21" t="s">
        <v>547</v>
      </c>
      <c r="H518" s="21" t="s">
        <v>28</v>
      </c>
      <c r="I518" s="11"/>
      <c r="J518" s="11"/>
      <c r="K518" s="11" t="s">
        <v>8449</v>
      </c>
      <c r="L518" s="11" t="s">
        <v>3076</v>
      </c>
      <c r="M518" s="13" t="s">
        <v>544</v>
      </c>
      <c r="N518" s="22"/>
      <c r="O518" s="22" t="s">
        <v>3077</v>
      </c>
      <c r="P518" s="23" t="s">
        <v>3075</v>
      </c>
      <c r="Q518" s="22"/>
      <c r="R518" s="23">
        <v>91001</v>
      </c>
      <c r="S518" s="23" t="s">
        <v>2488</v>
      </c>
      <c r="T518" s="24">
        <v>40190</v>
      </c>
      <c r="U518" s="22">
        <v>7423</v>
      </c>
      <c r="V518" s="36"/>
      <c r="W518" s="37"/>
      <c r="X518" s="36"/>
      <c r="Y518" s="36"/>
      <c r="Z518" s="36"/>
      <c r="AA518" s="27"/>
      <c r="AB518" s="8"/>
      <c r="AC518" s="8"/>
      <c r="AD518" s="8"/>
      <c r="AE518" s="8"/>
      <c r="AF518" s="8"/>
      <c r="AG518" s="8"/>
    </row>
    <row r="519" spans="1:33" ht="12.75" hidden="1" customHeight="1" x14ac:dyDescent="0.2">
      <c r="A519" s="22">
        <v>7143</v>
      </c>
      <c r="B519" s="83" t="s">
        <v>3078</v>
      </c>
      <c r="C519" s="44">
        <v>692101006</v>
      </c>
      <c r="D519" s="11" t="s">
        <v>2469</v>
      </c>
      <c r="E519" s="11" t="s">
        <v>2484</v>
      </c>
      <c r="F519" s="21" t="s">
        <v>26</v>
      </c>
      <c r="G519" s="21" t="s">
        <v>2576</v>
      </c>
      <c r="H519" s="21" t="s">
        <v>28</v>
      </c>
      <c r="I519" s="11"/>
      <c r="J519" s="11"/>
      <c r="K519" s="11" t="s">
        <v>3079</v>
      </c>
      <c r="L519" s="11" t="s">
        <v>3080</v>
      </c>
      <c r="M519" s="13" t="s">
        <v>5340</v>
      </c>
      <c r="N519" s="22" t="s">
        <v>2456</v>
      </c>
      <c r="O519" s="22" t="s">
        <v>5548</v>
      </c>
      <c r="P519" s="23" t="s">
        <v>5549</v>
      </c>
      <c r="Q519" s="22"/>
      <c r="R519" s="23">
        <v>91001</v>
      </c>
      <c r="S519" s="23" t="s">
        <v>2488</v>
      </c>
      <c r="T519" s="24">
        <v>37970</v>
      </c>
      <c r="U519" s="22">
        <v>7143</v>
      </c>
      <c r="V519" s="12"/>
      <c r="W519" s="13"/>
      <c r="X519" s="12"/>
      <c r="Y519" s="12"/>
      <c r="Z519" s="12"/>
      <c r="AA519" s="11"/>
      <c r="AB519" s="8"/>
      <c r="AC519" s="8"/>
      <c r="AD519" s="8"/>
      <c r="AE519" s="8"/>
      <c r="AF519" s="8"/>
      <c r="AG519" s="8"/>
    </row>
    <row r="520" spans="1:33" ht="12.75" hidden="1" customHeight="1" x14ac:dyDescent="0.2">
      <c r="A520" s="22">
        <v>7175</v>
      </c>
      <c r="B520" s="32" t="s">
        <v>3081</v>
      </c>
      <c r="C520" s="44">
        <v>690407000</v>
      </c>
      <c r="D520" s="11" t="s">
        <v>2469</v>
      </c>
      <c r="E520" s="11" t="s">
        <v>2484</v>
      </c>
      <c r="F520" s="21" t="s">
        <v>26</v>
      </c>
      <c r="G520" s="21" t="s">
        <v>2485</v>
      </c>
      <c r="H520" s="21" t="s">
        <v>28</v>
      </c>
      <c r="I520" s="11"/>
      <c r="J520" s="11"/>
      <c r="K520" s="11" t="s">
        <v>3082</v>
      </c>
      <c r="L520" s="11" t="s">
        <v>3083</v>
      </c>
      <c r="M520" s="13" t="s">
        <v>5343</v>
      </c>
      <c r="N520" s="22" t="s">
        <v>3084</v>
      </c>
      <c r="O520" s="22" t="s">
        <v>5543</v>
      </c>
      <c r="P520" s="23" t="s">
        <v>5544</v>
      </c>
      <c r="Q520" s="22"/>
      <c r="R520" s="23">
        <v>91001</v>
      </c>
      <c r="S520" s="23" t="s">
        <v>5282</v>
      </c>
      <c r="T520" s="24">
        <v>38526</v>
      </c>
      <c r="U520" s="22">
        <v>7175</v>
      </c>
      <c r="V520" s="12"/>
      <c r="W520" s="13"/>
      <c r="X520" s="12"/>
      <c r="Y520" s="12"/>
      <c r="Z520" s="12"/>
      <c r="AA520" s="11"/>
      <c r="AB520" s="8"/>
      <c r="AC520" s="8"/>
      <c r="AD520" s="8"/>
      <c r="AE520" s="8"/>
      <c r="AF520" s="8"/>
      <c r="AG520" s="8"/>
    </row>
    <row r="521" spans="1:33" ht="12.75" hidden="1" customHeight="1" x14ac:dyDescent="0.2">
      <c r="A521" s="22">
        <v>7354</v>
      </c>
      <c r="B521" s="32" t="s">
        <v>3085</v>
      </c>
      <c r="C521" s="44">
        <v>692614003</v>
      </c>
      <c r="D521" s="11" t="s">
        <v>2469</v>
      </c>
      <c r="E521" s="11" t="s">
        <v>2495</v>
      </c>
      <c r="F521" s="21" t="s">
        <v>1476</v>
      </c>
      <c r="G521" s="21" t="s">
        <v>2496</v>
      </c>
      <c r="H521" s="21" t="s">
        <v>28</v>
      </c>
      <c r="I521" s="11"/>
      <c r="J521" s="11"/>
      <c r="K521" s="11" t="s">
        <v>8450</v>
      </c>
      <c r="L521" s="11" t="s">
        <v>3087</v>
      </c>
      <c r="M521" s="13" t="s">
        <v>47</v>
      </c>
      <c r="N521" s="22" t="s">
        <v>3089</v>
      </c>
      <c r="O521" s="22" t="s">
        <v>3088</v>
      </c>
      <c r="P521" s="23" t="s">
        <v>3086</v>
      </c>
      <c r="Q521" s="22"/>
      <c r="R521" s="23">
        <v>91001</v>
      </c>
      <c r="S521" s="23" t="s">
        <v>2517</v>
      </c>
      <c r="T521" s="24">
        <v>39212</v>
      </c>
      <c r="U521" s="22">
        <v>7354</v>
      </c>
      <c r="V521" s="36"/>
      <c r="W521" s="37"/>
      <c r="X521" s="36"/>
      <c r="Y521" s="36"/>
      <c r="Z521" s="36"/>
      <c r="AA521" s="27"/>
      <c r="AB521" s="8"/>
      <c r="AC521" s="8"/>
      <c r="AD521" s="8"/>
      <c r="AE521" s="8"/>
      <c r="AF521" s="8"/>
      <c r="AG521" s="8"/>
    </row>
    <row r="522" spans="1:33" ht="12.75" hidden="1" customHeight="1" x14ac:dyDescent="0.2">
      <c r="A522" s="22">
        <v>7495</v>
      </c>
      <c r="B522" s="83" t="s">
        <v>3090</v>
      </c>
      <c r="C522" s="44">
        <v>619550005</v>
      </c>
      <c r="D522" s="11" t="s">
        <v>2469</v>
      </c>
      <c r="E522" s="11" t="s">
        <v>546</v>
      </c>
      <c r="F522" s="21" t="s">
        <v>26</v>
      </c>
      <c r="G522" s="21" t="s">
        <v>547</v>
      </c>
      <c r="H522" s="21" t="s">
        <v>28</v>
      </c>
      <c r="I522" s="11"/>
      <c r="J522" s="11"/>
      <c r="K522" s="11" t="s">
        <v>8451</v>
      </c>
      <c r="L522" s="11" t="s">
        <v>3092</v>
      </c>
      <c r="M522" s="13" t="s">
        <v>48</v>
      </c>
      <c r="N522" s="22" t="s">
        <v>3094</v>
      </c>
      <c r="O522" s="22" t="s">
        <v>3093</v>
      </c>
      <c r="P522" s="23" t="s">
        <v>3091</v>
      </c>
      <c r="Q522" s="22"/>
      <c r="R522" s="23">
        <v>91001</v>
      </c>
      <c r="S522" s="23" t="s">
        <v>2628</v>
      </c>
      <c r="T522" s="24">
        <v>41614</v>
      </c>
      <c r="U522" s="22">
        <v>7495</v>
      </c>
      <c r="V522" s="36"/>
      <c r="W522" s="37"/>
      <c r="X522" s="36"/>
      <c r="Y522" s="36"/>
      <c r="Z522" s="36"/>
      <c r="AA522" s="27"/>
      <c r="AB522" s="8"/>
      <c r="AC522" s="8"/>
      <c r="AD522" s="8"/>
      <c r="AE522" s="8"/>
      <c r="AF522" s="8"/>
      <c r="AG522" s="8"/>
    </row>
    <row r="523" spans="1:33" ht="12.75" hidden="1" customHeight="1" x14ac:dyDescent="0.2">
      <c r="A523" s="23">
        <v>7598</v>
      </c>
      <c r="B523" s="83" t="s">
        <v>3095</v>
      </c>
      <c r="C523" s="44">
        <v>690406004</v>
      </c>
      <c r="D523" s="11" t="s">
        <v>2469</v>
      </c>
      <c r="E523" s="11" t="s">
        <v>3096</v>
      </c>
      <c r="F523" s="21" t="s">
        <v>26</v>
      </c>
      <c r="G523" s="21" t="s">
        <v>547</v>
      </c>
      <c r="H523" s="21" t="s">
        <v>28</v>
      </c>
      <c r="I523" s="11"/>
      <c r="J523" s="11"/>
      <c r="K523" s="11" t="s">
        <v>5826</v>
      </c>
      <c r="L523" s="11" t="s">
        <v>3097</v>
      </c>
      <c r="M523" s="11" t="s">
        <v>5343</v>
      </c>
      <c r="N523" s="23" t="s">
        <v>5827</v>
      </c>
      <c r="O523" s="23" t="s">
        <v>3098</v>
      </c>
      <c r="P523" s="23" t="s">
        <v>5828</v>
      </c>
      <c r="Q523" s="23"/>
      <c r="R523" s="23">
        <v>91001</v>
      </c>
      <c r="S523" s="23" t="s">
        <v>523</v>
      </c>
      <c r="T523" s="28">
        <v>42416</v>
      </c>
      <c r="U523" s="23">
        <v>7598</v>
      </c>
      <c r="V523" s="52"/>
      <c r="W523" s="11"/>
      <c r="X523" s="52"/>
      <c r="Y523" s="52"/>
      <c r="Z523" s="52"/>
      <c r="AA523" s="11"/>
      <c r="AB523" s="8"/>
      <c r="AC523" s="8"/>
      <c r="AD523" s="8"/>
      <c r="AE523" s="8"/>
      <c r="AF523" s="8"/>
      <c r="AG523" s="8"/>
    </row>
    <row r="524" spans="1:33" ht="12.75" hidden="1" customHeight="1" x14ac:dyDescent="0.2">
      <c r="A524" s="22">
        <v>7504</v>
      </c>
      <c r="B524" s="32" t="s">
        <v>3099</v>
      </c>
      <c r="C524" s="44">
        <v>692009002</v>
      </c>
      <c r="D524" s="11" t="s">
        <v>2469</v>
      </c>
      <c r="E524" s="11" t="s">
        <v>546</v>
      </c>
      <c r="F524" s="21" t="s">
        <v>26</v>
      </c>
      <c r="G524" s="21" t="s">
        <v>547</v>
      </c>
      <c r="H524" s="21" t="s">
        <v>28</v>
      </c>
      <c r="I524" s="11"/>
      <c r="J524" s="11"/>
      <c r="K524" s="11" t="s">
        <v>3100</v>
      </c>
      <c r="L524" s="11" t="s">
        <v>3102</v>
      </c>
      <c r="M524" s="13" t="s">
        <v>5346</v>
      </c>
      <c r="N524" s="22" t="s">
        <v>3104</v>
      </c>
      <c r="O524" s="22" t="s">
        <v>3103</v>
      </c>
      <c r="P524" s="23" t="s">
        <v>3101</v>
      </c>
      <c r="Q524" s="22"/>
      <c r="R524" s="23">
        <v>91001</v>
      </c>
      <c r="S524" s="23" t="s">
        <v>2628</v>
      </c>
      <c r="T524" s="24">
        <v>41872</v>
      </c>
      <c r="U524" s="22">
        <v>7504</v>
      </c>
      <c r="V524" s="12"/>
      <c r="W524" s="13"/>
      <c r="X524" s="12"/>
      <c r="Y524" s="12"/>
      <c r="Z524" s="12"/>
      <c r="AA524" s="11"/>
      <c r="AB524" s="8"/>
      <c r="AC524" s="8"/>
      <c r="AD524" s="8"/>
      <c r="AE524" s="8"/>
      <c r="AF524" s="8"/>
      <c r="AG524" s="8"/>
    </row>
    <row r="525" spans="1:33" ht="12.75" hidden="1" customHeight="1" x14ac:dyDescent="0.2">
      <c r="A525" s="22">
        <v>7195</v>
      </c>
      <c r="B525" s="32" t="s">
        <v>3105</v>
      </c>
      <c r="C525" s="44">
        <v>690726009</v>
      </c>
      <c r="D525" s="11" t="s">
        <v>2469</v>
      </c>
      <c r="E525" s="11" t="s">
        <v>2484</v>
      </c>
      <c r="F525" s="21" t="s">
        <v>26</v>
      </c>
      <c r="G525" s="21" t="s">
        <v>2485</v>
      </c>
      <c r="H525" s="21" t="s">
        <v>28</v>
      </c>
      <c r="I525" s="11"/>
      <c r="J525" s="11"/>
      <c r="K525" s="11" t="s">
        <v>8452</v>
      </c>
      <c r="L525" s="11" t="s">
        <v>3106</v>
      </c>
      <c r="M525" s="13" t="s">
        <v>47</v>
      </c>
      <c r="N525" s="22" t="s">
        <v>3107</v>
      </c>
      <c r="O525" s="22" t="s">
        <v>8453</v>
      </c>
      <c r="P525" s="23" t="s">
        <v>8454</v>
      </c>
      <c r="Q525" s="22"/>
      <c r="R525" s="23">
        <v>91001</v>
      </c>
      <c r="S525" s="23" t="s">
        <v>2553</v>
      </c>
      <c r="T525" s="24">
        <v>38624</v>
      </c>
      <c r="U525" s="22">
        <v>7195</v>
      </c>
      <c r="V525" s="36"/>
      <c r="W525" s="37"/>
      <c r="X525" s="36"/>
      <c r="Y525" s="36"/>
      <c r="Z525" s="36"/>
      <c r="AA525" s="27"/>
      <c r="AB525" s="8"/>
      <c r="AC525" s="8"/>
      <c r="AD525" s="8"/>
      <c r="AE525" s="8"/>
      <c r="AF525" s="8"/>
      <c r="AG525" s="8"/>
    </row>
    <row r="526" spans="1:33" ht="12.75" hidden="1" customHeight="1" x14ac:dyDescent="0.2">
      <c r="A526" s="22">
        <v>7450</v>
      </c>
      <c r="B526" s="32" t="s">
        <v>3108</v>
      </c>
      <c r="C526" s="44">
        <v>692313003</v>
      </c>
      <c r="D526" s="11" t="s">
        <v>2469</v>
      </c>
      <c r="E526" s="11" t="s">
        <v>2484</v>
      </c>
      <c r="F526" s="21" t="s">
        <v>26</v>
      </c>
      <c r="G526" s="21" t="s">
        <v>2485</v>
      </c>
      <c r="H526" s="21" t="s">
        <v>28</v>
      </c>
      <c r="I526" s="11"/>
      <c r="J526" s="11"/>
      <c r="K526" s="11" t="s">
        <v>5545</v>
      </c>
      <c r="L526" s="11" t="s">
        <v>3109</v>
      </c>
      <c r="M526" s="13" t="s">
        <v>5340</v>
      </c>
      <c r="N526" s="22" t="s">
        <v>3110</v>
      </c>
      <c r="O526" s="22" t="s">
        <v>5546</v>
      </c>
      <c r="P526" s="23" t="s">
        <v>5547</v>
      </c>
      <c r="Q526" s="22"/>
      <c r="R526" s="23">
        <v>91001</v>
      </c>
      <c r="S526" s="23" t="s">
        <v>2488</v>
      </c>
      <c r="T526" s="24">
        <v>40683</v>
      </c>
      <c r="U526" s="22">
        <v>7450</v>
      </c>
      <c r="V526" s="12"/>
      <c r="W526" s="13"/>
      <c r="X526" s="12"/>
      <c r="Y526" s="12"/>
      <c r="Z526" s="12"/>
      <c r="AA526" s="11"/>
      <c r="AB526" s="8"/>
      <c r="AC526" s="8"/>
      <c r="AD526" s="8"/>
      <c r="AE526" s="8"/>
      <c r="AF526" s="8"/>
      <c r="AG526" s="8"/>
    </row>
    <row r="527" spans="1:33" ht="12.75" hidden="1" customHeight="1" x14ac:dyDescent="0.2">
      <c r="A527" s="22">
        <v>7559</v>
      </c>
      <c r="B527" s="32" t="s">
        <v>3111</v>
      </c>
      <c r="C527" s="44">
        <v>690910004</v>
      </c>
      <c r="D527" s="11" t="s">
        <v>2469</v>
      </c>
      <c r="E527" s="11" t="s">
        <v>546</v>
      </c>
      <c r="F527" s="21" t="s">
        <v>26</v>
      </c>
      <c r="G527" s="21" t="s">
        <v>547</v>
      </c>
      <c r="H527" s="21" t="s">
        <v>28</v>
      </c>
      <c r="I527" s="11"/>
      <c r="J527" s="11"/>
      <c r="K527" s="11" t="s">
        <v>3112</v>
      </c>
      <c r="L527" s="11" t="s">
        <v>3113</v>
      </c>
      <c r="M527" s="13" t="s">
        <v>5344</v>
      </c>
      <c r="N527" s="22" t="s">
        <v>3114</v>
      </c>
      <c r="O527" s="22" t="s">
        <v>8455</v>
      </c>
      <c r="P527" s="23" t="s">
        <v>8456</v>
      </c>
      <c r="Q527" s="22"/>
      <c r="R527" s="23">
        <v>91001</v>
      </c>
      <c r="S527" s="23" t="s">
        <v>523</v>
      </c>
      <c r="T527" s="24">
        <v>42080</v>
      </c>
      <c r="U527" s="22">
        <v>7559</v>
      </c>
      <c r="V527" s="36"/>
      <c r="W527" s="37"/>
      <c r="X527" s="36"/>
      <c r="Y527" s="36"/>
      <c r="Z527" s="36"/>
      <c r="AA527" s="27"/>
      <c r="AB527" s="8"/>
      <c r="AC527" s="8"/>
      <c r="AD527" s="8"/>
      <c r="AE527" s="8"/>
      <c r="AF527" s="8"/>
      <c r="AG527" s="8"/>
    </row>
    <row r="528" spans="1:33" ht="12.75" hidden="1" customHeight="1" x14ac:dyDescent="0.2">
      <c r="A528" s="22">
        <v>7436</v>
      </c>
      <c r="B528" s="32" t="s">
        <v>3115</v>
      </c>
      <c r="C528" s="44">
        <v>692012003</v>
      </c>
      <c r="D528" s="11" t="s">
        <v>2469</v>
      </c>
      <c r="E528" s="11" t="s">
        <v>2484</v>
      </c>
      <c r="F528" s="21" t="s">
        <v>26</v>
      </c>
      <c r="G528" s="21" t="s">
        <v>2485</v>
      </c>
      <c r="H528" s="21" t="s">
        <v>28</v>
      </c>
      <c r="I528" s="11"/>
      <c r="J528" s="11"/>
      <c r="K528" s="11" t="s">
        <v>8457</v>
      </c>
      <c r="L528" s="11" t="s">
        <v>3116</v>
      </c>
      <c r="M528" s="13" t="s">
        <v>5346</v>
      </c>
      <c r="N528" s="22" t="s">
        <v>3117</v>
      </c>
      <c r="O528" s="22" t="s">
        <v>5682</v>
      </c>
      <c r="P528" s="23"/>
      <c r="Q528" s="22"/>
      <c r="R528" s="23">
        <v>91001</v>
      </c>
      <c r="S528" s="23" t="s">
        <v>2634</v>
      </c>
      <c r="T528" s="24">
        <v>40500</v>
      </c>
      <c r="U528" s="22">
        <v>7436</v>
      </c>
      <c r="V528" s="36"/>
      <c r="W528" s="37"/>
      <c r="X528" s="36"/>
      <c r="Y528" s="36"/>
      <c r="Z528" s="36"/>
      <c r="AA528" s="27"/>
      <c r="AB528" s="8"/>
      <c r="AC528" s="8"/>
      <c r="AD528" s="8"/>
      <c r="AE528" s="8"/>
      <c r="AF528" s="8"/>
      <c r="AG528" s="8"/>
    </row>
    <row r="529" spans="1:33" ht="12.75" hidden="1" customHeight="1" x14ac:dyDescent="0.2">
      <c r="A529" s="22">
        <v>7579</v>
      </c>
      <c r="B529" s="32" t="s">
        <v>3118</v>
      </c>
      <c r="C529" s="44">
        <v>690508001</v>
      </c>
      <c r="D529" s="11" t="s">
        <v>2469</v>
      </c>
      <c r="E529" s="11" t="s">
        <v>2767</v>
      </c>
      <c r="F529" s="21" t="s">
        <v>26</v>
      </c>
      <c r="G529" s="21" t="s">
        <v>547</v>
      </c>
      <c r="H529" s="21" t="s">
        <v>28</v>
      </c>
      <c r="I529" s="11"/>
      <c r="J529" s="11"/>
      <c r="K529" s="11" t="s">
        <v>3119</v>
      </c>
      <c r="L529" s="11" t="s">
        <v>3120</v>
      </c>
      <c r="M529" s="13" t="s">
        <v>544</v>
      </c>
      <c r="N529" s="22" t="s">
        <v>3121</v>
      </c>
      <c r="O529" s="22"/>
      <c r="P529" s="23"/>
      <c r="Q529" s="22"/>
      <c r="R529" s="23">
        <v>91001</v>
      </c>
      <c r="S529" s="23" t="s">
        <v>523</v>
      </c>
      <c r="T529" s="24">
        <v>42216</v>
      </c>
      <c r="U529" s="22">
        <v>7579</v>
      </c>
      <c r="V529" s="12"/>
      <c r="W529" s="13"/>
      <c r="X529" s="12"/>
      <c r="Y529" s="12"/>
      <c r="Z529" s="12"/>
      <c r="AA529" s="11"/>
      <c r="AB529" s="8"/>
      <c r="AC529" s="8"/>
      <c r="AD529" s="8"/>
      <c r="AE529" s="8"/>
      <c r="AF529" s="8"/>
      <c r="AG529" s="8"/>
    </row>
    <row r="530" spans="1:33" ht="12.75" hidden="1" customHeight="1" x14ac:dyDescent="0.2">
      <c r="A530" s="22">
        <v>7288</v>
      </c>
      <c r="B530" s="32" t="s">
        <v>3122</v>
      </c>
      <c r="C530" s="44" t="s">
        <v>6452</v>
      </c>
      <c r="D530" s="11" t="s">
        <v>2469</v>
      </c>
      <c r="E530" s="11" t="s">
        <v>2495</v>
      </c>
      <c r="F530" s="21" t="s">
        <v>1476</v>
      </c>
      <c r="G530" s="21" t="s">
        <v>2496</v>
      </c>
      <c r="H530" s="21" t="s">
        <v>28</v>
      </c>
      <c r="I530" s="11"/>
      <c r="J530" s="11"/>
      <c r="K530" s="11" t="s">
        <v>3123</v>
      </c>
      <c r="L530" s="11" t="s">
        <v>3124</v>
      </c>
      <c r="M530" s="13" t="s">
        <v>5345</v>
      </c>
      <c r="N530" s="22" t="s">
        <v>3126</v>
      </c>
      <c r="O530" s="22" t="s">
        <v>3125</v>
      </c>
      <c r="P530" s="23"/>
      <c r="Q530" s="22"/>
      <c r="R530" s="23">
        <v>91001</v>
      </c>
      <c r="S530" s="23" t="s">
        <v>2488</v>
      </c>
      <c r="T530" s="24">
        <v>38743</v>
      </c>
      <c r="U530" s="22">
        <v>7288</v>
      </c>
      <c r="V530" s="36"/>
      <c r="W530" s="37"/>
      <c r="X530" s="36"/>
      <c r="Y530" s="36"/>
      <c r="Z530" s="36"/>
      <c r="AA530" s="27"/>
      <c r="AB530" s="8"/>
      <c r="AC530" s="8"/>
      <c r="AD530" s="8"/>
      <c r="AE530" s="8"/>
      <c r="AF530" s="8"/>
      <c r="AG530" s="8"/>
    </row>
    <row r="531" spans="1:33" ht="12.75" hidden="1" customHeight="1" x14ac:dyDescent="0.2">
      <c r="A531" s="22">
        <v>7245</v>
      </c>
      <c r="B531" s="32" t="s">
        <v>3127</v>
      </c>
      <c r="C531" s="44">
        <v>692549007</v>
      </c>
      <c r="D531" s="11" t="s">
        <v>2469</v>
      </c>
      <c r="E531" s="11" t="s">
        <v>2484</v>
      </c>
      <c r="F531" s="21" t="s">
        <v>26</v>
      </c>
      <c r="G531" s="21" t="s">
        <v>2485</v>
      </c>
      <c r="H531" s="21" t="s">
        <v>28</v>
      </c>
      <c r="I531" s="11"/>
      <c r="J531" s="11"/>
      <c r="K531" s="11" t="s">
        <v>8458</v>
      </c>
      <c r="L531" s="11" t="s">
        <v>8459</v>
      </c>
      <c r="M531" s="13" t="s">
        <v>47</v>
      </c>
      <c r="N531" s="22" t="s">
        <v>799</v>
      </c>
      <c r="O531" s="22" t="s">
        <v>8460</v>
      </c>
      <c r="P531" s="23" t="s">
        <v>8461</v>
      </c>
      <c r="Q531" s="22"/>
      <c r="R531" s="11">
        <v>91001</v>
      </c>
      <c r="S531" s="23" t="s">
        <v>2553</v>
      </c>
      <c r="T531" s="24">
        <v>38722</v>
      </c>
      <c r="U531" s="22">
        <v>7245</v>
      </c>
      <c r="V531" s="36"/>
      <c r="W531" s="37"/>
      <c r="X531" s="36"/>
      <c r="Y531" s="36"/>
      <c r="Z531" s="36"/>
      <c r="AA531" s="27"/>
      <c r="AB531" s="8"/>
      <c r="AC531" s="8"/>
      <c r="AD531" s="8"/>
      <c r="AE531" s="8"/>
      <c r="AF531" s="8"/>
      <c r="AG531" s="8"/>
    </row>
    <row r="532" spans="1:33" ht="12.75" hidden="1" customHeight="1" x14ac:dyDescent="0.2">
      <c r="A532" s="22">
        <v>7284</v>
      </c>
      <c r="B532" s="32" t="s">
        <v>3128</v>
      </c>
      <c r="C532" s="44">
        <v>691505006</v>
      </c>
      <c r="D532" s="11" t="s">
        <v>2469</v>
      </c>
      <c r="E532" s="11" t="s">
        <v>2495</v>
      </c>
      <c r="F532" s="21" t="s">
        <v>1476</v>
      </c>
      <c r="G532" s="21" t="s">
        <v>3129</v>
      </c>
      <c r="H532" s="21" t="s">
        <v>28</v>
      </c>
      <c r="I532" s="11"/>
      <c r="J532" s="11"/>
      <c r="K532" s="50" t="s">
        <v>3130</v>
      </c>
      <c r="L532" s="11" t="s">
        <v>3131</v>
      </c>
      <c r="M532" s="13" t="s">
        <v>309</v>
      </c>
      <c r="N532" s="22" t="s">
        <v>3132</v>
      </c>
      <c r="O532" s="22" t="s">
        <v>5830</v>
      </c>
      <c r="P532" s="23" t="s">
        <v>5829</v>
      </c>
      <c r="Q532" s="22"/>
      <c r="R532" s="23">
        <v>91001</v>
      </c>
      <c r="S532" s="23" t="s">
        <v>2488</v>
      </c>
      <c r="T532" s="24">
        <v>38737</v>
      </c>
      <c r="U532" s="22">
        <v>7284</v>
      </c>
      <c r="V532" s="36"/>
      <c r="W532" s="37"/>
      <c r="X532" s="36"/>
      <c r="Y532" s="36"/>
      <c r="Z532" s="36"/>
      <c r="AA532" s="27"/>
      <c r="AB532" s="8"/>
      <c r="AC532" s="8"/>
      <c r="AD532" s="8"/>
      <c r="AE532" s="8"/>
      <c r="AF532" s="8"/>
      <c r="AG532" s="8"/>
    </row>
    <row r="533" spans="1:33" ht="12.75" hidden="1" customHeight="1" x14ac:dyDescent="0.2">
      <c r="A533" s="22">
        <v>7458</v>
      </c>
      <c r="B533" s="32" t="s">
        <v>8462</v>
      </c>
      <c r="C533" s="44" t="s">
        <v>6453</v>
      </c>
      <c r="D533" s="11" t="s">
        <v>2469</v>
      </c>
      <c r="E533" s="11" t="s">
        <v>2484</v>
      </c>
      <c r="F533" s="21" t="s">
        <v>26</v>
      </c>
      <c r="G533" s="21" t="s">
        <v>2485</v>
      </c>
      <c r="H533" s="21" t="s">
        <v>28</v>
      </c>
      <c r="I533" s="11"/>
      <c r="J533" s="11"/>
      <c r="K533" s="11" t="s">
        <v>3133</v>
      </c>
      <c r="L533" s="11" t="s">
        <v>3134</v>
      </c>
      <c r="M533" s="13" t="s">
        <v>47</v>
      </c>
      <c r="N533" s="22" t="s">
        <v>2106</v>
      </c>
      <c r="O533" s="22" t="s">
        <v>3135</v>
      </c>
      <c r="P533" s="23"/>
      <c r="Q533" s="22"/>
      <c r="R533" s="23">
        <v>91001</v>
      </c>
      <c r="S533" s="23" t="s">
        <v>3136</v>
      </c>
      <c r="T533" s="24">
        <v>40875</v>
      </c>
      <c r="U533" s="22">
        <v>7458</v>
      </c>
      <c r="V533" s="12"/>
      <c r="W533" s="13"/>
      <c r="X533" s="12"/>
      <c r="Y533" s="12"/>
      <c r="Z533" s="12"/>
      <c r="AA533" s="11"/>
      <c r="AB533" s="8"/>
      <c r="AC533" s="8"/>
      <c r="AD533" s="8"/>
      <c r="AE533" s="8"/>
      <c r="AF533" s="8"/>
      <c r="AG533" s="8"/>
    </row>
    <row r="534" spans="1:33" ht="12.75" hidden="1" customHeight="1" x14ac:dyDescent="0.2">
      <c r="A534" s="22">
        <v>7168</v>
      </c>
      <c r="B534" s="32" t="s">
        <v>8463</v>
      </c>
      <c r="C534" s="44" t="s">
        <v>6454</v>
      </c>
      <c r="D534" s="11" t="s">
        <v>2469</v>
      </c>
      <c r="E534" s="11" t="s">
        <v>2495</v>
      </c>
      <c r="F534" s="21" t="s">
        <v>1476</v>
      </c>
      <c r="G534" s="21" t="s">
        <v>3137</v>
      </c>
      <c r="H534" s="21" t="s">
        <v>28</v>
      </c>
      <c r="I534" s="11"/>
      <c r="J534" s="11"/>
      <c r="K534" s="11" t="s">
        <v>3138</v>
      </c>
      <c r="L534" s="11" t="s">
        <v>3139</v>
      </c>
      <c r="M534" s="13" t="s">
        <v>47</v>
      </c>
      <c r="N534" s="11" t="s">
        <v>809</v>
      </c>
      <c r="O534" s="22" t="s">
        <v>8464</v>
      </c>
      <c r="P534" s="23" t="s">
        <v>8465</v>
      </c>
      <c r="Q534" s="22"/>
      <c r="R534" s="23">
        <v>91001</v>
      </c>
      <c r="S534" s="23" t="s">
        <v>2488</v>
      </c>
      <c r="T534" s="24">
        <v>38478</v>
      </c>
      <c r="U534" s="22">
        <v>7168</v>
      </c>
      <c r="V534" s="36"/>
      <c r="W534" s="37"/>
      <c r="X534" s="36"/>
      <c r="Y534" s="36"/>
      <c r="Z534" s="36"/>
      <c r="AA534" s="27"/>
      <c r="AB534" s="8"/>
      <c r="AC534" s="8"/>
      <c r="AD534" s="8"/>
      <c r="AE534" s="8"/>
      <c r="AF534" s="8"/>
      <c r="AG534" s="8"/>
    </row>
    <row r="535" spans="1:33" ht="12.75" hidden="1" customHeight="1" x14ac:dyDescent="0.2">
      <c r="A535" s="22">
        <v>7148</v>
      </c>
      <c r="B535" s="32" t="s">
        <v>3140</v>
      </c>
      <c r="C535" s="44">
        <v>690915006</v>
      </c>
      <c r="D535" s="11" t="s">
        <v>2469</v>
      </c>
      <c r="E535" s="11" t="s">
        <v>2484</v>
      </c>
      <c r="F535" s="21" t="s">
        <v>26</v>
      </c>
      <c r="G535" s="21" t="s">
        <v>2485</v>
      </c>
      <c r="H535" s="21" t="s">
        <v>28</v>
      </c>
      <c r="I535" s="11"/>
      <c r="J535" s="11"/>
      <c r="K535" s="11" t="s">
        <v>3141</v>
      </c>
      <c r="L535" s="11" t="s">
        <v>3142</v>
      </c>
      <c r="M535" s="13" t="s">
        <v>5344</v>
      </c>
      <c r="N535" s="22" t="s">
        <v>3143</v>
      </c>
      <c r="O535" s="22"/>
      <c r="P535" s="23"/>
      <c r="Q535" s="22"/>
      <c r="R535" s="23">
        <v>91001</v>
      </c>
      <c r="S535" s="23" t="s">
        <v>2488</v>
      </c>
      <c r="T535" s="24">
        <v>38301</v>
      </c>
      <c r="U535" s="22">
        <v>7148</v>
      </c>
      <c r="V535" s="12"/>
      <c r="W535" s="13"/>
      <c r="X535" s="12"/>
      <c r="Y535" s="12"/>
      <c r="Z535" s="12"/>
      <c r="AA535" s="11"/>
      <c r="AB535" s="8"/>
      <c r="AC535" s="8"/>
      <c r="AD535" s="8"/>
      <c r="AE535" s="8"/>
      <c r="AF535" s="8"/>
      <c r="AG535" s="8"/>
    </row>
    <row r="536" spans="1:33" ht="12.75" hidden="1" customHeight="1" x14ac:dyDescent="0.2">
      <c r="A536" s="22">
        <v>7604</v>
      </c>
      <c r="B536" s="32" t="s">
        <v>3144</v>
      </c>
      <c r="C536" s="44">
        <v>691903001</v>
      </c>
      <c r="D536" s="11" t="s">
        <v>2469</v>
      </c>
      <c r="E536" s="11" t="s">
        <v>3096</v>
      </c>
      <c r="F536" s="21" t="s">
        <v>26</v>
      </c>
      <c r="G536" s="21" t="s">
        <v>547</v>
      </c>
      <c r="H536" s="21" t="s">
        <v>28</v>
      </c>
      <c r="I536" s="11"/>
      <c r="J536" s="11"/>
      <c r="K536" s="11" t="s">
        <v>8466</v>
      </c>
      <c r="L536" s="11" t="s">
        <v>3146</v>
      </c>
      <c r="M536" s="13" t="s">
        <v>48</v>
      </c>
      <c r="N536" s="22" t="s">
        <v>3148</v>
      </c>
      <c r="O536" s="22" t="s">
        <v>3147</v>
      </c>
      <c r="P536" s="23" t="s">
        <v>3145</v>
      </c>
      <c r="Q536" s="22"/>
      <c r="R536" s="23">
        <v>91001</v>
      </c>
      <c r="S536" s="23" t="s">
        <v>523</v>
      </c>
      <c r="T536" s="24">
        <v>42451</v>
      </c>
      <c r="U536" s="22">
        <v>7604</v>
      </c>
      <c r="V536" s="36"/>
      <c r="W536" s="37"/>
      <c r="X536" s="36"/>
      <c r="Y536" s="36"/>
      <c r="Z536" s="36"/>
      <c r="AA536" s="27"/>
      <c r="AB536" s="8"/>
      <c r="AC536" s="8"/>
      <c r="AD536" s="8"/>
      <c r="AE536" s="8"/>
      <c r="AF536" s="8"/>
      <c r="AG536" s="8"/>
    </row>
    <row r="537" spans="1:33" ht="12.75" hidden="1" customHeight="1" x14ac:dyDescent="0.2">
      <c r="A537" s="22">
        <v>7225</v>
      </c>
      <c r="B537" s="32" t="s">
        <v>3149</v>
      </c>
      <c r="C537" s="44">
        <v>690505002</v>
      </c>
      <c r="D537" s="11" t="s">
        <v>2469</v>
      </c>
      <c r="E537" s="11" t="s">
        <v>2767</v>
      </c>
      <c r="F537" s="21" t="s">
        <v>26</v>
      </c>
      <c r="G537" s="21" t="s">
        <v>2576</v>
      </c>
      <c r="H537" s="21" t="s">
        <v>28</v>
      </c>
      <c r="I537" s="11"/>
      <c r="J537" s="11"/>
      <c r="K537" s="11" t="s">
        <v>8467</v>
      </c>
      <c r="L537" s="11" t="s">
        <v>8468</v>
      </c>
      <c r="M537" s="13" t="s">
        <v>544</v>
      </c>
      <c r="N537" s="22" t="s">
        <v>3150</v>
      </c>
      <c r="O537" s="22"/>
      <c r="P537" s="23"/>
      <c r="Q537" s="22"/>
      <c r="R537" s="23">
        <v>91001</v>
      </c>
      <c r="S537" s="23" t="s">
        <v>2488</v>
      </c>
      <c r="T537" s="24">
        <v>38695</v>
      </c>
      <c r="U537" s="22">
        <v>7225</v>
      </c>
      <c r="V537" s="36"/>
      <c r="W537" s="37"/>
      <c r="X537" s="36"/>
      <c r="Y537" s="36"/>
      <c r="Z537" s="36"/>
      <c r="AA537" s="27"/>
      <c r="AB537" s="8"/>
      <c r="AC537" s="8"/>
      <c r="AD537" s="8"/>
      <c r="AE537" s="8"/>
      <c r="AF537" s="8"/>
      <c r="AG537" s="8"/>
    </row>
    <row r="538" spans="1:33" ht="12.75" hidden="1" customHeight="1" x14ac:dyDescent="0.2">
      <c r="A538" s="22">
        <v>7217</v>
      </c>
      <c r="B538" s="32" t="s">
        <v>3151</v>
      </c>
      <c r="C538" s="44">
        <v>690104008</v>
      </c>
      <c r="D538" s="11" t="s">
        <v>2469</v>
      </c>
      <c r="E538" s="11" t="s">
        <v>546</v>
      </c>
      <c r="F538" s="21" t="s">
        <v>26</v>
      </c>
      <c r="G538" s="21" t="s">
        <v>547</v>
      </c>
      <c r="H538" s="21" t="s">
        <v>28</v>
      </c>
      <c r="I538" s="11"/>
      <c r="J538" s="11"/>
      <c r="K538" s="11" t="s">
        <v>3152</v>
      </c>
      <c r="L538" s="11" t="s">
        <v>3154</v>
      </c>
      <c r="M538" s="22" t="s">
        <v>533</v>
      </c>
      <c r="N538" s="22" t="s">
        <v>3156</v>
      </c>
      <c r="O538" s="22" t="s">
        <v>3155</v>
      </c>
      <c r="P538" s="23" t="s">
        <v>3153</v>
      </c>
      <c r="Q538" s="22"/>
      <c r="R538" s="23">
        <v>91001</v>
      </c>
      <c r="S538" s="23" t="s">
        <v>3157</v>
      </c>
      <c r="T538" s="24">
        <v>38673</v>
      </c>
      <c r="U538" s="22">
        <v>7217</v>
      </c>
      <c r="V538" s="12"/>
      <c r="W538" s="13"/>
      <c r="X538" s="12"/>
      <c r="Y538" s="12"/>
      <c r="Z538" s="12"/>
      <c r="AA538" s="11"/>
      <c r="AB538" s="8"/>
      <c r="AC538" s="8"/>
      <c r="AD538" s="8"/>
      <c r="AE538" s="8"/>
      <c r="AF538" s="8"/>
      <c r="AG538" s="8"/>
    </row>
    <row r="539" spans="1:33" ht="12.75" hidden="1" customHeight="1" x14ac:dyDescent="0.2">
      <c r="A539" s="22">
        <v>7302</v>
      </c>
      <c r="B539" s="32" t="s">
        <v>3158</v>
      </c>
      <c r="C539" s="44">
        <v>690912007</v>
      </c>
      <c r="D539" s="11" t="s">
        <v>2469</v>
      </c>
      <c r="E539" s="11" t="s">
        <v>546</v>
      </c>
      <c r="F539" s="21" t="s">
        <v>26</v>
      </c>
      <c r="G539" s="21" t="s">
        <v>2576</v>
      </c>
      <c r="H539" s="21" t="s">
        <v>28</v>
      </c>
      <c r="I539" s="11"/>
      <c r="J539" s="11"/>
      <c r="K539" s="11" t="s">
        <v>8469</v>
      </c>
      <c r="L539" s="41" t="s">
        <v>3160</v>
      </c>
      <c r="M539" s="13" t="s">
        <v>5344</v>
      </c>
      <c r="N539" s="22" t="s">
        <v>3162</v>
      </c>
      <c r="O539" s="22" t="s">
        <v>3161</v>
      </c>
      <c r="P539" s="23" t="s">
        <v>3159</v>
      </c>
      <c r="Q539" s="22"/>
      <c r="R539" s="23">
        <v>91001</v>
      </c>
      <c r="S539" s="23" t="s">
        <v>2488</v>
      </c>
      <c r="T539" s="24">
        <v>38761</v>
      </c>
      <c r="U539" s="22">
        <v>7302</v>
      </c>
      <c r="V539" s="36"/>
      <c r="W539" s="37"/>
      <c r="X539" s="36"/>
      <c r="Y539" s="36"/>
      <c r="Z539" s="36"/>
      <c r="AA539" s="27"/>
      <c r="AB539" s="8"/>
      <c r="AC539" s="8"/>
      <c r="AD539" s="8"/>
      <c r="AE539" s="8"/>
      <c r="AF539" s="8"/>
      <c r="AG539" s="8"/>
    </row>
    <row r="540" spans="1:33" ht="12.75" hidden="1" customHeight="1" x14ac:dyDescent="0.2">
      <c r="A540" s="22">
        <v>7524</v>
      </c>
      <c r="B540" s="32" t="s">
        <v>3163</v>
      </c>
      <c r="C540" s="44">
        <v>690811006</v>
      </c>
      <c r="D540" s="11" t="s">
        <v>2469</v>
      </c>
      <c r="E540" s="11" t="s">
        <v>546</v>
      </c>
      <c r="F540" s="21" t="s">
        <v>26</v>
      </c>
      <c r="G540" s="21" t="s">
        <v>547</v>
      </c>
      <c r="H540" s="21" t="s">
        <v>28</v>
      </c>
      <c r="I540" s="11"/>
      <c r="J540" s="11"/>
      <c r="K540" s="11" t="s">
        <v>3164</v>
      </c>
      <c r="L540" s="11" t="s">
        <v>3166</v>
      </c>
      <c r="M540" s="13" t="s">
        <v>47</v>
      </c>
      <c r="N540" s="22" t="s">
        <v>1281</v>
      </c>
      <c r="O540" s="22" t="s">
        <v>3167</v>
      </c>
      <c r="P540" s="23" t="s">
        <v>3165</v>
      </c>
      <c r="Q540" s="22"/>
      <c r="R540" s="23">
        <v>91001</v>
      </c>
      <c r="S540" s="23" t="s">
        <v>2628</v>
      </c>
      <c r="T540" s="24">
        <v>42032</v>
      </c>
      <c r="U540" s="22">
        <v>7524</v>
      </c>
      <c r="V540" s="12"/>
      <c r="W540" s="13"/>
      <c r="X540" s="12"/>
      <c r="Y540" s="12"/>
      <c r="Z540" s="12"/>
      <c r="AA540" s="11"/>
      <c r="AB540" s="8"/>
      <c r="AC540" s="8"/>
      <c r="AD540" s="8"/>
      <c r="AE540" s="8"/>
      <c r="AF540" s="8"/>
      <c r="AG540" s="8"/>
    </row>
    <row r="541" spans="1:33" ht="12.75" hidden="1" customHeight="1" x14ac:dyDescent="0.2">
      <c r="A541" s="22">
        <v>7219</v>
      </c>
      <c r="B541" s="32" t="s">
        <v>3168</v>
      </c>
      <c r="C541" s="44">
        <v>690722003</v>
      </c>
      <c r="D541" s="11" t="s">
        <v>2469</v>
      </c>
      <c r="E541" s="11" t="s">
        <v>2484</v>
      </c>
      <c r="F541" s="21" t="s">
        <v>26</v>
      </c>
      <c r="G541" s="21" t="s">
        <v>2485</v>
      </c>
      <c r="H541" s="21" t="s">
        <v>28</v>
      </c>
      <c r="I541" s="11"/>
      <c r="J541" s="11"/>
      <c r="K541" s="11" t="s">
        <v>3169</v>
      </c>
      <c r="L541" s="11" t="s">
        <v>3170</v>
      </c>
      <c r="M541" s="13" t="s">
        <v>47</v>
      </c>
      <c r="N541" s="22" t="s">
        <v>3172</v>
      </c>
      <c r="O541" s="22" t="s">
        <v>3171</v>
      </c>
      <c r="P541" s="23"/>
      <c r="Q541" s="22"/>
      <c r="R541" s="23">
        <v>91001</v>
      </c>
      <c r="S541" s="23" t="s">
        <v>2553</v>
      </c>
      <c r="T541" s="24">
        <v>38686</v>
      </c>
      <c r="U541" s="22">
        <v>7219</v>
      </c>
      <c r="V541" s="12"/>
      <c r="W541" s="13"/>
      <c r="X541" s="12"/>
      <c r="Y541" s="12"/>
      <c r="Z541" s="12"/>
      <c r="AA541" s="11"/>
      <c r="AB541" s="8"/>
      <c r="AC541" s="8"/>
      <c r="AD541" s="8"/>
      <c r="AE541" s="8"/>
      <c r="AF541" s="8"/>
      <c r="AG541" s="8"/>
    </row>
    <row r="542" spans="1:33" ht="12.75" hidden="1" customHeight="1" x14ac:dyDescent="0.2">
      <c r="A542" s="22">
        <v>7603</v>
      </c>
      <c r="B542" s="32" t="s">
        <v>8470</v>
      </c>
      <c r="C542" s="44">
        <v>691913007</v>
      </c>
      <c r="D542" s="11" t="s">
        <v>2469</v>
      </c>
      <c r="E542" s="11" t="s">
        <v>2484</v>
      </c>
      <c r="F542" s="21" t="s">
        <v>26</v>
      </c>
      <c r="G542" s="21" t="s">
        <v>2485</v>
      </c>
      <c r="H542" s="21" t="s">
        <v>28</v>
      </c>
      <c r="I542" s="11"/>
      <c r="J542" s="11"/>
      <c r="K542" s="11" t="s">
        <v>8471</v>
      </c>
      <c r="L542" s="11" t="s">
        <v>3173</v>
      </c>
      <c r="M542" s="13" t="s">
        <v>48</v>
      </c>
      <c r="N542" s="22" t="s">
        <v>3174</v>
      </c>
      <c r="O542" s="22" t="s">
        <v>5477</v>
      </c>
      <c r="P542" s="23" t="s">
        <v>5478</v>
      </c>
      <c r="Q542" s="22"/>
      <c r="R542" s="23">
        <v>91001</v>
      </c>
      <c r="S542" s="23" t="s">
        <v>2488</v>
      </c>
      <c r="T542" s="24">
        <v>42446</v>
      </c>
      <c r="U542" s="22">
        <v>7603</v>
      </c>
      <c r="V542" s="36"/>
      <c r="W542" s="37"/>
      <c r="X542" s="36"/>
      <c r="Y542" s="36"/>
      <c r="Z542" s="36"/>
      <c r="AA542" s="27"/>
      <c r="AB542" s="8"/>
      <c r="AC542" s="8"/>
      <c r="AD542" s="8"/>
      <c r="AE542" s="8"/>
      <c r="AF542" s="8"/>
      <c r="AG542" s="8"/>
    </row>
    <row r="543" spans="1:33" ht="12.75" hidden="1" customHeight="1" x14ac:dyDescent="0.2">
      <c r="A543" s="22">
        <v>7271</v>
      </c>
      <c r="B543" s="32" t="s">
        <v>3175</v>
      </c>
      <c r="C543" s="44">
        <v>690902001</v>
      </c>
      <c r="D543" s="11" t="s">
        <v>2469</v>
      </c>
      <c r="E543" s="11" t="s">
        <v>2495</v>
      </c>
      <c r="F543" s="21" t="s">
        <v>1476</v>
      </c>
      <c r="G543" s="21" t="s">
        <v>2496</v>
      </c>
      <c r="H543" s="21" t="s">
        <v>28</v>
      </c>
      <c r="I543" s="11"/>
      <c r="J543" s="11"/>
      <c r="K543" s="11" t="s">
        <v>3176</v>
      </c>
      <c r="L543" s="11" t="s">
        <v>3177</v>
      </c>
      <c r="M543" s="13" t="s">
        <v>5344</v>
      </c>
      <c r="N543" s="22" t="s">
        <v>3178</v>
      </c>
      <c r="O543" s="22"/>
      <c r="P543" s="23"/>
      <c r="Q543" s="22"/>
      <c r="R543" s="23">
        <v>91001</v>
      </c>
      <c r="S543" s="23" t="s">
        <v>3179</v>
      </c>
      <c r="T543" s="24">
        <v>38736</v>
      </c>
      <c r="U543" s="22">
        <v>7271</v>
      </c>
      <c r="V543" s="12"/>
      <c r="W543" s="13"/>
      <c r="X543" s="12"/>
      <c r="Y543" s="12"/>
      <c r="Z543" s="12"/>
      <c r="AA543" s="11"/>
      <c r="AB543" s="8"/>
      <c r="AC543" s="8"/>
      <c r="AD543" s="8"/>
      <c r="AE543" s="8"/>
      <c r="AF543" s="8"/>
      <c r="AG543" s="8"/>
    </row>
    <row r="544" spans="1:33" ht="12.75" hidden="1" customHeight="1" x14ac:dyDescent="0.2">
      <c r="A544" s="22">
        <v>7550</v>
      </c>
      <c r="B544" s="32" t="s">
        <v>3180</v>
      </c>
      <c r="C544" s="44">
        <v>692503007</v>
      </c>
      <c r="D544" s="11" t="s">
        <v>2469</v>
      </c>
      <c r="E544" s="11" t="s">
        <v>546</v>
      </c>
      <c r="F544" s="21" t="s">
        <v>26</v>
      </c>
      <c r="G544" s="21" t="s">
        <v>547</v>
      </c>
      <c r="H544" s="21" t="s">
        <v>28</v>
      </c>
      <c r="I544" s="11"/>
      <c r="J544" s="11"/>
      <c r="K544" s="11" t="s">
        <v>3181</v>
      </c>
      <c r="L544" s="11" t="s">
        <v>3183</v>
      </c>
      <c r="M544" s="13" t="s">
        <v>5386</v>
      </c>
      <c r="N544" s="22" t="s">
        <v>3185</v>
      </c>
      <c r="O544" s="22" t="s">
        <v>3184</v>
      </c>
      <c r="P544" s="23" t="s">
        <v>3182</v>
      </c>
      <c r="Q544" s="22"/>
      <c r="R544" s="23">
        <v>91001</v>
      </c>
      <c r="S544" s="23" t="s">
        <v>2628</v>
      </c>
      <c r="T544" s="24">
        <v>42059</v>
      </c>
      <c r="U544" s="22">
        <v>7550</v>
      </c>
      <c r="V544" s="12"/>
      <c r="W544" s="13"/>
      <c r="X544" s="12"/>
      <c r="Y544" s="12"/>
      <c r="Z544" s="12"/>
      <c r="AA544" s="11"/>
      <c r="AB544" s="8"/>
      <c r="AC544" s="8"/>
      <c r="AD544" s="8"/>
      <c r="AE544" s="8"/>
      <c r="AF544" s="8"/>
      <c r="AG544" s="8"/>
    </row>
    <row r="545" spans="1:33" ht="12.75" hidden="1" customHeight="1" x14ac:dyDescent="0.2">
      <c r="A545" s="22">
        <v>7209</v>
      </c>
      <c r="B545" s="32" t="s">
        <v>3186</v>
      </c>
      <c r="C545" s="44">
        <v>830175008</v>
      </c>
      <c r="D545" s="11" t="s">
        <v>2469</v>
      </c>
      <c r="E545" s="11" t="s">
        <v>546</v>
      </c>
      <c r="F545" s="21" t="s">
        <v>26</v>
      </c>
      <c r="G545" s="21" t="s">
        <v>547</v>
      </c>
      <c r="H545" s="21" t="s">
        <v>28</v>
      </c>
      <c r="I545" s="11"/>
      <c r="J545" s="11"/>
      <c r="K545" s="11" t="s">
        <v>3187</v>
      </c>
      <c r="L545" s="11" t="s">
        <v>3188</v>
      </c>
      <c r="M545" s="22" t="s">
        <v>533</v>
      </c>
      <c r="N545" s="22" t="s">
        <v>2823</v>
      </c>
      <c r="O545" s="22" t="s">
        <v>3189</v>
      </c>
      <c r="P545" s="23"/>
      <c r="Q545" s="22"/>
      <c r="R545" s="23">
        <v>91001</v>
      </c>
      <c r="S545" s="23" t="s">
        <v>2488</v>
      </c>
      <c r="T545" s="24">
        <v>38649</v>
      </c>
      <c r="U545" s="22">
        <v>7209</v>
      </c>
      <c r="V545" s="12"/>
      <c r="W545" s="13"/>
      <c r="X545" s="12"/>
      <c r="Y545" s="12"/>
      <c r="Z545" s="12"/>
      <c r="AA545" s="11"/>
      <c r="AB545" s="8"/>
      <c r="AC545" s="8"/>
      <c r="AD545" s="8"/>
      <c r="AE545" s="8"/>
      <c r="AF545" s="8"/>
      <c r="AG545" s="8"/>
    </row>
    <row r="546" spans="1:33" ht="12.75" hidden="1" customHeight="1" x14ac:dyDescent="0.2">
      <c r="A546" s="22">
        <v>7599</v>
      </c>
      <c r="B546" s="32" t="s">
        <v>3190</v>
      </c>
      <c r="C546" s="44">
        <v>692513002</v>
      </c>
      <c r="D546" s="11" t="s">
        <v>2469</v>
      </c>
      <c r="E546" s="11" t="s">
        <v>3096</v>
      </c>
      <c r="F546" s="21" t="s">
        <v>26</v>
      </c>
      <c r="G546" s="21" t="s">
        <v>547</v>
      </c>
      <c r="H546" s="21" t="s">
        <v>28</v>
      </c>
      <c r="I546" s="11"/>
      <c r="J546" s="11"/>
      <c r="K546" s="11" t="s">
        <v>3191</v>
      </c>
      <c r="L546" s="11" t="s">
        <v>3193</v>
      </c>
      <c r="M546" s="13" t="s">
        <v>5386</v>
      </c>
      <c r="N546" s="11" t="s">
        <v>3195</v>
      </c>
      <c r="O546" s="22" t="s">
        <v>3194</v>
      </c>
      <c r="P546" s="22" t="s">
        <v>3192</v>
      </c>
      <c r="Q546" s="22"/>
      <c r="R546" s="23">
        <v>91001</v>
      </c>
      <c r="S546" s="23" t="s">
        <v>523</v>
      </c>
      <c r="T546" s="24">
        <v>42416</v>
      </c>
      <c r="U546" s="22">
        <v>7599</v>
      </c>
      <c r="V546" s="12"/>
      <c r="W546" s="13"/>
      <c r="X546" s="12"/>
      <c r="Y546" s="12"/>
      <c r="Z546" s="12"/>
      <c r="AA546" s="11"/>
      <c r="AB546" s="8"/>
      <c r="AC546" s="8"/>
      <c r="AD546" s="8"/>
      <c r="AE546" s="8"/>
      <c r="AF546" s="8"/>
      <c r="AG546" s="8"/>
    </row>
    <row r="547" spans="1:33" ht="12.75" hidden="1" customHeight="1" x14ac:dyDescent="0.2">
      <c r="A547" s="22">
        <v>7554</v>
      </c>
      <c r="B547" s="32" t="s">
        <v>3196</v>
      </c>
      <c r="C547" s="44">
        <v>690703009</v>
      </c>
      <c r="D547" s="11" t="s">
        <v>2469</v>
      </c>
      <c r="E547" s="11" t="s">
        <v>546</v>
      </c>
      <c r="F547" s="21" t="s">
        <v>26</v>
      </c>
      <c r="G547" s="21" t="s">
        <v>547</v>
      </c>
      <c r="H547" s="21" t="s">
        <v>28</v>
      </c>
      <c r="I547" s="11"/>
      <c r="J547" s="11"/>
      <c r="K547" s="11" t="s">
        <v>3197</v>
      </c>
      <c r="L547" s="11" t="s">
        <v>3198</v>
      </c>
      <c r="M547" s="13" t="s">
        <v>47</v>
      </c>
      <c r="N547" s="22" t="s">
        <v>739</v>
      </c>
      <c r="O547" s="22" t="s">
        <v>3199</v>
      </c>
      <c r="P547" s="23" t="s">
        <v>8472</v>
      </c>
      <c r="Q547" s="22"/>
      <c r="R547" s="23">
        <v>91001</v>
      </c>
      <c r="S547" s="23" t="s">
        <v>2628</v>
      </c>
      <c r="T547" s="24">
        <v>42061</v>
      </c>
      <c r="U547" s="22">
        <v>7554</v>
      </c>
      <c r="V547" s="36"/>
      <c r="W547" s="37"/>
      <c r="X547" s="36"/>
      <c r="Y547" s="36"/>
      <c r="Z547" s="36"/>
      <c r="AA547" s="27"/>
      <c r="AB547" s="8"/>
      <c r="AC547" s="8"/>
      <c r="AD547" s="8"/>
      <c r="AE547" s="8"/>
      <c r="AF547" s="8"/>
      <c r="AG547" s="8"/>
    </row>
    <row r="548" spans="1:33" ht="12.75" hidden="1" customHeight="1" x14ac:dyDescent="0.2">
      <c r="A548" s="22">
        <v>7545</v>
      </c>
      <c r="B548" s="32" t="s">
        <v>8473</v>
      </c>
      <c r="C548" s="44">
        <v>690608006</v>
      </c>
      <c r="D548" s="11" t="s">
        <v>2469</v>
      </c>
      <c r="E548" s="11" t="s">
        <v>546</v>
      </c>
      <c r="F548" s="21" t="s">
        <v>26</v>
      </c>
      <c r="G548" s="21" t="s">
        <v>547</v>
      </c>
      <c r="H548" s="21" t="s">
        <v>28</v>
      </c>
      <c r="I548" s="11"/>
      <c r="J548" s="11"/>
      <c r="K548" s="11" t="s">
        <v>8474</v>
      </c>
      <c r="L548" s="11" t="s">
        <v>3200</v>
      </c>
      <c r="M548" s="13" t="s">
        <v>544</v>
      </c>
      <c r="N548" s="22" t="s">
        <v>3202</v>
      </c>
      <c r="O548" s="22" t="s">
        <v>5714</v>
      </c>
      <c r="P548" s="23"/>
      <c r="Q548" s="22"/>
      <c r="R548" s="23">
        <v>91001</v>
      </c>
      <c r="S548" s="23" t="s">
        <v>523</v>
      </c>
      <c r="T548" s="24">
        <v>42059</v>
      </c>
      <c r="U548" s="22">
        <v>7545</v>
      </c>
      <c r="V548" s="12"/>
      <c r="W548" s="13"/>
      <c r="X548" s="12"/>
      <c r="Y548" s="12"/>
      <c r="Z548" s="12"/>
      <c r="AA548" s="11"/>
      <c r="AB548" s="8"/>
      <c r="AC548" s="8"/>
      <c r="AD548" s="8"/>
      <c r="AE548" s="8"/>
      <c r="AF548" s="8"/>
      <c r="AG548" s="8"/>
    </row>
    <row r="549" spans="1:33" ht="12.75" hidden="1" customHeight="1" x14ac:dyDescent="0.2">
      <c r="A549" s="22">
        <v>7132</v>
      </c>
      <c r="B549" s="32" t="s">
        <v>8475</v>
      </c>
      <c r="C549" s="44">
        <v>691916006</v>
      </c>
      <c r="D549" s="11" t="s">
        <v>2469</v>
      </c>
      <c r="E549" s="11" t="s">
        <v>2484</v>
      </c>
      <c r="F549" s="21" t="s">
        <v>26</v>
      </c>
      <c r="G549" s="21" t="s">
        <v>2485</v>
      </c>
      <c r="H549" s="21" t="s">
        <v>28</v>
      </c>
      <c r="I549" s="11"/>
      <c r="J549" s="11"/>
      <c r="K549" s="11" t="s">
        <v>3203</v>
      </c>
      <c r="L549" s="11" t="s">
        <v>3204</v>
      </c>
      <c r="M549" s="13" t="s">
        <v>48</v>
      </c>
      <c r="N549" s="22" t="s">
        <v>1915</v>
      </c>
      <c r="O549" s="22"/>
      <c r="P549" s="23"/>
      <c r="Q549" s="22"/>
      <c r="R549" s="23">
        <v>91001</v>
      </c>
      <c r="S549" s="23" t="s">
        <v>3205</v>
      </c>
      <c r="T549" s="24">
        <v>38159</v>
      </c>
      <c r="U549" s="22">
        <v>7132</v>
      </c>
      <c r="V549" s="12"/>
      <c r="W549" s="13"/>
      <c r="X549" s="12"/>
      <c r="Y549" s="12"/>
      <c r="Z549" s="12"/>
      <c r="AA549" s="11"/>
      <c r="AB549" s="8"/>
      <c r="AC549" s="8"/>
      <c r="AD549" s="8"/>
      <c r="AE549" s="8"/>
      <c r="AF549" s="8"/>
      <c r="AG549" s="8"/>
    </row>
    <row r="550" spans="1:33" ht="12.75" hidden="1" customHeight="1" x14ac:dyDescent="0.2">
      <c r="A550" s="22">
        <v>7104</v>
      </c>
      <c r="B550" s="32" t="s">
        <v>3206</v>
      </c>
      <c r="C550" s="44">
        <v>690711001</v>
      </c>
      <c r="D550" s="11" t="s">
        <v>2469</v>
      </c>
      <c r="E550" s="11" t="s">
        <v>2484</v>
      </c>
      <c r="F550" s="21" t="s">
        <v>26</v>
      </c>
      <c r="G550" s="21" t="s">
        <v>2485</v>
      </c>
      <c r="H550" s="21" t="s">
        <v>28</v>
      </c>
      <c r="I550" s="11"/>
      <c r="J550" s="11"/>
      <c r="K550" s="11" t="s">
        <v>8476</v>
      </c>
      <c r="L550" s="11" t="s">
        <v>3207</v>
      </c>
      <c r="M550" s="13" t="s">
        <v>47</v>
      </c>
      <c r="N550" s="22" t="s">
        <v>1042</v>
      </c>
      <c r="O550" s="22"/>
      <c r="P550" s="23"/>
      <c r="Q550" s="22"/>
      <c r="R550" s="23">
        <v>91001</v>
      </c>
      <c r="S550" s="23" t="s">
        <v>2553</v>
      </c>
      <c r="T550" s="24">
        <v>37970</v>
      </c>
      <c r="U550" s="22">
        <v>7104</v>
      </c>
      <c r="V550" s="36"/>
      <c r="W550" s="37"/>
      <c r="X550" s="36"/>
      <c r="Y550" s="36"/>
      <c r="Z550" s="36"/>
      <c r="AA550" s="27"/>
      <c r="AB550" s="8"/>
      <c r="AC550" s="8"/>
      <c r="AD550" s="8"/>
      <c r="AE550" s="8"/>
      <c r="AF550" s="8"/>
      <c r="AG550" s="8"/>
    </row>
    <row r="551" spans="1:33" ht="12.75" hidden="1" customHeight="1" x14ac:dyDescent="0.2">
      <c r="A551" s="22">
        <v>7116</v>
      </c>
      <c r="B551" s="32" t="s">
        <v>3208</v>
      </c>
      <c r="C551" s="44">
        <v>690721007</v>
      </c>
      <c r="D551" s="11" t="s">
        <v>2469</v>
      </c>
      <c r="E551" s="11" t="s">
        <v>2484</v>
      </c>
      <c r="F551" s="21" t="s">
        <v>26</v>
      </c>
      <c r="G551" s="21" t="s">
        <v>2485</v>
      </c>
      <c r="H551" s="21" t="s">
        <v>28</v>
      </c>
      <c r="I551" s="11"/>
      <c r="J551" s="11"/>
      <c r="K551" s="11" t="s">
        <v>3209</v>
      </c>
      <c r="L551" s="11" t="s">
        <v>3210</v>
      </c>
      <c r="M551" s="13" t="s">
        <v>47</v>
      </c>
      <c r="N551" s="22" t="s">
        <v>953</v>
      </c>
      <c r="O551" s="22" t="s">
        <v>8477</v>
      </c>
      <c r="P551" s="23" t="s">
        <v>8478</v>
      </c>
      <c r="Q551" s="22"/>
      <c r="R551" s="23">
        <v>91001</v>
      </c>
      <c r="S551" s="23" t="s">
        <v>2488</v>
      </c>
      <c r="T551" s="24">
        <v>37970</v>
      </c>
      <c r="U551" s="22">
        <v>7116</v>
      </c>
      <c r="V551" s="36"/>
      <c r="W551" s="37"/>
      <c r="X551" s="36"/>
      <c r="Y551" s="36"/>
      <c r="Z551" s="36"/>
      <c r="AA551" s="27"/>
      <c r="AB551" s="8"/>
      <c r="AC551" s="8"/>
      <c r="AD551" s="8"/>
      <c r="AE551" s="8"/>
      <c r="AF551" s="8"/>
      <c r="AG551" s="8"/>
    </row>
    <row r="552" spans="1:33" ht="12.75" hidden="1" customHeight="1" x14ac:dyDescent="0.2">
      <c r="A552" s="22">
        <v>7528</v>
      </c>
      <c r="B552" s="32" t="s">
        <v>3211</v>
      </c>
      <c r="C552" s="44">
        <v>690409003</v>
      </c>
      <c r="D552" s="11" t="s">
        <v>2469</v>
      </c>
      <c r="E552" s="11" t="s">
        <v>546</v>
      </c>
      <c r="F552" s="21" t="s">
        <v>26</v>
      </c>
      <c r="G552" s="21" t="s">
        <v>547</v>
      </c>
      <c r="H552" s="21" t="s">
        <v>28</v>
      </c>
      <c r="I552" s="11"/>
      <c r="J552" s="11"/>
      <c r="K552" s="11" t="s">
        <v>8479</v>
      </c>
      <c r="L552" s="11" t="s">
        <v>3213</v>
      </c>
      <c r="M552" s="13" t="s">
        <v>5343</v>
      </c>
      <c r="N552" s="22" t="s">
        <v>3215</v>
      </c>
      <c r="O552" s="22" t="s">
        <v>3214</v>
      </c>
      <c r="P552" s="23" t="s">
        <v>3212</v>
      </c>
      <c r="Q552" s="22"/>
      <c r="R552" s="23">
        <v>91001</v>
      </c>
      <c r="S552" s="23" t="s">
        <v>2500</v>
      </c>
      <c r="T552" s="24">
        <v>42052</v>
      </c>
      <c r="U552" s="22">
        <v>7528</v>
      </c>
      <c r="V552" s="36"/>
      <c r="W552" s="37"/>
      <c r="X552" s="36"/>
      <c r="Y552" s="36"/>
      <c r="Z552" s="36"/>
      <c r="AA552" s="27"/>
      <c r="AB552" s="8"/>
      <c r="AC552" s="8"/>
      <c r="AD552" s="8"/>
      <c r="AE552" s="8"/>
      <c r="AF552" s="8"/>
      <c r="AG552" s="8"/>
    </row>
    <row r="553" spans="1:33" ht="12.75" hidden="1" customHeight="1" x14ac:dyDescent="0.2">
      <c r="A553" s="22">
        <v>7106</v>
      </c>
      <c r="B553" s="32" t="s">
        <v>3216</v>
      </c>
      <c r="C553" s="44">
        <v>692201000</v>
      </c>
      <c r="D553" s="11" t="s">
        <v>2469</v>
      </c>
      <c r="E553" s="11" t="s">
        <v>2495</v>
      </c>
      <c r="F553" s="21" t="s">
        <v>1476</v>
      </c>
      <c r="G553" s="21" t="s">
        <v>3137</v>
      </c>
      <c r="H553" s="21" t="s">
        <v>28</v>
      </c>
      <c r="I553" s="11"/>
      <c r="J553" s="11"/>
      <c r="K553" s="21" t="s">
        <v>7339</v>
      </c>
      <c r="L553" s="11" t="s">
        <v>3219</v>
      </c>
      <c r="M553" s="13" t="s">
        <v>5340</v>
      </c>
      <c r="N553" s="22" t="s">
        <v>1499</v>
      </c>
      <c r="O553" s="22" t="s">
        <v>3218</v>
      </c>
      <c r="P553" s="23" t="s">
        <v>3217</v>
      </c>
      <c r="Q553" s="22"/>
      <c r="R553" s="23">
        <v>91001</v>
      </c>
      <c r="S553" s="23" t="s">
        <v>3220</v>
      </c>
      <c r="T553" s="24">
        <v>37970</v>
      </c>
      <c r="U553" s="22">
        <v>7106</v>
      </c>
      <c r="V553" s="12"/>
      <c r="W553" s="13"/>
      <c r="X553" s="12"/>
      <c r="Y553" s="12"/>
      <c r="Z553" s="12"/>
      <c r="AA553" s="11"/>
      <c r="AB553" s="8"/>
      <c r="AC553" s="8"/>
      <c r="AD553" s="8"/>
      <c r="AE553" s="8"/>
      <c r="AF553" s="8"/>
      <c r="AG553" s="8"/>
    </row>
    <row r="554" spans="1:33" ht="12.75" hidden="1" customHeight="1" x14ac:dyDescent="0.2">
      <c r="A554" s="22">
        <v>7218</v>
      </c>
      <c r="B554" s="32" t="s">
        <v>3221</v>
      </c>
      <c r="C554" s="44">
        <v>692104005</v>
      </c>
      <c r="D554" s="11" t="s">
        <v>2469</v>
      </c>
      <c r="E554" s="11" t="s">
        <v>546</v>
      </c>
      <c r="F554" s="21" t="s">
        <v>26</v>
      </c>
      <c r="G554" s="21" t="s">
        <v>2576</v>
      </c>
      <c r="H554" s="21" t="s">
        <v>28</v>
      </c>
      <c r="I554" s="11"/>
      <c r="J554" s="11"/>
      <c r="K554" s="11" t="s">
        <v>3222</v>
      </c>
      <c r="L554" s="11" t="s">
        <v>3223</v>
      </c>
      <c r="M554" s="13" t="s">
        <v>5340</v>
      </c>
      <c r="N554" s="22" t="s">
        <v>3224</v>
      </c>
      <c r="O554" s="22" t="s">
        <v>3226</v>
      </c>
      <c r="P554" s="23" t="s">
        <v>3225</v>
      </c>
      <c r="Q554" s="22"/>
      <c r="R554" s="23">
        <v>91001</v>
      </c>
      <c r="S554" s="23" t="s">
        <v>2500</v>
      </c>
      <c r="T554" s="24">
        <v>38674</v>
      </c>
      <c r="U554" s="22">
        <v>7218</v>
      </c>
      <c r="V554" s="12"/>
      <c r="W554" s="13"/>
      <c r="X554" s="12"/>
      <c r="Y554" s="12"/>
      <c r="Z554" s="12"/>
      <c r="AA554" s="11"/>
      <c r="AB554" s="8"/>
      <c r="AC554" s="8"/>
      <c r="AD554" s="8"/>
      <c r="AE554" s="8"/>
      <c r="AF554" s="8"/>
      <c r="AG554" s="8"/>
    </row>
    <row r="555" spans="1:33" ht="12.75" hidden="1" customHeight="1" x14ac:dyDescent="0.2">
      <c r="A555" s="22">
        <v>6984</v>
      </c>
      <c r="B555" s="32" t="s">
        <v>3227</v>
      </c>
      <c r="C555" s="44">
        <v>692202007</v>
      </c>
      <c r="D555" s="11" t="s">
        <v>2469</v>
      </c>
      <c r="E555" s="11" t="s">
        <v>2495</v>
      </c>
      <c r="F555" s="21" t="s">
        <v>1476</v>
      </c>
      <c r="G555" s="11" t="s">
        <v>3137</v>
      </c>
      <c r="H555" s="21" t="s">
        <v>28</v>
      </c>
      <c r="I555" s="11"/>
      <c r="J555" s="11"/>
      <c r="K555" s="11" t="s">
        <v>3228</v>
      </c>
      <c r="L555" s="11" t="s">
        <v>3230</v>
      </c>
      <c r="M555" s="13" t="s">
        <v>5340</v>
      </c>
      <c r="N555" s="22" t="s">
        <v>1906</v>
      </c>
      <c r="O555" s="22" t="s">
        <v>3231</v>
      </c>
      <c r="P555" s="23" t="s">
        <v>3229</v>
      </c>
      <c r="Q555" s="22"/>
      <c r="R555" s="23">
        <v>91001</v>
      </c>
      <c r="S555" s="23" t="s">
        <v>2517</v>
      </c>
      <c r="T555" s="24">
        <v>37970</v>
      </c>
      <c r="U555" s="22">
        <v>6984</v>
      </c>
      <c r="V555" s="12"/>
      <c r="W555" s="13"/>
      <c r="X555" s="12"/>
      <c r="Y555" s="12"/>
      <c r="Z555" s="12"/>
      <c r="AA555" s="11"/>
      <c r="AB555" s="8"/>
      <c r="AC555" s="8"/>
      <c r="AD555" s="8"/>
      <c r="AE555" s="8"/>
      <c r="AF555" s="8"/>
      <c r="AG555" s="8"/>
    </row>
    <row r="556" spans="1:33" ht="12.75" hidden="1" customHeight="1" x14ac:dyDescent="0.2">
      <c r="A556" s="22">
        <v>7120</v>
      </c>
      <c r="B556" s="32" t="s">
        <v>3232</v>
      </c>
      <c r="C556" s="44">
        <v>692502000</v>
      </c>
      <c r="D556" s="11" t="s">
        <v>2469</v>
      </c>
      <c r="E556" s="11" t="s">
        <v>3233</v>
      </c>
      <c r="F556" s="21" t="s">
        <v>1476</v>
      </c>
      <c r="G556" s="21" t="s">
        <v>3234</v>
      </c>
      <c r="H556" s="21" t="s">
        <v>28</v>
      </c>
      <c r="I556" s="11"/>
      <c r="J556" s="11"/>
      <c r="K556" s="11" t="s">
        <v>3235</v>
      </c>
      <c r="L556" s="11" t="s">
        <v>3236</v>
      </c>
      <c r="M556" s="13" t="s">
        <v>5386</v>
      </c>
      <c r="N556" s="22" t="s">
        <v>3237</v>
      </c>
      <c r="O556" s="22" t="s">
        <v>8480</v>
      </c>
      <c r="P556" s="40" t="s">
        <v>8481</v>
      </c>
      <c r="Q556" s="22"/>
      <c r="R556" s="23">
        <v>91001</v>
      </c>
      <c r="S556" s="23" t="s">
        <v>2488</v>
      </c>
      <c r="T556" s="24">
        <v>37970</v>
      </c>
      <c r="U556" s="22">
        <v>7120</v>
      </c>
      <c r="V556" s="36"/>
      <c r="W556" s="37"/>
      <c r="X556" s="36"/>
      <c r="Y556" s="36"/>
      <c r="Z556" s="36"/>
      <c r="AA556" s="27"/>
      <c r="AB556" s="8"/>
      <c r="AC556" s="8"/>
      <c r="AD556" s="8"/>
      <c r="AE556" s="8"/>
      <c r="AF556" s="8"/>
      <c r="AG556" s="8"/>
    </row>
    <row r="557" spans="1:33" ht="12.75" hidden="1" customHeight="1" x14ac:dyDescent="0.2">
      <c r="A557" s="22">
        <v>7526</v>
      </c>
      <c r="B557" s="32" t="s">
        <v>8482</v>
      </c>
      <c r="C557" s="44">
        <v>691802000</v>
      </c>
      <c r="D557" s="11" t="s">
        <v>2469</v>
      </c>
      <c r="E557" s="11" t="s">
        <v>546</v>
      </c>
      <c r="F557" s="21" t="s">
        <v>26</v>
      </c>
      <c r="G557" s="21" t="s">
        <v>547</v>
      </c>
      <c r="H557" s="21" t="s">
        <v>28</v>
      </c>
      <c r="I557" s="11"/>
      <c r="J557" s="11"/>
      <c r="K557" s="11" t="s">
        <v>3238</v>
      </c>
      <c r="L557" s="11" t="s">
        <v>3240</v>
      </c>
      <c r="M557" s="13" t="s">
        <v>48</v>
      </c>
      <c r="N557" s="22" t="s">
        <v>3242</v>
      </c>
      <c r="O557" s="22" t="s">
        <v>3241</v>
      </c>
      <c r="P557" s="23" t="s">
        <v>3239</v>
      </c>
      <c r="Q557" s="22"/>
      <c r="R557" s="23">
        <v>91001</v>
      </c>
      <c r="S557" s="23" t="s">
        <v>523</v>
      </c>
      <c r="T557" s="24">
        <v>42047</v>
      </c>
      <c r="U557" s="22">
        <v>7526</v>
      </c>
      <c r="V557" s="36"/>
      <c r="W557" s="37"/>
      <c r="X557" s="36"/>
      <c r="Y557" s="36"/>
      <c r="Z557" s="36"/>
      <c r="AA557" s="27"/>
      <c r="AB557" s="8"/>
      <c r="AC557" s="8"/>
      <c r="AD557" s="8"/>
      <c r="AE557" s="8"/>
      <c r="AF557" s="8"/>
      <c r="AG557" s="8"/>
    </row>
    <row r="558" spans="1:33" ht="12.75" hidden="1" customHeight="1" x14ac:dyDescent="0.2">
      <c r="A558" s="22">
        <v>7201</v>
      </c>
      <c r="B558" s="32" t="s">
        <v>3243</v>
      </c>
      <c r="C558" s="44">
        <v>692105001</v>
      </c>
      <c r="D558" s="11" t="s">
        <v>2469</v>
      </c>
      <c r="E558" s="11" t="s">
        <v>2484</v>
      </c>
      <c r="F558" s="21" t="s">
        <v>26</v>
      </c>
      <c r="G558" s="21" t="s">
        <v>2485</v>
      </c>
      <c r="H558" s="21" t="s">
        <v>28</v>
      </c>
      <c r="I558" s="11"/>
      <c r="J558" s="11"/>
      <c r="K558" s="11" t="s">
        <v>7340</v>
      </c>
      <c r="L558" s="11" t="s">
        <v>3244</v>
      </c>
      <c r="M558" s="13" t="s">
        <v>5340</v>
      </c>
      <c r="N558" s="22" t="s">
        <v>3245</v>
      </c>
      <c r="O558" s="22" t="s">
        <v>5534</v>
      </c>
      <c r="P558" s="23" t="s">
        <v>5533</v>
      </c>
      <c r="Q558" s="22"/>
      <c r="R558" s="23">
        <v>91001</v>
      </c>
      <c r="S558" s="23" t="s">
        <v>2488</v>
      </c>
      <c r="T558" s="24">
        <v>38624</v>
      </c>
      <c r="U558" s="22">
        <v>7201</v>
      </c>
      <c r="V558" s="12"/>
      <c r="W558" s="13"/>
      <c r="X558" s="12"/>
      <c r="Y558" s="12"/>
      <c r="Z558" s="12"/>
      <c r="AA558" s="11"/>
      <c r="AB558" s="8"/>
      <c r="AC558" s="8"/>
      <c r="AD558" s="8"/>
      <c r="AE558" s="8"/>
      <c r="AF558" s="8"/>
      <c r="AG558" s="8"/>
    </row>
    <row r="559" spans="1:33" ht="12.75" hidden="1" customHeight="1" x14ac:dyDescent="0.2">
      <c r="A559" s="22">
        <v>7584</v>
      </c>
      <c r="B559" s="32" t="s">
        <v>3246</v>
      </c>
      <c r="C559" s="44">
        <v>690507005</v>
      </c>
      <c r="D559" s="11" t="s">
        <v>2469</v>
      </c>
      <c r="E559" s="11" t="s">
        <v>2767</v>
      </c>
      <c r="F559" s="21" t="s">
        <v>26</v>
      </c>
      <c r="G559" s="21" t="s">
        <v>547</v>
      </c>
      <c r="H559" s="21" t="s">
        <v>28</v>
      </c>
      <c r="I559" s="11"/>
      <c r="J559" s="11"/>
      <c r="K559" s="11" t="s">
        <v>8483</v>
      </c>
      <c r="L559" s="11" t="s">
        <v>3248</v>
      </c>
      <c r="M559" s="13" t="s">
        <v>544</v>
      </c>
      <c r="N559" s="22" t="s">
        <v>3250</v>
      </c>
      <c r="O559" s="22" t="s">
        <v>3247</v>
      </c>
      <c r="P559" s="23" t="s">
        <v>3249</v>
      </c>
      <c r="Q559" s="22"/>
      <c r="R559" s="23">
        <v>91001</v>
      </c>
      <c r="S559" s="23" t="s">
        <v>523</v>
      </c>
      <c r="T559" s="24">
        <v>38641</v>
      </c>
      <c r="U559" s="22">
        <v>7584</v>
      </c>
      <c r="V559" s="36"/>
      <c r="W559" s="37"/>
      <c r="X559" s="36"/>
      <c r="Y559" s="36"/>
      <c r="Z559" s="36"/>
      <c r="AA559" s="27"/>
      <c r="AB559" s="8"/>
      <c r="AC559" s="8"/>
      <c r="AD559" s="8"/>
      <c r="AE559" s="8"/>
      <c r="AF559" s="8"/>
      <c r="AG559" s="8"/>
    </row>
    <row r="560" spans="1:33" ht="12.75" hidden="1" customHeight="1" x14ac:dyDescent="0.2">
      <c r="A560" s="22">
        <v>7501</v>
      </c>
      <c r="B560" s="32" t="s">
        <v>3251</v>
      </c>
      <c r="C560" s="44">
        <v>692508009</v>
      </c>
      <c r="D560" s="11" t="s">
        <v>2469</v>
      </c>
      <c r="E560" s="11" t="s">
        <v>546</v>
      </c>
      <c r="F560" s="21" t="s">
        <v>26</v>
      </c>
      <c r="G560" s="21" t="s">
        <v>547</v>
      </c>
      <c r="H560" s="21" t="s">
        <v>28</v>
      </c>
      <c r="I560" s="11"/>
      <c r="J560" s="11"/>
      <c r="K560" s="11" t="s">
        <v>3252</v>
      </c>
      <c r="L560" s="11" t="s">
        <v>3254</v>
      </c>
      <c r="M560" s="13" t="s">
        <v>198</v>
      </c>
      <c r="N560" s="11" t="s">
        <v>2427</v>
      </c>
      <c r="O560" s="22" t="s">
        <v>3255</v>
      </c>
      <c r="P560" s="22" t="s">
        <v>3253</v>
      </c>
      <c r="Q560" s="22"/>
      <c r="R560" s="23">
        <v>91001</v>
      </c>
      <c r="S560" s="23" t="s">
        <v>2488</v>
      </c>
      <c r="T560" s="24">
        <v>41807</v>
      </c>
      <c r="U560" s="22">
        <v>7501</v>
      </c>
      <c r="V560" s="12"/>
      <c r="W560" s="13"/>
      <c r="X560" s="12"/>
      <c r="Y560" s="12"/>
      <c r="Z560" s="12"/>
      <c r="AA560" s="11"/>
      <c r="AB560" s="8"/>
      <c r="AC560" s="8"/>
      <c r="AD560" s="8"/>
      <c r="AE560" s="8"/>
      <c r="AF560" s="8"/>
      <c r="AG560" s="8"/>
    </row>
    <row r="561" spans="1:33" ht="12.75" hidden="1" customHeight="1" x14ac:dyDescent="0.2">
      <c r="A561" s="22">
        <v>6982</v>
      </c>
      <c r="B561" s="32" t="s">
        <v>8484</v>
      </c>
      <c r="C561" s="44">
        <v>692307003</v>
      </c>
      <c r="D561" s="11" t="s">
        <v>2469</v>
      </c>
      <c r="E561" s="11" t="s">
        <v>2484</v>
      </c>
      <c r="F561" s="21" t="s">
        <v>26</v>
      </c>
      <c r="G561" s="21" t="s">
        <v>2485</v>
      </c>
      <c r="H561" s="21" t="s">
        <v>28</v>
      </c>
      <c r="I561" s="11"/>
      <c r="J561" s="11"/>
      <c r="K561" s="11" t="s">
        <v>7341</v>
      </c>
      <c r="L561" s="11" t="s">
        <v>3256</v>
      </c>
      <c r="M561" s="13" t="s">
        <v>5340</v>
      </c>
      <c r="N561" s="22" t="s">
        <v>1069</v>
      </c>
      <c r="O561" s="22" t="s">
        <v>6806</v>
      </c>
      <c r="P561" s="40" t="s">
        <v>6807</v>
      </c>
      <c r="Q561" s="22"/>
      <c r="R561" s="23">
        <v>91001</v>
      </c>
      <c r="S561" s="23" t="s">
        <v>2488</v>
      </c>
      <c r="T561" s="24">
        <v>37970</v>
      </c>
      <c r="U561" s="22">
        <v>6982</v>
      </c>
      <c r="V561" s="12"/>
      <c r="W561" s="13"/>
      <c r="X561" s="12"/>
      <c r="Y561" s="12"/>
      <c r="Z561" s="12"/>
      <c r="AA561" s="11"/>
      <c r="AB561" s="8"/>
      <c r="AC561" s="8"/>
      <c r="AD561" s="8"/>
      <c r="AE561" s="8"/>
      <c r="AF561" s="8"/>
      <c r="AG561" s="8"/>
    </row>
    <row r="562" spans="1:33" ht="12.75" hidden="1" customHeight="1" x14ac:dyDescent="0.2">
      <c r="A562" s="22">
        <v>7056</v>
      </c>
      <c r="B562" s="83" t="s">
        <v>3257</v>
      </c>
      <c r="C562" s="44">
        <v>690713004</v>
      </c>
      <c r="D562" s="11" t="s">
        <v>2469</v>
      </c>
      <c r="E562" s="11" t="s">
        <v>2484</v>
      </c>
      <c r="F562" s="21" t="s">
        <v>26</v>
      </c>
      <c r="G562" s="21" t="s">
        <v>2485</v>
      </c>
      <c r="H562" s="21" t="s">
        <v>28</v>
      </c>
      <c r="I562" s="11"/>
      <c r="J562" s="11"/>
      <c r="K562" s="11" t="s">
        <v>8485</v>
      </c>
      <c r="L562" s="11" t="s">
        <v>3258</v>
      </c>
      <c r="M562" s="13" t="s">
        <v>47</v>
      </c>
      <c r="N562" s="22" t="s">
        <v>2041</v>
      </c>
      <c r="O562" s="22" t="s">
        <v>3259</v>
      </c>
      <c r="P562" s="23"/>
      <c r="Q562" s="22"/>
      <c r="R562" s="23">
        <v>91001</v>
      </c>
      <c r="S562" s="23" t="s">
        <v>2488</v>
      </c>
      <c r="T562" s="24">
        <v>37970</v>
      </c>
      <c r="U562" s="22">
        <v>7056</v>
      </c>
      <c r="V562" s="36"/>
      <c r="W562" s="37"/>
      <c r="X562" s="36"/>
      <c r="Y562" s="36"/>
      <c r="Z562" s="36"/>
      <c r="AA562" s="27"/>
      <c r="AB562" s="8"/>
      <c r="AC562" s="8"/>
      <c r="AD562" s="8"/>
      <c r="AE562" s="8"/>
      <c r="AF562" s="8"/>
      <c r="AG562" s="8"/>
    </row>
    <row r="563" spans="1:33" ht="12.75" hidden="1" customHeight="1" x14ac:dyDescent="0.2">
      <c r="A563" s="22">
        <v>7298</v>
      </c>
      <c r="B563" s="32" t="s">
        <v>8486</v>
      </c>
      <c r="C563" s="44" t="s">
        <v>6455</v>
      </c>
      <c r="D563" s="11" t="s">
        <v>2469</v>
      </c>
      <c r="E563" s="11" t="s">
        <v>2484</v>
      </c>
      <c r="F563" s="21" t="s">
        <v>26</v>
      </c>
      <c r="G563" s="21" t="s">
        <v>2485</v>
      </c>
      <c r="H563" s="21" t="s">
        <v>28</v>
      </c>
      <c r="I563" s="11"/>
      <c r="J563" s="11"/>
      <c r="K563" s="55" t="s">
        <v>8487</v>
      </c>
      <c r="L563" s="11" t="s">
        <v>3260</v>
      </c>
      <c r="M563" s="13" t="s">
        <v>544</v>
      </c>
      <c r="N563" s="22" t="s">
        <v>1120</v>
      </c>
      <c r="O563" s="22" t="s">
        <v>3261</v>
      </c>
      <c r="P563" s="23"/>
      <c r="Q563" s="22"/>
      <c r="R563" s="23">
        <v>91001</v>
      </c>
      <c r="S563" s="23" t="s">
        <v>2488</v>
      </c>
      <c r="T563" s="24">
        <v>38755</v>
      </c>
      <c r="U563" s="22">
        <v>7298</v>
      </c>
      <c r="V563" s="36"/>
      <c r="W563" s="37"/>
      <c r="X563" s="36"/>
      <c r="Y563" s="36"/>
      <c r="Z563" s="36"/>
      <c r="AA563" s="27"/>
      <c r="AB563" s="8"/>
      <c r="AC563" s="8"/>
      <c r="AD563" s="8"/>
      <c r="AE563" s="8"/>
      <c r="AF563" s="8"/>
      <c r="AG563" s="8"/>
    </row>
    <row r="564" spans="1:33" ht="12.75" hidden="1" customHeight="1" x14ac:dyDescent="0.2">
      <c r="A564" s="22">
        <v>7273</v>
      </c>
      <c r="B564" s="83" t="s">
        <v>8488</v>
      </c>
      <c r="C564" s="44">
        <v>691414000</v>
      </c>
      <c r="D564" s="11" t="s">
        <v>2469</v>
      </c>
      <c r="E564" s="11" t="s">
        <v>2469</v>
      </c>
      <c r="F564" s="21" t="s">
        <v>26</v>
      </c>
      <c r="G564" s="21" t="s">
        <v>2485</v>
      </c>
      <c r="H564" s="21" t="s">
        <v>28</v>
      </c>
      <c r="I564" s="11"/>
      <c r="J564" s="11"/>
      <c r="K564" s="140" t="s">
        <v>8489</v>
      </c>
      <c r="L564" s="11" t="s">
        <v>5369</v>
      </c>
      <c r="M564" s="13" t="s">
        <v>5342</v>
      </c>
      <c r="N564" s="22" t="s">
        <v>3263</v>
      </c>
      <c r="O564" s="22" t="s">
        <v>3262</v>
      </c>
      <c r="P564" s="23"/>
      <c r="Q564" s="22"/>
      <c r="R564" s="23">
        <v>91001</v>
      </c>
      <c r="S564" s="23" t="s">
        <v>2488</v>
      </c>
      <c r="T564" s="24">
        <v>38736</v>
      </c>
      <c r="U564" s="22">
        <v>7273</v>
      </c>
      <c r="V564" s="36"/>
      <c r="W564" s="37"/>
      <c r="X564" s="36"/>
      <c r="Y564" s="36"/>
      <c r="Z564" s="36"/>
      <c r="AA564" s="27"/>
      <c r="AB564" s="8"/>
      <c r="AC564" s="8"/>
      <c r="AD564" s="8"/>
      <c r="AE564" s="8"/>
      <c r="AF564" s="8"/>
      <c r="AG564" s="8"/>
    </row>
    <row r="565" spans="1:33" ht="12.75" hidden="1" customHeight="1" x14ac:dyDescent="0.2">
      <c r="A565" s="22">
        <v>7064</v>
      </c>
      <c r="B565" s="32" t="s">
        <v>3264</v>
      </c>
      <c r="C565" s="44">
        <v>690601001</v>
      </c>
      <c r="D565" s="11" t="s">
        <v>2469</v>
      </c>
      <c r="E565" s="11" t="s">
        <v>2495</v>
      </c>
      <c r="F565" s="21" t="s">
        <v>1476</v>
      </c>
      <c r="G565" s="21" t="s">
        <v>3265</v>
      </c>
      <c r="H565" s="21" t="s">
        <v>28</v>
      </c>
      <c r="I565" s="11"/>
      <c r="J565" s="11"/>
      <c r="K565" s="160" t="s">
        <v>8490</v>
      </c>
      <c r="L565" s="11" t="s">
        <v>3266</v>
      </c>
      <c r="M565" s="13" t="s">
        <v>544</v>
      </c>
      <c r="N565" s="22" t="s">
        <v>1166</v>
      </c>
      <c r="O565" s="22" t="s">
        <v>8491</v>
      </c>
      <c r="P565" s="23" t="s">
        <v>8492</v>
      </c>
      <c r="Q565" s="22"/>
      <c r="R565" s="23">
        <v>91001</v>
      </c>
      <c r="S565" s="23" t="s">
        <v>2553</v>
      </c>
      <c r="T565" s="24">
        <v>37970</v>
      </c>
      <c r="U565" s="22">
        <v>7064</v>
      </c>
      <c r="V565" s="36"/>
      <c r="W565" s="37"/>
      <c r="X565" s="36"/>
      <c r="Y565" s="36"/>
      <c r="Z565" s="36"/>
      <c r="AA565" s="27"/>
      <c r="AB565" s="8"/>
      <c r="AC565" s="8"/>
      <c r="AD565" s="8"/>
      <c r="AE565" s="8"/>
      <c r="AF565" s="8"/>
      <c r="AG565" s="8"/>
    </row>
    <row r="566" spans="1:33" ht="12.75" hidden="1" customHeight="1" x14ac:dyDescent="0.2">
      <c r="A566" s="22">
        <v>7562</v>
      </c>
      <c r="B566" s="32" t="s">
        <v>3267</v>
      </c>
      <c r="C566" s="44">
        <v>692309006</v>
      </c>
      <c r="D566" s="11" t="s">
        <v>2469</v>
      </c>
      <c r="E566" s="11" t="s">
        <v>546</v>
      </c>
      <c r="F566" s="21" t="s">
        <v>26</v>
      </c>
      <c r="G566" s="21" t="s">
        <v>547</v>
      </c>
      <c r="H566" s="21" t="s">
        <v>28</v>
      </c>
      <c r="I566" s="11"/>
      <c r="J566" s="11"/>
      <c r="K566" s="11" t="s">
        <v>8493</v>
      </c>
      <c r="L566" s="11" t="s">
        <v>3269</v>
      </c>
      <c r="M566" s="13" t="s">
        <v>5340</v>
      </c>
      <c r="N566" s="22" t="s">
        <v>3270</v>
      </c>
      <c r="O566" s="22" t="s">
        <v>3268</v>
      </c>
      <c r="P566" s="23" t="s">
        <v>8494</v>
      </c>
      <c r="Q566" s="22"/>
      <c r="R566" s="23">
        <v>91001</v>
      </c>
      <c r="S566" s="23" t="s">
        <v>523</v>
      </c>
      <c r="T566" s="24">
        <v>42110</v>
      </c>
      <c r="U566" s="22">
        <v>7562</v>
      </c>
      <c r="V566" s="36"/>
      <c r="W566" s="37"/>
      <c r="X566" s="36"/>
      <c r="Y566" s="36"/>
      <c r="Z566" s="36"/>
      <c r="AA566" s="27"/>
      <c r="AB566" s="8"/>
      <c r="AC566" s="8"/>
      <c r="AD566" s="8"/>
      <c r="AE566" s="8"/>
      <c r="AF566" s="8"/>
      <c r="AG566" s="8"/>
    </row>
    <row r="567" spans="1:33" ht="12.75" hidden="1" customHeight="1" x14ac:dyDescent="0.2">
      <c r="A567" s="22">
        <v>7250</v>
      </c>
      <c r="B567" s="32" t="s">
        <v>3271</v>
      </c>
      <c r="C567" s="44">
        <v>690817004</v>
      </c>
      <c r="D567" s="11" t="s">
        <v>2469</v>
      </c>
      <c r="E567" s="11" t="s">
        <v>2484</v>
      </c>
      <c r="F567" s="21" t="s">
        <v>26</v>
      </c>
      <c r="G567" s="21" t="s">
        <v>2485</v>
      </c>
      <c r="H567" s="21" t="s">
        <v>28</v>
      </c>
      <c r="I567" s="11"/>
      <c r="J567" s="11"/>
      <c r="K567" s="11" t="s">
        <v>3272</v>
      </c>
      <c r="L567" s="11" t="s">
        <v>3274</v>
      </c>
      <c r="M567" s="13" t="s">
        <v>5344</v>
      </c>
      <c r="N567" s="22" t="s">
        <v>1937</v>
      </c>
      <c r="O567" s="22" t="s">
        <v>3275</v>
      </c>
      <c r="P567" s="23" t="s">
        <v>3273</v>
      </c>
      <c r="Q567" s="22"/>
      <c r="R567" s="23">
        <v>91001</v>
      </c>
      <c r="S567" s="23" t="s">
        <v>2488</v>
      </c>
      <c r="T567" s="24">
        <v>38722</v>
      </c>
      <c r="U567" s="22">
        <v>7250</v>
      </c>
      <c r="V567" s="12"/>
      <c r="W567" s="13"/>
      <c r="X567" s="12"/>
      <c r="Y567" s="12"/>
      <c r="Z567" s="12"/>
      <c r="AA567" s="11"/>
      <c r="AB567" s="8"/>
      <c r="AC567" s="8"/>
      <c r="AD567" s="8"/>
      <c r="AE567" s="8"/>
      <c r="AF567" s="8"/>
      <c r="AG567" s="8"/>
    </row>
    <row r="568" spans="1:33" ht="12.75" hidden="1" customHeight="1" x14ac:dyDescent="0.2">
      <c r="A568" s="22">
        <v>7125</v>
      </c>
      <c r="B568" s="32" t="s">
        <v>3276</v>
      </c>
      <c r="C568" s="44">
        <v>690710005</v>
      </c>
      <c r="D568" s="11" t="s">
        <v>2469</v>
      </c>
      <c r="E568" s="11" t="s">
        <v>2484</v>
      </c>
      <c r="F568" s="21" t="s">
        <v>26</v>
      </c>
      <c r="G568" s="21" t="s">
        <v>2485</v>
      </c>
      <c r="H568" s="21" t="s">
        <v>28</v>
      </c>
      <c r="I568" s="11"/>
      <c r="J568" s="11"/>
      <c r="K568" s="11" t="s">
        <v>3277</v>
      </c>
      <c r="L568" s="11" t="s">
        <v>3278</v>
      </c>
      <c r="M568" s="13" t="s">
        <v>47</v>
      </c>
      <c r="N568" s="22" t="s">
        <v>4680</v>
      </c>
      <c r="O568" s="22" t="s">
        <v>6159</v>
      </c>
      <c r="P568" s="40" t="s">
        <v>6158</v>
      </c>
      <c r="Q568" s="22"/>
      <c r="R568" s="23">
        <v>91001</v>
      </c>
      <c r="S568" s="23" t="s">
        <v>2488</v>
      </c>
      <c r="T568" s="24">
        <v>38159</v>
      </c>
      <c r="U568" s="22">
        <v>7125</v>
      </c>
      <c r="V568" s="12"/>
      <c r="W568" s="13"/>
      <c r="X568" s="12"/>
      <c r="Y568" s="12"/>
      <c r="Z568" s="12"/>
      <c r="AA568" s="11"/>
      <c r="AB568" s="8"/>
      <c r="AC568" s="8"/>
      <c r="AD568" s="8"/>
      <c r="AE568" s="8"/>
      <c r="AF568" s="8"/>
      <c r="AG568" s="8"/>
    </row>
    <row r="569" spans="1:33" ht="12.75" hidden="1" customHeight="1" x14ac:dyDescent="0.2">
      <c r="A569" s="184">
        <v>7224</v>
      </c>
      <c r="B569" s="32" t="s">
        <v>7342</v>
      </c>
      <c r="C569" s="44" t="s">
        <v>6456</v>
      </c>
      <c r="D569" s="11" t="s">
        <v>2469</v>
      </c>
      <c r="E569" s="11" t="s">
        <v>2484</v>
      </c>
      <c r="F569" s="21" t="s">
        <v>26</v>
      </c>
      <c r="G569" s="21" t="s">
        <v>2485</v>
      </c>
      <c r="H569" s="21" t="s">
        <v>28</v>
      </c>
      <c r="I569" s="11"/>
      <c r="J569" s="11"/>
      <c r="K569" s="11" t="s">
        <v>3279</v>
      </c>
      <c r="L569" s="11" t="s">
        <v>3280</v>
      </c>
      <c r="M569" s="13" t="s">
        <v>544</v>
      </c>
      <c r="N569" s="22" t="s">
        <v>3281</v>
      </c>
      <c r="O569" s="22" t="s">
        <v>5535</v>
      </c>
      <c r="P569" s="23" t="s">
        <v>5536</v>
      </c>
      <c r="Q569" s="22"/>
      <c r="R569" s="23">
        <v>91001</v>
      </c>
      <c r="S569" s="23" t="s">
        <v>2818</v>
      </c>
      <c r="T569" s="24">
        <v>38691</v>
      </c>
      <c r="U569" s="24">
        <v>7224</v>
      </c>
      <c r="V569" s="12"/>
      <c r="W569" s="13"/>
      <c r="X569" s="12"/>
      <c r="Y569" s="12"/>
      <c r="Z569" s="12"/>
      <c r="AA569" s="11"/>
      <c r="AB569" s="8"/>
      <c r="AC569" s="8"/>
      <c r="AD569" s="8"/>
      <c r="AE569" s="8"/>
      <c r="AF569" s="8"/>
      <c r="AG569" s="8"/>
    </row>
    <row r="570" spans="1:33" ht="12.75" hidden="1" customHeight="1" x14ac:dyDescent="0.2">
      <c r="A570" s="22">
        <v>7260</v>
      </c>
      <c r="B570" s="32" t="s">
        <v>3282</v>
      </c>
      <c r="C570" s="44">
        <v>691401006</v>
      </c>
      <c r="D570" s="11" t="s">
        <v>2469</v>
      </c>
      <c r="E570" s="11" t="s">
        <v>2495</v>
      </c>
      <c r="F570" s="21" t="s">
        <v>1476</v>
      </c>
      <c r="G570" s="21" t="s">
        <v>3137</v>
      </c>
      <c r="H570" s="21" t="s">
        <v>28</v>
      </c>
      <c r="I570" s="11"/>
      <c r="J570" s="11"/>
      <c r="K570" s="11" t="s">
        <v>3283</v>
      </c>
      <c r="L570" s="11" t="s">
        <v>5370</v>
      </c>
      <c r="M570" s="13" t="s">
        <v>5342</v>
      </c>
      <c r="N570" s="22" t="s">
        <v>1187</v>
      </c>
      <c r="O570" s="22" t="s">
        <v>3285</v>
      </c>
      <c r="P570" s="23" t="s">
        <v>3284</v>
      </c>
      <c r="Q570" s="22"/>
      <c r="R570" s="23">
        <v>91001</v>
      </c>
      <c r="S570" s="23" t="s">
        <v>2488</v>
      </c>
      <c r="T570" s="24">
        <v>38735</v>
      </c>
      <c r="U570" s="22">
        <v>7260</v>
      </c>
      <c r="V570" s="12"/>
      <c r="W570" s="13"/>
      <c r="X570" s="12"/>
      <c r="Y570" s="12"/>
      <c r="Z570" s="12"/>
      <c r="AA570" s="11"/>
      <c r="AB570" s="8"/>
      <c r="AC570" s="8"/>
      <c r="AD570" s="8"/>
      <c r="AE570" s="8"/>
      <c r="AF570" s="8"/>
      <c r="AG570" s="8"/>
    </row>
    <row r="571" spans="1:33" ht="12.75" hidden="1" customHeight="1" x14ac:dyDescent="0.2">
      <c r="A571" s="22">
        <v>7183</v>
      </c>
      <c r="B571" s="83" t="s">
        <v>3286</v>
      </c>
      <c r="C571" s="44">
        <v>690801000</v>
      </c>
      <c r="D571" s="11" t="s">
        <v>2469</v>
      </c>
      <c r="E571" s="11" t="s">
        <v>2495</v>
      </c>
      <c r="F571" s="21" t="s">
        <v>1476</v>
      </c>
      <c r="G571" s="21" t="s">
        <v>3129</v>
      </c>
      <c r="H571" s="21" t="s">
        <v>28</v>
      </c>
      <c r="I571" s="11"/>
      <c r="J571" s="11"/>
      <c r="K571" s="11" t="s">
        <v>8495</v>
      </c>
      <c r="L571" s="11" t="s">
        <v>3287</v>
      </c>
      <c r="M571" s="13" t="s">
        <v>5344</v>
      </c>
      <c r="N571" s="22" t="s">
        <v>2409</v>
      </c>
      <c r="O571" s="22" t="s">
        <v>5529</v>
      </c>
      <c r="P571" s="23" t="s">
        <v>8496</v>
      </c>
      <c r="Q571" s="22"/>
      <c r="R571" s="23">
        <v>91001</v>
      </c>
      <c r="S571" s="23" t="s">
        <v>2488</v>
      </c>
      <c r="T571" s="24">
        <v>38558</v>
      </c>
      <c r="U571" s="22">
        <v>7183</v>
      </c>
      <c r="V571" s="36"/>
      <c r="W571" s="37"/>
      <c r="X571" s="36"/>
      <c r="Y571" s="36"/>
      <c r="Z571" s="36"/>
      <c r="AA571" s="27"/>
      <c r="AB571" s="8"/>
      <c r="AC571" s="8"/>
      <c r="AD571" s="8"/>
      <c r="AE571" s="8"/>
      <c r="AF571" s="8"/>
      <c r="AG571" s="8"/>
    </row>
    <row r="572" spans="1:33" ht="12.75" hidden="1" customHeight="1" x14ac:dyDescent="0.2">
      <c r="A572" s="22">
        <v>7281</v>
      </c>
      <c r="B572" s="32" t="s">
        <v>8497</v>
      </c>
      <c r="C572" s="44">
        <v>691503003</v>
      </c>
      <c r="D572" s="11" t="s">
        <v>2469</v>
      </c>
      <c r="E572" s="11" t="s">
        <v>2484</v>
      </c>
      <c r="F572" s="21" t="s">
        <v>26</v>
      </c>
      <c r="G572" s="21" t="s">
        <v>2485</v>
      </c>
      <c r="H572" s="21" t="s">
        <v>28</v>
      </c>
      <c r="I572" s="11"/>
      <c r="J572" s="11"/>
      <c r="K572" s="11" t="s">
        <v>8498</v>
      </c>
      <c r="L572" s="11" t="s">
        <v>5371</v>
      </c>
      <c r="M572" s="13" t="s">
        <v>5342</v>
      </c>
      <c r="N572" s="22" t="s">
        <v>3289</v>
      </c>
      <c r="O572" s="22" t="s">
        <v>3288</v>
      </c>
      <c r="P572" s="23"/>
      <c r="Q572" s="22"/>
      <c r="R572" s="23">
        <v>91001</v>
      </c>
      <c r="S572" s="23" t="s">
        <v>2488</v>
      </c>
      <c r="T572" s="24">
        <v>38737</v>
      </c>
      <c r="U572" s="22">
        <v>7281</v>
      </c>
      <c r="V572" s="36"/>
      <c r="W572" s="37"/>
      <c r="X572" s="36"/>
      <c r="Y572" s="36"/>
      <c r="Z572" s="36"/>
      <c r="AA572" s="27"/>
      <c r="AB572" s="8"/>
      <c r="AC572" s="8"/>
      <c r="AD572" s="8"/>
      <c r="AE572" s="8"/>
      <c r="AF572" s="8"/>
      <c r="AG572" s="8"/>
    </row>
    <row r="573" spans="1:33" ht="12.75" hidden="1" customHeight="1" x14ac:dyDescent="0.2">
      <c r="A573" s="22">
        <v>7597</v>
      </c>
      <c r="B573" s="32" t="s">
        <v>3290</v>
      </c>
      <c r="C573" s="44">
        <v>691004007</v>
      </c>
      <c r="D573" s="11" t="s">
        <v>2469</v>
      </c>
      <c r="E573" s="11" t="s">
        <v>3096</v>
      </c>
      <c r="F573" s="21" t="s">
        <v>26</v>
      </c>
      <c r="G573" s="21" t="s">
        <v>547</v>
      </c>
      <c r="H573" s="21" t="s">
        <v>28</v>
      </c>
      <c r="I573" s="11"/>
      <c r="J573" s="11"/>
      <c r="K573" s="11" t="s">
        <v>3291</v>
      </c>
      <c r="L573" s="11" t="s">
        <v>3292</v>
      </c>
      <c r="M573" s="13" t="s">
        <v>5345</v>
      </c>
      <c r="N573" s="22" t="s">
        <v>3294</v>
      </c>
      <c r="O573" s="22" t="s">
        <v>3293</v>
      </c>
      <c r="P573" s="23"/>
      <c r="Q573" s="22"/>
      <c r="R573" s="23">
        <v>91001</v>
      </c>
      <c r="S573" s="23" t="s">
        <v>523</v>
      </c>
      <c r="T573" s="24">
        <v>42415</v>
      </c>
      <c r="U573" s="22">
        <v>7597</v>
      </c>
      <c r="V573" s="12"/>
      <c r="W573" s="13"/>
      <c r="X573" s="12"/>
      <c r="Y573" s="12"/>
      <c r="Z573" s="12"/>
      <c r="AA573" s="11"/>
      <c r="AB573" s="8"/>
      <c r="AC573" s="8"/>
      <c r="AD573" s="8"/>
      <c r="AE573" s="8"/>
      <c r="AF573" s="8"/>
      <c r="AG573" s="8"/>
    </row>
    <row r="574" spans="1:33" ht="12.75" hidden="1" customHeight="1" x14ac:dyDescent="0.2">
      <c r="A574" s="22">
        <v>7206</v>
      </c>
      <c r="B574" s="32" t="s">
        <v>3295</v>
      </c>
      <c r="C574" s="44">
        <v>692548000</v>
      </c>
      <c r="D574" s="11" t="s">
        <v>2469</v>
      </c>
      <c r="E574" s="11" t="s">
        <v>2495</v>
      </c>
      <c r="F574" s="21" t="s">
        <v>1476</v>
      </c>
      <c r="G574" s="21" t="s">
        <v>3137</v>
      </c>
      <c r="H574" s="21" t="s">
        <v>28</v>
      </c>
      <c r="I574" s="11"/>
      <c r="J574" s="11"/>
      <c r="K574" s="23" t="s">
        <v>5482</v>
      </c>
      <c r="L574" s="11" t="s">
        <v>3296</v>
      </c>
      <c r="M574" s="13" t="s">
        <v>47</v>
      </c>
      <c r="N574" s="22" t="s">
        <v>3297</v>
      </c>
      <c r="O574" s="55">
        <v>229457440</v>
      </c>
      <c r="P574" s="56" t="s">
        <v>5481</v>
      </c>
      <c r="Q574" s="22"/>
      <c r="R574" s="23">
        <v>91001</v>
      </c>
      <c r="S574" s="11" t="s">
        <v>2488</v>
      </c>
      <c r="T574" s="24">
        <v>38631</v>
      </c>
      <c r="U574" s="22">
        <v>7206</v>
      </c>
      <c r="V574" s="12"/>
      <c r="W574" s="13"/>
      <c r="X574" s="12"/>
      <c r="Y574" s="12"/>
      <c r="Z574" s="12"/>
      <c r="AA574" s="11"/>
      <c r="AB574" s="8"/>
      <c r="AC574" s="8"/>
      <c r="AD574" s="8"/>
      <c r="AE574" s="8"/>
      <c r="AF574" s="8"/>
      <c r="AG574" s="8"/>
    </row>
    <row r="575" spans="1:33" ht="12.75" hidden="1" customHeight="1" x14ac:dyDescent="0.2">
      <c r="A575" s="22">
        <v>7583</v>
      </c>
      <c r="B575" s="32" t="s">
        <v>3298</v>
      </c>
      <c r="C575" s="44">
        <v>691804003</v>
      </c>
      <c r="D575" s="11" t="s">
        <v>2469</v>
      </c>
      <c r="E575" s="11" t="s">
        <v>2767</v>
      </c>
      <c r="F575" s="21" t="s">
        <v>26</v>
      </c>
      <c r="G575" s="21" t="s">
        <v>547</v>
      </c>
      <c r="H575" s="21" t="s">
        <v>28</v>
      </c>
      <c r="I575" s="11"/>
      <c r="J575" s="11"/>
      <c r="K575" s="11" t="s">
        <v>3299</v>
      </c>
      <c r="L575" s="22" t="s">
        <v>3301</v>
      </c>
      <c r="M575" s="13" t="s">
        <v>48</v>
      </c>
      <c r="N575" s="22" t="s">
        <v>3303</v>
      </c>
      <c r="O575" s="22" t="s">
        <v>3302</v>
      </c>
      <c r="P575" s="23" t="s">
        <v>3300</v>
      </c>
      <c r="Q575" s="22"/>
      <c r="R575" s="23">
        <v>91001</v>
      </c>
      <c r="S575" s="23" t="s">
        <v>523</v>
      </c>
      <c r="T575" s="24">
        <v>42262</v>
      </c>
      <c r="U575" s="22">
        <v>7583</v>
      </c>
      <c r="V575" s="36"/>
      <c r="W575" s="37"/>
      <c r="X575" s="36"/>
      <c r="Y575" s="36"/>
      <c r="Z575" s="36"/>
      <c r="AA575" s="27"/>
      <c r="AB575" s="8"/>
      <c r="AC575" s="8"/>
      <c r="AD575" s="8"/>
      <c r="AE575" s="8"/>
      <c r="AF575" s="8"/>
      <c r="AG575" s="8"/>
    </row>
    <row r="576" spans="1:33" ht="12.75" hidden="1" customHeight="1" x14ac:dyDescent="0.2">
      <c r="A576" s="22">
        <v>7418</v>
      </c>
      <c r="B576" s="32" t="s">
        <v>3304</v>
      </c>
      <c r="C576" s="44">
        <v>690712008</v>
      </c>
      <c r="D576" s="11" t="s">
        <v>3305</v>
      </c>
      <c r="E576" s="11" t="s">
        <v>3306</v>
      </c>
      <c r="F576" s="21" t="s">
        <v>1476</v>
      </c>
      <c r="G576" s="21" t="s">
        <v>3307</v>
      </c>
      <c r="H576" s="21" t="s">
        <v>28</v>
      </c>
      <c r="I576" s="11"/>
      <c r="J576" s="11"/>
      <c r="K576" s="11" t="s">
        <v>8499</v>
      </c>
      <c r="L576" s="11" t="s">
        <v>3309</v>
      </c>
      <c r="M576" s="13" t="s">
        <v>47</v>
      </c>
      <c r="N576" s="22" t="s">
        <v>3311</v>
      </c>
      <c r="O576" s="11" t="s">
        <v>3310</v>
      </c>
      <c r="P576" s="23" t="s">
        <v>3308</v>
      </c>
      <c r="Q576" s="22"/>
      <c r="R576" s="23">
        <v>91001</v>
      </c>
      <c r="S576" s="23" t="s">
        <v>3312</v>
      </c>
      <c r="T576" s="24">
        <v>40057</v>
      </c>
      <c r="U576" s="22">
        <v>7418</v>
      </c>
      <c r="V576" s="36"/>
      <c r="W576" s="37"/>
      <c r="X576" s="36"/>
      <c r="Y576" s="36"/>
      <c r="Z576" s="36"/>
      <c r="AA576" s="27"/>
      <c r="AB576" s="8"/>
      <c r="AC576" s="8"/>
      <c r="AD576" s="8"/>
      <c r="AE576" s="8"/>
      <c r="AF576" s="8"/>
      <c r="AG576" s="8"/>
    </row>
    <row r="577" spans="1:33" ht="12.75" hidden="1" customHeight="1" x14ac:dyDescent="0.2">
      <c r="A577" s="22">
        <v>7052</v>
      </c>
      <c r="B577" s="32" t="s">
        <v>3313</v>
      </c>
      <c r="C577" s="44">
        <v>690812002</v>
      </c>
      <c r="D577" s="11" t="s">
        <v>2469</v>
      </c>
      <c r="E577" s="11" t="s">
        <v>2484</v>
      </c>
      <c r="F577" s="21" t="s">
        <v>26</v>
      </c>
      <c r="G577" s="21" t="s">
        <v>2485</v>
      </c>
      <c r="H577" s="21" t="s">
        <v>28</v>
      </c>
      <c r="I577" s="11"/>
      <c r="J577" s="11"/>
      <c r="K577" s="11" t="s">
        <v>8500</v>
      </c>
      <c r="L577" s="11" t="s">
        <v>3314</v>
      </c>
      <c r="M577" s="13" t="s">
        <v>5344</v>
      </c>
      <c r="N577" s="22" t="s">
        <v>3316</v>
      </c>
      <c r="O577" s="22" t="s">
        <v>3315</v>
      </c>
      <c r="P577" s="23"/>
      <c r="Q577" s="22"/>
      <c r="R577" s="23">
        <v>91001</v>
      </c>
      <c r="S577" s="23" t="s">
        <v>2488</v>
      </c>
      <c r="T577" s="24">
        <v>37970</v>
      </c>
      <c r="U577" s="22">
        <v>7052</v>
      </c>
      <c r="V577" s="12"/>
      <c r="W577" s="13"/>
      <c r="X577" s="12"/>
      <c r="Y577" s="12"/>
      <c r="Z577" s="12"/>
      <c r="AA577" s="11"/>
      <c r="AB577" s="8"/>
      <c r="AC577" s="8"/>
      <c r="AD577" s="8"/>
      <c r="AE577" s="8"/>
      <c r="AF577" s="8"/>
      <c r="AG577" s="8"/>
    </row>
    <row r="578" spans="1:33" ht="12.75" hidden="1" customHeight="1" x14ac:dyDescent="0.2">
      <c r="A578" s="22">
        <v>7246</v>
      </c>
      <c r="B578" s="32" t="s">
        <v>3317</v>
      </c>
      <c r="C578" s="44">
        <v>690813009</v>
      </c>
      <c r="D578" s="11" t="s">
        <v>2469</v>
      </c>
      <c r="E578" s="11" t="s">
        <v>2495</v>
      </c>
      <c r="F578" s="21" t="s">
        <v>26</v>
      </c>
      <c r="G578" s="21" t="s">
        <v>2496</v>
      </c>
      <c r="H578" s="21" t="s">
        <v>28</v>
      </c>
      <c r="I578" s="11"/>
      <c r="J578" s="11"/>
      <c r="K578" s="11" t="s">
        <v>8501</v>
      </c>
      <c r="L578" s="11" t="s">
        <v>3318</v>
      </c>
      <c r="M578" s="13" t="s">
        <v>5344</v>
      </c>
      <c r="N578" s="22" t="s">
        <v>3320</v>
      </c>
      <c r="O578" s="22" t="s">
        <v>3319</v>
      </c>
      <c r="P578" s="23"/>
      <c r="Q578" s="22"/>
      <c r="R578" s="23">
        <v>91001</v>
      </c>
      <c r="S578" s="23" t="s">
        <v>2818</v>
      </c>
      <c r="T578" s="24">
        <v>38722</v>
      </c>
      <c r="U578" s="22">
        <v>7246</v>
      </c>
      <c r="V578" s="36"/>
      <c r="W578" s="37"/>
      <c r="X578" s="36"/>
      <c r="Y578" s="36"/>
      <c r="Z578" s="36"/>
      <c r="AA578" s="27"/>
      <c r="AB578" s="8"/>
      <c r="AC578" s="8"/>
      <c r="AD578" s="8"/>
      <c r="AE578" s="8"/>
      <c r="AF578" s="8"/>
      <c r="AG578" s="8"/>
    </row>
    <row r="579" spans="1:33" ht="12.75" hidden="1" customHeight="1" x14ac:dyDescent="0.2">
      <c r="A579" s="22">
        <v>7301</v>
      </c>
      <c r="B579" s="92" t="s">
        <v>5372</v>
      </c>
      <c r="C579" s="44">
        <v>691308006</v>
      </c>
      <c r="D579" s="11" t="s">
        <v>2469</v>
      </c>
      <c r="E579" s="11" t="s">
        <v>2484</v>
      </c>
      <c r="F579" s="21" t="s">
        <v>26</v>
      </c>
      <c r="G579" s="21" t="s">
        <v>2485</v>
      </c>
      <c r="H579" s="21" t="s">
        <v>28</v>
      </c>
      <c r="I579" s="11"/>
      <c r="J579" s="11"/>
      <c r="K579" s="11" t="s">
        <v>3321</v>
      </c>
      <c r="L579" s="11" t="s">
        <v>3322</v>
      </c>
      <c r="M579" s="13" t="s">
        <v>5345</v>
      </c>
      <c r="N579" s="22" t="s">
        <v>3323</v>
      </c>
      <c r="O579" s="22"/>
      <c r="P579" s="23"/>
      <c r="Q579" s="22"/>
      <c r="R579" s="23">
        <v>91001</v>
      </c>
      <c r="S579" s="23" t="s">
        <v>2488</v>
      </c>
      <c r="T579" s="24">
        <v>38761</v>
      </c>
      <c r="U579" s="22">
        <v>7301</v>
      </c>
      <c r="V579" s="12"/>
      <c r="W579" s="13"/>
      <c r="X579" s="12"/>
      <c r="Y579" s="12"/>
      <c r="Z579" s="12"/>
      <c r="AA579" s="11"/>
      <c r="AB579" s="8"/>
      <c r="AC579" s="8"/>
      <c r="AD579" s="8"/>
      <c r="AE579" s="8"/>
      <c r="AF579" s="8"/>
      <c r="AG579" s="8"/>
    </row>
    <row r="580" spans="1:33" ht="12.75" hidden="1" customHeight="1" x14ac:dyDescent="0.2">
      <c r="A580" s="22">
        <v>7512</v>
      </c>
      <c r="B580" s="32" t="s">
        <v>8502</v>
      </c>
      <c r="C580" s="44">
        <v>692531000</v>
      </c>
      <c r="D580" s="11" t="s">
        <v>2469</v>
      </c>
      <c r="E580" s="11" t="s">
        <v>2495</v>
      </c>
      <c r="F580" s="21" t="s">
        <v>1476</v>
      </c>
      <c r="G580" s="21" t="s">
        <v>2496</v>
      </c>
      <c r="H580" s="21" t="s">
        <v>28</v>
      </c>
      <c r="I580" s="11"/>
      <c r="J580" s="11"/>
      <c r="K580" s="11" t="s">
        <v>3324</v>
      </c>
      <c r="L580" s="11" t="s">
        <v>3325</v>
      </c>
      <c r="M580" s="13" t="s">
        <v>773</v>
      </c>
      <c r="N580" s="22" t="s">
        <v>3326</v>
      </c>
      <c r="O580" s="22" t="s">
        <v>8503</v>
      </c>
      <c r="P580" s="23" t="s">
        <v>8504</v>
      </c>
      <c r="Q580" s="22"/>
      <c r="R580" s="23">
        <v>91001</v>
      </c>
      <c r="S580" s="23" t="s">
        <v>2488</v>
      </c>
      <c r="T580" s="24">
        <v>41925</v>
      </c>
      <c r="U580" s="22">
        <v>7512</v>
      </c>
      <c r="V580" s="36"/>
      <c r="W580" s="37"/>
      <c r="X580" s="36"/>
      <c r="Y580" s="36"/>
      <c r="Z580" s="36"/>
      <c r="AA580" s="27"/>
      <c r="AB580" s="8"/>
      <c r="AC580" s="8"/>
      <c r="AD580" s="8"/>
      <c r="AE580" s="8"/>
      <c r="AF580" s="8"/>
      <c r="AG580" s="8"/>
    </row>
    <row r="581" spans="1:33" ht="12.75" hidden="1" customHeight="1" x14ac:dyDescent="0.2">
      <c r="A581" s="11">
        <v>7522</v>
      </c>
      <c r="B581" s="83" t="s">
        <v>8505</v>
      </c>
      <c r="C581" s="44">
        <v>692010000</v>
      </c>
      <c r="D581" s="11" t="s">
        <v>2469</v>
      </c>
      <c r="E581" s="11" t="s">
        <v>546</v>
      </c>
      <c r="F581" s="11" t="s">
        <v>26</v>
      </c>
      <c r="G581" s="11" t="s">
        <v>547</v>
      </c>
      <c r="H581" s="11" t="s">
        <v>28</v>
      </c>
      <c r="I581" s="11"/>
      <c r="J581" s="11"/>
      <c r="K581" s="11" t="s">
        <v>3366</v>
      </c>
      <c r="L581" s="11" t="s">
        <v>3368</v>
      </c>
      <c r="M581" s="11" t="s">
        <v>5346</v>
      </c>
      <c r="N581" s="11" t="s">
        <v>3370</v>
      </c>
      <c r="O581" s="11" t="s">
        <v>3369</v>
      </c>
      <c r="P581" s="11" t="s">
        <v>3367</v>
      </c>
      <c r="Q581" s="11"/>
      <c r="R581" s="11" t="s">
        <v>3370</v>
      </c>
      <c r="S581" s="11" t="s">
        <v>2628</v>
      </c>
      <c r="T581" s="33">
        <v>42027</v>
      </c>
      <c r="U581" s="11">
        <v>7522</v>
      </c>
      <c r="V581" s="12"/>
      <c r="W581" s="13"/>
      <c r="X581" s="12"/>
      <c r="Y581" s="12"/>
      <c r="Z581" s="12"/>
      <c r="AA581" s="11"/>
      <c r="AB581" s="8"/>
      <c r="AC581" s="8"/>
      <c r="AD581" s="8"/>
      <c r="AE581" s="8"/>
      <c r="AF581" s="8"/>
      <c r="AG581" s="8"/>
    </row>
    <row r="582" spans="1:33" ht="12.75" hidden="1" customHeight="1" x14ac:dyDescent="0.2">
      <c r="A582" s="22">
        <v>7216</v>
      </c>
      <c r="B582" s="32" t="s">
        <v>8506</v>
      </c>
      <c r="C582" s="44">
        <v>692103009</v>
      </c>
      <c r="D582" s="11" t="s">
        <v>2469</v>
      </c>
      <c r="E582" s="11" t="s">
        <v>546</v>
      </c>
      <c r="F582" s="21" t="s">
        <v>26</v>
      </c>
      <c r="G582" s="21" t="s">
        <v>2576</v>
      </c>
      <c r="H582" s="21" t="s">
        <v>28</v>
      </c>
      <c r="I582" s="11"/>
      <c r="J582" s="11"/>
      <c r="K582" s="11" t="s">
        <v>3328</v>
      </c>
      <c r="L582" s="11" t="s">
        <v>3327</v>
      </c>
      <c r="M582" s="13" t="s">
        <v>5340</v>
      </c>
      <c r="N582" s="22" t="s">
        <v>3329</v>
      </c>
      <c r="O582" s="38" t="s">
        <v>5428</v>
      </c>
      <c r="P582" s="23" t="s">
        <v>5427</v>
      </c>
      <c r="Q582" s="22"/>
      <c r="R582" s="23">
        <v>91001</v>
      </c>
      <c r="S582" s="23" t="s">
        <v>2488</v>
      </c>
      <c r="T582" s="24">
        <v>38672</v>
      </c>
      <c r="U582" s="22">
        <v>7216</v>
      </c>
      <c r="V582" s="12"/>
      <c r="W582" s="13"/>
      <c r="X582" s="12"/>
      <c r="Y582" s="12"/>
      <c r="Z582" s="12"/>
      <c r="AA582" s="11"/>
      <c r="AB582" s="8"/>
      <c r="AC582" s="8"/>
      <c r="AD582" s="8"/>
      <c r="AE582" s="8"/>
      <c r="AF582" s="8"/>
      <c r="AG582" s="8"/>
    </row>
    <row r="583" spans="1:33" ht="12.75" hidden="1" customHeight="1" x14ac:dyDescent="0.2">
      <c r="A583" s="22">
        <v>7593</v>
      </c>
      <c r="B583" s="32" t="s">
        <v>3330</v>
      </c>
      <c r="C583" s="44">
        <v>690513005</v>
      </c>
      <c r="D583" s="11" t="s">
        <v>2469</v>
      </c>
      <c r="E583" s="11" t="s">
        <v>546</v>
      </c>
      <c r="F583" s="21" t="s">
        <v>26</v>
      </c>
      <c r="G583" s="21" t="s">
        <v>547</v>
      </c>
      <c r="H583" s="21" t="s">
        <v>28</v>
      </c>
      <c r="I583" s="11"/>
      <c r="J583" s="11"/>
      <c r="K583" s="11" t="s">
        <v>8507</v>
      </c>
      <c r="L583" s="11" t="s">
        <v>3331</v>
      </c>
      <c r="M583" s="13" t="s">
        <v>544</v>
      </c>
      <c r="N583" s="22" t="s">
        <v>3332</v>
      </c>
      <c r="O583" s="22" t="s">
        <v>8508</v>
      </c>
      <c r="P583" s="40" t="s">
        <v>8509</v>
      </c>
      <c r="Q583" s="22"/>
      <c r="R583" s="23">
        <v>91001</v>
      </c>
      <c r="S583" s="23" t="s">
        <v>523</v>
      </c>
      <c r="T583" s="24">
        <v>42402</v>
      </c>
      <c r="U583" s="22">
        <v>7593</v>
      </c>
      <c r="V583" s="36"/>
      <c r="W583" s="37"/>
      <c r="X583" s="36"/>
      <c r="Y583" s="36"/>
      <c r="Z583" s="36"/>
      <c r="AA583" s="27"/>
      <c r="AB583" s="8"/>
      <c r="AC583" s="8"/>
      <c r="AD583" s="8"/>
      <c r="AE583" s="8"/>
      <c r="AF583" s="8"/>
      <c r="AG583" s="8"/>
    </row>
    <row r="584" spans="1:33" ht="12.75" hidden="1" customHeight="1" x14ac:dyDescent="0.2">
      <c r="A584" s="22">
        <v>7594</v>
      </c>
      <c r="B584" s="32" t="s">
        <v>3333</v>
      </c>
      <c r="C584" s="44">
        <v>691002004</v>
      </c>
      <c r="D584" s="11" t="s">
        <v>2469</v>
      </c>
      <c r="E584" s="11" t="s">
        <v>546</v>
      </c>
      <c r="F584" s="21" t="s">
        <v>26</v>
      </c>
      <c r="G584" s="21" t="s">
        <v>547</v>
      </c>
      <c r="H584" s="21" t="s">
        <v>28</v>
      </c>
      <c r="I584" s="11"/>
      <c r="J584" s="11"/>
      <c r="K584" s="11" t="s">
        <v>3334</v>
      </c>
      <c r="L584" s="11" t="s">
        <v>3336</v>
      </c>
      <c r="M584" s="13" t="s">
        <v>5345</v>
      </c>
      <c r="N584" s="22" t="s">
        <v>3338</v>
      </c>
      <c r="O584" s="22" t="s">
        <v>3335</v>
      </c>
      <c r="P584" s="23" t="s">
        <v>3337</v>
      </c>
      <c r="Q584" s="22"/>
      <c r="R584" s="23">
        <v>91001</v>
      </c>
      <c r="S584" s="23" t="s">
        <v>523</v>
      </c>
      <c r="T584" s="24">
        <v>42402</v>
      </c>
      <c r="U584" s="22">
        <v>7594</v>
      </c>
      <c r="V584" s="12"/>
      <c r="W584" s="13"/>
      <c r="X584" s="12"/>
      <c r="Y584" s="12"/>
      <c r="Z584" s="12"/>
      <c r="AA584" s="11"/>
      <c r="AB584" s="8"/>
      <c r="AC584" s="8"/>
      <c r="AD584" s="8"/>
      <c r="AE584" s="8"/>
      <c r="AF584" s="8"/>
      <c r="AG584" s="8"/>
    </row>
    <row r="585" spans="1:33" ht="12.75" hidden="1" customHeight="1" x14ac:dyDescent="0.2">
      <c r="A585" s="22">
        <v>7239</v>
      </c>
      <c r="B585" s="32" t="s">
        <v>3339</v>
      </c>
      <c r="C585" s="44">
        <v>691906000</v>
      </c>
      <c r="D585" s="11" t="s">
        <v>2469</v>
      </c>
      <c r="E585" s="11" t="s">
        <v>3340</v>
      </c>
      <c r="F585" s="21" t="s">
        <v>26</v>
      </c>
      <c r="G585" s="21" t="s">
        <v>547</v>
      </c>
      <c r="H585" s="11"/>
      <c r="I585" s="11"/>
      <c r="J585" s="11"/>
      <c r="K585" s="21" t="s">
        <v>3341</v>
      </c>
      <c r="L585" s="11" t="s">
        <v>3342</v>
      </c>
      <c r="M585" s="13" t="s">
        <v>48</v>
      </c>
      <c r="N585" s="22" t="s">
        <v>3343</v>
      </c>
      <c r="O585" s="22" t="s">
        <v>8510</v>
      </c>
      <c r="P585" s="23" t="s">
        <v>8511</v>
      </c>
      <c r="Q585" s="22"/>
      <c r="R585" s="23">
        <v>91001</v>
      </c>
      <c r="S585" s="23" t="s">
        <v>535</v>
      </c>
      <c r="T585" s="24">
        <v>38714</v>
      </c>
      <c r="U585" s="22">
        <v>7239</v>
      </c>
      <c r="V585" s="36"/>
      <c r="W585" s="37"/>
      <c r="X585" s="36"/>
      <c r="Y585" s="36"/>
      <c r="Z585" s="36"/>
      <c r="AA585" s="27"/>
      <c r="AB585" s="8"/>
      <c r="AC585" s="8"/>
      <c r="AD585" s="8"/>
      <c r="AE585" s="8"/>
      <c r="AF585" s="8"/>
      <c r="AG585" s="8"/>
    </row>
    <row r="586" spans="1:33" ht="12.75" hidden="1" customHeight="1" x14ac:dyDescent="0.2">
      <c r="A586" s="22">
        <v>7197</v>
      </c>
      <c r="B586" s="32" t="s">
        <v>3344</v>
      </c>
      <c r="C586" s="44">
        <v>690414007</v>
      </c>
      <c r="D586" s="11" t="s">
        <v>2469</v>
      </c>
      <c r="E586" s="11" t="s">
        <v>2484</v>
      </c>
      <c r="F586" s="21" t="s">
        <v>26</v>
      </c>
      <c r="G586" s="21" t="s">
        <v>2485</v>
      </c>
      <c r="H586" s="21"/>
      <c r="I586" s="11"/>
      <c r="J586" s="11"/>
      <c r="K586" s="11" t="s">
        <v>3345</v>
      </c>
      <c r="L586" s="11" t="s">
        <v>3347</v>
      </c>
      <c r="M586" s="13" t="s">
        <v>5343</v>
      </c>
      <c r="N586" s="22" t="s">
        <v>3349</v>
      </c>
      <c r="O586" s="22" t="s">
        <v>3348</v>
      </c>
      <c r="P586" s="23" t="s">
        <v>3346</v>
      </c>
      <c r="Q586" s="22"/>
      <c r="R586" s="23">
        <v>91001</v>
      </c>
      <c r="S586" s="23" t="s">
        <v>2488</v>
      </c>
      <c r="T586" s="24">
        <v>38624</v>
      </c>
      <c r="U586" s="22">
        <v>7197</v>
      </c>
      <c r="V586" s="12"/>
      <c r="W586" s="13"/>
      <c r="X586" s="12"/>
      <c r="Y586" s="12"/>
      <c r="Z586" s="12"/>
      <c r="AA586" s="11"/>
      <c r="AB586" s="8"/>
      <c r="AC586" s="8"/>
      <c r="AD586" s="8"/>
      <c r="AE586" s="8"/>
      <c r="AF586" s="8"/>
      <c r="AG586" s="8"/>
    </row>
    <row r="587" spans="1:33" ht="12.75" hidden="1" customHeight="1" x14ac:dyDescent="0.2">
      <c r="A587" s="22">
        <v>6872</v>
      </c>
      <c r="B587" s="32" t="s">
        <v>3350</v>
      </c>
      <c r="C587" s="44">
        <v>690734001</v>
      </c>
      <c r="D587" s="11" t="s">
        <v>2469</v>
      </c>
      <c r="E587" s="11" t="s">
        <v>2484</v>
      </c>
      <c r="F587" s="21" t="s">
        <v>26</v>
      </c>
      <c r="G587" s="21" t="s">
        <v>2485</v>
      </c>
      <c r="H587" s="11"/>
      <c r="I587" s="11"/>
      <c r="J587" s="11"/>
      <c r="K587" s="11" t="s">
        <v>3352</v>
      </c>
      <c r="L587" s="21" t="s">
        <v>3351</v>
      </c>
      <c r="M587" s="13" t="s">
        <v>544</v>
      </c>
      <c r="N587" s="22" t="s">
        <v>3353</v>
      </c>
      <c r="O587" s="22"/>
      <c r="P587" s="23"/>
      <c r="Q587" s="22"/>
      <c r="R587" s="23">
        <v>91001</v>
      </c>
      <c r="S587" s="23" t="s">
        <v>2818</v>
      </c>
      <c r="T587" s="24">
        <v>38159</v>
      </c>
      <c r="U587" s="22">
        <v>6872</v>
      </c>
      <c r="V587" s="12"/>
      <c r="W587" s="13"/>
      <c r="X587" s="12"/>
      <c r="Y587" s="12"/>
      <c r="Z587" s="12"/>
      <c r="AA587" s="11"/>
      <c r="AB587" s="8"/>
      <c r="AC587" s="8"/>
      <c r="AD587" s="8"/>
      <c r="AE587" s="8"/>
      <c r="AF587" s="8"/>
      <c r="AG587" s="8"/>
    </row>
    <row r="588" spans="1:33" ht="12.75" hidden="1" customHeight="1" x14ac:dyDescent="0.2">
      <c r="A588" s="22">
        <v>7082</v>
      </c>
      <c r="B588" s="32" t="s">
        <v>3354</v>
      </c>
      <c r="C588" s="44">
        <v>690727005</v>
      </c>
      <c r="D588" s="11" t="s">
        <v>2469</v>
      </c>
      <c r="E588" s="11" t="s">
        <v>2484</v>
      </c>
      <c r="F588" s="21" t="s">
        <v>26</v>
      </c>
      <c r="G588" s="21" t="s">
        <v>2485</v>
      </c>
      <c r="H588" s="21" t="s">
        <v>28</v>
      </c>
      <c r="I588" s="11"/>
      <c r="J588" s="11"/>
      <c r="K588" s="11" t="s">
        <v>8512</v>
      </c>
      <c r="L588" s="11" t="s">
        <v>3355</v>
      </c>
      <c r="M588" s="13" t="s">
        <v>47</v>
      </c>
      <c r="N588" s="22" t="s">
        <v>3357</v>
      </c>
      <c r="O588" s="22" t="s">
        <v>3356</v>
      </c>
      <c r="P588" s="23"/>
      <c r="Q588" s="22"/>
      <c r="R588" s="23">
        <v>91001</v>
      </c>
      <c r="S588" s="23" t="s">
        <v>2517</v>
      </c>
      <c r="T588" s="24">
        <v>37970</v>
      </c>
      <c r="U588" s="22">
        <v>7082</v>
      </c>
      <c r="V588" s="36"/>
      <c r="W588" s="37"/>
      <c r="X588" s="36"/>
      <c r="Y588" s="36"/>
      <c r="Z588" s="36"/>
      <c r="AA588" s="27"/>
      <c r="AB588" s="8"/>
      <c r="AC588" s="8"/>
      <c r="AD588" s="8"/>
      <c r="AE588" s="8"/>
      <c r="AF588" s="8"/>
      <c r="AG588" s="8"/>
    </row>
    <row r="589" spans="1:33" ht="12.75" hidden="1" customHeight="1" x14ac:dyDescent="0.2">
      <c r="A589" s="22">
        <v>7139</v>
      </c>
      <c r="B589" s="32" t="s">
        <v>3358</v>
      </c>
      <c r="C589" s="44">
        <v>691405001</v>
      </c>
      <c r="D589" s="11" t="s">
        <v>2469</v>
      </c>
      <c r="E589" s="11" t="s">
        <v>3359</v>
      </c>
      <c r="F589" s="21" t="s">
        <v>1476</v>
      </c>
      <c r="G589" s="21" t="s">
        <v>3360</v>
      </c>
      <c r="H589" s="21" t="s">
        <v>28</v>
      </c>
      <c r="I589" s="11"/>
      <c r="J589" s="11"/>
      <c r="K589" s="11" t="s">
        <v>8513</v>
      </c>
      <c r="L589" s="11" t="s">
        <v>5373</v>
      </c>
      <c r="M589" s="13" t="s">
        <v>5342</v>
      </c>
      <c r="N589" s="22" t="s">
        <v>3724</v>
      </c>
      <c r="O589" s="22" t="s">
        <v>5374</v>
      </c>
      <c r="P589" s="23"/>
      <c r="Q589" s="22"/>
      <c r="R589" s="23">
        <v>91001</v>
      </c>
      <c r="S589" s="23" t="s">
        <v>2818</v>
      </c>
      <c r="T589" s="24">
        <v>37970</v>
      </c>
      <c r="U589" s="22">
        <v>7139</v>
      </c>
      <c r="V589" s="36"/>
      <c r="W589" s="37"/>
      <c r="X589" s="36"/>
      <c r="Y589" s="36"/>
      <c r="Z589" s="36"/>
      <c r="AA589" s="27"/>
      <c r="AB589" s="8"/>
      <c r="AC589" s="8"/>
      <c r="AD589" s="8"/>
      <c r="AE589" s="8"/>
      <c r="AF589" s="8"/>
      <c r="AG589" s="8"/>
    </row>
    <row r="590" spans="1:33" ht="12.75" hidden="1" customHeight="1" x14ac:dyDescent="0.2">
      <c r="A590" s="22">
        <v>7275</v>
      </c>
      <c r="B590" s="32" t="s">
        <v>3361</v>
      </c>
      <c r="C590" s="44">
        <v>691105008</v>
      </c>
      <c r="D590" s="11" t="s">
        <v>2469</v>
      </c>
      <c r="E590" s="11" t="s">
        <v>2484</v>
      </c>
      <c r="F590" s="21" t="s">
        <v>26</v>
      </c>
      <c r="G590" s="21" t="s">
        <v>2485</v>
      </c>
      <c r="H590" s="21" t="s">
        <v>28</v>
      </c>
      <c r="I590" s="11"/>
      <c r="J590" s="11"/>
      <c r="K590" s="11" t="s">
        <v>3362</v>
      </c>
      <c r="L590" s="11" t="s">
        <v>3363</v>
      </c>
      <c r="M590" s="13" t="s">
        <v>5345</v>
      </c>
      <c r="N590" s="22" t="s">
        <v>3365</v>
      </c>
      <c r="O590" s="22" t="s">
        <v>3364</v>
      </c>
      <c r="P590" s="23"/>
      <c r="Q590" s="22"/>
      <c r="R590" s="23">
        <v>91001</v>
      </c>
      <c r="S590" s="23" t="s">
        <v>2488</v>
      </c>
      <c r="T590" s="24">
        <v>38736</v>
      </c>
      <c r="U590" s="22">
        <v>7275</v>
      </c>
      <c r="V590" s="12"/>
      <c r="W590" s="13"/>
      <c r="X590" s="12"/>
      <c r="Y590" s="12"/>
      <c r="Z590" s="12"/>
      <c r="AA590" s="11"/>
      <c r="AB590" s="8"/>
      <c r="AC590" s="8"/>
      <c r="AD590" s="8"/>
      <c r="AE590" s="8"/>
      <c r="AF590" s="8"/>
      <c r="AG590" s="8"/>
    </row>
    <row r="591" spans="1:33" ht="12.75" hidden="1" customHeight="1" x14ac:dyDescent="0.2">
      <c r="A591" s="22">
        <v>7643</v>
      </c>
      <c r="B591" s="32" t="s">
        <v>8514</v>
      </c>
      <c r="C591" s="44">
        <v>691407004</v>
      </c>
      <c r="D591" s="11" t="s">
        <v>2469</v>
      </c>
      <c r="E591" s="11" t="s">
        <v>2484</v>
      </c>
      <c r="F591" s="21" t="s">
        <v>26</v>
      </c>
      <c r="G591" s="21" t="s">
        <v>2485</v>
      </c>
      <c r="H591" s="21" t="s">
        <v>28</v>
      </c>
      <c r="I591" s="11"/>
      <c r="J591" s="11"/>
      <c r="K591" s="11" t="s">
        <v>3371</v>
      </c>
      <c r="L591" s="11" t="s">
        <v>3372</v>
      </c>
      <c r="M591" s="13" t="s">
        <v>309</v>
      </c>
      <c r="N591" s="22" t="s">
        <v>3373</v>
      </c>
      <c r="O591" s="22" t="s">
        <v>5671</v>
      </c>
      <c r="P591" s="23" t="s">
        <v>5672</v>
      </c>
      <c r="Q591" s="22"/>
      <c r="R591" s="23">
        <v>91001</v>
      </c>
      <c r="S591" s="23" t="s">
        <v>2488</v>
      </c>
      <c r="T591" s="24">
        <v>43165</v>
      </c>
      <c r="U591" s="22">
        <v>7643</v>
      </c>
      <c r="V591" s="12"/>
      <c r="W591" s="13"/>
      <c r="X591" s="12"/>
      <c r="Y591" s="12"/>
      <c r="Z591" s="12"/>
      <c r="AA591" s="11"/>
      <c r="AB591" s="8"/>
      <c r="AC591" s="8"/>
      <c r="AD591" s="8"/>
      <c r="AE591" s="8"/>
      <c r="AF591" s="8"/>
      <c r="AG591" s="8"/>
    </row>
    <row r="592" spans="1:33" ht="12.75" hidden="1" customHeight="1" x14ac:dyDescent="0.2">
      <c r="A592" s="22">
        <v>7207</v>
      </c>
      <c r="B592" s="32" t="s">
        <v>3374</v>
      </c>
      <c r="C592" s="44">
        <v>690506009</v>
      </c>
      <c r="D592" s="11" t="s">
        <v>2469</v>
      </c>
      <c r="E592" s="11" t="s">
        <v>2495</v>
      </c>
      <c r="F592" s="21" t="s">
        <v>1476</v>
      </c>
      <c r="G592" s="21" t="s">
        <v>3129</v>
      </c>
      <c r="H592" s="21" t="s">
        <v>28</v>
      </c>
      <c r="I592" s="11"/>
      <c r="J592" s="11"/>
      <c r="K592" s="11" t="s">
        <v>8515</v>
      </c>
      <c r="L592" s="11" t="s">
        <v>8516</v>
      </c>
      <c r="M592" s="13" t="s">
        <v>544</v>
      </c>
      <c r="N592" s="22" t="s">
        <v>1394</v>
      </c>
      <c r="O592" s="22" t="s">
        <v>3375</v>
      </c>
      <c r="P592" s="23" t="s">
        <v>8517</v>
      </c>
      <c r="Q592" s="22"/>
      <c r="R592" s="23">
        <v>91001</v>
      </c>
      <c r="S592" s="23" t="s">
        <v>535</v>
      </c>
      <c r="T592" s="24">
        <v>38631</v>
      </c>
      <c r="U592" s="22">
        <v>7207</v>
      </c>
      <c r="V592" s="36"/>
      <c r="W592" s="37"/>
      <c r="X592" s="36"/>
      <c r="Y592" s="36"/>
      <c r="Z592" s="36"/>
      <c r="AA592" s="27"/>
      <c r="AB592" s="8"/>
      <c r="AC592" s="8"/>
      <c r="AD592" s="8"/>
      <c r="AE592" s="8"/>
      <c r="AF592" s="8"/>
      <c r="AG592" s="8"/>
    </row>
    <row r="593" spans="1:33" ht="12.75" hidden="1" customHeight="1" x14ac:dyDescent="0.2">
      <c r="A593" s="22">
        <v>7411</v>
      </c>
      <c r="B593" s="32" t="s">
        <v>3376</v>
      </c>
      <c r="C593" s="44">
        <v>690901005</v>
      </c>
      <c r="D593" s="11" t="s">
        <v>2469</v>
      </c>
      <c r="E593" s="11" t="s">
        <v>2484</v>
      </c>
      <c r="F593" s="21" t="s">
        <v>26</v>
      </c>
      <c r="G593" s="21" t="s">
        <v>2485</v>
      </c>
      <c r="H593" s="21" t="s">
        <v>28</v>
      </c>
      <c r="I593" s="11"/>
      <c r="J593" s="11"/>
      <c r="K593" s="11" t="s">
        <v>8518</v>
      </c>
      <c r="L593" s="11" t="s">
        <v>3377</v>
      </c>
      <c r="M593" s="13" t="s">
        <v>5344</v>
      </c>
      <c r="N593" s="22" t="s">
        <v>3378</v>
      </c>
      <c r="O593" s="22"/>
      <c r="P593" s="23"/>
      <c r="Q593" s="22"/>
      <c r="R593" s="23">
        <v>91001</v>
      </c>
      <c r="S593" s="23" t="s">
        <v>2488</v>
      </c>
      <c r="T593" s="24">
        <v>39912</v>
      </c>
      <c r="U593" s="22">
        <v>7411</v>
      </c>
      <c r="V593" s="36"/>
      <c r="W593" s="37"/>
      <c r="X593" s="36"/>
      <c r="Y593" s="36"/>
      <c r="Z593" s="36"/>
      <c r="AA593" s="27"/>
      <c r="AB593" s="8"/>
      <c r="AC593" s="8"/>
      <c r="AD593" s="8"/>
      <c r="AE593" s="8"/>
      <c r="AF593" s="8"/>
      <c r="AG593" s="8"/>
    </row>
    <row r="594" spans="1:33" ht="12.75" hidden="1" customHeight="1" x14ac:dyDescent="0.2">
      <c r="A594" s="22">
        <v>7482</v>
      </c>
      <c r="B594" s="32" t="s">
        <v>3379</v>
      </c>
      <c r="C594" s="44">
        <v>691413004</v>
      </c>
      <c r="D594" s="11" t="s">
        <v>2469</v>
      </c>
      <c r="E594" s="11" t="s">
        <v>2484</v>
      </c>
      <c r="F594" s="21" t="s">
        <v>26</v>
      </c>
      <c r="G594" s="21" t="s">
        <v>2485</v>
      </c>
      <c r="H594" s="21" t="s">
        <v>28</v>
      </c>
      <c r="I594" s="11"/>
      <c r="J594" s="11"/>
      <c r="K594" s="11" t="s">
        <v>8519</v>
      </c>
      <c r="L594" s="11" t="s">
        <v>5375</v>
      </c>
      <c r="M594" s="13" t="s">
        <v>5342</v>
      </c>
      <c r="N594" s="22" t="s">
        <v>7428</v>
      </c>
      <c r="O594" s="22" t="s">
        <v>3381</v>
      </c>
      <c r="P594" s="23" t="s">
        <v>3380</v>
      </c>
      <c r="Q594" s="22"/>
      <c r="R594" s="23">
        <v>91001</v>
      </c>
      <c r="S594" s="23" t="s">
        <v>2488</v>
      </c>
      <c r="T594" s="24">
        <v>41495</v>
      </c>
      <c r="U594" s="22">
        <v>7482</v>
      </c>
      <c r="V594" s="36"/>
      <c r="W594" s="37"/>
      <c r="X594" s="36"/>
      <c r="Y594" s="36"/>
      <c r="Z594" s="36"/>
      <c r="AA594" s="27"/>
      <c r="AB594" s="8"/>
      <c r="AC594" s="8"/>
      <c r="AD594" s="8"/>
      <c r="AE594" s="8"/>
      <c r="AF594" s="8"/>
      <c r="AG594" s="8"/>
    </row>
    <row r="595" spans="1:33" ht="12.75" hidden="1" customHeight="1" x14ac:dyDescent="0.2">
      <c r="A595" s="22">
        <v>7270</v>
      </c>
      <c r="B595" s="32" t="s">
        <v>3382</v>
      </c>
      <c r="C595" s="44">
        <v>691301001</v>
      </c>
      <c r="D595" s="11" t="s">
        <v>2469</v>
      </c>
      <c r="E595" s="11" t="s">
        <v>2484</v>
      </c>
      <c r="F595" s="21" t="s">
        <v>26</v>
      </c>
      <c r="G595" s="21" t="s">
        <v>2485</v>
      </c>
      <c r="H595" s="21" t="s">
        <v>28</v>
      </c>
      <c r="I595" s="11"/>
      <c r="J595" s="11"/>
      <c r="K595" s="11" t="s">
        <v>3383</v>
      </c>
      <c r="L595" s="11" t="s">
        <v>3384</v>
      </c>
      <c r="M595" s="13" t="s">
        <v>5345</v>
      </c>
      <c r="N595" s="22" t="s">
        <v>3385</v>
      </c>
      <c r="O595" s="22"/>
      <c r="P595" s="23"/>
      <c r="Q595" s="22"/>
      <c r="R595" s="23">
        <v>91001</v>
      </c>
      <c r="S595" s="23" t="s">
        <v>2488</v>
      </c>
      <c r="T595" s="24">
        <v>38736</v>
      </c>
      <c r="U595" s="22">
        <v>7270</v>
      </c>
      <c r="V595" s="12"/>
      <c r="W595" s="13"/>
      <c r="X595" s="12"/>
      <c r="Y595" s="12"/>
      <c r="Z595" s="12"/>
      <c r="AA595" s="11"/>
      <c r="AB595" s="8"/>
      <c r="AC595" s="8"/>
      <c r="AD595" s="8"/>
      <c r="AE595" s="8"/>
      <c r="AF595" s="8"/>
      <c r="AG595" s="8"/>
    </row>
    <row r="596" spans="1:33" ht="12.75" hidden="1" customHeight="1" x14ac:dyDescent="0.2">
      <c r="A596" s="22">
        <v>7578</v>
      </c>
      <c r="B596" s="32" t="s">
        <v>8520</v>
      </c>
      <c r="C596" s="44">
        <v>692546008</v>
      </c>
      <c r="D596" s="11" t="s">
        <v>2469</v>
      </c>
      <c r="E596" s="11" t="s">
        <v>2767</v>
      </c>
      <c r="F596" s="21" t="s">
        <v>26</v>
      </c>
      <c r="G596" s="21" t="s">
        <v>547</v>
      </c>
      <c r="H596" s="21" t="s">
        <v>28</v>
      </c>
      <c r="I596" s="11"/>
      <c r="J596" s="11"/>
      <c r="K596" s="11" t="s">
        <v>3386</v>
      </c>
      <c r="L596" s="11" t="s">
        <v>3387</v>
      </c>
      <c r="M596" s="13" t="s">
        <v>47</v>
      </c>
      <c r="N596" s="22" t="s">
        <v>1047</v>
      </c>
      <c r="O596" s="22" t="s">
        <v>5469</v>
      </c>
      <c r="P596" s="23" t="s">
        <v>5470</v>
      </c>
      <c r="Q596" s="22"/>
      <c r="R596" s="23">
        <v>91001</v>
      </c>
      <c r="S596" s="23" t="s">
        <v>523</v>
      </c>
      <c r="T596" s="24">
        <v>42215</v>
      </c>
      <c r="U596" s="22">
        <v>7578</v>
      </c>
      <c r="V596" s="12"/>
      <c r="W596" s="13"/>
      <c r="X596" s="12"/>
      <c r="Y596" s="12"/>
      <c r="Z596" s="12"/>
      <c r="AA596" s="11"/>
      <c r="AB596" s="8"/>
      <c r="AC596" s="8"/>
      <c r="AD596" s="8"/>
      <c r="AE596" s="8"/>
      <c r="AF596" s="8"/>
      <c r="AG596" s="8"/>
    </row>
    <row r="597" spans="1:33" ht="12.75" hidden="1" customHeight="1" x14ac:dyDescent="0.2">
      <c r="A597" s="22">
        <v>7205</v>
      </c>
      <c r="B597" s="32" t="s">
        <v>8521</v>
      </c>
      <c r="C597" s="44" t="s">
        <v>6457</v>
      </c>
      <c r="D597" s="11" t="s">
        <v>2469</v>
      </c>
      <c r="E597" s="11" t="s">
        <v>2484</v>
      </c>
      <c r="F597" s="21" t="s">
        <v>26</v>
      </c>
      <c r="G597" s="21" t="s">
        <v>2485</v>
      </c>
      <c r="H597" s="21" t="s">
        <v>28</v>
      </c>
      <c r="I597" s="11"/>
      <c r="J597" s="11"/>
      <c r="K597" s="11" t="s">
        <v>3388</v>
      </c>
      <c r="L597" s="11" t="s">
        <v>3389</v>
      </c>
      <c r="M597" s="13" t="s">
        <v>47</v>
      </c>
      <c r="N597" s="22" t="s">
        <v>2158</v>
      </c>
      <c r="O597" s="57">
        <v>226784305</v>
      </c>
      <c r="P597" s="58" t="s">
        <v>5429</v>
      </c>
      <c r="Q597" s="22"/>
      <c r="R597" s="23">
        <v>91001</v>
      </c>
      <c r="S597" s="23" t="s">
        <v>2818</v>
      </c>
      <c r="T597" s="24">
        <v>38628</v>
      </c>
      <c r="U597" s="22">
        <v>7205</v>
      </c>
      <c r="V597" s="12"/>
      <c r="W597" s="13"/>
      <c r="X597" s="12"/>
      <c r="Y597" s="12"/>
      <c r="Z597" s="12"/>
      <c r="AA597" s="11"/>
      <c r="AB597" s="8"/>
      <c r="AC597" s="8"/>
      <c r="AD597" s="8"/>
      <c r="AE597" s="8"/>
      <c r="AF597" s="8"/>
      <c r="AG597" s="8"/>
    </row>
    <row r="598" spans="1:33" ht="12.75" hidden="1" customHeight="1" x14ac:dyDescent="0.2">
      <c r="A598" s="22">
        <v>7553</v>
      </c>
      <c r="B598" s="32" t="s">
        <v>3390</v>
      </c>
      <c r="C598" s="44">
        <v>692518004</v>
      </c>
      <c r="D598" s="11" t="s">
        <v>2469</v>
      </c>
      <c r="E598" s="11" t="s">
        <v>546</v>
      </c>
      <c r="F598" s="21" t="s">
        <v>26</v>
      </c>
      <c r="G598" s="21" t="s">
        <v>547</v>
      </c>
      <c r="H598" s="21" t="s">
        <v>28</v>
      </c>
      <c r="I598" s="11"/>
      <c r="J598" s="11"/>
      <c r="K598" s="11" t="s">
        <v>7343</v>
      </c>
      <c r="L598" s="11" t="s">
        <v>3392</v>
      </c>
      <c r="M598" s="13" t="s">
        <v>5340</v>
      </c>
      <c r="N598" s="22" t="s">
        <v>3394</v>
      </c>
      <c r="O598" s="22" t="s">
        <v>3393</v>
      </c>
      <c r="P598" s="23" t="s">
        <v>3391</v>
      </c>
      <c r="Q598" s="22"/>
      <c r="R598" s="23">
        <v>91001</v>
      </c>
      <c r="S598" s="23" t="s">
        <v>2517</v>
      </c>
      <c r="T598" s="24">
        <v>42061</v>
      </c>
      <c r="U598" s="22">
        <v>7553</v>
      </c>
      <c r="V598" s="12"/>
      <c r="W598" s="13"/>
      <c r="X598" s="12"/>
      <c r="Y598" s="12"/>
      <c r="Z598" s="12"/>
      <c r="AA598" s="11"/>
      <c r="AB598" s="8"/>
      <c r="AC598" s="8"/>
      <c r="AD598" s="8"/>
      <c r="AE598" s="8"/>
      <c r="AF598" s="8"/>
      <c r="AG598" s="8"/>
    </row>
    <row r="599" spans="1:33" ht="12.75" hidden="1" customHeight="1" x14ac:dyDescent="0.2">
      <c r="A599" s="22">
        <v>7203</v>
      </c>
      <c r="B599" s="32" t="s">
        <v>3395</v>
      </c>
      <c r="C599" s="44">
        <v>690708000</v>
      </c>
      <c r="D599" s="11" t="s">
        <v>2469</v>
      </c>
      <c r="E599" s="11" t="s">
        <v>2495</v>
      </c>
      <c r="F599" s="21" t="s">
        <v>1476</v>
      </c>
      <c r="G599" s="21" t="s">
        <v>3129</v>
      </c>
      <c r="H599" s="21" t="s">
        <v>28</v>
      </c>
      <c r="I599" s="11"/>
      <c r="J599" s="11"/>
      <c r="K599" s="41" t="s">
        <v>3396</v>
      </c>
      <c r="L599" s="11" t="s">
        <v>3397</v>
      </c>
      <c r="M599" s="13" t="s">
        <v>47</v>
      </c>
      <c r="N599" s="22" t="s">
        <v>3398</v>
      </c>
      <c r="O599" s="22" t="s">
        <v>5523</v>
      </c>
      <c r="P599" s="23" t="s">
        <v>5524</v>
      </c>
      <c r="Q599" s="22"/>
      <c r="R599" s="23">
        <v>91001</v>
      </c>
      <c r="S599" s="23" t="s">
        <v>2517</v>
      </c>
      <c r="T599" s="24">
        <v>38628</v>
      </c>
      <c r="U599" s="22">
        <v>7203</v>
      </c>
      <c r="V599" s="12"/>
      <c r="W599" s="13"/>
      <c r="X599" s="12"/>
      <c r="Y599" s="12"/>
      <c r="Z599" s="12"/>
      <c r="AA599" s="11"/>
      <c r="AB599" s="8"/>
      <c r="AC599" s="8"/>
      <c r="AD599" s="8"/>
      <c r="AE599" s="8"/>
      <c r="AF599" s="8"/>
      <c r="AG599" s="8"/>
    </row>
    <row r="600" spans="1:33" ht="12.75" hidden="1" customHeight="1" x14ac:dyDescent="0.2">
      <c r="A600" s="22">
        <v>7451</v>
      </c>
      <c r="B600" s="32" t="s">
        <v>8522</v>
      </c>
      <c r="C600" s="44">
        <v>691408000</v>
      </c>
      <c r="D600" s="11" t="s">
        <v>7429</v>
      </c>
      <c r="E600" s="11" t="s">
        <v>7344</v>
      </c>
      <c r="F600" s="21" t="s">
        <v>26</v>
      </c>
      <c r="G600" s="21" t="s">
        <v>2485</v>
      </c>
      <c r="H600" s="21" t="s">
        <v>28</v>
      </c>
      <c r="I600" s="11"/>
      <c r="J600" s="11"/>
      <c r="K600" s="11" t="s">
        <v>8523</v>
      </c>
      <c r="L600" s="11" t="s">
        <v>5376</v>
      </c>
      <c r="M600" s="13" t="s">
        <v>5342</v>
      </c>
      <c r="N600" s="22" t="s">
        <v>3399</v>
      </c>
      <c r="O600" s="22" t="s">
        <v>8524</v>
      </c>
      <c r="P600" s="23" t="s">
        <v>8525</v>
      </c>
      <c r="Q600" s="22"/>
      <c r="R600" s="23">
        <v>91001</v>
      </c>
      <c r="S600" s="23" t="s">
        <v>2488</v>
      </c>
      <c r="T600" s="24">
        <v>40764</v>
      </c>
      <c r="U600" s="22">
        <v>7451</v>
      </c>
      <c r="V600" s="36"/>
      <c r="W600" s="37"/>
      <c r="X600" s="36"/>
      <c r="Y600" s="36"/>
      <c r="Z600" s="36"/>
      <c r="AA600" s="27"/>
      <c r="AB600" s="8"/>
      <c r="AC600" s="8"/>
      <c r="AD600" s="8"/>
      <c r="AE600" s="8"/>
      <c r="AF600" s="8"/>
      <c r="AG600" s="8"/>
    </row>
    <row r="601" spans="1:33" ht="12.75" hidden="1" customHeight="1" x14ac:dyDescent="0.2">
      <c r="A601" s="22">
        <v>7356</v>
      </c>
      <c r="B601" s="32" t="s">
        <v>6162</v>
      </c>
      <c r="C601" s="44">
        <v>692102002</v>
      </c>
      <c r="D601" s="11" t="s">
        <v>3401</v>
      </c>
      <c r="E601" s="11" t="s">
        <v>2484</v>
      </c>
      <c r="F601" s="21" t="s">
        <v>1476</v>
      </c>
      <c r="G601" s="21" t="s">
        <v>2485</v>
      </c>
      <c r="H601" s="21" t="s">
        <v>28</v>
      </c>
      <c r="I601" s="11"/>
      <c r="J601" s="11"/>
      <c r="K601" s="11" t="s">
        <v>6163</v>
      </c>
      <c r="L601" s="11" t="s">
        <v>6164</v>
      </c>
      <c r="M601" s="13" t="s">
        <v>5340</v>
      </c>
      <c r="N601" s="22" t="s">
        <v>6165</v>
      </c>
      <c r="O601" s="22" t="s">
        <v>6166</v>
      </c>
      <c r="P601" s="23"/>
      <c r="Q601" s="22"/>
      <c r="R601" s="23">
        <v>91001</v>
      </c>
      <c r="S601" s="23" t="s">
        <v>2553</v>
      </c>
      <c r="T601" s="24">
        <v>39212</v>
      </c>
      <c r="U601" s="22">
        <v>7356</v>
      </c>
      <c r="V601" s="12"/>
      <c r="W601" s="13"/>
      <c r="X601" s="12"/>
      <c r="Y601" s="12"/>
      <c r="Z601" s="12"/>
      <c r="AA601" s="11"/>
      <c r="AB601" s="8"/>
      <c r="AC601" s="8"/>
      <c r="AD601" s="8"/>
      <c r="AE601" s="8"/>
      <c r="AF601" s="8"/>
      <c r="AG601" s="8"/>
    </row>
    <row r="602" spans="1:33" ht="12.75" hidden="1" customHeight="1" x14ac:dyDescent="0.2">
      <c r="A602" s="22">
        <v>7211</v>
      </c>
      <c r="B602" s="32" t="s">
        <v>3403</v>
      </c>
      <c r="C602" s="44">
        <v>690731002</v>
      </c>
      <c r="D602" s="11" t="s">
        <v>2469</v>
      </c>
      <c r="E602" s="11" t="s">
        <v>546</v>
      </c>
      <c r="F602" s="21" t="s">
        <v>26</v>
      </c>
      <c r="G602" s="21" t="s">
        <v>547</v>
      </c>
      <c r="H602" s="11" t="s">
        <v>3012</v>
      </c>
      <c r="I602" s="11"/>
      <c r="J602" s="11"/>
      <c r="K602" s="11" t="s">
        <v>8526</v>
      </c>
      <c r="L602" s="21" t="s">
        <v>3404</v>
      </c>
      <c r="M602" s="11" t="s">
        <v>47</v>
      </c>
      <c r="N602" s="22" t="s">
        <v>5525</v>
      </c>
      <c r="O602" s="22" t="s">
        <v>5526</v>
      </c>
      <c r="P602" s="23" t="s">
        <v>8527</v>
      </c>
      <c r="Q602" s="22"/>
      <c r="R602" s="23">
        <v>91001</v>
      </c>
      <c r="S602" s="23" t="s">
        <v>2488</v>
      </c>
      <c r="T602" s="24">
        <v>38656</v>
      </c>
      <c r="U602" s="22">
        <v>7211</v>
      </c>
      <c r="V602" s="36"/>
      <c r="W602" s="37"/>
      <c r="X602" s="36"/>
      <c r="Y602" s="36"/>
      <c r="Z602" s="36"/>
      <c r="AA602" s="27"/>
      <c r="AB602" s="8"/>
      <c r="AC602" s="8"/>
      <c r="AD602" s="8"/>
      <c r="AE602" s="8"/>
      <c r="AF602" s="8"/>
      <c r="AG602" s="8"/>
    </row>
    <row r="603" spans="1:33" ht="12.75" hidden="1" customHeight="1" x14ac:dyDescent="0.2">
      <c r="A603" s="22">
        <v>7180</v>
      </c>
      <c r="B603" s="32" t="s">
        <v>3405</v>
      </c>
      <c r="C603" s="44">
        <v>692525000</v>
      </c>
      <c r="D603" s="11" t="s">
        <v>2469</v>
      </c>
      <c r="E603" s="11" t="s">
        <v>2484</v>
      </c>
      <c r="F603" s="21" t="s">
        <v>26</v>
      </c>
      <c r="G603" s="21" t="s">
        <v>2485</v>
      </c>
      <c r="H603" s="21" t="s">
        <v>3012</v>
      </c>
      <c r="I603" s="11"/>
      <c r="J603" s="11"/>
      <c r="K603" s="11" t="s">
        <v>3406</v>
      </c>
      <c r="L603" s="11" t="s">
        <v>3408</v>
      </c>
      <c r="M603" s="13" t="s">
        <v>5341</v>
      </c>
      <c r="N603" s="22" t="s">
        <v>3410</v>
      </c>
      <c r="O603" s="22" t="s">
        <v>3409</v>
      </c>
      <c r="P603" s="23" t="s">
        <v>3407</v>
      </c>
      <c r="Q603" s="22"/>
      <c r="R603" s="23">
        <v>91001</v>
      </c>
      <c r="S603" s="23" t="s">
        <v>3411</v>
      </c>
      <c r="T603" s="24">
        <v>38553</v>
      </c>
      <c r="U603" s="22">
        <v>7180</v>
      </c>
      <c r="V603" s="12"/>
      <c r="W603" s="13"/>
      <c r="X603" s="12"/>
      <c r="Y603" s="12"/>
      <c r="Z603" s="12"/>
      <c r="AA603" s="11"/>
      <c r="AB603" s="8"/>
      <c r="AC603" s="8"/>
      <c r="AD603" s="8"/>
      <c r="AE603" s="8"/>
      <c r="AF603" s="8"/>
      <c r="AG603" s="8"/>
    </row>
    <row r="604" spans="1:33" ht="12.75" hidden="1" customHeight="1" x14ac:dyDescent="0.2">
      <c r="A604" s="22">
        <v>7243</v>
      </c>
      <c r="B604" s="32" t="s">
        <v>3412</v>
      </c>
      <c r="C604" s="44">
        <v>692648005</v>
      </c>
      <c r="D604" s="11" t="s">
        <v>2469</v>
      </c>
      <c r="E604" s="11" t="s">
        <v>2484</v>
      </c>
      <c r="F604" s="21" t="s">
        <v>26</v>
      </c>
      <c r="G604" s="21" t="s">
        <v>2485</v>
      </c>
      <c r="H604" s="21" t="s">
        <v>28</v>
      </c>
      <c r="I604" s="11"/>
      <c r="J604" s="11"/>
      <c r="K604" s="11" t="s">
        <v>8528</v>
      </c>
      <c r="L604" s="11" t="s">
        <v>3413</v>
      </c>
      <c r="M604" s="13" t="s">
        <v>309</v>
      </c>
      <c r="N604" s="22" t="s">
        <v>3414</v>
      </c>
      <c r="O604" s="22" t="s">
        <v>8529</v>
      </c>
      <c r="P604" s="23" t="s">
        <v>8530</v>
      </c>
      <c r="Q604" s="22"/>
      <c r="R604" s="23">
        <v>91001</v>
      </c>
      <c r="S604" s="23" t="s">
        <v>2488</v>
      </c>
      <c r="T604" s="24">
        <v>38722</v>
      </c>
      <c r="U604" s="22">
        <v>7243</v>
      </c>
      <c r="V604" s="36"/>
      <c r="W604" s="37"/>
      <c r="X604" s="36"/>
      <c r="Y604" s="36"/>
      <c r="Z604" s="36"/>
      <c r="AA604" s="27"/>
      <c r="AB604" s="8"/>
      <c r="AC604" s="8"/>
      <c r="AD604" s="8"/>
      <c r="AE604" s="8"/>
      <c r="AF604" s="8"/>
      <c r="AG604" s="8"/>
    </row>
    <row r="605" spans="1:33" ht="12.75" hidden="1" customHeight="1" x14ac:dyDescent="0.2">
      <c r="A605" s="22">
        <v>7592</v>
      </c>
      <c r="B605" s="32" t="s">
        <v>3415</v>
      </c>
      <c r="C605" s="44">
        <v>692645006</v>
      </c>
      <c r="D605" s="11" t="s">
        <v>2469</v>
      </c>
      <c r="E605" s="11" t="s">
        <v>546</v>
      </c>
      <c r="F605" s="21" t="s">
        <v>26</v>
      </c>
      <c r="G605" s="21" t="s">
        <v>547</v>
      </c>
      <c r="H605" s="21" t="s">
        <v>28</v>
      </c>
      <c r="I605" s="11"/>
      <c r="J605" s="11"/>
      <c r="K605" s="11" t="s">
        <v>3416</v>
      </c>
      <c r="L605" s="11" t="s">
        <v>3417</v>
      </c>
      <c r="M605" s="13" t="s">
        <v>5345</v>
      </c>
      <c r="N605" s="22" t="s">
        <v>3419</v>
      </c>
      <c r="O605" s="22" t="s">
        <v>5468</v>
      </c>
      <c r="P605" s="23" t="s">
        <v>3418</v>
      </c>
      <c r="Q605" s="22"/>
      <c r="R605" s="23">
        <v>91001</v>
      </c>
      <c r="S605" s="23" t="s">
        <v>523</v>
      </c>
      <c r="T605" s="24">
        <v>42397</v>
      </c>
      <c r="U605" s="22">
        <v>7592</v>
      </c>
      <c r="V605" s="12"/>
      <c r="W605" s="13"/>
      <c r="X605" s="12"/>
      <c r="Y605" s="12"/>
      <c r="Z605" s="12"/>
      <c r="AA605" s="11"/>
      <c r="AB605" s="8"/>
      <c r="AC605" s="8"/>
      <c r="AD605" s="8"/>
      <c r="AE605" s="8"/>
      <c r="AF605" s="8"/>
      <c r="AG605" s="8"/>
    </row>
    <row r="606" spans="1:33" ht="12.75" hidden="1" customHeight="1" x14ac:dyDescent="0.2">
      <c r="A606" s="22">
        <v>7264</v>
      </c>
      <c r="B606" s="32" t="s">
        <v>8531</v>
      </c>
      <c r="C606" s="44">
        <v>691702006</v>
      </c>
      <c r="D606" s="11" t="s">
        <v>2469</v>
      </c>
      <c r="E606" s="11" t="s">
        <v>2484</v>
      </c>
      <c r="F606" s="21" t="s">
        <v>26</v>
      </c>
      <c r="G606" s="21" t="s">
        <v>2485</v>
      </c>
      <c r="H606" s="21" t="s">
        <v>28</v>
      </c>
      <c r="I606" s="11"/>
      <c r="J606" s="11"/>
      <c r="K606" s="11" t="s">
        <v>3420</v>
      </c>
      <c r="L606" s="11" t="s">
        <v>3421</v>
      </c>
      <c r="M606" s="13" t="s">
        <v>309</v>
      </c>
      <c r="N606" s="22" t="s">
        <v>3422</v>
      </c>
      <c r="O606" s="22"/>
      <c r="P606" s="23"/>
      <c r="Q606" s="22"/>
      <c r="R606" s="11">
        <v>91001</v>
      </c>
      <c r="S606" s="23" t="s">
        <v>2488</v>
      </c>
      <c r="T606" s="24">
        <v>38735</v>
      </c>
      <c r="U606" s="22">
        <v>7264</v>
      </c>
      <c r="V606" s="12"/>
      <c r="W606" s="13"/>
      <c r="X606" s="12"/>
      <c r="Y606" s="12"/>
      <c r="Z606" s="12"/>
      <c r="AA606" s="11"/>
      <c r="AB606" s="8"/>
      <c r="AC606" s="8"/>
      <c r="AD606" s="8"/>
      <c r="AE606" s="8"/>
      <c r="AF606" s="8"/>
      <c r="AG606" s="8"/>
    </row>
    <row r="607" spans="1:33" ht="12.75" hidden="1" customHeight="1" x14ac:dyDescent="0.2">
      <c r="A607" s="22">
        <v>7254</v>
      </c>
      <c r="B607" s="32" t="s">
        <v>3423</v>
      </c>
      <c r="C607" s="44">
        <v>690906007</v>
      </c>
      <c r="D607" s="11" t="s">
        <v>2469</v>
      </c>
      <c r="E607" s="11" t="s">
        <v>2484</v>
      </c>
      <c r="F607" s="21" t="s">
        <v>26</v>
      </c>
      <c r="G607" s="21" t="s">
        <v>2485</v>
      </c>
      <c r="H607" s="21" t="s">
        <v>28</v>
      </c>
      <c r="I607" s="11"/>
      <c r="J607" s="11"/>
      <c r="K607" s="11" t="s">
        <v>3424</v>
      </c>
      <c r="L607" s="11" t="s">
        <v>3425</v>
      </c>
      <c r="M607" s="13" t="s">
        <v>5344</v>
      </c>
      <c r="N607" s="22" t="s">
        <v>3427</v>
      </c>
      <c r="O607" s="22" t="s">
        <v>3426</v>
      </c>
      <c r="P607" s="23"/>
      <c r="Q607" s="22"/>
      <c r="R607" s="23" t="s">
        <v>3427</v>
      </c>
      <c r="S607" s="23" t="s">
        <v>2517</v>
      </c>
      <c r="T607" s="24">
        <v>38729</v>
      </c>
      <c r="U607" s="22">
        <v>7254</v>
      </c>
      <c r="V607" s="36"/>
      <c r="W607" s="37"/>
      <c r="X607" s="36"/>
      <c r="Y607" s="36"/>
      <c r="Z607" s="36"/>
      <c r="AA607" s="27"/>
      <c r="AB607" s="8"/>
      <c r="AC607" s="8"/>
      <c r="AD607" s="8"/>
      <c r="AE607" s="8"/>
      <c r="AF607" s="8"/>
      <c r="AG607" s="8"/>
    </row>
    <row r="608" spans="1:33" ht="12.75" hidden="1" customHeight="1" x14ac:dyDescent="0.2">
      <c r="A608" s="22">
        <v>7536</v>
      </c>
      <c r="B608" s="32" t="s">
        <v>3428</v>
      </c>
      <c r="C608" s="44">
        <v>691514005</v>
      </c>
      <c r="D608" s="11" t="s">
        <v>2469</v>
      </c>
      <c r="E608" s="11" t="s">
        <v>546</v>
      </c>
      <c r="F608" s="21" t="s">
        <v>26</v>
      </c>
      <c r="G608" s="21" t="s">
        <v>547</v>
      </c>
      <c r="H608" s="21" t="s">
        <v>28</v>
      </c>
      <c r="I608" s="11"/>
      <c r="J608" s="11"/>
      <c r="K608" s="11" t="s">
        <v>8532</v>
      </c>
      <c r="L608" s="11" t="s">
        <v>3429</v>
      </c>
      <c r="M608" s="13" t="s">
        <v>309</v>
      </c>
      <c r="N608" s="22" t="s">
        <v>3430</v>
      </c>
      <c r="O608" s="22" t="s">
        <v>8533</v>
      </c>
      <c r="P608" s="23" t="s">
        <v>8534</v>
      </c>
      <c r="Q608" s="22"/>
      <c r="R608" s="23">
        <v>91001</v>
      </c>
      <c r="S608" s="23" t="s">
        <v>523</v>
      </c>
      <c r="T608" s="24">
        <v>42053</v>
      </c>
      <c r="U608" s="22">
        <v>7536</v>
      </c>
      <c r="V608" s="36"/>
      <c r="W608" s="37"/>
      <c r="X608" s="36"/>
      <c r="Y608" s="36"/>
      <c r="Z608" s="36"/>
      <c r="AA608" s="27"/>
      <c r="AB608" s="8"/>
      <c r="AC608" s="8"/>
      <c r="AD608" s="8"/>
      <c r="AE608" s="8"/>
      <c r="AF608" s="8"/>
      <c r="AG608" s="8"/>
    </row>
    <row r="609" spans="1:33" ht="12.75" hidden="1" customHeight="1" x14ac:dyDescent="0.2">
      <c r="A609" s="22">
        <v>7572</v>
      </c>
      <c r="B609" s="32" t="s">
        <v>8535</v>
      </c>
      <c r="C609" s="44">
        <v>690510006</v>
      </c>
      <c r="D609" s="11" t="s">
        <v>2469</v>
      </c>
      <c r="E609" s="11" t="s">
        <v>2767</v>
      </c>
      <c r="F609" s="21" t="s">
        <v>26</v>
      </c>
      <c r="G609" s="21" t="s">
        <v>547</v>
      </c>
      <c r="H609" s="21" t="s">
        <v>28</v>
      </c>
      <c r="I609" s="11"/>
      <c r="J609" s="11"/>
      <c r="K609" s="11" t="s">
        <v>8536</v>
      </c>
      <c r="L609" s="11" t="s">
        <v>5445</v>
      </c>
      <c r="M609" s="13" t="s">
        <v>544</v>
      </c>
      <c r="N609" s="22" t="s">
        <v>3431</v>
      </c>
      <c r="O609" s="22" t="s">
        <v>8537</v>
      </c>
      <c r="P609" s="23" t="s">
        <v>8538</v>
      </c>
      <c r="Q609" s="22"/>
      <c r="R609" s="23">
        <v>91001</v>
      </c>
      <c r="S609" s="23" t="s">
        <v>523</v>
      </c>
      <c r="T609" s="24">
        <v>42195</v>
      </c>
      <c r="U609" s="22">
        <v>7572</v>
      </c>
      <c r="V609" s="36"/>
      <c r="W609" s="37"/>
      <c r="X609" s="36"/>
      <c r="Y609" s="36"/>
      <c r="Z609" s="36"/>
      <c r="AA609" s="27"/>
      <c r="AB609" s="8"/>
      <c r="AC609" s="8"/>
      <c r="AD609" s="8"/>
      <c r="AE609" s="8"/>
      <c r="AF609" s="8"/>
      <c r="AG609" s="8"/>
    </row>
    <row r="610" spans="1:33" ht="12.75" hidden="1" customHeight="1" x14ac:dyDescent="0.2">
      <c r="A610" s="22">
        <v>7475</v>
      </c>
      <c r="B610" s="32" t="s">
        <v>3432</v>
      </c>
      <c r="C610" s="44">
        <v>690701006</v>
      </c>
      <c r="D610" s="11" t="s">
        <v>2469</v>
      </c>
      <c r="E610" s="11" t="s">
        <v>2484</v>
      </c>
      <c r="F610" s="21" t="s">
        <v>26</v>
      </c>
      <c r="G610" s="21" t="s">
        <v>2485</v>
      </c>
      <c r="H610" s="21" t="s">
        <v>28</v>
      </c>
      <c r="I610" s="11"/>
      <c r="J610" s="11"/>
      <c r="K610" s="11" t="s">
        <v>8539</v>
      </c>
      <c r="L610" s="11" t="s">
        <v>3433</v>
      </c>
      <c r="M610" s="13" t="s">
        <v>47</v>
      </c>
      <c r="N610" s="22" t="s">
        <v>630</v>
      </c>
      <c r="O610" s="22" t="s">
        <v>8540</v>
      </c>
      <c r="P610" s="23" t="s">
        <v>8541</v>
      </c>
      <c r="Q610" s="22"/>
      <c r="R610" s="23">
        <v>91001</v>
      </c>
      <c r="S610" s="23" t="s">
        <v>2500</v>
      </c>
      <c r="T610" s="24">
        <v>41361</v>
      </c>
      <c r="U610" s="22">
        <v>7475</v>
      </c>
      <c r="V610" s="36"/>
      <c r="W610" s="37"/>
      <c r="X610" s="36"/>
      <c r="Y610" s="36"/>
      <c r="Z610" s="36"/>
      <c r="AA610" s="27"/>
      <c r="AB610" s="8"/>
      <c r="AC610" s="8"/>
      <c r="AD610" s="8"/>
      <c r="AE610" s="8"/>
      <c r="AF610" s="8"/>
      <c r="AG610" s="8"/>
    </row>
    <row r="611" spans="1:33" ht="12.75" hidden="1" customHeight="1" x14ac:dyDescent="0.2">
      <c r="A611" s="22">
        <v>7256</v>
      </c>
      <c r="B611" s="32" t="s">
        <v>8542</v>
      </c>
      <c r="C611" s="44">
        <v>692539001</v>
      </c>
      <c r="D611" s="11" t="s">
        <v>2469</v>
      </c>
      <c r="E611" s="11" t="s">
        <v>2484</v>
      </c>
      <c r="F611" s="21" t="s">
        <v>26</v>
      </c>
      <c r="G611" s="21" t="s">
        <v>2485</v>
      </c>
      <c r="H611" s="21" t="s">
        <v>28</v>
      </c>
      <c r="I611" s="11"/>
      <c r="J611" s="11"/>
      <c r="K611" s="11" t="s">
        <v>3434</v>
      </c>
      <c r="L611" s="11" t="s">
        <v>3435</v>
      </c>
      <c r="M611" s="13" t="s">
        <v>47</v>
      </c>
      <c r="N611" s="22" t="s">
        <v>3437</v>
      </c>
      <c r="O611" s="22" t="s">
        <v>3436</v>
      </c>
      <c r="P611" s="23"/>
      <c r="Q611" s="22"/>
      <c r="R611" s="23">
        <v>91001</v>
      </c>
      <c r="S611" s="23" t="s">
        <v>2500</v>
      </c>
      <c r="T611" s="24">
        <v>38729</v>
      </c>
      <c r="U611" s="22">
        <v>7256</v>
      </c>
      <c r="V611" s="12"/>
      <c r="W611" s="13"/>
      <c r="X611" s="12"/>
      <c r="Y611" s="12"/>
      <c r="Z611" s="12"/>
      <c r="AA611" s="11"/>
      <c r="AB611" s="8"/>
      <c r="AC611" s="8"/>
      <c r="AD611" s="8"/>
      <c r="AE611" s="8"/>
      <c r="AF611" s="8"/>
      <c r="AG611" s="8"/>
    </row>
    <row r="612" spans="1:33" ht="12.75" hidden="1" customHeight="1" x14ac:dyDescent="0.2">
      <c r="A612" s="22">
        <v>7315</v>
      </c>
      <c r="B612" s="32" t="s">
        <v>3438</v>
      </c>
      <c r="C612" s="44" t="s">
        <v>6458</v>
      </c>
      <c r="D612" s="11" t="s">
        <v>2469</v>
      </c>
      <c r="E612" s="11" t="s">
        <v>2495</v>
      </c>
      <c r="F612" s="21" t="s">
        <v>1476</v>
      </c>
      <c r="G612" s="21" t="s">
        <v>2496</v>
      </c>
      <c r="H612" s="21" t="s">
        <v>28</v>
      </c>
      <c r="I612" s="11"/>
      <c r="J612" s="11"/>
      <c r="K612" s="11" t="s">
        <v>3439</v>
      </c>
      <c r="L612" s="11" t="s">
        <v>3440</v>
      </c>
      <c r="M612" s="13" t="s">
        <v>5344</v>
      </c>
      <c r="N612" s="22" t="s">
        <v>3441</v>
      </c>
      <c r="O612" s="22"/>
      <c r="P612" s="23"/>
      <c r="Q612" s="22"/>
      <c r="R612" s="23">
        <v>91001</v>
      </c>
      <c r="S612" s="23" t="s">
        <v>3442</v>
      </c>
      <c r="T612" s="24">
        <v>38803</v>
      </c>
      <c r="U612" s="22">
        <v>7315</v>
      </c>
      <c r="V612" s="12"/>
      <c r="W612" s="13"/>
      <c r="X612" s="12"/>
      <c r="Y612" s="12"/>
      <c r="Z612" s="12"/>
      <c r="AA612" s="11"/>
      <c r="AB612" s="8"/>
      <c r="AC612" s="8"/>
      <c r="AD612" s="8"/>
      <c r="AE612" s="8"/>
      <c r="AF612" s="8"/>
      <c r="AG612" s="8"/>
    </row>
    <row r="613" spans="1:33" ht="12.75" hidden="1" customHeight="1" x14ac:dyDescent="0.2">
      <c r="A613" s="22">
        <v>7430</v>
      </c>
      <c r="B613" s="83" t="s">
        <v>3443</v>
      </c>
      <c r="C613" s="44">
        <v>692532007</v>
      </c>
      <c r="D613" s="11" t="s">
        <v>2758</v>
      </c>
      <c r="E613" s="11" t="s">
        <v>546</v>
      </c>
      <c r="F613" s="21" t="s">
        <v>26</v>
      </c>
      <c r="G613" s="21" t="s">
        <v>547</v>
      </c>
      <c r="H613" s="21" t="s">
        <v>28</v>
      </c>
      <c r="I613" s="11"/>
      <c r="J613" s="11"/>
      <c r="K613" s="11" t="s">
        <v>3444</v>
      </c>
      <c r="L613" s="11" t="s">
        <v>3446</v>
      </c>
      <c r="M613" s="13" t="s">
        <v>5341</v>
      </c>
      <c r="N613" s="22" t="s">
        <v>3447</v>
      </c>
      <c r="O613" s="22"/>
      <c r="P613" s="23" t="s">
        <v>3445</v>
      </c>
      <c r="Q613" s="22"/>
      <c r="R613" s="23" t="s">
        <v>2760</v>
      </c>
      <c r="S613" s="23" t="s">
        <v>3448</v>
      </c>
      <c r="T613" s="24">
        <v>40374</v>
      </c>
      <c r="U613" s="22">
        <v>7430</v>
      </c>
      <c r="V613" s="12"/>
      <c r="W613" s="13"/>
      <c r="X613" s="12"/>
      <c r="Y613" s="12"/>
      <c r="Z613" s="12"/>
      <c r="AA613" s="11"/>
      <c r="AB613" s="8"/>
      <c r="AC613" s="8"/>
      <c r="AD613" s="8"/>
      <c r="AE613" s="8"/>
      <c r="AF613" s="8"/>
      <c r="AG613" s="8"/>
    </row>
    <row r="614" spans="1:33" ht="12.75" hidden="1" customHeight="1" x14ac:dyDescent="0.2">
      <c r="A614" s="22">
        <v>7204</v>
      </c>
      <c r="B614" s="32" t="s">
        <v>3449</v>
      </c>
      <c r="C614" s="44">
        <v>690718006</v>
      </c>
      <c r="D614" s="11" t="s">
        <v>2469</v>
      </c>
      <c r="E614" s="11" t="s">
        <v>2484</v>
      </c>
      <c r="F614" s="21" t="s">
        <v>26</v>
      </c>
      <c r="G614" s="21" t="s">
        <v>2485</v>
      </c>
      <c r="H614" s="21" t="s">
        <v>28</v>
      </c>
      <c r="I614" s="11"/>
      <c r="J614" s="11"/>
      <c r="K614" s="11" t="s">
        <v>3450</v>
      </c>
      <c r="L614" s="11" t="s">
        <v>3451</v>
      </c>
      <c r="M614" s="13" t="s">
        <v>47</v>
      </c>
      <c r="N614" s="22" t="s">
        <v>913</v>
      </c>
      <c r="O614" s="22" t="s">
        <v>5521</v>
      </c>
      <c r="P614" s="23" t="s">
        <v>5522</v>
      </c>
      <c r="Q614" s="22"/>
      <c r="R614" s="23">
        <v>91001</v>
      </c>
      <c r="S614" s="23" t="s">
        <v>2517</v>
      </c>
      <c r="T614" s="24">
        <v>38628</v>
      </c>
      <c r="U614" s="22">
        <v>7204</v>
      </c>
      <c r="V614" s="36"/>
      <c r="W614" s="37"/>
      <c r="X614" s="36"/>
      <c r="Y614" s="36"/>
      <c r="Z614" s="36"/>
      <c r="AA614" s="27"/>
      <c r="AB614" s="8"/>
      <c r="AC614" s="8"/>
      <c r="AD614" s="8"/>
      <c r="AE614" s="8"/>
      <c r="AF614" s="8"/>
      <c r="AG614" s="8"/>
    </row>
    <row r="615" spans="1:33" ht="12.75" hidden="1" customHeight="1" x14ac:dyDescent="0.2">
      <c r="A615" s="22">
        <v>7147</v>
      </c>
      <c r="B615" s="32" t="s">
        <v>3452</v>
      </c>
      <c r="C615" s="44">
        <v>691104001</v>
      </c>
      <c r="D615" s="11" t="s">
        <v>2469</v>
      </c>
      <c r="E615" s="11" t="s">
        <v>2484</v>
      </c>
      <c r="F615" s="21" t="s">
        <v>26</v>
      </c>
      <c r="G615" s="21" t="s">
        <v>2576</v>
      </c>
      <c r="H615" s="21" t="s">
        <v>28</v>
      </c>
      <c r="I615" s="11"/>
      <c r="J615" s="11"/>
      <c r="K615" s="11" t="s">
        <v>3453</v>
      </c>
      <c r="L615" s="11" t="s">
        <v>3454</v>
      </c>
      <c r="M615" s="13" t="s">
        <v>5345</v>
      </c>
      <c r="N615" s="22" t="s">
        <v>3455</v>
      </c>
      <c r="O615" s="22" t="s">
        <v>5449</v>
      </c>
      <c r="P615" s="23" t="s">
        <v>5450</v>
      </c>
      <c r="Q615" s="22"/>
      <c r="R615" s="23">
        <v>91001</v>
      </c>
      <c r="S615" s="23" t="s">
        <v>523</v>
      </c>
      <c r="T615" s="24">
        <v>38287</v>
      </c>
      <c r="U615" s="22">
        <v>7147</v>
      </c>
      <c r="V615" s="12"/>
      <c r="W615" s="13"/>
      <c r="X615" s="12"/>
      <c r="Y615" s="12"/>
      <c r="Z615" s="12"/>
      <c r="AA615" s="11"/>
      <c r="AB615" s="8"/>
      <c r="AC615" s="8"/>
      <c r="AD615" s="8"/>
      <c r="AE615" s="8"/>
      <c r="AF615" s="8"/>
      <c r="AG615" s="8"/>
    </row>
    <row r="616" spans="1:33" ht="12.75" hidden="1" customHeight="1" x14ac:dyDescent="0.2">
      <c r="A616" s="22">
        <v>7050</v>
      </c>
      <c r="B616" s="32" t="s">
        <v>3456</v>
      </c>
      <c r="C616" s="44">
        <v>691508005</v>
      </c>
      <c r="D616" s="11" t="s">
        <v>2469</v>
      </c>
      <c r="E616" s="11" t="s">
        <v>2484</v>
      </c>
      <c r="F616" s="21" t="s">
        <v>26</v>
      </c>
      <c r="G616" s="21" t="s">
        <v>2485</v>
      </c>
      <c r="H616" s="21" t="s">
        <v>28</v>
      </c>
      <c r="I616" s="11"/>
      <c r="J616" s="11"/>
      <c r="K616" s="11" t="s">
        <v>3457</v>
      </c>
      <c r="L616" s="11" t="s">
        <v>3458</v>
      </c>
      <c r="M616" s="13" t="s">
        <v>309</v>
      </c>
      <c r="N616" s="22" t="s">
        <v>3459</v>
      </c>
      <c r="O616" s="22" t="s">
        <v>5675</v>
      </c>
      <c r="P616" s="23" t="s">
        <v>5676</v>
      </c>
      <c r="Q616" s="22"/>
      <c r="R616" s="23">
        <v>91001</v>
      </c>
      <c r="S616" s="23" t="s">
        <v>2488</v>
      </c>
      <c r="T616" s="24">
        <v>37970</v>
      </c>
      <c r="U616" s="22">
        <v>7050</v>
      </c>
      <c r="V616" s="12"/>
      <c r="W616" s="13"/>
      <c r="X616" s="12"/>
      <c r="Y616" s="12"/>
      <c r="Z616" s="12"/>
      <c r="AA616" s="11"/>
      <c r="AB616" s="8"/>
      <c r="AC616" s="8"/>
      <c r="AD616" s="8"/>
      <c r="AE616" s="8"/>
      <c r="AF616" s="8"/>
      <c r="AG616" s="8"/>
    </row>
    <row r="617" spans="1:33" ht="12.75" hidden="1" customHeight="1" x14ac:dyDescent="0.2">
      <c r="A617" s="22">
        <v>7280</v>
      </c>
      <c r="B617" s="32" t="s">
        <v>3460</v>
      </c>
      <c r="C617" s="44">
        <v>690205009</v>
      </c>
      <c r="D617" s="11" t="s">
        <v>2469</v>
      </c>
      <c r="E617" s="11" t="s">
        <v>2484</v>
      </c>
      <c r="F617" s="21" t="s">
        <v>26</v>
      </c>
      <c r="G617" s="21" t="s">
        <v>2485</v>
      </c>
      <c r="H617" s="21" t="s">
        <v>28</v>
      </c>
      <c r="I617" s="11"/>
      <c r="J617" s="11"/>
      <c r="K617" s="11" t="s">
        <v>3461</v>
      </c>
      <c r="L617" s="11" t="s">
        <v>3462</v>
      </c>
      <c r="M617" s="13" t="s">
        <v>780</v>
      </c>
      <c r="N617" s="22" t="s">
        <v>3463</v>
      </c>
      <c r="O617" s="13" t="s">
        <v>5466</v>
      </c>
      <c r="P617" s="23" t="s">
        <v>5467</v>
      </c>
      <c r="Q617" s="22"/>
      <c r="R617" s="23">
        <v>91001</v>
      </c>
      <c r="S617" s="23" t="s">
        <v>2488</v>
      </c>
      <c r="T617" s="24">
        <v>38737</v>
      </c>
      <c r="U617" s="22">
        <v>7280</v>
      </c>
      <c r="V617" s="12"/>
      <c r="W617" s="13"/>
      <c r="X617" s="12"/>
      <c r="Y617" s="12"/>
      <c r="Z617" s="12"/>
      <c r="AA617" s="11"/>
      <c r="AB617" s="8"/>
      <c r="AC617" s="8"/>
      <c r="AD617" s="8"/>
      <c r="AE617" s="8"/>
      <c r="AF617" s="8"/>
      <c r="AG617" s="8"/>
    </row>
    <row r="618" spans="1:33" ht="12.75" hidden="1" customHeight="1" x14ac:dyDescent="0.2">
      <c r="A618" s="22">
        <v>7057</v>
      </c>
      <c r="B618" s="32" t="s">
        <v>3464</v>
      </c>
      <c r="C618" s="44">
        <v>691907007</v>
      </c>
      <c r="D618" s="11" t="s">
        <v>2469</v>
      </c>
      <c r="E618" s="11" t="s">
        <v>2484</v>
      </c>
      <c r="F618" s="21" t="s">
        <v>26</v>
      </c>
      <c r="G618" s="21" t="s">
        <v>2485</v>
      </c>
      <c r="H618" s="21" t="s">
        <v>28</v>
      </c>
      <c r="I618" s="11"/>
      <c r="J618" s="11"/>
      <c r="K618" s="11" t="s">
        <v>8543</v>
      </c>
      <c r="L618" s="11" t="s">
        <v>3465</v>
      </c>
      <c r="M618" s="13" t="s">
        <v>48</v>
      </c>
      <c r="N618" s="22" t="s">
        <v>3466</v>
      </c>
      <c r="O618" s="22" t="s">
        <v>8544</v>
      </c>
      <c r="P618" s="40" t="s">
        <v>8545</v>
      </c>
      <c r="Q618" s="22"/>
      <c r="R618" s="23">
        <v>91001</v>
      </c>
      <c r="S618" s="23" t="s">
        <v>2488</v>
      </c>
      <c r="T618" s="24">
        <v>37970</v>
      </c>
      <c r="U618" s="22">
        <v>7057</v>
      </c>
      <c r="V618" s="36"/>
      <c r="W618" s="37"/>
      <c r="X618" s="36"/>
      <c r="Y618" s="36"/>
      <c r="Z618" s="36"/>
      <c r="AA618" s="27"/>
      <c r="AB618" s="8"/>
      <c r="AC618" s="8"/>
      <c r="AD618" s="8"/>
      <c r="AE618" s="8"/>
      <c r="AF618" s="8"/>
      <c r="AG618" s="8"/>
    </row>
    <row r="619" spans="1:33" ht="12.75" hidden="1" customHeight="1" x14ac:dyDescent="0.2">
      <c r="A619" s="22">
        <v>7258</v>
      </c>
      <c r="B619" s="32" t="s">
        <v>3467</v>
      </c>
      <c r="C619" s="44">
        <v>691003000</v>
      </c>
      <c r="D619" s="11" t="s">
        <v>2469</v>
      </c>
      <c r="E619" s="11" t="s">
        <v>2495</v>
      </c>
      <c r="F619" s="21" t="s">
        <v>1476</v>
      </c>
      <c r="G619" s="21" t="s">
        <v>2496</v>
      </c>
      <c r="H619" s="21" t="s">
        <v>28</v>
      </c>
      <c r="I619" s="11"/>
      <c r="J619" s="11"/>
      <c r="K619" s="11" t="s">
        <v>3468</v>
      </c>
      <c r="L619" s="11" t="s">
        <v>3469</v>
      </c>
      <c r="M619" s="13" t="s">
        <v>5345</v>
      </c>
      <c r="N619" s="22" t="s">
        <v>3470</v>
      </c>
      <c r="O619" s="22"/>
      <c r="P619" s="23"/>
      <c r="Q619" s="22"/>
      <c r="R619" s="23">
        <v>91001</v>
      </c>
      <c r="S619" s="23" t="s">
        <v>3471</v>
      </c>
      <c r="T619" s="24">
        <v>38729</v>
      </c>
      <c r="U619" s="22">
        <v>7258</v>
      </c>
      <c r="V619" s="12"/>
      <c r="W619" s="13"/>
      <c r="X619" s="12"/>
      <c r="Y619" s="12"/>
      <c r="Z619" s="12"/>
      <c r="AA619" s="11"/>
      <c r="AB619" s="8"/>
      <c r="AC619" s="8"/>
      <c r="AD619" s="8"/>
      <c r="AE619" s="8"/>
      <c r="AF619" s="8"/>
      <c r="AG619" s="8"/>
    </row>
    <row r="620" spans="1:33" ht="12.75" hidden="1" customHeight="1" x14ac:dyDescent="0.2">
      <c r="A620" s="22">
        <v>7296</v>
      </c>
      <c r="B620" s="32" t="s">
        <v>3472</v>
      </c>
      <c r="C620" s="44">
        <v>692521005</v>
      </c>
      <c r="D620" s="11" t="s">
        <v>2469</v>
      </c>
      <c r="E620" s="11" t="s">
        <v>546</v>
      </c>
      <c r="F620" s="21" t="s">
        <v>26</v>
      </c>
      <c r="G620" s="21" t="s">
        <v>547</v>
      </c>
      <c r="H620" s="21" t="s">
        <v>28</v>
      </c>
      <c r="I620" s="11"/>
      <c r="J620" s="11"/>
      <c r="K620" s="11" t="s">
        <v>8546</v>
      </c>
      <c r="L620" s="11" t="s">
        <v>3473</v>
      </c>
      <c r="M620" s="13" t="s">
        <v>48</v>
      </c>
      <c r="N620" s="22" t="s">
        <v>8547</v>
      </c>
      <c r="O620" s="22" t="s">
        <v>8548</v>
      </c>
      <c r="P620" s="23" t="s">
        <v>8549</v>
      </c>
      <c r="Q620" s="22"/>
      <c r="R620" s="23">
        <v>91001</v>
      </c>
      <c r="S620" s="23" t="s">
        <v>523</v>
      </c>
      <c r="T620" s="24">
        <v>38755</v>
      </c>
      <c r="U620" s="22">
        <v>7296</v>
      </c>
      <c r="V620" s="36"/>
      <c r="W620" s="37"/>
      <c r="X620" s="36"/>
      <c r="Y620" s="36"/>
      <c r="Z620" s="36"/>
      <c r="AA620" s="27"/>
      <c r="AB620" s="8"/>
      <c r="AC620" s="8"/>
      <c r="AD620" s="8"/>
      <c r="AE620" s="8"/>
      <c r="AF620" s="8"/>
      <c r="AG620" s="8"/>
    </row>
    <row r="621" spans="1:33" ht="12.75" hidden="1" customHeight="1" x14ac:dyDescent="0.2">
      <c r="A621" s="22">
        <v>7548</v>
      </c>
      <c r="B621" s="32" t="s">
        <v>3474</v>
      </c>
      <c r="C621" s="44">
        <v>690304007</v>
      </c>
      <c r="D621" s="11" t="s">
        <v>2469</v>
      </c>
      <c r="E621" s="11" t="s">
        <v>546</v>
      </c>
      <c r="F621" s="21" t="s">
        <v>546</v>
      </c>
      <c r="G621" s="21" t="s">
        <v>547</v>
      </c>
      <c r="H621" s="21" t="s">
        <v>28</v>
      </c>
      <c r="I621" s="11"/>
      <c r="J621" s="11"/>
      <c r="K621" s="11" t="s">
        <v>5673</v>
      </c>
      <c r="L621" s="11" t="s">
        <v>3476</v>
      </c>
      <c r="M621" s="13" t="s">
        <v>5341</v>
      </c>
      <c r="N621" s="22" t="s">
        <v>1686</v>
      </c>
      <c r="O621" s="22" t="s">
        <v>5674</v>
      </c>
      <c r="P621" s="23" t="s">
        <v>3475</v>
      </c>
      <c r="Q621" s="22"/>
      <c r="R621" s="23">
        <v>91001</v>
      </c>
      <c r="S621" s="23" t="s">
        <v>523</v>
      </c>
      <c r="T621" s="24">
        <v>42059</v>
      </c>
      <c r="U621" s="22">
        <v>7548</v>
      </c>
      <c r="V621" s="12"/>
      <c r="W621" s="13"/>
      <c r="X621" s="12"/>
      <c r="Y621" s="12"/>
      <c r="Z621" s="12"/>
      <c r="AA621" s="11"/>
      <c r="AB621" s="8"/>
      <c r="AC621" s="8"/>
      <c r="AD621" s="8"/>
      <c r="AE621" s="8"/>
      <c r="AF621" s="8"/>
      <c r="AG621" s="8"/>
    </row>
    <row r="622" spans="1:33" ht="12.75" hidden="1" customHeight="1" x14ac:dyDescent="0.2">
      <c r="A622" s="22">
        <v>7543</v>
      </c>
      <c r="B622" s="32" t="s">
        <v>3477</v>
      </c>
      <c r="C622" s="44">
        <v>690716003</v>
      </c>
      <c r="D622" s="11" t="s">
        <v>2469</v>
      </c>
      <c r="E622" s="11" t="s">
        <v>546</v>
      </c>
      <c r="F622" s="21" t="s">
        <v>26</v>
      </c>
      <c r="G622" s="21" t="s">
        <v>547</v>
      </c>
      <c r="H622" s="21" t="s">
        <v>28</v>
      </c>
      <c r="I622" s="11"/>
      <c r="J622" s="11"/>
      <c r="K622" s="11" t="s">
        <v>8550</v>
      </c>
      <c r="L622" s="11" t="s">
        <v>3478</v>
      </c>
      <c r="M622" s="13" t="s">
        <v>47</v>
      </c>
      <c r="N622" s="22" t="s">
        <v>3479</v>
      </c>
      <c r="O622" s="22" t="s">
        <v>8551</v>
      </c>
      <c r="P622" s="40" t="s">
        <v>8552</v>
      </c>
      <c r="Q622" s="22"/>
      <c r="R622" s="23">
        <v>91001</v>
      </c>
      <c r="S622" s="23" t="s">
        <v>523</v>
      </c>
      <c r="T622" s="24">
        <v>42058</v>
      </c>
      <c r="U622" s="22">
        <v>7543</v>
      </c>
      <c r="V622" s="36"/>
      <c r="W622" s="37"/>
      <c r="X622" s="36"/>
      <c r="Y622" s="36"/>
      <c r="Z622" s="36"/>
      <c r="AA622" s="27"/>
      <c r="AB622" s="8"/>
      <c r="AC622" s="8"/>
      <c r="AD622" s="8"/>
      <c r="AE622" s="8"/>
      <c r="AF622" s="8"/>
      <c r="AG622" s="8"/>
    </row>
    <row r="623" spans="1:33" ht="12.75" hidden="1" customHeight="1" x14ac:dyDescent="0.2">
      <c r="A623" s="22">
        <v>7303</v>
      </c>
      <c r="B623" s="32" t="s">
        <v>8553</v>
      </c>
      <c r="C623" s="44">
        <v>691607003</v>
      </c>
      <c r="D623" s="11" t="s">
        <v>2469</v>
      </c>
      <c r="E623" s="11" t="s">
        <v>546</v>
      </c>
      <c r="F623" s="21" t="s">
        <v>26</v>
      </c>
      <c r="G623" s="21" t="s">
        <v>547</v>
      </c>
      <c r="H623" s="21" t="s">
        <v>28</v>
      </c>
      <c r="I623" s="11"/>
      <c r="J623" s="11"/>
      <c r="K623" s="11" t="s">
        <v>8554</v>
      </c>
      <c r="L623" s="11" t="s">
        <v>3481</v>
      </c>
      <c r="M623" s="13" t="s">
        <v>309</v>
      </c>
      <c r="N623" s="22" t="s">
        <v>3483</v>
      </c>
      <c r="O623" s="22" t="s">
        <v>3482</v>
      </c>
      <c r="P623" s="23" t="s">
        <v>3480</v>
      </c>
      <c r="Q623" s="22"/>
      <c r="R623" s="23">
        <v>91001</v>
      </c>
      <c r="S623" s="11" t="s">
        <v>2500</v>
      </c>
      <c r="T623" s="24">
        <v>38765</v>
      </c>
      <c r="U623" s="22">
        <v>7303</v>
      </c>
      <c r="V623" s="36"/>
      <c r="W623" s="37"/>
      <c r="X623" s="36"/>
      <c r="Y623" s="36"/>
      <c r="Z623" s="36"/>
      <c r="AA623" s="27"/>
      <c r="AB623" s="8"/>
      <c r="AC623" s="8"/>
      <c r="AD623" s="8"/>
      <c r="AE623" s="8"/>
      <c r="AF623" s="8"/>
      <c r="AG623" s="8"/>
    </row>
    <row r="624" spans="1:33" ht="12.75" hidden="1" customHeight="1" x14ac:dyDescent="0.2">
      <c r="A624" s="22">
        <v>7560</v>
      </c>
      <c r="B624" s="32" t="s">
        <v>3484</v>
      </c>
      <c r="C624" s="44">
        <v>690201003</v>
      </c>
      <c r="D624" s="11" t="s">
        <v>2469</v>
      </c>
      <c r="E624" s="11" t="s">
        <v>546</v>
      </c>
      <c r="F624" s="21" t="s">
        <v>26</v>
      </c>
      <c r="G624" s="21" t="s">
        <v>547</v>
      </c>
      <c r="H624" s="21" t="s">
        <v>28</v>
      </c>
      <c r="I624" s="11"/>
      <c r="J624" s="11"/>
      <c r="K624" s="11" t="s">
        <v>8555</v>
      </c>
      <c r="L624" s="11" t="s">
        <v>3485</v>
      </c>
      <c r="M624" s="13" t="s">
        <v>5341</v>
      </c>
      <c r="N624" s="22" t="s">
        <v>3487</v>
      </c>
      <c r="O624" s="22" t="s">
        <v>3486</v>
      </c>
      <c r="P624" s="23" t="s">
        <v>8556</v>
      </c>
      <c r="Q624" s="22"/>
      <c r="R624" s="23">
        <v>91001</v>
      </c>
      <c r="S624" s="23" t="s">
        <v>523</v>
      </c>
      <c r="T624" s="24">
        <v>42087</v>
      </c>
      <c r="U624" s="22">
        <v>7560</v>
      </c>
      <c r="V624" s="36"/>
      <c r="W624" s="37"/>
      <c r="X624" s="36"/>
      <c r="Y624" s="36"/>
      <c r="Z624" s="36"/>
      <c r="AA624" s="27"/>
      <c r="AB624" s="8"/>
      <c r="AC624" s="8"/>
      <c r="AD624" s="8"/>
      <c r="AE624" s="8"/>
      <c r="AF624" s="8"/>
      <c r="AG624" s="8"/>
    </row>
    <row r="625" spans="1:33" ht="12.75" hidden="1" customHeight="1" x14ac:dyDescent="0.2">
      <c r="A625" s="22">
        <v>7274</v>
      </c>
      <c r="B625" s="32" t="s">
        <v>8557</v>
      </c>
      <c r="C625" s="44">
        <v>691914003</v>
      </c>
      <c r="D625" s="11" t="s">
        <v>2469</v>
      </c>
      <c r="E625" s="11" t="s">
        <v>2484</v>
      </c>
      <c r="F625" s="21" t="s">
        <v>26</v>
      </c>
      <c r="G625" s="21" t="s">
        <v>2485</v>
      </c>
      <c r="H625" s="21" t="s">
        <v>28</v>
      </c>
      <c r="I625" s="11"/>
      <c r="J625" s="11"/>
      <c r="K625" s="11" t="s">
        <v>3488</v>
      </c>
      <c r="L625" s="11" t="s">
        <v>3489</v>
      </c>
      <c r="M625" s="13" t="s">
        <v>48</v>
      </c>
      <c r="N625" s="22" t="s">
        <v>3491</v>
      </c>
      <c r="O625" s="22" t="s">
        <v>3490</v>
      </c>
      <c r="P625" s="23"/>
      <c r="Q625" s="22"/>
      <c r="R625" s="23">
        <v>91001</v>
      </c>
      <c r="S625" s="23" t="s">
        <v>3492</v>
      </c>
      <c r="T625" s="24">
        <v>38736</v>
      </c>
      <c r="U625" s="22">
        <v>7274</v>
      </c>
      <c r="V625" s="12"/>
      <c r="W625" s="13"/>
      <c r="X625" s="12"/>
      <c r="Y625" s="12"/>
      <c r="Z625" s="12"/>
      <c r="AA625" s="11"/>
      <c r="AB625" s="8"/>
      <c r="AC625" s="8"/>
      <c r="AD625" s="8"/>
      <c r="AE625" s="8"/>
      <c r="AF625" s="8"/>
      <c r="AG625" s="8"/>
    </row>
    <row r="626" spans="1:33" ht="12.75" hidden="1" customHeight="1" x14ac:dyDescent="0.2">
      <c r="A626" s="22">
        <v>7186</v>
      </c>
      <c r="B626" s="32" t="s">
        <v>8558</v>
      </c>
      <c r="C626" s="44">
        <v>691501000</v>
      </c>
      <c r="D626" s="11" t="s">
        <v>2469</v>
      </c>
      <c r="E626" s="11" t="s">
        <v>546</v>
      </c>
      <c r="F626" s="21" t="s">
        <v>26</v>
      </c>
      <c r="G626" s="21" t="s">
        <v>2576</v>
      </c>
      <c r="H626" s="21" t="s">
        <v>28</v>
      </c>
      <c r="I626" s="11"/>
      <c r="J626" s="11"/>
      <c r="K626" s="11" t="s">
        <v>8559</v>
      </c>
      <c r="L626" s="11" t="s">
        <v>5452</v>
      </c>
      <c r="M626" s="13" t="s">
        <v>309</v>
      </c>
      <c r="N626" s="22" t="s">
        <v>4182</v>
      </c>
      <c r="O626" s="22" t="s">
        <v>5283</v>
      </c>
      <c r="P626" s="23" t="s">
        <v>5453</v>
      </c>
      <c r="Q626" s="22"/>
      <c r="R626" s="23">
        <v>91001</v>
      </c>
      <c r="S626" s="23" t="s">
        <v>5284</v>
      </c>
      <c r="T626" s="24">
        <v>38572</v>
      </c>
      <c r="U626" s="22">
        <v>7186</v>
      </c>
      <c r="V626" s="36"/>
      <c r="W626" s="37"/>
      <c r="X626" s="36"/>
      <c r="Y626" s="36"/>
      <c r="Z626" s="36"/>
      <c r="AA626" s="27"/>
      <c r="AB626" s="8"/>
      <c r="AC626" s="8"/>
      <c r="AD626" s="8"/>
      <c r="AE626" s="8"/>
      <c r="AF626" s="8"/>
      <c r="AG626" s="8"/>
    </row>
    <row r="627" spans="1:33" ht="12.75" hidden="1" customHeight="1" x14ac:dyDescent="0.2">
      <c r="A627" s="22">
        <v>7278</v>
      </c>
      <c r="B627" s="32" t="s">
        <v>3493</v>
      </c>
      <c r="C627" s="44">
        <v>692506006</v>
      </c>
      <c r="D627" s="11" t="s">
        <v>2469</v>
      </c>
      <c r="E627" s="11" t="s">
        <v>2484</v>
      </c>
      <c r="F627" s="21" t="s">
        <v>26</v>
      </c>
      <c r="G627" s="21" t="s">
        <v>2485</v>
      </c>
      <c r="H627" s="21" t="s">
        <v>28</v>
      </c>
      <c r="I627" s="11"/>
      <c r="J627" s="11"/>
      <c r="K627" s="11" t="s">
        <v>3494</v>
      </c>
      <c r="L627" s="11" t="s">
        <v>5377</v>
      </c>
      <c r="M627" s="13" t="s">
        <v>5342</v>
      </c>
      <c r="N627" s="22" t="s">
        <v>3496</v>
      </c>
      <c r="O627" s="22" t="s">
        <v>3495</v>
      </c>
      <c r="P627" s="23"/>
      <c r="Q627" s="22"/>
      <c r="R627" s="23">
        <v>91001</v>
      </c>
      <c r="S627" s="23" t="s">
        <v>2488</v>
      </c>
      <c r="T627" s="24">
        <v>38736</v>
      </c>
      <c r="U627" s="22">
        <v>7278</v>
      </c>
      <c r="V627" s="12"/>
      <c r="W627" s="13"/>
      <c r="X627" s="12"/>
      <c r="Y627" s="12"/>
      <c r="Z627" s="12"/>
      <c r="AA627" s="11"/>
      <c r="AB627" s="8"/>
      <c r="AC627" s="8"/>
      <c r="AD627" s="8"/>
      <c r="AE627" s="8"/>
      <c r="AF627" s="8"/>
      <c r="AG627" s="8"/>
    </row>
    <row r="628" spans="1:33" ht="12.75" hidden="1" customHeight="1" x14ac:dyDescent="0.2">
      <c r="A628" s="22">
        <v>7105</v>
      </c>
      <c r="B628" s="32" t="s">
        <v>8560</v>
      </c>
      <c r="C628" s="44">
        <v>691807002</v>
      </c>
      <c r="D628" s="11" t="s">
        <v>2469</v>
      </c>
      <c r="E628" s="11" t="s">
        <v>2484</v>
      </c>
      <c r="F628" s="21" t="s">
        <v>26</v>
      </c>
      <c r="G628" s="21" t="s">
        <v>2485</v>
      </c>
      <c r="H628" s="21" t="s">
        <v>28</v>
      </c>
      <c r="I628" s="11"/>
      <c r="J628" s="11"/>
      <c r="K628" s="11" t="s">
        <v>3497</v>
      </c>
      <c r="L628" s="11" t="s">
        <v>3498</v>
      </c>
      <c r="M628" s="13" t="s">
        <v>48</v>
      </c>
      <c r="N628" s="22" t="s">
        <v>3499</v>
      </c>
      <c r="O628" s="23" t="s">
        <v>8561</v>
      </c>
      <c r="P628" s="14" t="s">
        <v>5456</v>
      </c>
      <c r="Q628" s="22"/>
      <c r="R628" s="23" t="s">
        <v>2713</v>
      </c>
      <c r="S628" s="23" t="s">
        <v>2488</v>
      </c>
      <c r="T628" s="24">
        <v>37970</v>
      </c>
      <c r="U628" s="22">
        <v>7105</v>
      </c>
      <c r="V628" s="36"/>
      <c r="W628" s="37"/>
      <c r="X628" s="36"/>
      <c r="Y628" s="36"/>
      <c r="Z628" s="36"/>
      <c r="AA628" s="27"/>
      <c r="AB628" s="8"/>
      <c r="AC628" s="8"/>
      <c r="AD628" s="8"/>
      <c r="AE628" s="8"/>
      <c r="AF628" s="8"/>
      <c r="AG628" s="8"/>
    </row>
    <row r="629" spans="1:33" ht="12.75" hidden="1" customHeight="1" x14ac:dyDescent="0.2">
      <c r="A629" s="22">
        <v>7734</v>
      </c>
      <c r="B629" s="32" t="s">
        <v>8562</v>
      </c>
      <c r="C629" s="44">
        <v>691418006</v>
      </c>
      <c r="D629" s="11"/>
      <c r="E629" s="11" t="s">
        <v>2484</v>
      </c>
      <c r="F629" s="21" t="s">
        <v>26</v>
      </c>
      <c r="G629" s="21" t="s">
        <v>2485</v>
      </c>
      <c r="H629" s="21" t="s">
        <v>28</v>
      </c>
      <c r="I629" s="11"/>
      <c r="J629" s="11"/>
      <c r="K629" s="11" t="s">
        <v>8563</v>
      </c>
      <c r="L629" s="11" t="s">
        <v>8564</v>
      </c>
      <c r="M629" s="13" t="s">
        <v>309</v>
      </c>
      <c r="N629" s="22" t="s">
        <v>8565</v>
      </c>
      <c r="O629" s="23">
        <v>432216400</v>
      </c>
      <c r="P629" s="149" t="s">
        <v>8566</v>
      </c>
      <c r="Q629" s="22"/>
      <c r="R629" s="23" t="s">
        <v>2713</v>
      </c>
      <c r="S629" s="23" t="s">
        <v>2488</v>
      </c>
      <c r="T629" s="24">
        <v>44397</v>
      </c>
      <c r="U629" s="22">
        <v>7734</v>
      </c>
      <c r="V629" s="142"/>
      <c r="W629" s="143"/>
      <c r="X629" s="142"/>
      <c r="Y629" s="142"/>
      <c r="Z629" s="142"/>
      <c r="AA629" s="144"/>
      <c r="AB629" s="8"/>
      <c r="AC629" s="8"/>
      <c r="AD629" s="8"/>
      <c r="AE629" s="8"/>
      <c r="AF629" s="8"/>
      <c r="AG629" s="8"/>
    </row>
    <row r="630" spans="1:33" ht="12.75" hidden="1" customHeight="1" x14ac:dyDescent="0.2">
      <c r="A630" s="22">
        <v>7092</v>
      </c>
      <c r="B630" s="32" t="s">
        <v>3500</v>
      </c>
      <c r="C630" s="44">
        <v>692001001</v>
      </c>
      <c r="D630" s="11" t="s">
        <v>2469</v>
      </c>
      <c r="E630" s="11" t="s">
        <v>2484</v>
      </c>
      <c r="F630" s="21" t="s">
        <v>26</v>
      </c>
      <c r="G630" s="21" t="s">
        <v>2485</v>
      </c>
      <c r="H630" s="21" t="s">
        <v>28</v>
      </c>
      <c r="I630" s="11"/>
      <c r="J630" s="11"/>
      <c r="K630" s="11" t="s">
        <v>8567</v>
      </c>
      <c r="L630" s="11" t="s">
        <v>5963</v>
      </c>
      <c r="M630" s="13" t="s">
        <v>5346</v>
      </c>
      <c r="N630" s="22" t="s">
        <v>966</v>
      </c>
      <c r="O630" s="22"/>
      <c r="P630" s="23"/>
      <c r="Q630" s="22"/>
      <c r="R630" s="23">
        <v>91001</v>
      </c>
      <c r="S630" s="23" t="s">
        <v>2488</v>
      </c>
      <c r="T630" s="24">
        <v>37970</v>
      </c>
      <c r="U630" s="22">
        <v>7092</v>
      </c>
      <c r="V630" s="36"/>
      <c r="W630" s="37"/>
      <c r="X630" s="36"/>
      <c r="Y630" s="36"/>
      <c r="Z630" s="36"/>
      <c r="AA630" s="27"/>
      <c r="AB630" s="8"/>
      <c r="AC630" s="8"/>
      <c r="AD630" s="8"/>
      <c r="AE630" s="8"/>
      <c r="AF630" s="8"/>
      <c r="AG630" s="8"/>
    </row>
    <row r="631" spans="1:33" ht="12.75" hidden="1" customHeight="1" x14ac:dyDescent="0.2">
      <c r="A631" s="22">
        <v>7177</v>
      </c>
      <c r="B631" s="32" t="s">
        <v>3501</v>
      </c>
      <c r="C631" s="44">
        <v>690305003</v>
      </c>
      <c r="D631" s="11" t="s">
        <v>2469</v>
      </c>
      <c r="E631" s="11" t="s">
        <v>2484</v>
      </c>
      <c r="F631" s="21" t="s">
        <v>26</v>
      </c>
      <c r="G631" s="21" t="s">
        <v>2485</v>
      </c>
      <c r="H631" s="21" t="s">
        <v>28</v>
      </c>
      <c r="I631" s="11"/>
      <c r="J631" s="11"/>
      <c r="K631" s="11" t="s">
        <v>6808</v>
      </c>
      <c r="L631" s="11" t="s">
        <v>3502</v>
      </c>
      <c r="M631" s="13" t="s">
        <v>5341</v>
      </c>
      <c r="N631" s="22" t="s">
        <v>58</v>
      </c>
      <c r="O631" s="22" t="s">
        <v>3503</v>
      </c>
      <c r="P631" s="40" t="s">
        <v>6809</v>
      </c>
      <c r="Q631" s="22"/>
      <c r="R631" s="11">
        <v>911001</v>
      </c>
      <c r="S631" s="23" t="s">
        <v>2538</v>
      </c>
      <c r="T631" s="24">
        <v>38532</v>
      </c>
      <c r="U631" s="22">
        <v>7177</v>
      </c>
      <c r="V631" s="12"/>
      <c r="W631" s="13"/>
      <c r="X631" s="12"/>
      <c r="Y631" s="12"/>
      <c r="Z631" s="12"/>
      <c r="AA631" s="11"/>
      <c r="AB631" s="8"/>
      <c r="AC631" s="8"/>
      <c r="AD631" s="8"/>
      <c r="AE631" s="8"/>
      <c r="AF631" s="8"/>
      <c r="AG631" s="8"/>
    </row>
    <row r="632" spans="1:33" ht="12.75" hidden="1" customHeight="1" x14ac:dyDescent="0.2">
      <c r="A632" s="22">
        <v>7049</v>
      </c>
      <c r="B632" s="32" t="s">
        <v>8568</v>
      </c>
      <c r="C632" s="44">
        <v>690609002</v>
      </c>
      <c r="D632" s="11" t="s">
        <v>2469</v>
      </c>
      <c r="E632" s="11" t="s">
        <v>3504</v>
      </c>
      <c r="F632" s="21" t="s">
        <v>26</v>
      </c>
      <c r="G632" s="21" t="s">
        <v>2485</v>
      </c>
      <c r="H632" s="21" t="s">
        <v>28</v>
      </c>
      <c r="I632" s="11"/>
      <c r="J632" s="11"/>
      <c r="K632" s="11" t="s">
        <v>3505</v>
      </c>
      <c r="L632" s="11" t="s">
        <v>3506</v>
      </c>
      <c r="M632" s="13" t="s">
        <v>544</v>
      </c>
      <c r="N632" s="22" t="s">
        <v>187</v>
      </c>
      <c r="O632" s="22"/>
      <c r="P632" s="23"/>
      <c r="Q632" s="22"/>
      <c r="R632" s="23">
        <v>91001</v>
      </c>
      <c r="S632" s="23" t="s">
        <v>2488</v>
      </c>
      <c r="T632" s="24">
        <v>37970</v>
      </c>
      <c r="U632" s="22">
        <v>7049</v>
      </c>
      <c r="V632" s="12"/>
      <c r="W632" s="13"/>
      <c r="X632" s="12"/>
      <c r="Y632" s="12"/>
      <c r="Z632" s="12"/>
      <c r="AA632" s="11"/>
      <c r="AB632" s="8"/>
      <c r="AC632" s="8"/>
      <c r="AD632" s="8"/>
      <c r="AE632" s="8"/>
      <c r="AF632" s="8"/>
      <c r="AG632" s="8"/>
    </row>
    <row r="633" spans="1:33" ht="12.75" hidden="1" customHeight="1" x14ac:dyDescent="0.2">
      <c r="A633" s="22">
        <v>7591</v>
      </c>
      <c r="B633" s="32" t="s">
        <v>8569</v>
      </c>
      <c r="C633" s="44">
        <v>691007006</v>
      </c>
      <c r="D633" s="11" t="s">
        <v>2469</v>
      </c>
      <c r="E633" s="11" t="s">
        <v>546</v>
      </c>
      <c r="F633" s="21" t="s">
        <v>26</v>
      </c>
      <c r="G633" s="21" t="s">
        <v>547</v>
      </c>
      <c r="H633" s="21" t="s">
        <v>28</v>
      </c>
      <c r="I633" s="11"/>
      <c r="J633" s="11"/>
      <c r="K633" s="11" t="s">
        <v>6029</v>
      </c>
      <c r="L633" s="11" t="s">
        <v>3508</v>
      </c>
      <c r="M633" s="13" t="s">
        <v>5345</v>
      </c>
      <c r="N633" s="22" t="s">
        <v>3510</v>
      </c>
      <c r="O633" s="22" t="s">
        <v>3509</v>
      </c>
      <c r="P633" s="23" t="s">
        <v>3507</v>
      </c>
      <c r="Q633" s="22"/>
      <c r="R633" s="23">
        <v>91001</v>
      </c>
      <c r="S633" s="23" t="s">
        <v>523</v>
      </c>
      <c r="T633" s="24">
        <v>42383</v>
      </c>
      <c r="U633" s="22">
        <v>7591</v>
      </c>
      <c r="V633" s="12"/>
      <c r="W633" s="13"/>
      <c r="X633" s="12"/>
      <c r="Y633" s="12"/>
      <c r="Z633" s="12"/>
      <c r="AA633" s="11"/>
      <c r="AB633" s="8"/>
      <c r="AC633" s="8"/>
      <c r="AD633" s="8"/>
      <c r="AE633" s="8"/>
      <c r="AF633" s="8"/>
      <c r="AG633" s="8"/>
    </row>
    <row r="634" spans="1:33" ht="12.75" hidden="1" customHeight="1" x14ac:dyDescent="0.2">
      <c r="A634" s="22">
        <v>7292</v>
      </c>
      <c r="B634" s="32" t="s">
        <v>8570</v>
      </c>
      <c r="C634" s="44">
        <v>690405008</v>
      </c>
      <c r="D634" s="11" t="s">
        <v>2469</v>
      </c>
      <c r="E634" s="11" t="s">
        <v>2495</v>
      </c>
      <c r="F634" s="21" t="s">
        <v>1476</v>
      </c>
      <c r="G634" s="21" t="s">
        <v>2496</v>
      </c>
      <c r="H634" s="21" t="s">
        <v>28</v>
      </c>
      <c r="I634" s="11"/>
      <c r="J634" s="11"/>
      <c r="K634" s="11" t="s">
        <v>3511</v>
      </c>
      <c r="L634" s="11" t="s">
        <v>3512</v>
      </c>
      <c r="M634" s="13" t="s">
        <v>5343</v>
      </c>
      <c r="N634" s="22" t="s">
        <v>3513</v>
      </c>
      <c r="O634" s="22" t="s">
        <v>8571</v>
      </c>
      <c r="P634" s="23" t="s">
        <v>6157</v>
      </c>
      <c r="Q634" s="22"/>
      <c r="R634" s="23">
        <v>91001</v>
      </c>
      <c r="S634" s="23" t="s">
        <v>2634</v>
      </c>
      <c r="T634" s="24">
        <v>38737</v>
      </c>
      <c r="U634" s="22">
        <v>7292</v>
      </c>
      <c r="V634" s="36"/>
      <c r="W634" s="37"/>
      <c r="X634" s="36"/>
      <c r="Y634" s="36"/>
      <c r="Z634" s="36"/>
      <c r="AA634" s="27"/>
      <c r="AB634" s="8"/>
      <c r="AC634" s="8"/>
      <c r="AD634" s="8"/>
      <c r="AE634" s="8"/>
      <c r="AF634" s="8"/>
      <c r="AG634" s="8"/>
    </row>
    <row r="635" spans="1:33" ht="12.75" hidden="1" customHeight="1" x14ac:dyDescent="0.2">
      <c r="A635" s="22">
        <v>7533</v>
      </c>
      <c r="B635" s="32" t="s">
        <v>3514</v>
      </c>
      <c r="C635" s="44">
        <v>691809005</v>
      </c>
      <c r="D635" s="11" t="s">
        <v>2469</v>
      </c>
      <c r="E635" s="11" t="s">
        <v>546</v>
      </c>
      <c r="F635" s="21" t="s">
        <v>26</v>
      </c>
      <c r="G635" s="21" t="s">
        <v>547</v>
      </c>
      <c r="H635" s="21" t="s">
        <v>28</v>
      </c>
      <c r="I635" s="11"/>
      <c r="J635" s="11"/>
      <c r="K635" s="11" t="s">
        <v>3515</v>
      </c>
      <c r="L635" s="11" t="s">
        <v>3517</v>
      </c>
      <c r="M635" s="13" t="s">
        <v>48</v>
      </c>
      <c r="N635" s="22" t="s">
        <v>3519</v>
      </c>
      <c r="O635" s="22" t="s">
        <v>3518</v>
      </c>
      <c r="P635" s="23" t="s">
        <v>3516</v>
      </c>
      <c r="Q635" s="22"/>
      <c r="R635" s="23">
        <v>91001</v>
      </c>
      <c r="S635" s="23" t="s">
        <v>2634</v>
      </c>
      <c r="T635" s="24">
        <v>42053</v>
      </c>
      <c r="U635" s="22">
        <v>7533</v>
      </c>
      <c r="V635" s="12"/>
      <c r="W635" s="13"/>
      <c r="X635" s="12"/>
      <c r="Y635" s="12"/>
      <c r="Z635" s="12"/>
      <c r="AA635" s="11"/>
      <c r="AB635" s="8"/>
      <c r="AC635" s="8"/>
      <c r="AD635" s="8"/>
      <c r="AE635" s="8"/>
      <c r="AF635" s="8"/>
      <c r="AG635" s="8"/>
    </row>
    <row r="636" spans="1:33" ht="12.75" hidden="1" customHeight="1" x14ac:dyDescent="0.2">
      <c r="A636" s="22">
        <v>7272</v>
      </c>
      <c r="B636" s="32" t="s">
        <v>3520</v>
      </c>
      <c r="C636" s="44">
        <v>691302008</v>
      </c>
      <c r="D636" s="11" t="s">
        <v>2469</v>
      </c>
      <c r="E636" s="11" t="s">
        <v>2484</v>
      </c>
      <c r="F636" s="21" t="s">
        <v>26</v>
      </c>
      <c r="G636" s="21" t="s">
        <v>2485</v>
      </c>
      <c r="H636" s="21" t="s">
        <v>28</v>
      </c>
      <c r="I636" s="11"/>
      <c r="J636" s="11"/>
      <c r="K636" s="11" t="s">
        <v>8572</v>
      </c>
      <c r="L636" s="11" t="s">
        <v>3521</v>
      </c>
      <c r="M636" s="13" t="s">
        <v>5345</v>
      </c>
      <c r="N636" s="22" t="s">
        <v>3523</v>
      </c>
      <c r="O636" s="22" t="s">
        <v>3522</v>
      </c>
      <c r="P636" s="23" t="s">
        <v>8573</v>
      </c>
      <c r="Q636" s="22"/>
      <c r="R636" s="23">
        <v>91001</v>
      </c>
      <c r="S636" s="23" t="s">
        <v>2488</v>
      </c>
      <c r="T636" s="24">
        <v>38736</v>
      </c>
      <c r="U636" s="22">
        <v>7272</v>
      </c>
      <c r="V636" s="36"/>
      <c r="W636" s="37"/>
      <c r="X636" s="36"/>
      <c r="Y636" s="36"/>
      <c r="Z636" s="36"/>
      <c r="AA636" s="27"/>
      <c r="AB636" s="8"/>
      <c r="AC636" s="8"/>
      <c r="AD636" s="8"/>
      <c r="AE636" s="8"/>
      <c r="AF636" s="8"/>
      <c r="AG636" s="8"/>
    </row>
    <row r="637" spans="1:33" ht="12.75" hidden="1" customHeight="1" x14ac:dyDescent="0.2">
      <c r="A637" s="22">
        <v>7269</v>
      </c>
      <c r="B637" s="32" t="s">
        <v>8574</v>
      </c>
      <c r="C637" s="44">
        <v>691908003</v>
      </c>
      <c r="D637" s="11" t="s">
        <v>2469</v>
      </c>
      <c r="E637" s="11" t="s">
        <v>2484</v>
      </c>
      <c r="F637" s="21" t="s">
        <v>26</v>
      </c>
      <c r="G637" s="21" t="s">
        <v>2485</v>
      </c>
      <c r="H637" s="21" t="s">
        <v>28</v>
      </c>
      <c r="I637" s="11"/>
      <c r="J637" s="11"/>
      <c r="K637" s="11" t="s">
        <v>8575</v>
      </c>
      <c r="L637" s="11" t="s">
        <v>3525</v>
      </c>
      <c r="M637" s="13" t="s">
        <v>48</v>
      </c>
      <c r="N637" s="22" t="s">
        <v>3527</v>
      </c>
      <c r="O637" s="22" t="s">
        <v>3526</v>
      </c>
      <c r="P637" s="23" t="s">
        <v>3524</v>
      </c>
      <c r="Q637" s="22"/>
      <c r="R637" s="23">
        <v>91001</v>
      </c>
      <c r="S637" s="23" t="s">
        <v>2488</v>
      </c>
      <c r="T637" s="24">
        <v>38736</v>
      </c>
      <c r="U637" s="22">
        <v>7269</v>
      </c>
      <c r="V637" s="36"/>
      <c r="W637" s="37"/>
      <c r="X637" s="36"/>
      <c r="Y637" s="36"/>
      <c r="Z637" s="36"/>
      <c r="AA637" s="27"/>
      <c r="AB637" s="8"/>
      <c r="AC637" s="8"/>
      <c r="AD637" s="8"/>
      <c r="AE637" s="8"/>
      <c r="AF637" s="8"/>
      <c r="AG637" s="8"/>
    </row>
    <row r="638" spans="1:33" ht="12.75" hidden="1" customHeight="1" x14ac:dyDescent="0.2">
      <c r="A638" s="22">
        <v>7291</v>
      </c>
      <c r="B638" s="32" t="s">
        <v>3528</v>
      </c>
      <c r="C638" s="44" t="s">
        <v>6459</v>
      </c>
      <c r="D638" s="11" t="s">
        <v>2469</v>
      </c>
      <c r="E638" s="11" t="s">
        <v>2495</v>
      </c>
      <c r="F638" s="21" t="s">
        <v>1476</v>
      </c>
      <c r="G638" s="21" t="s">
        <v>2496</v>
      </c>
      <c r="H638" s="21" t="s">
        <v>28</v>
      </c>
      <c r="I638" s="11"/>
      <c r="J638" s="11"/>
      <c r="K638" s="11" t="s">
        <v>3529</v>
      </c>
      <c r="L638" s="11" t="s">
        <v>3530</v>
      </c>
      <c r="M638" s="13" t="s">
        <v>48</v>
      </c>
      <c r="N638" s="22" t="s">
        <v>1469</v>
      </c>
      <c r="O638" s="22"/>
      <c r="P638" s="23"/>
      <c r="Q638" s="22"/>
      <c r="R638" s="23">
        <v>91001</v>
      </c>
      <c r="S638" s="23" t="s">
        <v>2634</v>
      </c>
      <c r="T638" s="24">
        <v>38737</v>
      </c>
      <c r="U638" s="22">
        <v>7291</v>
      </c>
      <c r="V638" s="12"/>
      <c r="W638" s="13"/>
      <c r="X638" s="12"/>
      <c r="Y638" s="12"/>
      <c r="Z638" s="12"/>
      <c r="AA638" s="11"/>
      <c r="AB638" s="8"/>
      <c r="AC638" s="8"/>
      <c r="AD638" s="8"/>
      <c r="AE638" s="8"/>
      <c r="AF638" s="8"/>
      <c r="AG638" s="8"/>
    </row>
    <row r="639" spans="1:33" ht="12.75" hidden="1" customHeight="1" x14ac:dyDescent="0.2">
      <c r="A639" s="22">
        <v>7313</v>
      </c>
      <c r="B639" s="32" t="s">
        <v>8576</v>
      </c>
      <c r="C639" s="44">
        <v>690610000</v>
      </c>
      <c r="D639" s="11" t="s">
        <v>2469</v>
      </c>
      <c r="E639" s="11" t="s">
        <v>3531</v>
      </c>
      <c r="F639" s="21" t="s">
        <v>26</v>
      </c>
      <c r="G639" s="21" t="s">
        <v>3532</v>
      </c>
      <c r="H639" s="21" t="s">
        <v>28</v>
      </c>
      <c r="I639" s="11"/>
      <c r="J639" s="11"/>
      <c r="K639" s="11" t="s">
        <v>3533</v>
      </c>
      <c r="L639" s="11" t="s">
        <v>3534</v>
      </c>
      <c r="M639" s="13" t="s">
        <v>544</v>
      </c>
      <c r="N639" s="22" t="s">
        <v>400</v>
      </c>
      <c r="O639" s="22" t="s">
        <v>5454</v>
      </c>
      <c r="P639" s="23" t="s">
        <v>5455</v>
      </c>
      <c r="Q639" s="22"/>
      <c r="R639" s="23">
        <v>91001</v>
      </c>
      <c r="S639" s="23" t="s">
        <v>2488</v>
      </c>
      <c r="T639" s="24">
        <v>38786</v>
      </c>
      <c r="U639" s="22">
        <v>7313</v>
      </c>
      <c r="V639" s="12"/>
      <c r="W639" s="13"/>
      <c r="X639" s="12"/>
      <c r="Y639" s="12"/>
      <c r="Z639" s="12"/>
      <c r="AA639" s="11"/>
      <c r="AB639" s="8"/>
      <c r="AC639" s="8"/>
      <c r="AD639" s="8"/>
      <c r="AE639" s="8"/>
      <c r="AF639" s="8"/>
      <c r="AG639" s="8"/>
    </row>
    <row r="640" spans="1:33" ht="12.75" hidden="1" customHeight="1" x14ac:dyDescent="0.2">
      <c r="A640" s="22">
        <v>7268</v>
      </c>
      <c r="B640" s="32" t="s">
        <v>3535</v>
      </c>
      <c r="C640" s="44">
        <v>691415007</v>
      </c>
      <c r="D640" s="11" t="s">
        <v>2469</v>
      </c>
      <c r="E640" s="11" t="s">
        <v>2484</v>
      </c>
      <c r="F640" s="21" t="s">
        <v>26</v>
      </c>
      <c r="G640" s="21" t="s">
        <v>2485</v>
      </c>
      <c r="H640" s="21" t="s">
        <v>28</v>
      </c>
      <c r="I640" s="11"/>
      <c r="J640" s="11"/>
      <c r="K640" s="11" t="s">
        <v>5442</v>
      </c>
      <c r="L640" s="11" t="s">
        <v>5378</v>
      </c>
      <c r="M640" s="13" t="s">
        <v>5342</v>
      </c>
      <c r="N640" s="22" t="s">
        <v>3536</v>
      </c>
      <c r="O640" s="22" t="s">
        <v>5443</v>
      </c>
      <c r="P640" s="59" t="s">
        <v>5444</v>
      </c>
      <c r="Q640" s="22"/>
      <c r="R640" s="23">
        <v>91001</v>
      </c>
      <c r="S640" s="23" t="s">
        <v>2500</v>
      </c>
      <c r="T640" s="24">
        <v>38736</v>
      </c>
      <c r="U640" s="22">
        <v>7268</v>
      </c>
      <c r="V640" s="36"/>
      <c r="W640" s="37"/>
      <c r="X640" s="36"/>
      <c r="Y640" s="36"/>
      <c r="Z640" s="36"/>
      <c r="AA640" s="27"/>
      <c r="AB640" s="8"/>
      <c r="AC640" s="8"/>
      <c r="AD640" s="8"/>
      <c r="AE640" s="8"/>
      <c r="AF640" s="8"/>
      <c r="AG640" s="8"/>
    </row>
    <row r="641" spans="1:33" ht="12.75" hidden="1" customHeight="1" x14ac:dyDescent="0.2">
      <c r="A641" s="22">
        <v>7460</v>
      </c>
      <c r="B641" s="32" t="s">
        <v>3537</v>
      </c>
      <c r="C641" s="44">
        <v>690504006</v>
      </c>
      <c r="D641" s="11" t="s">
        <v>2469</v>
      </c>
      <c r="E641" s="11" t="s">
        <v>2484</v>
      </c>
      <c r="F641" s="21" t="s">
        <v>26</v>
      </c>
      <c r="G641" s="21" t="s">
        <v>2485</v>
      </c>
      <c r="H641" s="21" t="s">
        <v>28</v>
      </c>
      <c r="I641" s="11"/>
      <c r="J641" s="11"/>
      <c r="K641" s="11" t="s">
        <v>3538</v>
      </c>
      <c r="L641" s="11" t="s">
        <v>3539</v>
      </c>
      <c r="M641" s="13" t="s">
        <v>544</v>
      </c>
      <c r="N641" s="22" t="s">
        <v>3541</v>
      </c>
      <c r="O641" s="22" t="s">
        <v>3540</v>
      </c>
      <c r="P641" s="23"/>
      <c r="Q641" s="22"/>
      <c r="R641" s="23">
        <v>91001</v>
      </c>
      <c r="S641" s="23" t="s">
        <v>2488</v>
      </c>
      <c r="T641" s="24">
        <v>40884</v>
      </c>
      <c r="U641" s="22">
        <v>7460</v>
      </c>
      <c r="V641" s="12"/>
      <c r="W641" s="13"/>
      <c r="X641" s="12"/>
      <c r="Y641" s="12"/>
      <c r="Z641" s="12"/>
      <c r="AA641" s="11"/>
      <c r="AB641" s="8"/>
      <c r="AC641" s="8"/>
      <c r="AD641" s="8"/>
      <c r="AE641" s="8"/>
      <c r="AF641" s="8"/>
      <c r="AG641" s="8"/>
    </row>
    <row r="642" spans="1:33" ht="12.75" hidden="1" customHeight="1" x14ac:dyDescent="0.2">
      <c r="A642" s="22">
        <v>7729</v>
      </c>
      <c r="B642" s="32" t="s">
        <v>8577</v>
      </c>
      <c r="C642" s="44">
        <v>605110207</v>
      </c>
      <c r="D642" s="11"/>
      <c r="E642" s="11" t="s">
        <v>7345</v>
      </c>
      <c r="F642" s="21" t="s">
        <v>1476</v>
      </c>
      <c r="G642" s="21" t="s">
        <v>7346</v>
      </c>
      <c r="H642" s="21" t="s">
        <v>28</v>
      </c>
      <c r="I642" s="11" t="s">
        <v>28</v>
      </c>
      <c r="J642" s="11" t="s">
        <v>28</v>
      </c>
      <c r="K642" s="11" t="s">
        <v>7347</v>
      </c>
      <c r="L642" s="11" t="s">
        <v>7348</v>
      </c>
      <c r="M642" s="13" t="s">
        <v>780</v>
      </c>
      <c r="N642" s="22" t="s">
        <v>1595</v>
      </c>
      <c r="O642" s="22" t="s">
        <v>7349</v>
      </c>
      <c r="P642" s="23" t="s">
        <v>7350</v>
      </c>
      <c r="Q642" s="22"/>
      <c r="R642" s="23">
        <v>91001</v>
      </c>
      <c r="S642" s="23" t="s">
        <v>535</v>
      </c>
      <c r="T642" s="24">
        <v>44294</v>
      </c>
      <c r="U642" s="22">
        <v>7729</v>
      </c>
      <c r="V642" s="12"/>
      <c r="W642" s="13"/>
      <c r="X642" s="12"/>
      <c r="Y642" s="12"/>
      <c r="Z642" s="12"/>
      <c r="AA642" s="11"/>
      <c r="AB642" s="8"/>
      <c r="AC642" s="8"/>
      <c r="AD642" s="8"/>
      <c r="AE642" s="8"/>
      <c r="AF642" s="8"/>
      <c r="AG642" s="8"/>
    </row>
    <row r="643" spans="1:33" ht="12.75" hidden="1" customHeight="1" x14ac:dyDescent="0.2">
      <c r="A643" s="22">
        <v>1950</v>
      </c>
      <c r="B643" s="32" t="s">
        <v>8578</v>
      </c>
      <c r="C643" s="44">
        <v>700175006</v>
      </c>
      <c r="D643" s="11" t="s">
        <v>49</v>
      </c>
      <c r="E643" s="11" t="s">
        <v>3542</v>
      </c>
      <c r="F643" s="21" t="s">
        <v>6184</v>
      </c>
      <c r="G643" s="21" t="s">
        <v>3543</v>
      </c>
      <c r="H643" s="21" t="s">
        <v>6185</v>
      </c>
      <c r="I643" s="11" t="s">
        <v>1368</v>
      </c>
      <c r="J643" s="11" t="s">
        <v>6186</v>
      </c>
      <c r="K643" s="11" t="s">
        <v>6187</v>
      </c>
      <c r="L643" s="11" t="s">
        <v>3544</v>
      </c>
      <c r="M643" s="13" t="s">
        <v>47</v>
      </c>
      <c r="N643" s="22" t="s">
        <v>1239</v>
      </c>
      <c r="O643" s="22" t="s">
        <v>3546</v>
      </c>
      <c r="P643" s="23" t="s">
        <v>3545</v>
      </c>
      <c r="Q643" s="22"/>
      <c r="R643" s="23" t="s">
        <v>83</v>
      </c>
      <c r="S643" s="23" t="s">
        <v>6188</v>
      </c>
      <c r="T643" s="24">
        <v>37970</v>
      </c>
      <c r="U643" s="22">
        <v>1950</v>
      </c>
      <c r="V643" s="12"/>
      <c r="W643" s="13"/>
      <c r="X643" s="12"/>
      <c r="Y643" s="12"/>
      <c r="Z643" s="12"/>
      <c r="AA643" s="11"/>
      <c r="AB643" s="8"/>
      <c r="AC643" s="8"/>
      <c r="AD643" s="8"/>
      <c r="AE643" s="8"/>
      <c r="AF643" s="8"/>
      <c r="AG643" s="8"/>
    </row>
    <row r="644" spans="1:33" ht="12.75" hidden="1" customHeight="1" x14ac:dyDescent="0.2">
      <c r="A644" s="22">
        <v>7213</v>
      </c>
      <c r="B644" s="32" t="s">
        <v>3547</v>
      </c>
      <c r="C644" s="44">
        <v>700659003</v>
      </c>
      <c r="D644" s="11" t="s">
        <v>3548</v>
      </c>
      <c r="E644" s="11" t="s">
        <v>3549</v>
      </c>
      <c r="F644" s="21" t="s">
        <v>3550</v>
      </c>
      <c r="G644" s="21" t="s">
        <v>3551</v>
      </c>
      <c r="H644" s="21" t="s">
        <v>3552</v>
      </c>
      <c r="I644" s="11" t="s">
        <v>1433</v>
      </c>
      <c r="J644" s="11" t="s">
        <v>3553</v>
      </c>
      <c r="K644" s="11" t="s">
        <v>3554</v>
      </c>
      <c r="L644" s="11" t="s">
        <v>3555</v>
      </c>
      <c r="M644" s="13" t="s">
        <v>47</v>
      </c>
      <c r="N644" s="22" t="s">
        <v>1225</v>
      </c>
      <c r="O644" s="22"/>
      <c r="P644" s="23"/>
      <c r="Q644" s="22"/>
      <c r="R644" s="23">
        <v>93401</v>
      </c>
      <c r="S644" s="23" t="s">
        <v>5333</v>
      </c>
      <c r="T644" s="24">
        <v>38659</v>
      </c>
      <c r="U644" s="22">
        <v>7213</v>
      </c>
      <c r="V644" s="12"/>
      <c r="W644" s="13"/>
      <c r="X644" s="12"/>
      <c r="Y644" s="12"/>
      <c r="Z644" s="12"/>
      <c r="AA644" s="11"/>
      <c r="AB644" s="8"/>
      <c r="AC644" s="8"/>
      <c r="AD644" s="8"/>
      <c r="AE644" s="8"/>
      <c r="AF644" s="8"/>
      <c r="AG644" s="8"/>
    </row>
    <row r="645" spans="1:33" ht="12.75" hidden="1" customHeight="1" x14ac:dyDescent="0.2">
      <c r="A645" s="22">
        <v>150</v>
      </c>
      <c r="B645" s="83" t="s">
        <v>3556</v>
      </c>
      <c r="C645" s="44">
        <v>700700003</v>
      </c>
      <c r="D645" s="11" t="s">
        <v>49</v>
      </c>
      <c r="E645" s="11" t="s">
        <v>3557</v>
      </c>
      <c r="F645" s="21" t="s">
        <v>3558</v>
      </c>
      <c r="G645" s="21" t="s">
        <v>3559</v>
      </c>
      <c r="H645" s="21" t="s">
        <v>5959</v>
      </c>
      <c r="I645" s="11" t="s">
        <v>90</v>
      </c>
      <c r="J645" s="11" t="s">
        <v>5960</v>
      </c>
      <c r="K645" s="11" t="s">
        <v>5961</v>
      </c>
      <c r="L645" s="11" t="s">
        <v>5393</v>
      </c>
      <c r="M645" s="13" t="s">
        <v>5340</v>
      </c>
      <c r="N645" s="22" t="s">
        <v>3562</v>
      </c>
      <c r="O645" s="22" t="s">
        <v>3561</v>
      </c>
      <c r="P645" s="23" t="s">
        <v>3560</v>
      </c>
      <c r="Q645" s="22"/>
      <c r="R645" s="23" t="s">
        <v>3563</v>
      </c>
      <c r="S645" s="23" t="s">
        <v>5972</v>
      </c>
      <c r="T645" s="24">
        <v>37970</v>
      </c>
      <c r="U645" s="22">
        <v>150</v>
      </c>
      <c r="V645" s="12"/>
      <c r="W645" s="13"/>
      <c r="X645" s="12"/>
      <c r="Y645" s="12"/>
      <c r="Z645" s="12"/>
      <c r="AA645" s="11"/>
      <c r="AB645" s="8"/>
      <c r="AC645" s="8"/>
      <c r="AD645" s="8"/>
      <c r="AE645" s="8"/>
      <c r="AF645" s="8"/>
      <c r="AG645" s="8"/>
    </row>
    <row r="646" spans="1:33" ht="12.75" hidden="1" customHeight="1" x14ac:dyDescent="0.2">
      <c r="A646" s="22">
        <v>5000</v>
      </c>
      <c r="B646" s="32" t="s">
        <v>8579</v>
      </c>
      <c r="C646" s="44">
        <v>702753007</v>
      </c>
      <c r="D646" s="11" t="s">
        <v>72</v>
      </c>
      <c r="E646" s="11" t="s">
        <v>3564</v>
      </c>
      <c r="F646" s="21" t="s">
        <v>3565</v>
      </c>
      <c r="G646" s="21" t="s">
        <v>3566</v>
      </c>
      <c r="H646" s="21" t="s">
        <v>3567</v>
      </c>
      <c r="I646" s="11" t="s">
        <v>3568</v>
      </c>
      <c r="J646" s="11" t="s">
        <v>3569</v>
      </c>
      <c r="K646" s="11" t="s">
        <v>3570</v>
      </c>
      <c r="L646" s="11" t="s">
        <v>3571</v>
      </c>
      <c r="M646" s="13" t="s">
        <v>5340</v>
      </c>
      <c r="N646" s="22" t="s">
        <v>966</v>
      </c>
      <c r="O646" s="22"/>
      <c r="P646" s="23"/>
      <c r="Q646" s="22"/>
      <c r="R646" s="23" t="s">
        <v>368</v>
      </c>
      <c r="S646" s="23" t="s">
        <v>3572</v>
      </c>
      <c r="T646" s="24">
        <v>37970</v>
      </c>
      <c r="U646" s="22">
        <v>5000</v>
      </c>
      <c r="V646" s="12"/>
      <c r="W646" s="13"/>
      <c r="X646" s="12"/>
      <c r="Y646" s="12"/>
      <c r="Z646" s="12"/>
      <c r="AA646" s="11"/>
      <c r="AB646" s="8"/>
      <c r="AC646" s="8"/>
      <c r="AD646" s="8"/>
      <c r="AE646" s="8"/>
      <c r="AF646" s="8"/>
      <c r="AG646" s="8"/>
    </row>
    <row r="647" spans="1:33" ht="12.75" hidden="1" customHeight="1" x14ac:dyDescent="0.2">
      <c r="A647" s="22">
        <v>7153</v>
      </c>
      <c r="B647" s="32" t="s">
        <v>8580</v>
      </c>
      <c r="C647" s="44" t="s">
        <v>6460</v>
      </c>
      <c r="D647" s="11" t="s">
        <v>3573</v>
      </c>
      <c r="E647" s="11" t="s">
        <v>3574</v>
      </c>
      <c r="F647" s="21" t="s">
        <v>3575</v>
      </c>
      <c r="G647" s="21" t="s">
        <v>3576</v>
      </c>
      <c r="H647" s="21" t="s">
        <v>3577</v>
      </c>
      <c r="I647" s="11" t="s">
        <v>1433</v>
      </c>
      <c r="J647" s="11" t="s">
        <v>3578</v>
      </c>
      <c r="K647" s="11" t="s">
        <v>3579</v>
      </c>
      <c r="L647" s="11" t="s">
        <v>3580</v>
      </c>
      <c r="M647" s="13" t="s">
        <v>47</v>
      </c>
      <c r="N647" s="22" t="s">
        <v>3582</v>
      </c>
      <c r="O647" s="22" t="s">
        <v>3581</v>
      </c>
      <c r="P647" s="23"/>
      <c r="Q647" s="22"/>
      <c r="R647" s="23">
        <v>93401</v>
      </c>
      <c r="S647" s="23" t="s">
        <v>3583</v>
      </c>
      <c r="T647" s="24">
        <v>38384</v>
      </c>
      <c r="U647" s="22">
        <v>7153</v>
      </c>
      <c r="V647" s="12"/>
      <c r="W647" s="13"/>
      <c r="X647" s="12"/>
      <c r="Y647" s="12"/>
      <c r="Z647" s="12"/>
      <c r="AA647" s="11"/>
      <c r="AB647" s="8"/>
      <c r="AC647" s="8"/>
      <c r="AD647" s="8"/>
      <c r="AE647" s="8"/>
      <c r="AF647" s="8"/>
      <c r="AG647" s="8"/>
    </row>
    <row r="648" spans="1:33" ht="12.75" hidden="1" customHeight="1" x14ac:dyDescent="0.2">
      <c r="A648" s="22">
        <v>7358</v>
      </c>
      <c r="B648" s="32" t="s">
        <v>3584</v>
      </c>
      <c r="C648" s="44" t="s">
        <v>6461</v>
      </c>
      <c r="D648" s="11" t="s">
        <v>3585</v>
      </c>
      <c r="E648" s="11" t="s">
        <v>3586</v>
      </c>
      <c r="F648" s="21" t="s">
        <v>3587</v>
      </c>
      <c r="G648" s="21" t="s">
        <v>3588</v>
      </c>
      <c r="H648" s="21" t="s">
        <v>3589</v>
      </c>
      <c r="I648" s="11" t="s">
        <v>611</v>
      </c>
      <c r="J648" s="11" t="s">
        <v>3590</v>
      </c>
      <c r="K648" s="11" t="s">
        <v>3591</v>
      </c>
      <c r="L648" s="11" t="s">
        <v>3592</v>
      </c>
      <c r="M648" s="13" t="s">
        <v>47</v>
      </c>
      <c r="N648" s="22" t="s">
        <v>3593</v>
      </c>
      <c r="O648" s="22"/>
      <c r="P648" s="23"/>
      <c r="Q648" s="22"/>
      <c r="R648" s="23">
        <v>93401</v>
      </c>
      <c r="S648" s="23" t="s">
        <v>3594</v>
      </c>
      <c r="T648" s="24">
        <v>39240</v>
      </c>
      <c r="U648" s="22">
        <v>7358</v>
      </c>
      <c r="V648" s="12"/>
      <c r="W648" s="13"/>
      <c r="X648" s="12"/>
      <c r="Y648" s="12"/>
      <c r="Z648" s="12"/>
      <c r="AA648" s="11"/>
      <c r="AB648" s="8"/>
      <c r="AC648" s="8"/>
      <c r="AD648" s="8"/>
      <c r="AE648" s="8"/>
      <c r="AF648" s="8"/>
      <c r="AG648" s="8"/>
    </row>
    <row r="649" spans="1:33" ht="12.75" hidden="1" customHeight="1" x14ac:dyDescent="0.2">
      <c r="A649" s="22">
        <v>7363</v>
      </c>
      <c r="B649" s="32" t="s">
        <v>3595</v>
      </c>
      <c r="C649" s="44" t="s">
        <v>6462</v>
      </c>
      <c r="D649" s="11" t="s">
        <v>72</v>
      </c>
      <c r="E649" s="11" t="s">
        <v>3596</v>
      </c>
      <c r="F649" s="21" t="s">
        <v>5751</v>
      </c>
      <c r="G649" s="21" t="s">
        <v>3597</v>
      </c>
      <c r="H649" s="21" t="s">
        <v>5752</v>
      </c>
      <c r="I649" s="11" t="s">
        <v>3598</v>
      </c>
      <c r="J649" s="11" t="s">
        <v>3599</v>
      </c>
      <c r="K649" s="11" t="s">
        <v>3600</v>
      </c>
      <c r="L649" s="11" t="s">
        <v>3601</v>
      </c>
      <c r="M649" s="13" t="s">
        <v>47</v>
      </c>
      <c r="N649" s="22" t="s">
        <v>1875</v>
      </c>
      <c r="O649" s="22" t="s">
        <v>3602</v>
      </c>
      <c r="P649" s="23"/>
      <c r="Q649" s="22"/>
      <c r="R649" s="23" t="s">
        <v>456</v>
      </c>
      <c r="S649" s="23" t="s">
        <v>5760</v>
      </c>
      <c r="T649" s="24">
        <v>39275</v>
      </c>
      <c r="U649" s="22">
        <v>7363</v>
      </c>
      <c r="V649" s="12"/>
      <c r="W649" s="13"/>
      <c r="X649" s="12"/>
      <c r="Y649" s="12"/>
      <c r="Z649" s="12"/>
      <c r="AA649" s="11"/>
      <c r="AB649" s="8"/>
      <c r="AC649" s="8"/>
      <c r="AD649" s="8"/>
      <c r="AE649" s="8"/>
      <c r="AF649" s="8"/>
      <c r="AG649" s="8"/>
    </row>
    <row r="650" spans="1:33" ht="12.75" hidden="1" customHeight="1" x14ac:dyDescent="0.2">
      <c r="A650" s="22">
        <v>7067</v>
      </c>
      <c r="B650" s="32" t="s">
        <v>8581</v>
      </c>
      <c r="C650" s="44">
        <v>825652000</v>
      </c>
      <c r="D650" s="11" t="s">
        <v>1048</v>
      </c>
      <c r="E650" s="11" t="s">
        <v>3603</v>
      </c>
      <c r="F650" s="21" t="s">
        <v>8582</v>
      </c>
      <c r="G650" s="21" t="s">
        <v>3604</v>
      </c>
      <c r="H650" s="21" t="s">
        <v>8583</v>
      </c>
      <c r="I650" s="11" t="s">
        <v>3605</v>
      </c>
      <c r="J650" s="11" t="s">
        <v>8584</v>
      </c>
      <c r="K650" s="11" t="s">
        <v>8585</v>
      </c>
      <c r="L650" s="11" t="s">
        <v>3606</v>
      </c>
      <c r="M650" s="13" t="s">
        <v>47</v>
      </c>
      <c r="N650" s="22" t="s">
        <v>2041</v>
      </c>
      <c r="O650" s="22" t="s">
        <v>8586</v>
      </c>
      <c r="P650" s="23" t="s">
        <v>6375</v>
      </c>
      <c r="Q650" s="22"/>
      <c r="R650" s="23" t="s">
        <v>1053</v>
      </c>
      <c r="S650" s="23" t="s">
        <v>8587</v>
      </c>
      <c r="T650" s="24">
        <v>37970</v>
      </c>
      <c r="U650" s="22">
        <v>7067</v>
      </c>
      <c r="V650" s="36"/>
      <c r="W650" s="37"/>
      <c r="X650" s="36"/>
      <c r="Y650" s="36"/>
      <c r="Z650" s="36"/>
      <c r="AA650" s="27"/>
      <c r="AB650" s="8"/>
      <c r="AC650" s="8"/>
      <c r="AD650" s="8"/>
      <c r="AE650" s="8"/>
      <c r="AF650" s="8"/>
      <c r="AG650" s="8"/>
    </row>
    <row r="651" spans="1:33" ht="12.75" hidden="1" customHeight="1" x14ac:dyDescent="0.2">
      <c r="A651" s="22">
        <v>5450</v>
      </c>
      <c r="B651" s="32" t="s">
        <v>8588</v>
      </c>
      <c r="C651" s="44">
        <v>700160718</v>
      </c>
      <c r="D651" s="11" t="s">
        <v>139</v>
      </c>
      <c r="E651" s="11" t="s">
        <v>3607</v>
      </c>
      <c r="F651" s="21" t="s">
        <v>26</v>
      </c>
      <c r="G651" s="21" t="s">
        <v>3608</v>
      </c>
      <c r="H651" s="21" t="s">
        <v>28</v>
      </c>
      <c r="I651" s="11"/>
      <c r="J651" s="11"/>
      <c r="K651" s="11" t="s">
        <v>3609</v>
      </c>
      <c r="L651" s="11" t="s">
        <v>3610</v>
      </c>
      <c r="M651" s="13" t="s">
        <v>47</v>
      </c>
      <c r="N651" s="22" t="s">
        <v>1225</v>
      </c>
      <c r="O651" s="22"/>
      <c r="P651" s="23"/>
      <c r="Q651" s="22"/>
      <c r="R651" s="23">
        <v>93910</v>
      </c>
      <c r="S651" s="23" t="s">
        <v>3611</v>
      </c>
      <c r="T651" s="24">
        <v>37970</v>
      </c>
      <c r="U651" s="22">
        <v>5450</v>
      </c>
      <c r="V651" s="12"/>
      <c r="W651" s="13"/>
      <c r="X651" s="12"/>
      <c r="Y651" s="12"/>
      <c r="Z651" s="12"/>
      <c r="AA651" s="11"/>
      <c r="AB651" s="8"/>
      <c r="AC651" s="8"/>
      <c r="AD651" s="8"/>
      <c r="AE651" s="8"/>
      <c r="AF651" s="8"/>
      <c r="AG651" s="8"/>
    </row>
    <row r="652" spans="1:33" ht="12.75" hidden="1" customHeight="1" x14ac:dyDescent="0.2">
      <c r="A652" s="22">
        <v>5500</v>
      </c>
      <c r="B652" s="32" t="s">
        <v>8589</v>
      </c>
      <c r="C652" s="44">
        <v>823898002</v>
      </c>
      <c r="D652" s="11" t="s">
        <v>72</v>
      </c>
      <c r="E652" s="11" t="s">
        <v>3612</v>
      </c>
      <c r="F652" s="21" t="s">
        <v>3613</v>
      </c>
      <c r="G652" s="21" t="s">
        <v>3614</v>
      </c>
      <c r="H652" s="21" t="s">
        <v>3615</v>
      </c>
      <c r="I652" s="11" t="s">
        <v>170</v>
      </c>
      <c r="J652" s="11" t="s">
        <v>3616</v>
      </c>
      <c r="K652" s="11" t="s">
        <v>3617</v>
      </c>
      <c r="L652" s="11" t="s">
        <v>3618</v>
      </c>
      <c r="M652" s="13" t="s">
        <v>544</v>
      </c>
      <c r="N652" s="22" t="s">
        <v>400</v>
      </c>
      <c r="O652" s="22"/>
      <c r="P652" s="23"/>
      <c r="Q652" s="22"/>
      <c r="R652" s="23" t="s">
        <v>368</v>
      </c>
      <c r="S652" s="23" t="s">
        <v>3619</v>
      </c>
      <c r="T652" s="24">
        <v>37970</v>
      </c>
      <c r="U652" s="22">
        <v>5500</v>
      </c>
      <c r="V652" s="12"/>
      <c r="W652" s="13"/>
      <c r="X652" s="12"/>
      <c r="Y652" s="12"/>
      <c r="Z652" s="12"/>
      <c r="AA652" s="11"/>
      <c r="AB652" s="8"/>
      <c r="AC652" s="8"/>
      <c r="AD652" s="8"/>
      <c r="AE652" s="8"/>
      <c r="AF652" s="8"/>
      <c r="AG652" s="8"/>
    </row>
    <row r="653" spans="1:33" ht="12.75" hidden="1" customHeight="1" x14ac:dyDescent="0.2">
      <c r="A653" s="22">
        <v>6897</v>
      </c>
      <c r="B653" s="32" t="s">
        <v>7430</v>
      </c>
      <c r="C653" s="44" t="s">
        <v>6463</v>
      </c>
      <c r="D653" s="11" t="s">
        <v>72</v>
      </c>
      <c r="E653" s="11" t="s">
        <v>3620</v>
      </c>
      <c r="F653" s="21" t="s">
        <v>8590</v>
      </c>
      <c r="G653" s="21" t="s">
        <v>3621</v>
      </c>
      <c r="H653" s="21" t="s">
        <v>6280</v>
      </c>
      <c r="I653" s="11" t="s">
        <v>3622</v>
      </c>
      <c r="J653" s="11" t="s">
        <v>6281</v>
      </c>
      <c r="K653" s="11" t="s">
        <v>6282</v>
      </c>
      <c r="L653" s="11" t="s">
        <v>3623</v>
      </c>
      <c r="M653" s="13" t="s">
        <v>47</v>
      </c>
      <c r="N653" s="22" t="s">
        <v>3002</v>
      </c>
      <c r="O653" s="22" t="s">
        <v>3624</v>
      </c>
      <c r="P653" s="40" t="s">
        <v>5734</v>
      </c>
      <c r="Q653" s="22"/>
      <c r="R653" s="23" t="s">
        <v>368</v>
      </c>
      <c r="S653" s="23" t="s">
        <v>8591</v>
      </c>
      <c r="T653" s="24">
        <v>37970</v>
      </c>
      <c r="U653" s="22">
        <v>6897</v>
      </c>
      <c r="V653" s="36"/>
      <c r="W653" s="37"/>
      <c r="X653" s="36"/>
      <c r="Y653" s="36"/>
      <c r="Z653" s="36"/>
      <c r="AA653" s="27"/>
      <c r="AB653" s="8"/>
      <c r="AC653" s="8"/>
      <c r="AD653" s="8"/>
      <c r="AE653" s="8"/>
      <c r="AF653" s="8"/>
      <c r="AG653" s="8"/>
    </row>
    <row r="654" spans="1:33" ht="12.75" hidden="1" customHeight="1" x14ac:dyDescent="0.2">
      <c r="A654" s="22">
        <v>6936</v>
      </c>
      <c r="B654" s="32" t="s">
        <v>8592</v>
      </c>
      <c r="C654" s="44">
        <v>821382009</v>
      </c>
      <c r="D654" s="11" t="s">
        <v>72</v>
      </c>
      <c r="E654" s="11" t="s">
        <v>3625</v>
      </c>
      <c r="F654" s="21" t="s">
        <v>3626</v>
      </c>
      <c r="G654" s="21" t="s">
        <v>3627</v>
      </c>
      <c r="H654" s="21" t="s">
        <v>3628</v>
      </c>
      <c r="I654" s="11" t="s">
        <v>170</v>
      </c>
      <c r="J654" s="11" t="s">
        <v>3629</v>
      </c>
      <c r="K654" s="11" t="s">
        <v>3630</v>
      </c>
      <c r="L654" s="11" t="s">
        <v>3631</v>
      </c>
      <c r="M654" s="13" t="s">
        <v>309</v>
      </c>
      <c r="N654" s="22" t="s">
        <v>961</v>
      </c>
      <c r="O654" s="22"/>
      <c r="P654" s="23"/>
      <c r="Q654" s="22"/>
      <c r="R654" s="23" t="s">
        <v>83</v>
      </c>
      <c r="S654" s="23" t="s">
        <v>3632</v>
      </c>
      <c r="T654" s="24">
        <v>37970</v>
      </c>
      <c r="U654" s="22">
        <v>6936</v>
      </c>
      <c r="V654" s="12"/>
      <c r="W654" s="13"/>
      <c r="X654" s="12"/>
      <c r="Y654" s="12"/>
      <c r="Z654" s="12"/>
      <c r="AA654" s="11"/>
      <c r="AB654" s="8"/>
      <c r="AC654" s="8"/>
      <c r="AD654" s="8"/>
      <c r="AE654" s="8"/>
      <c r="AF654" s="8"/>
      <c r="AG654" s="8"/>
    </row>
    <row r="655" spans="1:33" ht="12.75" hidden="1" customHeight="1" x14ac:dyDescent="0.2">
      <c r="A655" s="22">
        <v>7046</v>
      </c>
      <c r="B655" s="83" t="s">
        <v>8593</v>
      </c>
      <c r="C655" s="44">
        <v>700229106</v>
      </c>
      <c r="D655" s="11" t="s">
        <v>72</v>
      </c>
      <c r="E655" s="11" t="s">
        <v>3633</v>
      </c>
      <c r="F655" s="21" t="s">
        <v>3634</v>
      </c>
      <c r="G655" s="21" t="s">
        <v>3635</v>
      </c>
      <c r="H655" s="21" t="s">
        <v>3636</v>
      </c>
      <c r="I655" s="11" t="s">
        <v>3637</v>
      </c>
      <c r="J655" s="11" t="s">
        <v>3638</v>
      </c>
      <c r="K655" s="11" t="s">
        <v>3639</v>
      </c>
      <c r="L655" s="11" t="s">
        <v>3640</v>
      </c>
      <c r="M655" s="13" t="s">
        <v>47</v>
      </c>
      <c r="N655" s="22" t="s">
        <v>1458</v>
      </c>
      <c r="O655" s="22"/>
      <c r="P655" s="23"/>
      <c r="Q655" s="22"/>
      <c r="R655" s="23" t="s">
        <v>368</v>
      </c>
      <c r="S655" s="23" t="s">
        <v>3641</v>
      </c>
      <c r="T655" s="24">
        <v>37970</v>
      </c>
      <c r="U655" s="22">
        <v>7046</v>
      </c>
      <c r="V655" s="12"/>
      <c r="W655" s="13"/>
      <c r="X655" s="12"/>
      <c r="Y655" s="12"/>
      <c r="Z655" s="12"/>
      <c r="AA655" s="11"/>
      <c r="AB655" s="8"/>
      <c r="AC655" s="8"/>
      <c r="AD655" s="8"/>
      <c r="AE655" s="8"/>
      <c r="AF655" s="8"/>
      <c r="AG655" s="8"/>
    </row>
    <row r="656" spans="1:33" ht="12.75" hidden="1" customHeight="1" x14ac:dyDescent="0.2">
      <c r="A656" s="22">
        <v>7164</v>
      </c>
      <c r="B656" s="32" t="s">
        <v>8594</v>
      </c>
      <c r="C656" s="44">
        <v>609010002</v>
      </c>
      <c r="D656" s="11" t="s">
        <v>3642</v>
      </c>
      <c r="E656" s="11" t="s">
        <v>3643</v>
      </c>
      <c r="F656" s="21" t="s">
        <v>26</v>
      </c>
      <c r="G656" s="21" t="s">
        <v>3644</v>
      </c>
      <c r="H656" s="21" t="s">
        <v>28</v>
      </c>
      <c r="I656" s="11"/>
      <c r="J656" s="11"/>
      <c r="K656" s="11" t="s">
        <v>3645</v>
      </c>
      <c r="L656" s="11" t="s">
        <v>3646</v>
      </c>
      <c r="M656" s="13" t="s">
        <v>47</v>
      </c>
      <c r="N656" s="22" t="s">
        <v>630</v>
      </c>
      <c r="O656" s="22" t="s">
        <v>3647</v>
      </c>
      <c r="P656" s="23"/>
      <c r="Q656" s="22"/>
      <c r="R656" s="23">
        <v>91001</v>
      </c>
      <c r="S656" s="23" t="s">
        <v>3648</v>
      </c>
      <c r="T656" s="24">
        <v>38450</v>
      </c>
      <c r="U656" s="22">
        <v>7164</v>
      </c>
      <c r="V656" s="12"/>
      <c r="W656" s="13"/>
      <c r="X656" s="12"/>
      <c r="Y656" s="12"/>
      <c r="Z656" s="12"/>
      <c r="AA656" s="11"/>
      <c r="AB656" s="8"/>
      <c r="AC656" s="8"/>
      <c r="AD656" s="8"/>
      <c r="AE656" s="8"/>
      <c r="AF656" s="8"/>
      <c r="AG656" s="8"/>
    </row>
    <row r="657" spans="1:33" ht="12.75" hidden="1" customHeight="1" x14ac:dyDescent="0.2">
      <c r="A657" s="60">
        <v>6911</v>
      </c>
      <c r="B657" s="32" t="s">
        <v>8595</v>
      </c>
      <c r="C657" s="44">
        <v>713189006</v>
      </c>
      <c r="D657" s="11" t="s">
        <v>524</v>
      </c>
      <c r="E657" s="11" t="s">
        <v>3649</v>
      </c>
      <c r="F657" s="21" t="s">
        <v>5384</v>
      </c>
      <c r="G657" s="38" t="s">
        <v>5034</v>
      </c>
      <c r="H657" s="21" t="s">
        <v>6367</v>
      </c>
      <c r="I657" s="11" t="s">
        <v>3650</v>
      </c>
      <c r="J657" s="11" t="s">
        <v>7351</v>
      </c>
      <c r="K657" s="11" t="s">
        <v>7352</v>
      </c>
      <c r="L657" s="11" t="s">
        <v>7353</v>
      </c>
      <c r="M657" s="13" t="s">
        <v>309</v>
      </c>
      <c r="N657" s="22" t="s">
        <v>1509</v>
      </c>
      <c r="O657" s="22" t="s">
        <v>7354</v>
      </c>
      <c r="P657" s="40" t="s">
        <v>6366</v>
      </c>
      <c r="Q657" s="22"/>
      <c r="R657" s="23">
        <v>93910</v>
      </c>
      <c r="S657" s="23" t="s">
        <v>7431</v>
      </c>
      <c r="T657" s="24">
        <v>37970</v>
      </c>
      <c r="U657" s="60">
        <v>6911</v>
      </c>
      <c r="V657" s="12"/>
      <c r="W657" s="13"/>
      <c r="X657" s="12"/>
      <c r="Y657" s="12"/>
      <c r="Z657" s="12"/>
      <c r="AA657" s="11"/>
      <c r="AB657" s="8"/>
      <c r="AC657" s="8"/>
      <c r="AD657" s="8"/>
      <c r="AE657" s="8"/>
      <c r="AF657" s="8"/>
      <c r="AG657" s="8"/>
    </row>
    <row r="658" spans="1:33" ht="12.75" hidden="1" customHeight="1" x14ac:dyDescent="0.2">
      <c r="A658" s="22">
        <v>7433</v>
      </c>
      <c r="B658" s="32" t="s">
        <v>8596</v>
      </c>
      <c r="C658" s="44">
        <v>650263170</v>
      </c>
      <c r="D658" s="11" t="s">
        <v>3651</v>
      </c>
      <c r="E658" s="11" t="s">
        <v>3652</v>
      </c>
      <c r="F658" s="21" t="s">
        <v>3653</v>
      </c>
      <c r="G658" s="21" t="s">
        <v>3654</v>
      </c>
      <c r="H658" s="21" t="s">
        <v>3655</v>
      </c>
      <c r="I658" s="11" t="s">
        <v>3656</v>
      </c>
      <c r="J658" s="11" t="s">
        <v>3657</v>
      </c>
      <c r="K658" s="11" t="s">
        <v>3658</v>
      </c>
      <c r="L658" s="11" t="s">
        <v>3659</v>
      </c>
      <c r="M658" s="13" t="s">
        <v>5340</v>
      </c>
      <c r="N658" s="22" t="s">
        <v>3660</v>
      </c>
      <c r="O658" s="22"/>
      <c r="P658" s="23"/>
      <c r="Q658" s="22"/>
      <c r="R658" s="23" t="s">
        <v>368</v>
      </c>
      <c r="S658" s="23" t="s">
        <v>3661</v>
      </c>
      <c r="T658" s="24">
        <v>40463</v>
      </c>
      <c r="U658" s="22">
        <v>7433</v>
      </c>
      <c r="V658" s="12"/>
      <c r="W658" s="13"/>
      <c r="X658" s="12"/>
      <c r="Y658" s="12"/>
      <c r="Z658" s="12"/>
      <c r="AA658" s="11"/>
      <c r="AB658" s="8"/>
      <c r="AC658" s="8"/>
      <c r="AD658" s="8"/>
      <c r="AE658" s="8"/>
      <c r="AF658" s="8"/>
      <c r="AG658" s="8"/>
    </row>
    <row r="659" spans="1:33" ht="12.75" hidden="1" customHeight="1" x14ac:dyDescent="0.2">
      <c r="A659" s="22">
        <v>7486</v>
      </c>
      <c r="B659" s="32" t="s">
        <v>8597</v>
      </c>
      <c r="C659" s="44">
        <v>754811005</v>
      </c>
      <c r="D659" s="11" t="s">
        <v>3662</v>
      </c>
      <c r="E659" s="11" t="s">
        <v>3663</v>
      </c>
      <c r="F659" s="21" t="s">
        <v>3664</v>
      </c>
      <c r="G659" s="21" t="s">
        <v>3665</v>
      </c>
      <c r="H659" s="21" t="s">
        <v>3666</v>
      </c>
      <c r="I659" s="11" t="s">
        <v>3667</v>
      </c>
      <c r="J659" s="11" t="s">
        <v>3668</v>
      </c>
      <c r="K659" s="11" t="s">
        <v>3669</v>
      </c>
      <c r="L659" s="11" t="s">
        <v>3671</v>
      </c>
      <c r="M659" s="13" t="s">
        <v>5346</v>
      </c>
      <c r="N659" s="22" t="s">
        <v>3673</v>
      </c>
      <c r="O659" s="22" t="s">
        <v>3672</v>
      </c>
      <c r="P659" s="23" t="s">
        <v>3670</v>
      </c>
      <c r="Q659" s="22"/>
      <c r="R659" s="23" t="s">
        <v>45</v>
      </c>
      <c r="S659" s="23" t="s">
        <v>3674</v>
      </c>
      <c r="T659" s="24">
        <v>41540</v>
      </c>
      <c r="U659" s="22">
        <v>7486</v>
      </c>
      <c r="V659" s="12"/>
      <c r="W659" s="13"/>
      <c r="X659" s="12"/>
      <c r="Y659" s="12"/>
      <c r="Z659" s="12"/>
      <c r="AA659" s="11"/>
      <c r="AB659" s="8"/>
      <c r="AC659" s="8"/>
      <c r="AD659" s="8"/>
      <c r="AE659" s="8"/>
      <c r="AF659" s="8"/>
      <c r="AG659" s="8"/>
    </row>
    <row r="660" spans="1:33" ht="12.75" hidden="1" customHeight="1" x14ac:dyDescent="0.2">
      <c r="A660" s="22">
        <v>7410</v>
      </c>
      <c r="B660" s="32" t="s">
        <v>8598</v>
      </c>
      <c r="C660" s="44">
        <v>650251105</v>
      </c>
      <c r="D660" s="11" t="s">
        <v>3651</v>
      </c>
      <c r="E660" s="11" t="s">
        <v>3675</v>
      </c>
      <c r="F660" s="21" t="s">
        <v>3676</v>
      </c>
      <c r="G660" s="21" t="s">
        <v>3677</v>
      </c>
      <c r="H660" s="21" t="s">
        <v>3678</v>
      </c>
      <c r="I660" s="11" t="s">
        <v>3679</v>
      </c>
      <c r="J660" s="11" t="s">
        <v>3680</v>
      </c>
      <c r="K660" s="11" t="s">
        <v>3681</v>
      </c>
      <c r="L660" s="11" t="s">
        <v>3683</v>
      </c>
      <c r="M660" s="13" t="s">
        <v>47</v>
      </c>
      <c r="N660" s="22" t="s">
        <v>3685</v>
      </c>
      <c r="O660" s="22" t="s">
        <v>3684</v>
      </c>
      <c r="P660" s="23" t="s">
        <v>3682</v>
      </c>
      <c r="Q660" s="22"/>
      <c r="R660" s="23" t="s">
        <v>368</v>
      </c>
      <c r="S660" s="28" t="s">
        <v>5285</v>
      </c>
      <c r="T660" s="24">
        <v>39897</v>
      </c>
      <c r="U660" s="22">
        <v>7410</v>
      </c>
      <c r="V660" s="12"/>
      <c r="W660" s="13"/>
      <c r="X660" s="12"/>
      <c r="Y660" s="12"/>
      <c r="Z660" s="12"/>
      <c r="AA660" s="11"/>
      <c r="AB660" s="8"/>
      <c r="AC660" s="8"/>
      <c r="AD660" s="8"/>
      <c r="AE660" s="8"/>
      <c r="AF660" s="8"/>
      <c r="AG660" s="8"/>
    </row>
    <row r="661" spans="1:33" ht="12.75" hidden="1" customHeight="1" x14ac:dyDescent="0.2">
      <c r="A661" s="22">
        <v>7372</v>
      </c>
      <c r="B661" s="32" t="s">
        <v>8599</v>
      </c>
      <c r="C661" s="44">
        <v>657662402</v>
      </c>
      <c r="D661" s="11" t="s">
        <v>3686</v>
      </c>
      <c r="E661" s="11" t="s">
        <v>3687</v>
      </c>
      <c r="F661" s="21" t="s">
        <v>3688</v>
      </c>
      <c r="G661" s="21" t="s">
        <v>3689</v>
      </c>
      <c r="H661" s="21" t="s">
        <v>3690</v>
      </c>
      <c r="I661" s="11" t="s">
        <v>1682</v>
      </c>
      <c r="J661" s="11" t="s">
        <v>3691</v>
      </c>
      <c r="K661" s="11" t="s">
        <v>3692</v>
      </c>
      <c r="L661" s="11" t="s">
        <v>3693</v>
      </c>
      <c r="M661" s="13" t="s">
        <v>544</v>
      </c>
      <c r="N661" s="22" t="s">
        <v>3695</v>
      </c>
      <c r="O661" s="22" t="s">
        <v>3694</v>
      </c>
      <c r="P661" s="23"/>
      <c r="Q661" s="22"/>
      <c r="R661" s="23">
        <v>93401</v>
      </c>
      <c r="S661" s="23" t="s">
        <v>3696</v>
      </c>
      <c r="T661" s="24">
        <v>39328</v>
      </c>
      <c r="U661" s="22">
        <v>7372</v>
      </c>
      <c r="V661" s="12"/>
      <c r="W661" s="13"/>
      <c r="X661" s="12"/>
      <c r="Y661" s="12"/>
      <c r="Z661" s="12"/>
      <c r="AA661" s="11"/>
      <c r="AB661" s="8"/>
      <c r="AC661" s="8"/>
      <c r="AD661" s="8"/>
      <c r="AE661" s="8"/>
      <c r="AF661" s="8"/>
      <c r="AG661" s="8"/>
    </row>
    <row r="662" spans="1:33" ht="12.75" hidden="1" customHeight="1" x14ac:dyDescent="0.2">
      <c r="A662" s="22">
        <v>7400</v>
      </c>
      <c r="B662" s="32" t="s">
        <v>8600</v>
      </c>
      <c r="C662" s="44">
        <v>657478903</v>
      </c>
      <c r="D662" s="11" t="s">
        <v>3697</v>
      </c>
      <c r="E662" s="11" t="s">
        <v>3698</v>
      </c>
      <c r="F662" s="21" t="s">
        <v>3699</v>
      </c>
      <c r="G662" s="21" t="s">
        <v>3700</v>
      </c>
      <c r="H662" s="21" t="s">
        <v>3701</v>
      </c>
      <c r="I662" s="11" t="s">
        <v>3702</v>
      </c>
      <c r="J662" s="11" t="s">
        <v>3703</v>
      </c>
      <c r="K662" s="11" t="s">
        <v>3704</v>
      </c>
      <c r="L662" s="11" t="s">
        <v>3705</v>
      </c>
      <c r="M662" s="13" t="s">
        <v>5340</v>
      </c>
      <c r="N662" s="22" t="s">
        <v>3707</v>
      </c>
      <c r="O662" s="22" t="s">
        <v>3706</v>
      </c>
      <c r="P662" s="23"/>
      <c r="Q662" s="22"/>
      <c r="R662" s="23" t="s">
        <v>368</v>
      </c>
      <c r="S662" s="23" t="s">
        <v>3708</v>
      </c>
      <c r="T662" s="24">
        <v>39636</v>
      </c>
      <c r="U662" s="22">
        <v>7400</v>
      </c>
      <c r="V662" s="12"/>
      <c r="W662" s="13"/>
      <c r="X662" s="12"/>
      <c r="Y662" s="12"/>
      <c r="Z662" s="12"/>
      <c r="AA662" s="11"/>
      <c r="AB662" s="8"/>
      <c r="AC662" s="8"/>
      <c r="AD662" s="8"/>
      <c r="AE662" s="8"/>
      <c r="AF662" s="8"/>
      <c r="AG662" s="8"/>
    </row>
    <row r="663" spans="1:33" ht="12.75" hidden="1" customHeight="1" x14ac:dyDescent="0.2">
      <c r="A663" s="22">
        <v>7402</v>
      </c>
      <c r="B663" s="32" t="s">
        <v>8601</v>
      </c>
      <c r="C663" s="44">
        <v>659759004</v>
      </c>
      <c r="D663" s="11" t="s">
        <v>3651</v>
      </c>
      <c r="E663" s="11" t="s">
        <v>3709</v>
      </c>
      <c r="F663" s="21" t="s">
        <v>3710</v>
      </c>
      <c r="G663" s="21" t="s">
        <v>3711</v>
      </c>
      <c r="H663" s="21" t="s">
        <v>3712</v>
      </c>
      <c r="I663" s="11" t="s">
        <v>1380</v>
      </c>
      <c r="J663" s="11" t="s">
        <v>3713</v>
      </c>
      <c r="K663" s="11" t="s">
        <v>3714</v>
      </c>
      <c r="L663" s="11" t="s">
        <v>3715</v>
      </c>
      <c r="M663" s="11" t="s">
        <v>5341</v>
      </c>
      <c r="N663" s="13" t="s">
        <v>3716</v>
      </c>
      <c r="O663" s="22"/>
      <c r="P663" s="23"/>
      <c r="Q663" s="22"/>
      <c r="R663" s="23" t="s">
        <v>368</v>
      </c>
      <c r="S663" s="23" t="s">
        <v>3717</v>
      </c>
      <c r="T663" s="24">
        <v>39695</v>
      </c>
      <c r="U663" s="22">
        <v>7402</v>
      </c>
      <c r="V663" s="12"/>
      <c r="W663" s="13"/>
      <c r="X663" s="12"/>
      <c r="Y663" s="12"/>
      <c r="Z663" s="12"/>
      <c r="AA663" s="11"/>
      <c r="AB663" s="8"/>
      <c r="AC663" s="8"/>
      <c r="AD663" s="8"/>
      <c r="AE663" s="8"/>
      <c r="AF663" s="8"/>
      <c r="AG663" s="8"/>
    </row>
    <row r="664" spans="1:33" ht="12.75" hidden="1" customHeight="1" x14ac:dyDescent="0.2">
      <c r="A664" s="22">
        <v>7453</v>
      </c>
      <c r="B664" s="32" t="s">
        <v>8602</v>
      </c>
      <c r="C664" s="44">
        <v>650363817</v>
      </c>
      <c r="D664" s="11" t="s">
        <v>3662</v>
      </c>
      <c r="E664" s="11" t="s">
        <v>3718</v>
      </c>
      <c r="F664" s="21" t="s">
        <v>3719</v>
      </c>
      <c r="G664" s="21" t="s">
        <v>3720</v>
      </c>
      <c r="H664" s="21" t="s">
        <v>3721</v>
      </c>
      <c r="I664" s="11" t="s">
        <v>3722</v>
      </c>
      <c r="J664" s="11" t="s">
        <v>127</v>
      </c>
      <c r="K664" s="11" t="s">
        <v>3723</v>
      </c>
      <c r="L664" s="11" t="s">
        <v>5379</v>
      </c>
      <c r="M664" s="13" t="s">
        <v>5342</v>
      </c>
      <c r="N664" s="22" t="s">
        <v>3724</v>
      </c>
      <c r="O664" s="22"/>
      <c r="P664" s="23"/>
      <c r="Q664" s="22"/>
      <c r="R664" s="23" t="s">
        <v>45</v>
      </c>
      <c r="S664" s="23" t="s">
        <v>3725</v>
      </c>
      <c r="T664" s="24">
        <v>40809</v>
      </c>
      <c r="U664" s="22">
        <v>7453</v>
      </c>
      <c r="V664" s="12"/>
      <c r="W664" s="13"/>
      <c r="X664" s="12"/>
      <c r="Y664" s="12"/>
      <c r="Z664" s="12"/>
      <c r="AA664" s="11"/>
      <c r="AB664" s="8"/>
      <c r="AC664" s="8"/>
      <c r="AD664" s="8"/>
      <c r="AE664" s="8"/>
      <c r="AF664" s="8"/>
      <c r="AG664" s="8"/>
    </row>
    <row r="665" spans="1:33" ht="12.75" hidden="1" customHeight="1" x14ac:dyDescent="0.2">
      <c r="A665" s="22">
        <v>7366</v>
      </c>
      <c r="B665" s="32" t="s">
        <v>8603</v>
      </c>
      <c r="C665" s="44">
        <v>657208701</v>
      </c>
      <c r="D665" s="11" t="s">
        <v>3697</v>
      </c>
      <c r="E665" s="11" t="s">
        <v>3726</v>
      </c>
      <c r="F665" s="21" t="s">
        <v>3727</v>
      </c>
      <c r="G665" s="21" t="s">
        <v>3728</v>
      </c>
      <c r="H665" s="21" t="s">
        <v>3729</v>
      </c>
      <c r="I665" s="21" t="s">
        <v>636</v>
      </c>
      <c r="J665" s="11" t="s">
        <v>3730</v>
      </c>
      <c r="K665" s="11" t="s">
        <v>3731</v>
      </c>
      <c r="L665" s="11" t="s">
        <v>3733</v>
      </c>
      <c r="M665" s="13" t="s">
        <v>48</v>
      </c>
      <c r="N665" s="22" t="s">
        <v>1239</v>
      </c>
      <c r="O665" s="22" t="s">
        <v>3734</v>
      </c>
      <c r="P665" s="23" t="s">
        <v>3732</v>
      </c>
      <c r="Q665" s="22"/>
      <c r="R665" s="23" t="s">
        <v>368</v>
      </c>
      <c r="S665" s="23" t="s">
        <v>3735</v>
      </c>
      <c r="T665" s="24">
        <v>39303</v>
      </c>
      <c r="U665" s="22">
        <v>7366</v>
      </c>
      <c r="V665" s="12"/>
      <c r="W665" s="13"/>
      <c r="X665" s="12"/>
      <c r="Y665" s="12"/>
      <c r="Z665" s="12"/>
      <c r="AA665" s="11"/>
      <c r="AB665" s="8"/>
      <c r="AC665" s="8"/>
      <c r="AD665" s="8"/>
      <c r="AE665" s="8"/>
      <c r="AF665" s="8"/>
      <c r="AG665" s="8"/>
    </row>
    <row r="666" spans="1:33" ht="12.75" hidden="1" customHeight="1" x14ac:dyDescent="0.2">
      <c r="A666" s="22">
        <v>7364</v>
      </c>
      <c r="B666" s="32" t="s">
        <v>8604</v>
      </c>
      <c r="C666" s="44">
        <v>657351903</v>
      </c>
      <c r="D666" s="11" t="s">
        <v>3686</v>
      </c>
      <c r="E666" s="11" t="s">
        <v>3736</v>
      </c>
      <c r="F666" s="21" t="s">
        <v>3737</v>
      </c>
      <c r="G666" s="21" t="s">
        <v>3738</v>
      </c>
      <c r="H666" s="11" t="s">
        <v>3739</v>
      </c>
      <c r="I666" s="11" t="s">
        <v>1682</v>
      </c>
      <c r="J666" s="11" t="s">
        <v>3740</v>
      </c>
      <c r="K666" s="11" t="s">
        <v>3741</v>
      </c>
      <c r="L666" s="11" t="s">
        <v>3743</v>
      </c>
      <c r="M666" s="13" t="s">
        <v>47</v>
      </c>
      <c r="N666" s="22" t="s">
        <v>630</v>
      </c>
      <c r="O666" s="22" t="s">
        <v>3744</v>
      </c>
      <c r="P666" s="23" t="s">
        <v>3742</v>
      </c>
      <c r="Q666" s="22"/>
      <c r="R666" s="23">
        <v>93401</v>
      </c>
      <c r="S666" s="23" t="s">
        <v>3745</v>
      </c>
      <c r="T666" s="24">
        <v>39289</v>
      </c>
      <c r="U666" s="22">
        <v>7364</v>
      </c>
      <c r="V666" s="12"/>
      <c r="W666" s="13"/>
      <c r="X666" s="12"/>
      <c r="Y666" s="12"/>
      <c r="Z666" s="12"/>
      <c r="AA666" s="11"/>
      <c r="AB666" s="8"/>
      <c r="AC666" s="8"/>
      <c r="AD666" s="8"/>
      <c r="AE666" s="8"/>
      <c r="AF666" s="8"/>
      <c r="AG666" s="8"/>
    </row>
    <row r="667" spans="1:33" ht="12.75" hidden="1" customHeight="1" x14ac:dyDescent="0.2">
      <c r="A667" s="22">
        <v>7113</v>
      </c>
      <c r="B667" s="32" t="s">
        <v>8605</v>
      </c>
      <c r="C667" s="44">
        <v>651989108</v>
      </c>
      <c r="D667" s="11" t="s">
        <v>3697</v>
      </c>
      <c r="E667" s="11" t="s">
        <v>3746</v>
      </c>
      <c r="F667" s="21" t="s">
        <v>3747</v>
      </c>
      <c r="G667" s="21" t="s">
        <v>3748</v>
      </c>
      <c r="H667" s="21" t="s">
        <v>3749</v>
      </c>
      <c r="I667" s="11" t="s">
        <v>170</v>
      </c>
      <c r="J667" s="11" t="s">
        <v>3750</v>
      </c>
      <c r="K667" s="11" t="s">
        <v>3751</v>
      </c>
      <c r="L667" s="11" t="s">
        <v>3752</v>
      </c>
      <c r="M667" s="13" t="s">
        <v>5344</v>
      </c>
      <c r="N667" s="22"/>
      <c r="O667" s="22"/>
      <c r="P667" s="23"/>
      <c r="Q667" s="22"/>
      <c r="R667" s="23" t="s">
        <v>368</v>
      </c>
      <c r="S667" s="23" t="s">
        <v>3753</v>
      </c>
      <c r="T667" s="24">
        <v>37970</v>
      </c>
      <c r="U667" s="22">
        <v>7113</v>
      </c>
      <c r="V667" s="12"/>
      <c r="W667" s="13"/>
      <c r="X667" s="12"/>
      <c r="Y667" s="12"/>
      <c r="Z667" s="12"/>
      <c r="AA667" s="11"/>
      <c r="AB667" s="8"/>
      <c r="AC667" s="8"/>
      <c r="AD667" s="8"/>
      <c r="AE667" s="8"/>
      <c r="AF667" s="8"/>
      <c r="AG667" s="8"/>
    </row>
    <row r="668" spans="1:33" ht="12.75" hidden="1" customHeight="1" x14ac:dyDescent="0.2">
      <c r="A668" s="22">
        <v>6991</v>
      </c>
      <c r="B668" s="32" t="s">
        <v>8606</v>
      </c>
      <c r="C668" s="44">
        <v>742049000</v>
      </c>
      <c r="D668" s="11" t="s">
        <v>3697</v>
      </c>
      <c r="E668" s="11" t="s">
        <v>3754</v>
      </c>
      <c r="F668" s="21" t="s">
        <v>3755</v>
      </c>
      <c r="G668" s="21" t="s">
        <v>3756</v>
      </c>
      <c r="H668" s="21" t="s">
        <v>3757</v>
      </c>
      <c r="I668" s="11" t="s">
        <v>611</v>
      </c>
      <c r="J668" s="11" t="s">
        <v>3758</v>
      </c>
      <c r="K668" s="11" t="s">
        <v>3759</v>
      </c>
      <c r="L668" s="11" t="s">
        <v>3760</v>
      </c>
      <c r="M668" s="13" t="s">
        <v>544</v>
      </c>
      <c r="N668" s="22" t="s">
        <v>3761</v>
      </c>
      <c r="O668" s="22"/>
      <c r="P668" s="23"/>
      <c r="Q668" s="22"/>
      <c r="R668" s="23" t="s">
        <v>368</v>
      </c>
      <c r="S668" s="23" t="s">
        <v>5332</v>
      </c>
      <c r="T668" s="24">
        <v>37970</v>
      </c>
      <c r="U668" s="22">
        <v>6991</v>
      </c>
      <c r="V668" s="12"/>
      <c r="W668" s="13"/>
      <c r="X668" s="12"/>
      <c r="Y668" s="12"/>
      <c r="Z668" s="12"/>
      <c r="AA668" s="11"/>
      <c r="AB668" s="8"/>
      <c r="AC668" s="8"/>
      <c r="AD668" s="8"/>
      <c r="AE668" s="8"/>
      <c r="AF668" s="8"/>
      <c r="AG668" s="8"/>
    </row>
    <row r="669" spans="1:33" ht="12.75" hidden="1" customHeight="1" x14ac:dyDescent="0.2">
      <c r="A669" s="22">
        <v>7126</v>
      </c>
      <c r="B669" s="32" t="s">
        <v>8607</v>
      </c>
      <c r="C669" s="44">
        <v>650882008</v>
      </c>
      <c r="D669" s="11" t="s">
        <v>3697</v>
      </c>
      <c r="E669" s="11" t="s">
        <v>3762</v>
      </c>
      <c r="F669" s="21" t="s">
        <v>3763</v>
      </c>
      <c r="G669" s="21" t="s">
        <v>3764</v>
      </c>
      <c r="H669" s="21" t="s">
        <v>3765</v>
      </c>
      <c r="I669" s="11" t="s">
        <v>1380</v>
      </c>
      <c r="J669" s="11" t="s">
        <v>3766</v>
      </c>
      <c r="K669" s="11" t="s">
        <v>3767</v>
      </c>
      <c r="L669" s="11" t="s">
        <v>3768</v>
      </c>
      <c r="M669" s="13" t="s">
        <v>544</v>
      </c>
      <c r="N669" s="22" t="s">
        <v>3769</v>
      </c>
      <c r="O669" s="22"/>
      <c r="P669" s="23"/>
      <c r="Q669" s="22"/>
      <c r="R669" s="23" t="s">
        <v>368</v>
      </c>
      <c r="S669" s="23" t="s">
        <v>3770</v>
      </c>
      <c r="T669" s="24">
        <v>38159</v>
      </c>
      <c r="U669" s="22">
        <v>7126</v>
      </c>
      <c r="V669" s="12"/>
      <c r="W669" s="13"/>
      <c r="X669" s="12"/>
      <c r="Y669" s="12"/>
      <c r="Z669" s="12"/>
      <c r="AA669" s="11"/>
      <c r="AB669" s="8"/>
      <c r="AC669" s="8"/>
      <c r="AD669" s="8"/>
      <c r="AE669" s="8"/>
      <c r="AF669" s="8"/>
      <c r="AG669" s="8"/>
    </row>
    <row r="670" spans="1:33" ht="12.75" hidden="1" customHeight="1" x14ac:dyDescent="0.2">
      <c r="A670" s="11">
        <v>6977</v>
      </c>
      <c r="B670" s="32" t="s">
        <v>8608</v>
      </c>
      <c r="C670" s="44">
        <v>740263005</v>
      </c>
      <c r="D670" s="11" t="s">
        <v>3697</v>
      </c>
      <c r="E670" s="11" t="s">
        <v>3772</v>
      </c>
      <c r="F670" s="21" t="s">
        <v>3773</v>
      </c>
      <c r="G670" s="21" t="s">
        <v>3771</v>
      </c>
      <c r="H670" s="21" t="s">
        <v>3774</v>
      </c>
      <c r="I670" s="11" t="s">
        <v>112</v>
      </c>
      <c r="J670" s="11" t="s">
        <v>3775</v>
      </c>
      <c r="K670" s="11" t="s">
        <v>3776</v>
      </c>
      <c r="L670" s="13" t="s">
        <v>3777</v>
      </c>
      <c r="M670" s="13" t="s">
        <v>544</v>
      </c>
      <c r="N670" s="22" t="s">
        <v>3778</v>
      </c>
      <c r="O670" s="22"/>
      <c r="P670" s="23"/>
      <c r="Q670" s="22"/>
      <c r="R670" s="22" t="s">
        <v>368</v>
      </c>
      <c r="S670" s="23" t="s">
        <v>3779</v>
      </c>
      <c r="T670" s="24">
        <v>37970</v>
      </c>
      <c r="U670" s="11">
        <v>6977</v>
      </c>
      <c r="V670" s="12"/>
      <c r="W670" s="13"/>
      <c r="X670" s="12"/>
      <c r="Y670" s="12"/>
      <c r="Z670" s="12"/>
      <c r="AA670" s="11"/>
      <c r="AB670" s="8"/>
      <c r="AC670" s="8"/>
      <c r="AD670" s="8"/>
      <c r="AE670" s="8"/>
      <c r="AF670" s="8"/>
      <c r="AG670" s="8"/>
    </row>
    <row r="671" spans="1:33" ht="12.75" hidden="1" customHeight="1" x14ac:dyDescent="0.2">
      <c r="A671" s="22">
        <v>6931</v>
      </c>
      <c r="B671" s="32" t="s">
        <v>8609</v>
      </c>
      <c r="C671" s="44">
        <v>728623004</v>
      </c>
      <c r="D671" s="11" t="s">
        <v>3697</v>
      </c>
      <c r="E671" s="11" t="s">
        <v>3781</v>
      </c>
      <c r="F671" s="21" t="s">
        <v>8610</v>
      </c>
      <c r="G671" s="21" t="s">
        <v>3780</v>
      </c>
      <c r="H671" s="21" t="s">
        <v>6354</v>
      </c>
      <c r="I671" s="11" t="s">
        <v>1433</v>
      </c>
      <c r="J671" s="11" t="s">
        <v>6347</v>
      </c>
      <c r="K671" s="11" t="s">
        <v>3782</v>
      </c>
      <c r="L671" s="11" t="s">
        <v>3783</v>
      </c>
      <c r="M671" s="13" t="s">
        <v>544</v>
      </c>
      <c r="N671" s="22" t="s">
        <v>3353</v>
      </c>
      <c r="O671" s="22" t="s">
        <v>3784</v>
      </c>
      <c r="P671" s="23"/>
      <c r="Q671" s="22"/>
      <c r="R671" s="23" t="s">
        <v>368</v>
      </c>
      <c r="S671" s="23" t="s">
        <v>8611</v>
      </c>
      <c r="T671" s="24">
        <v>37970</v>
      </c>
      <c r="U671" s="22">
        <v>6931</v>
      </c>
      <c r="V671" s="12"/>
      <c r="W671" s="13"/>
      <c r="X671" s="12"/>
      <c r="Y671" s="12"/>
      <c r="Z671" s="12"/>
      <c r="AA671" s="11"/>
      <c r="AB671" s="8"/>
      <c r="AC671" s="8"/>
      <c r="AD671" s="8"/>
      <c r="AE671" s="8"/>
      <c r="AF671" s="8"/>
      <c r="AG671" s="8"/>
    </row>
    <row r="672" spans="1:33" ht="12.75" hidden="1" customHeight="1" x14ac:dyDescent="0.2">
      <c r="A672" s="22">
        <v>7331</v>
      </c>
      <c r="B672" s="32" t="s">
        <v>8612</v>
      </c>
      <c r="C672" s="44">
        <v>656176903</v>
      </c>
      <c r="D672" s="11" t="s">
        <v>3686</v>
      </c>
      <c r="E672" s="11" t="s">
        <v>3785</v>
      </c>
      <c r="F672" s="21" t="s">
        <v>8613</v>
      </c>
      <c r="G672" s="21" t="s">
        <v>3786</v>
      </c>
      <c r="H672" s="21" t="s">
        <v>5539</v>
      </c>
      <c r="I672" s="11" t="s">
        <v>8614</v>
      </c>
      <c r="J672" s="11" t="s">
        <v>3787</v>
      </c>
      <c r="K672" s="11" t="s">
        <v>3788</v>
      </c>
      <c r="L672" s="11" t="s">
        <v>3790</v>
      </c>
      <c r="M672" s="13" t="s">
        <v>544</v>
      </c>
      <c r="N672" s="22" t="s">
        <v>3353</v>
      </c>
      <c r="O672" s="22" t="s">
        <v>5483</v>
      </c>
      <c r="P672" s="23" t="s">
        <v>3789</v>
      </c>
      <c r="Q672" s="22"/>
      <c r="R672" s="23">
        <v>93401</v>
      </c>
      <c r="S672" s="23" t="s">
        <v>8615</v>
      </c>
      <c r="T672" s="24">
        <v>38936</v>
      </c>
      <c r="U672" s="22">
        <v>7331</v>
      </c>
      <c r="V672" s="12"/>
      <c r="W672" s="13"/>
      <c r="X672" s="12"/>
      <c r="Y672" s="12"/>
      <c r="Z672" s="12"/>
      <c r="AA672" s="11"/>
      <c r="AB672" s="8"/>
      <c r="AC672" s="8"/>
      <c r="AD672" s="8"/>
      <c r="AE672" s="8"/>
      <c r="AF672" s="8"/>
      <c r="AG672" s="8"/>
    </row>
    <row r="673" spans="1:33" ht="12.75" hidden="1" customHeight="1" x14ac:dyDescent="0.2">
      <c r="A673" s="22">
        <v>7443</v>
      </c>
      <c r="B673" s="32" t="s">
        <v>8616</v>
      </c>
      <c r="C673" s="44">
        <v>659940302</v>
      </c>
      <c r="D673" s="11" t="s">
        <v>3662</v>
      </c>
      <c r="E673" s="11" t="s">
        <v>3791</v>
      </c>
      <c r="F673" s="21" t="s">
        <v>3792</v>
      </c>
      <c r="G673" s="21" t="s">
        <v>3793</v>
      </c>
      <c r="H673" s="21" t="s">
        <v>3794</v>
      </c>
      <c r="I673" s="11" t="s">
        <v>1571</v>
      </c>
      <c r="J673" s="11" t="s">
        <v>3795</v>
      </c>
      <c r="K673" s="11" t="s">
        <v>3796</v>
      </c>
      <c r="L673" s="11" t="s">
        <v>3797</v>
      </c>
      <c r="M673" s="13" t="s">
        <v>544</v>
      </c>
      <c r="N673" s="22" t="s">
        <v>3798</v>
      </c>
      <c r="O673" s="22"/>
      <c r="P673" s="23"/>
      <c r="Q673" s="22"/>
      <c r="R673" s="23" t="s">
        <v>45</v>
      </c>
      <c r="S673" s="23" t="s">
        <v>3725</v>
      </c>
      <c r="T673" s="24">
        <v>40728</v>
      </c>
      <c r="U673" s="22">
        <v>7443</v>
      </c>
      <c r="V673" s="12"/>
      <c r="W673" s="13"/>
      <c r="X673" s="12"/>
      <c r="Y673" s="12"/>
      <c r="Z673" s="12"/>
      <c r="AA673" s="11"/>
      <c r="AB673" s="8"/>
      <c r="AC673" s="8"/>
      <c r="AD673" s="8"/>
      <c r="AE673" s="8"/>
      <c r="AF673" s="8"/>
      <c r="AG673" s="8"/>
    </row>
    <row r="674" spans="1:33" ht="12.75" hidden="1" customHeight="1" x14ac:dyDescent="0.2">
      <c r="A674" s="22">
        <v>7146</v>
      </c>
      <c r="B674" s="32" t="s">
        <v>8617</v>
      </c>
      <c r="C674" s="44">
        <v>652115705</v>
      </c>
      <c r="D674" s="11" t="s">
        <v>3697</v>
      </c>
      <c r="E674" s="11" t="s">
        <v>3799</v>
      </c>
      <c r="F674" s="21" t="s">
        <v>6810</v>
      </c>
      <c r="G674" s="21" t="s">
        <v>3800</v>
      </c>
      <c r="H674" s="21" t="s">
        <v>6811</v>
      </c>
      <c r="I674" s="11" t="s">
        <v>170</v>
      </c>
      <c r="J674" s="11" t="s">
        <v>6812</v>
      </c>
      <c r="K674" s="11" t="s">
        <v>3801</v>
      </c>
      <c r="L674" s="11" t="s">
        <v>3802</v>
      </c>
      <c r="M674" s="13" t="s">
        <v>309</v>
      </c>
      <c r="N674" s="22" t="s">
        <v>3414</v>
      </c>
      <c r="O674" s="22" t="s">
        <v>3803</v>
      </c>
      <c r="P674" s="23"/>
      <c r="Q674" s="22"/>
      <c r="R674" s="23" t="s">
        <v>368</v>
      </c>
      <c r="S674" s="23" t="s">
        <v>6023</v>
      </c>
      <c r="T674" s="24">
        <v>38228</v>
      </c>
      <c r="U674" s="22">
        <v>7146</v>
      </c>
      <c r="V674" s="12"/>
      <c r="W674" s="13"/>
      <c r="X674" s="12"/>
      <c r="Y674" s="12"/>
      <c r="Z674" s="12"/>
      <c r="AA674" s="11"/>
      <c r="AB674" s="8"/>
      <c r="AC674" s="8"/>
      <c r="AD674" s="8"/>
      <c r="AE674" s="8"/>
      <c r="AF674" s="8"/>
      <c r="AG674" s="8"/>
    </row>
    <row r="675" spans="1:33" ht="12.75" hidden="1" customHeight="1" x14ac:dyDescent="0.2">
      <c r="A675" s="22">
        <v>7191</v>
      </c>
      <c r="B675" s="32" t="s">
        <v>8618</v>
      </c>
      <c r="C675" s="44">
        <v>759894200</v>
      </c>
      <c r="D675" s="11" t="s">
        <v>3651</v>
      </c>
      <c r="E675" s="11" t="s">
        <v>3804</v>
      </c>
      <c r="F675" s="21" t="s">
        <v>3805</v>
      </c>
      <c r="G675" s="21" t="s">
        <v>3806</v>
      </c>
      <c r="H675" s="21" t="s">
        <v>3807</v>
      </c>
      <c r="I675" s="11" t="s">
        <v>3808</v>
      </c>
      <c r="J675" s="11" t="s">
        <v>3809</v>
      </c>
      <c r="K675" s="11" t="s">
        <v>3810</v>
      </c>
      <c r="L675" s="11" t="s">
        <v>3813</v>
      </c>
      <c r="M675" s="13" t="s">
        <v>47</v>
      </c>
      <c r="N675" s="22" t="s">
        <v>3814</v>
      </c>
      <c r="O675" s="22" t="s">
        <v>3812</v>
      </c>
      <c r="P675" s="23" t="s">
        <v>3811</v>
      </c>
      <c r="Q675" s="22"/>
      <c r="R675" s="23" t="s">
        <v>45</v>
      </c>
      <c r="S675" s="23" t="s">
        <v>3815</v>
      </c>
      <c r="T675" s="24">
        <v>38610</v>
      </c>
      <c r="U675" s="22">
        <v>7191</v>
      </c>
      <c r="V675" s="12"/>
      <c r="W675" s="13"/>
      <c r="X675" s="12"/>
      <c r="Y675" s="12"/>
      <c r="Z675" s="12"/>
      <c r="AA675" s="11"/>
      <c r="AB675" s="8"/>
      <c r="AC675" s="8"/>
      <c r="AD675" s="8"/>
      <c r="AE675" s="8"/>
      <c r="AF675" s="8"/>
      <c r="AG675" s="8"/>
    </row>
    <row r="676" spans="1:33" ht="12.75" hidden="1" customHeight="1" x14ac:dyDescent="0.2">
      <c r="A676" s="22">
        <v>7357</v>
      </c>
      <c r="B676" s="32" t="s">
        <v>8619</v>
      </c>
      <c r="C676" s="44">
        <v>656702605</v>
      </c>
      <c r="D676" s="11" t="s">
        <v>3686</v>
      </c>
      <c r="E676" s="11" t="s">
        <v>3816</v>
      </c>
      <c r="F676" s="21" t="s">
        <v>3817</v>
      </c>
      <c r="G676" s="21" t="s">
        <v>3818</v>
      </c>
      <c r="H676" s="21" t="s">
        <v>3819</v>
      </c>
      <c r="I676" s="11" t="s">
        <v>3820</v>
      </c>
      <c r="J676" s="11" t="s">
        <v>3821</v>
      </c>
      <c r="K676" s="11" t="s">
        <v>3822</v>
      </c>
      <c r="L676" s="11" t="s">
        <v>3824</v>
      </c>
      <c r="M676" s="13" t="s">
        <v>544</v>
      </c>
      <c r="N676" s="11" t="s">
        <v>2690</v>
      </c>
      <c r="O676" s="22" t="s">
        <v>3825</v>
      </c>
      <c r="P676" s="22" t="s">
        <v>3823</v>
      </c>
      <c r="Q676" s="22"/>
      <c r="R676" s="23">
        <v>93401</v>
      </c>
      <c r="S676" s="23" t="s">
        <v>3826</v>
      </c>
      <c r="T676" s="24">
        <v>39212</v>
      </c>
      <c r="U676" s="22">
        <v>7357</v>
      </c>
      <c r="V676" s="12"/>
      <c r="W676" s="13"/>
      <c r="X676" s="12"/>
      <c r="Y676" s="12"/>
      <c r="Z676" s="12"/>
      <c r="AA676" s="11"/>
      <c r="AB676" s="8"/>
      <c r="AC676" s="8"/>
      <c r="AD676" s="8"/>
      <c r="AE676" s="8"/>
      <c r="AF676" s="8"/>
      <c r="AG676" s="8"/>
    </row>
    <row r="677" spans="1:33" ht="12.75" hidden="1" customHeight="1" x14ac:dyDescent="0.2">
      <c r="A677" s="22">
        <v>6956</v>
      </c>
      <c r="B677" s="32" t="s">
        <v>8620</v>
      </c>
      <c r="C677" s="44">
        <v>733958006</v>
      </c>
      <c r="D677" s="11" t="s">
        <v>3651</v>
      </c>
      <c r="E677" s="11" t="s">
        <v>3827</v>
      </c>
      <c r="F677" s="21" t="s">
        <v>3828</v>
      </c>
      <c r="G677" s="21" t="s">
        <v>3829</v>
      </c>
      <c r="H677" s="21" t="s">
        <v>3830</v>
      </c>
      <c r="I677" s="11" t="s">
        <v>123</v>
      </c>
      <c r="J677" s="11" t="s">
        <v>3831</v>
      </c>
      <c r="K677" s="11" t="s">
        <v>3832</v>
      </c>
      <c r="L677" s="11" t="s">
        <v>3833</v>
      </c>
      <c r="M677" s="13" t="s">
        <v>544</v>
      </c>
      <c r="N677" s="22" t="s">
        <v>3353</v>
      </c>
      <c r="O677" s="22"/>
      <c r="P677" s="23"/>
      <c r="Q677" s="22"/>
      <c r="R677" s="23" t="s">
        <v>368</v>
      </c>
      <c r="S677" s="23" t="s">
        <v>3834</v>
      </c>
      <c r="T677" s="24">
        <v>37970</v>
      </c>
      <c r="U677" s="22">
        <v>6956</v>
      </c>
      <c r="V677" s="12"/>
      <c r="W677" s="13"/>
      <c r="X677" s="12"/>
      <c r="Y677" s="12"/>
      <c r="Z677" s="12"/>
      <c r="AA677" s="11"/>
      <c r="AB677" s="8"/>
      <c r="AC677" s="8"/>
      <c r="AD677" s="8"/>
      <c r="AE677" s="8"/>
      <c r="AF677" s="8"/>
      <c r="AG677" s="8"/>
    </row>
    <row r="678" spans="1:33" ht="12.75" hidden="1" customHeight="1" x14ac:dyDescent="0.2">
      <c r="A678" s="22">
        <v>7416</v>
      </c>
      <c r="B678" s="83" t="s">
        <v>8621</v>
      </c>
      <c r="C678" s="44">
        <v>659660806</v>
      </c>
      <c r="D678" s="11" t="s">
        <v>3651</v>
      </c>
      <c r="E678" s="11" t="s">
        <v>3835</v>
      </c>
      <c r="F678" s="21" t="s">
        <v>3836</v>
      </c>
      <c r="G678" s="21" t="s">
        <v>3837</v>
      </c>
      <c r="H678" s="21" t="s">
        <v>3838</v>
      </c>
      <c r="I678" s="11" t="s">
        <v>3679</v>
      </c>
      <c r="J678" s="11" t="s">
        <v>3839</v>
      </c>
      <c r="K678" s="11" t="s">
        <v>3840</v>
      </c>
      <c r="L678" s="11" t="s">
        <v>3841</v>
      </c>
      <c r="M678" s="13" t="s">
        <v>5341</v>
      </c>
      <c r="N678" s="22" t="s">
        <v>58</v>
      </c>
      <c r="O678" s="22"/>
      <c r="P678" s="23"/>
      <c r="Q678" s="22"/>
      <c r="R678" s="23" t="s">
        <v>368</v>
      </c>
      <c r="S678" s="23" t="s">
        <v>3842</v>
      </c>
      <c r="T678" s="24">
        <v>40032</v>
      </c>
      <c r="U678" s="22">
        <v>7416</v>
      </c>
      <c r="V678" s="12"/>
      <c r="W678" s="13"/>
      <c r="X678" s="12"/>
      <c r="Y678" s="12"/>
      <c r="Z678" s="12"/>
      <c r="AA678" s="11"/>
      <c r="AB678" s="8"/>
      <c r="AC678" s="8"/>
      <c r="AD678" s="8"/>
      <c r="AE678" s="8"/>
      <c r="AF678" s="8"/>
      <c r="AG678" s="8"/>
    </row>
    <row r="679" spans="1:33" ht="12.75" hidden="1" customHeight="1" x14ac:dyDescent="0.2">
      <c r="A679" s="22">
        <v>7330</v>
      </c>
      <c r="B679" s="32" t="s">
        <v>8622</v>
      </c>
      <c r="C679" s="44">
        <v>655691103</v>
      </c>
      <c r="D679" s="11" t="s">
        <v>3843</v>
      </c>
      <c r="E679" s="11" t="s">
        <v>3844</v>
      </c>
      <c r="F679" s="21" t="s">
        <v>3845</v>
      </c>
      <c r="G679" s="21" t="s">
        <v>3846</v>
      </c>
      <c r="H679" s="21" t="s">
        <v>3847</v>
      </c>
      <c r="I679" s="11" t="s">
        <v>1682</v>
      </c>
      <c r="J679" s="11" t="s">
        <v>3848</v>
      </c>
      <c r="K679" s="11" t="s">
        <v>3849</v>
      </c>
      <c r="L679" s="11" t="s">
        <v>3850</v>
      </c>
      <c r="M679" s="13" t="s">
        <v>544</v>
      </c>
      <c r="N679" s="22"/>
      <c r="O679" s="22" t="s">
        <v>3851</v>
      </c>
      <c r="P679" s="23"/>
      <c r="Q679" s="22"/>
      <c r="R679" s="23">
        <v>93401</v>
      </c>
      <c r="S679" s="23" t="s">
        <v>3852</v>
      </c>
      <c r="T679" s="24">
        <v>38915</v>
      </c>
      <c r="U679" s="22">
        <v>7330</v>
      </c>
      <c r="V679" s="12"/>
      <c r="W679" s="13"/>
      <c r="X679" s="12"/>
      <c r="Y679" s="12"/>
      <c r="Z679" s="12"/>
      <c r="AA679" s="11"/>
      <c r="AB679" s="8"/>
      <c r="AC679" s="8"/>
      <c r="AD679" s="8"/>
      <c r="AE679" s="8"/>
      <c r="AF679" s="8"/>
      <c r="AG679" s="8"/>
    </row>
    <row r="680" spans="1:33" ht="12.75" hidden="1" customHeight="1" x14ac:dyDescent="0.2">
      <c r="A680" s="22">
        <v>7192</v>
      </c>
      <c r="B680" s="32" t="s">
        <v>8623</v>
      </c>
      <c r="C680" s="44">
        <v>655097503</v>
      </c>
      <c r="D680" s="11" t="s">
        <v>3651</v>
      </c>
      <c r="E680" s="11" t="s">
        <v>3853</v>
      </c>
      <c r="F680" s="21" t="s">
        <v>3854</v>
      </c>
      <c r="G680" s="21" t="s">
        <v>3855</v>
      </c>
      <c r="H680" s="21" t="s">
        <v>3856</v>
      </c>
      <c r="I680" s="11" t="s">
        <v>3857</v>
      </c>
      <c r="J680" s="11" t="s">
        <v>3858</v>
      </c>
      <c r="K680" s="11" t="s">
        <v>3859</v>
      </c>
      <c r="L680" s="11" t="s">
        <v>3860</v>
      </c>
      <c r="M680" s="13" t="s">
        <v>47</v>
      </c>
      <c r="N680" s="22" t="s">
        <v>582</v>
      </c>
      <c r="O680" s="22" t="s">
        <v>3861</v>
      </c>
      <c r="P680" s="23"/>
      <c r="Q680" s="22"/>
      <c r="R680" s="23" t="s">
        <v>45</v>
      </c>
      <c r="S680" s="23" t="s">
        <v>3862</v>
      </c>
      <c r="T680" s="24">
        <v>38617</v>
      </c>
      <c r="U680" s="22">
        <v>7192</v>
      </c>
      <c r="V680" s="12"/>
      <c r="W680" s="13"/>
      <c r="X680" s="12"/>
      <c r="Y680" s="12"/>
      <c r="Z680" s="12"/>
      <c r="AA680" s="11"/>
      <c r="AB680" s="8"/>
      <c r="AC680" s="8"/>
      <c r="AD680" s="8"/>
      <c r="AE680" s="8"/>
      <c r="AF680" s="8"/>
      <c r="AG680" s="8"/>
    </row>
    <row r="681" spans="1:33" ht="12.75" hidden="1" customHeight="1" x14ac:dyDescent="0.2">
      <c r="A681" s="22">
        <v>7404</v>
      </c>
      <c r="B681" s="32" t="s">
        <v>3863</v>
      </c>
      <c r="C681" s="44">
        <v>658880209</v>
      </c>
      <c r="D681" s="11" t="s">
        <v>1363</v>
      </c>
      <c r="E681" s="11" t="s">
        <v>3864</v>
      </c>
      <c r="F681" s="21" t="s">
        <v>3865</v>
      </c>
      <c r="G681" s="21" t="s">
        <v>3866</v>
      </c>
      <c r="H681" s="21" t="s">
        <v>3867</v>
      </c>
      <c r="I681" s="11" t="s">
        <v>3868</v>
      </c>
      <c r="J681" s="11" t="s">
        <v>3868</v>
      </c>
      <c r="K681" s="11" t="s">
        <v>3869</v>
      </c>
      <c r="L681" s="11" t="s">
        <v>3871</v>
      </c>
      <c r="M681" s="13" t="s">
        <v>47</v>
      </c>
      <c r="N681" s="22" t="s">
        <v>3873</v>
      </c>
      <c r="O681" s="11" t="s">
        <v>3872</v>
      </c>
      <c r="P681" s="22" t="s">
        <v>3870</v>
      </c>
      <c r="Q681" s="22"/>
      <c r="R681" s="23" t="s">
        <v>83</v>
      </c>
      <c r="S681" s="23" t="s">
        <v>3874</v>
      </c>
      <c r="T681" s="24">
        <v>39713</v>
      </c>
      <c r="U681" s="22">
        <v>7404</v>
      </c>
      <c r="V681" s="12"/>
      <c r="W681" s="13"/>
      <c r="X681" s="12"/>
      <c r="Y681" s="12"/>
      <c r="Z681" s="12"/>
      <c r="AA681" s="11"/>
      <c r="AB681" s="8"/>
      <c r="AC681" s="8"/>
      <c r="AD681" s="8"/>
      <c r="AE681" s="8"/>
      <c r="AF681" s="8"/>
      <c r="AG681" s="8"/>
    </row>
    <row r="682" spans="1:33" ht="12.75" hidden="1" customHeight="1" x14ac:dyDescent="0.2">
      <c r="A682" s="22">
        <v>7449</v>
      </c>
      <c r="B682" s="32" t="s">
        <v>8624</v>
      </c>
      <c r="C682" s="44">
        <v>718283000</v>
      </c>
      <c r="D682" s="11" t="s">
        <v>3662</v>
      </c>
      <c r="E682" s="11" t="s">
        <v>3875</v>
      </c>
      <c r="F682" s="21" t="s">
        <v>3876</v>
      </c>
      <c r="G682" s="21" t="s">
        <v>3877</v>
      </c>
      <c r="H682" s="21" t="s">
        <v>6125</v>
      </c>
      <c r="I682" s="11" t="s">
        <v>3878</v>
      </c>
      <c r="J682" s="11" t="s">
        <v>6126</v>
      </c>
      <c r="K682" s="11" t="s">
        <v>6127</v>
      </c>
      <c r="L682" s="11" t="s">
        <v>3880</v>
      </c>
      <c r="M682" s="13" t="s">
        <v>47</v>
      </c>
      <c r="N682" s="22" t="s">
        <v>3882</v>
      </c>
      <c r="O682" s="22" t="s">
        <v>3881</v>
      </c>
      <c r="P682" s="23" t="s">
        <v>3879</v>
      </c>
      <c r="Q682" s="22"/>
      <c r="R682" s="23" t="s">
        <v>45</v>
      </c>
      <c r="S682" s="23" t="s">
        <v>3883</v>
      </c>
      <c r="T682" s="24">
        <v>37119</v>
      </c>
      <c r="U682" s="22">
        <v>7449</v>
      </c>
      <c r="V682" s="12"/>
      <c r="W682" s="13"/>
      <c r="X682" s="12"/>
      <c r="Y682" s="12"/>
      <c r="Z682" s="12"/>
      <c r="AA682" s="11"/>
      <c r="AB682" s="8"/>
      <c r="AC682" s="8"/>
      <c r="AD682" s="8"/>
      <c r="AE682" s="8"/>
      <c r="AF682" s="8"/>
      <c r="AG682" s="8"/>
    </row>
    <row r="683" spans="1:33" ht="12.75" hidden="1" customHeight="1" x14ac:dyDescent="0.2">
      <c r="A683" s="22">
        <v>7469</v>
      </c>
      <c r="B683" s="32" t="s">
        <v>8625</v>
      </c>
      <c r="C683" s="44">
        <v>657699209</v>
      </c>
      <c r="D683" s="11" t="s">
        <v>3662</v>
      </c>
      <c r="E683" s="11" t="s">
        <v>3884</v>
      </c>
      <c r="F683" s="21" t="s">
        <v>3885</v>
      </c>
      <c r="G683" s="21" t="s">
        <v>3886</v>
      </c>
      <c r="H683" s="21" t="s">
        <v>3887</v>
      </c>
      <c r="I683" s="11" t="s">
        <v>3888</v>
      </c>
      <c r="J683" s="11" t="s">
        <v>3889</v>
      </c>
      <c r="K683" s="11" t="s">
        <v>3890</v>
      </c>
      <c r="L683" s="11" t="s">
        <v>3891</v>
      </c>
      <c r="M683" s="13" t="s">
        <v>544</v>
      </c>
      <c r="N683" s="22" t="s">
        <v>688</v>
      </c>
      <c r="O683" s="22" t="s">
        <v>3892</v>
      </c>
      <c r="P683" s="23"/>
      <c r="Q683" s="22"/>
      <c r="R683" s="23" t="s">
        <v>45</v>
      </c>
      <c r="S683" s="23" t="s">
        <v>689</v>
      </c>
      <c r="T683" s="24">
        <v>41288</v>
      </c>
      <c r="U683" s="22">
        <v>7469</v>
      </c>
      <c r="V683" s="12"/>
      <c r="W683" s="13"/>
      <c r="X683" s="12"/>
      <c r="Y683" s="12"/>
      <c r="Z683" s="12"/>
      <c r="AA683" s="11"/>
      <c r="AB683" s="8"/>
      <c r="AC683" s="8"/>
      <c r="AD683" s="8"/>
      <c r="AE683" s="8"/>
      <c r="AF683" s="8"/>
      <c r="AG683" s="8"/>
    </row>
    <row r="684" spans="1:33" ht="12.75" hidden="1" customHeight="1" x14ac:dyDescent="0.2">
      <c r="A684" s="22">
        <v>7332</v>
      </c>
      <c r="B684" s="32" t="s">
        <v>8626</v>
      </c>
      <c r="C684" s="44">
        <v>653173105</v>
      </c>
      <c r="D684" s="11" t="s">
        <v>3697</v>
      </c>
      <c r="E684" s="11" t="s">
        <v>3893</v>
      </c>
      <c r="F684" s="21" t="s">
        <v>3894</v>
      </c>
      <c r="G684" s="21" t="s">
        <v>3895</v>
      </c>
      <c r="H684" s="21" t="s">
        <v>3896</v>
      </c>
      <c r="I684" s="11" t="s">
        <v>3897</v>
      </c>
      <c r="J684" s="11" t="s">
        <v>3898</v>
      </c>
      <c r="K684" s="11" t="s">
        <v>3899</v>
      </c>
      <c r="L684" s="11" t="s">
        <v>3900</v>
      </c>
      <c r="M684" s="13" t="s">
        <v>544</v>
      </c>
      <c r="N684" s="22" t="s">
        <v>3901</v>
      </c>
      <c r="O684" s="22"/>
      <c r="P684" s="23"/>
      <c r="Q684" s="22"/>
      <c r="R684" s="23" t="s">
        <v>1101</v>
      </c>
      <c r="S684" s="23" t="s">
        <v>5328</v>
      </c>
      <c r="T684" s="24">
        <v>41493</v>
      </c>
      <c r="U684" s="22">
        <v>7332</v>
      </c>
      <c r="V684" s="12"/>
      <c r="W684" s="13"/>
      <c r="X684" s="12"/>
      <c r="Y684" s="12"/>
      <c r="Z684" s="12"/>
      <c r="AA684" s="11"/>
      <c r="AB684" s="8"/>
      <c r="AC684" s="8"/>
      <c r="AD684" s="8"/>
      <c r="AE684" s="8"/>
      <c r="AF684" s="8"/>
      <c r="AG684" s="8"/>
    </row>
    <row r="685" spans="1:33" ht="12.75" hidden="1" customHeight="1" x14ac:dyDescent="0.2">
      <c r="A685" s="22">
        <v>7026</v>
      </c>
      <c r="B685" s="32" t="s">
        <v>8627</v>
      </c>
      <c r="C685" s="44">
        <v>732191003</v>
      </c>
      <c r="D685" s="11" t="s">
        <v>3697</v>
      </c>
      <c r="E685" s="11" t="s">
        <v>3902</v>
      </c>
      <c r="F685" s="21" t="s">
        <v>3903</v>
      </c>
      <c r="G685" s="21" t="s">
        <v>3904</v>
      </c>
      <c r="H685" s="21" t="s">
        <v>3905</v>
      </c>
      <c r="I685" s="11" t="s">
        <v>63</v>
      </c>
      <c r="J685" s="11" t="s">
        <v>3906</v>
      </c>
      <c r="K685" s="11" t="s">
        <v>3907</v>
      </c>
      <c r="L685" s="11" t="s">
        <v>3908</v>
      </c>
      <c r="M685" s="13" t="s">
        <v>544</v>
      </c>
      <c r="N685" s="22" t="s">
        <v>688</v>
      </c>
      <c r="O685" s="22"/>
      <c r="P685" s="23"/>
      <c r="Q685" s="22"/>
      <c r="R685" s="23" t="s">
        <v>368</v>
      </c>
      <c r="S685" s="23" t="s">
        <v>3909</v>
      </c>
      <c r="T685" s="24">
        <v>37970</v>
      </c>
      <c r="U685" s="22">
        <v>7026</v>
      </c>
      <c r="V685" s="12"/>
      <c r="W685" s="13"/>
      <c r="X685" s="12"/>
      <c r="Y685" s="12"/>
      <c r="Z685" s="12"/>
      <c r="AA685" s="11"/>
      <c r="AB685" s="8"/>
      <c r="AC685" s="8"/>
      <c r="AD685" s="8"/>
      <c r="AE685" s="8"/>
      <c r="AF685" s="8"/>
      <c r="AG685" s="8"/>
    </row>
    <row r="686" spans="1:33" ht="12.75" hidden="1" customHeight="1" x14ac:dyDescent="0.2">
      <c r="A686" s="22">
        <v>7171</v>
      </c>
      <c r="B686" s="32" t="s">
        <v>8628</v>
      </c>
      <c r="C686" s="44">
        <v>654851603</v>
      </c>
      <c r="D686" s="11" t="s">
        <v>3697</v>
      </c>
      <c r="E686" s="11" t="s">
        <v>3910</v>
      </c>
      <c r="F686" s="21" t="s">
        <v>3911</v>
      </c>
      <c r="G686" s="21" t="s">
        <v>3912</v>
      </c>
      <c r="H686" s="21" t="s">
        <v>3913</v>
      </c>
      <c r="I686" s="11" t="s">
        <v>3914</v>
      </c>
      <c r="J686" s="11" t="s">
        <v>3915</v>
      </c>
      <c r="K686" s="11" t="s">
        <v>3916</v>
      </c>
      <c r="L686" s="11" t="s">
        <v>3917</v>
      </c>
      <c r="M686" s="13" t="s">
        <v>5341</v>
      </c>
      <c r="N686" s="22" t="s">
        <v>3918</v>
      </c>
      <c r="O686" s="22"/>
      <c r="P686" s="23"/>
      <c r="Q686" s="22"/>
      <c r="R686" s="23" t="s">
        <v>368</v>
      </c>
      <c r="S686" s="23" t="s">
        <v>3919</v>
      </c>
      <c r="T686" s="24">
        <v>38503</v>
      </c>
      <c r="U686" s="22">
        <v>7171</v>
      </c>
      <c r="V686" s="12"/>
      <c r="W686" s="13"/>
      <c r="X686" s="12"/>
      <c r="Y686" s="12"/>
      <c r="Z686" s="12"/>
      <c r="AA686" s="11"/>
      <c r="AB686" s="8"/>
      <c r="AC686" s="8"/>
      <c r="AD686" s="8"/>
      <c r="AE686" s="8"/>
      <c r="AF686" s="8"/>
      <c r="AG686" s="8"/>
    </row>
    <row r="687" spans="1:33" ht="12.75" hidden="1" customHeight="1" x14ac:dyDescent="0.2">
      <c r="A687" s="22">
        <v>7241</v>
      </c>
      <c r="B687" s="32" t="s">
        <v>8629</v>
      </c>
      <c r="C687" s="44">
        <v>757565005</v>
      </c>
      <c r="D687" s="11" t="s">
        <v>3651</v>
      </c>
      <c r="E687" s="11" t="s">
        <v>3974</v>
      </c>
      <c r="F687" s="21" t="s">
        <v>3975</v>
      </c>
      <c r="G687" s="21" t="s">
        <v>3976</v>
      </c>
      <c r="H687" s="21" t="s">
        <v>3977</v>
      </c>
      <c r="I687" s="11" t="s">
        <v>123</v>
      </c>
      <c r="J687" s="11" t="s">
        <v>3978</v>
      </c>
      <c r="K687" s="11" t="s">
        <v>3979</v>
      </c>
      <c r="L687" s="11" t="s">
        <v>3980</v>
      </c>
      <c r="M687" s="13" t="s">
        <v>47</v>
      </c>
      <c r="N687" s="22" t="s">
        <v>582</v>
      </c>
      <c r="O687" s="22"/>
      <c r="P687" s="23"/>
      <c r="Q687" s="22"/>
      <c r="R687" s="23" t="s">
        <v>368</v>
      </c>
      <c r="S687" s="23" t="s">
        <v>3981</v>
      </c>
      <c r="T687" s="24">
        <v>38715</v>
      </c>
      <c r="U687" s="22">
        <v>7241</v>
      </c>
      <c r="V687" s="12"/>
      <c r="W687" s="13"/>
      <c r="X687" s="12"/>
      <c r="Y687" s="12"/>
      <c r="Z687" s="12"/>
      <c r="AA687" s="11"/>
      <c r="AB687" s="8"/>
      <c r="AC687" s="8"/>
      <c r="AD687" s="8"/>
      <c r="AE687" s="8"/>
      <c r="AF687" s="8"/>
      <c r="AG687" s="8"/>
    </row>
    <row r="688" spans="1:33" ht="12.75" hidden="1" customHeight="1" x14ac:dyDescent="0.2">
      <c r="A688" s="22">
        <v>6939</v>
      </c>
      <c r="B688" s="32" t="s">
        <v>8630</v>
      </c>
      <c r="C688" s="44">
        <v>728421002</v>
      </c>
      <c r="D688" s="11" t="s">
        <v>3697</v>
      </c>
      <c r="E688" s="11" t="s">
        <v>3920</v>
      </c>
      <c r="F688" s="21" t="s">
        <v>3921</v>
      </c>
      <c r="G688" s="21" t="s">
        <v>3922</v>
      </c>
      <c r="H688" s="21" t="s">
        <v>3923</v>
      </c>
      <c r="I688" s="11" t="s">
        <v>1380</v>
      </c>
      <c r="J688" s="11" t="s">
        <v>3924</v>
      </c>
      <c r="K688" s="11" t="s">
        <v>3925</v>
      </c>
      <c r="L688" s="11" t="s">
        <v>3926</v>
      </c>
      <c r="M688" s="13" t="s">
        <v>544</v>
      </c>
      <c r="N688" s="22" t="s">
        <v>2422</v>
      </c>
      <c r="O688" s="22"/>
      <c r="P688" s="23"/>
      <c r="Q688" s="22"/>
      <c r="R688" s="23" t="s">
        <v>368</v>
      </c>
      <c r="S688" s="23" t="s">
        <v>3927</v>
      </c>
      <c r="T688" s="24">
        <v>37970</v>
      </c>
      <c r="U688" s="22">
        <v>6939</v>
      </c>
      <c r="V688" s="12"/>
      <c r="W688" s="13"/>
      <c r="X688" s="12"/>
      <c r="Y688" s="12"/>
      <c r="Z688" s="12"/>
      <c r="AA688" s="11"/>
      <c r="AB688" s="8"/>
      <c r="AC688" s="8"/>
      <c r="AD688" s="8"/>
      <c r="AE688" s="8"/>
      <c r="AF688" s="8"/>
      <c r="AG688" s="8"/>
    </row>
    <row r="689" spans="1:33" ht="12.75" hidden="1" customHeight="1" x14ac:dyDescent="0.2">
      <c r="A689" s="22">
        <v>7043</v>
      </c>
      <c r="B689" s="32" t="s">
        <v>8631</v>
      </c>
      <c r="C689" s="44">
        <v>754998008</v>
      </c>
      <c r="D689" s="11" t="s">
        <v>3697</v>
      </c>
      <c r="E689" s="11" t="s">
        <v>3928</v>
      </c>
      <c r="F689" s="21" t="s">
        <v>3929</v>
      </c>
      <c r="G689" s="21" t="s">
        <v>3930</v>
      </c>
      <c r="H689" s="21" t="s">
        <v>3931</v>
      </c>
      <c r="I689" s="11" t="s">
        <v>3932</v>
      </c>
      <c r="J689" s="11" t="s">
        <v>3933</v>
      </c>
      <c r="K689" s="11" t="s">
        <v>3934</v>
      </c>
      <c r="L689" s="11" t="s">
        <v>3935</v>
      </c>
      <c r="M689" s="13" t="s">
        <v>544</v>
      </c>
      <c r="N689" s="22" t="s">
        <v>187</v>
      </c>
      <c r="O689" s="22"/>
      <c r="P689" s="23"/>
      <c r="Q689" s="22"/>
      <c r="R689" s="23" t="s">
        <v>368</v>
      </c>
      <c r="S689" s="23" t="s">
        <v>3909</v>
      </c>
      <c r="T689" s="24">
        <v>37970</v>
      </c>
      <c r="U689" s="22">
        <v>7043</v>
      </c>
      <c r="V689" s="12"/>
      <c r="W689" s="13"/>
      <c r="X689" s="12"/>
      <c r="Y689" s="12"/>
      <c r="Z689" s="12"/>
      <c r="AA689" s="11"/>
      <c r="AB689" s="8"/>
      <c r="AC689" s="8"/>
      <c r="AD689" s="8"/>
      <c r="AE689" s="8"/>
      <c r="AF689" s="8"/>
      <c r="AG689" s="8"/>
    </row>
    <row r="690" spans="1:33" ht="12.75" hidden="1" customHeight="1" x14ac:dyDescent="0.2">
      <c r="A690" s="22">
        <v>7321</v>
      </c>
      <c r="B690" s="32" t="s">
        <v>8632</v>
      </c>
      <c r="C690" s="44">
        <v>655994203</v>
      </c>
      <c r="D690" s="11" t="s">
        <v>3686</v>
      </c>
      <c r="E690" s="11" t="s">
        <v>3936</v>
      </c>
      <c r="F690" s="21" t="s">
        <v>3937</v>
      </c>
      <c r="G690" s="21" t="s">
        <v>3938</v>
      </c>
      <c r="H690" s="21" t="s">
        <v>3939</v>
      </c>
      <c r="I690" s="11" t="s">
        <v>1682</v>
      </c>
      <c r="J690" s="11" t="s">
        <v>3940</v>
      </c>
      <c r="K690" s="11" t="s">
        <v>3941</v>
      </c>
      <c r="L690" s="11" t="s">
        <v>3942</v>
      </c>
      <c r="M690" s="13" t="s">
        <v>47</v>
      </c>
      <c r="N690" s="22" t="s">
        <v>2310</v>
      </c>
      <c r="O690" s="22"/>
      <c r="P690" s="23"/>
      <c r="Q690" s="22"/>
      <c r="R690" s="23">
        <v>93401</v>
      </c>
      <c r="S690" s="23" t="s">
        <v>3943</v>
      </c>
      <c r="T690" s="24">
        <v>38860</v>
      </c>
      <c r="U690" s="22">
        <v>7321</v>
      </c>
      <c r="V690" s="12"/>
      <c r="W690" s="13"/>
      <c r="X690" s="12"/>
      <c r="Y690" s="12"/>
      <c r="Z690" s="12"/>
      <c r="AA690" s="11"/>
      <c r="AB690" s="8"/>
      <c r="AC690" s="8"/>
      <c r="AD690" s="8"/>
      <c r="AE690" s="8"/>
      <c r="AF690" s="8"/>
      <c r="AG690" s="8"/>
    </row>
    <row r="691" spans="1:33" ht="12.75" hidden="1" customHeight="1" x14ac:dyDescent="0.2">
      <c r="A691" s="22">
        <v>7401</v>
      </c>
      <c r="B691" s="32" t="s">
        <v>3944</v>
      </c>
      <c r="C691" s="44">
        <v>653583001</v>
      </c>
      <c r="D691" s="11" t="s">
        <v>3697</v>
      </c>
      <c r="E691" s="11" t="s">
        <v>3945</v>
      </c>
      <c r="F691" s="21" t="s">
        <v>3946</v>
      </c>
      <c r="G691" s="21" t="s">
        <v>3947</v>
      </c>
      <c r="H691" s="21" t="s">
        <v>3948</v>
      </c>
      <c r="I691" s="11" t="s">
        <v>3949</v>
      </c>
      <c r="J691" s="11" t="s">
        <v>3950</v>
      </c>
      <c r="K691" s="11" t="s">
        <v>3951</v>
      </c>
      <c r="L691" s="11" t="s">
        <v>3953</v>
      </c>
      <c r="M691" s="13" t="s">
        <v>5345</v>
      </c>
      <c r="N691" s="22" t="s">
        <v>879</v>
      </c>
      <c r="O691" s="22" t="s">
        <v>3954</v>
      </c>
      <c r="P691" s="23" t="s">
        <v>3952</v>
      </c>
      <c r="Q691" s="22"/>
      <c r="R691" s="23" t="s">
        <v>368</v>
      </c>
      <c r="S691" s="23" t="s">
        <v>3955</v>
      </c>
      <c r="T691" s="24">
        <v>39693</v>
      </c>
      <c r="U691" s="22">
        <v>7401</v>
      </c>
      <c r="V691" s="12"/>
      <c r="W691" s="13"/>
      <c r="X691" s="12"/>
      <c r="Y691" s="12"/>
      <c r="Z691" s="12"/>
      <c r="AA691" s="11"/>
      <c r="AB691" s="8"/>
      <c r="AC691" s="8"/>
      <c r="AD691" s="8"/>
      <c r="AE691" s="8"/>
      <c r="AF691" s="8"/>
      <c r="AG691" s="8"/>
    </row>
    <row r="692" spans="1:33" ht="12.75" hidden="1" customHeight="1" x14ac:dyDescent="0.2">
      <c r="A692" s="22">
        <v>7238</v>
      </c>
      <c r="B692" s="32" t="s">
        <v>8633</v>
      </c>
      <c r="C692" s="44">
        <v>652167306</v>
      </c>
      <c r="D692" s="11" t="s">
        <v>3651</v>
      </c>
      <c r="E692" s="11" t="s">
        <v>3956</v>
      </c>
      <c r="F692" s="21" t="s">
        <v>3957</v>
      </c>
      <c r="G692" s="21" t="s">
        <v>3958</v>
      </c>
      <c r="H692" s="21" t="s">
        <v>3959</v>
      </c>
      <c r="I692" s="11" t="s">
        <v>123</v>
      </c>
      <c r="J692" s="11" t="s">
        <v>123</v>
      </c>
      <c r="K692" s="11" t="s">
        <v>3960</v>
      </c>
      <c r="L692" s="11" t="s">
        <v>3961</v>
      </c>
      <c r="M692" s="13" t="s">
        <v>47</v>
      </c>
      <c r="N692" s="22" t="s">
        <v>3962</v>
      </c>
      <c r="O692" s="22"/>
      <c r="P692" s="23"/>
      <c r="Q692" s="22"/>
      <c r="R692" s="23" t="s">
        <v>368</v>
      </c>
      <c r="S692" s="23" t="s">
        <v>3963</v>
      </c>
      <c r="T692" s="24">
        <v>38713</v>
      </c>
      <c r="U692" s="22">
        <v>7238</v>
      </c>
      <c r="V692" s="12"/>
      <c r="W692" s="13"/>
      <c r="X692" s="12"/>
      <c r="Y692" s="12"/>
      <c r="Z692" s="12"/>
      <c r="AA692" s="11"/>
      <c r="AB692" s="8"/>
      <c r="AC692" s="8"/>
      <c r="AD692" s="8"/>
      <c r="AE692" s="8"/>
      <c r="AF692" s="8"/>
      <c r="AG692" s="8"/>
    </row>
    <row r="693" spans="1:33" ht="12.75" hidden="1" customHeight="1" x14ac:dyDescent="0.2">
      <c r="A693" s="22">
        <v>7131</v>
      </c>
      <c r="B693" s="32" t="s">
        <v>8634</v>
      </c>
      <c r="C693" s="44">
        <v>745445004</v>
      </c>
      <c r="D693" s="11" t="s">
        <v>3697</v>
      </c>
      <c r="E693" s="11" t="s">
        <v>3964</v>
      </c>
      <c r="F693" s="21" t="s">
        <v>3965</v>
      </c>
      <c r="G693" s="21" t="s">
        <v>3966</v>
      </c>
      <c r="H693" s="21" t="s">
        <v>3967</v>
      </c>
      <c r="I693" s="11" t="s">
        <v>3969</v>
      </c>
      <c r="J693" s="11"/>
      <c r="K693" s="11" t="s">
        <v>3970</v>
      </c>
      <c r="L693" s="11" t="s">
        <v>3968</v>
      </c>
      <c r="M693" s="13" t="s">
        <v>544</v>
      </c>
      <c r="N693" s="22" t="s">
        <v>400</v>
      </c>
      <c r="O693" s="22" t="s">
        <v>3971</v>
      </c>
      <c r="P693" s="23" t="s">
        <v>3972</v>
      </c>
      <c r="Q693" s="22"/>
      <c r="R693" s="23" t="s">
        <v>1053</v>
      </c>
      <c r="S693" s="23" t="s">
        <v>3973</v>
      </c>
      <c r="T693" s="24">
        <v>38159</v>
      </c>
      <c r="U693" s="22">
        <v>7131</v>
      </c>
      <c r="V693" s="12"/>
      <c r="W693" s="13"/>
      <c r="X693" s="12"/>
      <c r="Y693" s="12"/>
      <c r="Z693" s="12"/>
      <c r="AA693" s="11"/>
      <c r="AB693" s="8"/>
      <c r="AC693" s="8"/>
      <c r="AD693" s="8"/>
      <c r="AE693" s="8"/>
      <c r="AF693" s="8"/>
      <c r="AG693" s="8"/>
    </row>
    <row r="694" spans="1:33" ht="12.75" hidden="1" customHeight="1" x14ac:dyDescent="0.2">
      <c r="A694" s="22">
        <v>7119</v>
      </c>
      <c r="B694" s="32" t="s">
        <v>8635</v>
      </c>
      <c r="C694" s="44" t="s">
        <v>6464</v>
      </c>
      <c r="D694" s="11" t="s">
        <v>3697</v>
      </c>
      <c r="E694" s="11" t="s">
        <v>3982</v>
      </c>
      <c r="F694" s="21" t="s">
        <v>3983</v>
      </c>
      <c r="G694" s="21" t="s">
        <v>3984</v>
      </c>
      <c r="H694" s="21" t="s">
        <v>3985</v>
      </c>
      <c r="I694" s="11" t="s">
        <v>3637</v>
      </c>
      <c r="J694" s="11" t="s">
        <v>3986</v>
      </c>
      <c r="K694" s="11" t="s">
        <v>3987</v>
      </c>
      <c r="L694" s="11" t="s">
        <v>3988</v>
      </c>
      <c r="M694" s="13" t="s">
        <v>47</v>
      </c>
      <c r="N694" s="22" t="s">
        <v>739</v>
      </c>
      <c r="O694" s="22"/>
      <c r="P694" s="23"/>
      <c r="Q694" s="22"/>
      <c r="R694" s="23" t="s">
        <v>368</v>
      </c>
      <c r="S694" s="23" t="s">
        <v>3989</v>
      </c>
      <c r="T694" s="24">
        <v>37970</v>
      </c>
      <c r="U694" s="22">
        <v>7119</v>
      </c>
      <c r="V694" s="12"/>
      <c r="W694" s="13"/>
      <c r="X694" s="12"/>
      <c r="Y694" s="12"/>
      <c r="Z694" s="12"/>
      <c r="AA694" s="11"/>
      <c r="AB694" s="8"/>
      <c r="AC694" s="8"/>
      <c r="AD694" s="8"/>
      <c r="AE694" s="8"/>
      <c r="AF694" s="8"/>
      <c r="AG694" s="8"/>
    </row>
    <row r="695" spans="1:33" ht="12.75" hidden="1" customHeight="1" x14ac:dyDescent="0.2">
      <c r="A695" s="22">
        <v>7434</v>
      </c>
      <c r="B695" s="32" t="s">
        <v>8636</v>
      </c>
      <c r="C695" s="44">
        <v>751175000</v>
      </c>
      <c r="D695" s="11" t="s">
        <v>3651</v>
      </c>
      <c r="E695" s="11" t="s">
        <v>3990</v>
      </c>
      <c r="F695" s="21" t="s">
        <v>3991</v>
      </c>
      <c r="G695" s="21" t="s">
        <v>3992</v>
      </c>
      <c r="H695" s="21" t="s">
        <v>3993</v>
      </c>
      <c r="I695" s="11" t="s">
        <v>3994</v>
      </c>
      <c r="J695" s="11" t="s">
        <v>3995</v>
      </c>
      <c r="K695" s="11" t="s">
        <v>3996</v>
      </c>
      <c r="L695" s="11" t="s">
        <v>3997</v>
      </c>
      <c r="M695" s="13" t="s">
        <v>47</v>
      </c>
      <c r="N695" s="22" t="s">
        <v>3002</v>
      </c>
      <c r="O695" s="22"/>
      <c r="P695" s="23"/>
      <c r="Q695" s="22"/>
      <c r="R695" s="23" t="s">
        <v>559</v>
      </c>
      <c r="S695" s="23" t="s">
        <v>3998</v>
      </c>
      <c r="T695" s="24">
        <v>40485</v>
      </c>
      <c r="U695" s="22">
        <v>7434</v>
      </c>
      <c r="V695" s="12"/>
      <c r="W695" s="13"/>
      <c r="X695" s="12"/>
      <c r="Y695" s="12"/>
      <c r="Z695" s="12"/>
      <c r="AA695" s="11"/>
      <c r="AB695" s="8"/>
      <c r="AC695" s="8"/>
      <c r="AD695" s="8"/>
      <c r="AE695" s="8"/>
      <c r="AF695" s="8"/>
      <c r="AG695" s="8"/>
    </row>
    <row r="696" spans="1:33" ht="12.75" hidden="1" customHeight="1" x14ac:dyDescent="0.2">
      <c r="A696" s="60">
        <v>7122</v>
      </c>
      <c r="B696" s="32" t="s">
        <v>8637</v>
      </c>
      <c r="C696" s="44">
        <v>737523004</v>
      </c>
      <c r="D696" s="11" t="s">
        <v>3651</v>
      </c>
      <c r="E696" s="11" t="s">
        <v>3999</v>
      </c>
      <c r="F696" s="21" t="s">
        <v>4000</v>
      </c>
      <c r="G696" s="21" t="s">
        <v>4001</v>
      </c>
      <c r="H696" s="21" t="s">
        <v>4002</v>
      </c>
      <c r="I696" s="11" t="s">
        <v>3637</v>
      </c>
      <c r="J696" s="11" t="s">
        <v>4003</v>
      </c>
      <c r="K696" s="11" t="s">
        <v>4004</v>
      </c>
      <c r="L696" s="11" t="s">
        <v>4005</v>
      </c>
      <c r="M696" s="13" t="s">
        <v>47</v>
      </c>
      <c r="N696" s="22" t="s">
        <v>3311</v>
      </c>
      <c r="O696" s="22" t="s">
        <v>4006</v>
      </c>
      <c r="P696" s="23"/>
      <c r="Q696" s="22"/>
      <c r="R696" s="23" t="s">
        <v>83</v>
      </c>
      <c r="S696" s="23" t="s">
        <v>4007</v>
      </c>
      <c r="T696" s="24">
        <v>37970</v>
      </c>
      <c r="U696" s="60">
        <v>7122</v>
      </c>
      <c r="V696" s="12"/>
      <c r="W696" s="13"/>
      <c r="X696" s="12"/>
      <c r="Y696" s="12"/>
      <c r="Z696" s="12"/>
      <c r="AA696" s="11"/>
      <c r="AB696" s="8"/>
      <c r="AC696" s="8"/>
      <c r="AD696" s="8"/>
      <c r="AE696" s="8"/>
      <c r="AF696" s="8"/>
      <c r="AG696" s="8"/>
    </row>
    <row r="697" spans="1:33" ht="12.75" hidden="1" customHeight="1" x14ac:dyDescent="0.2">
      <c r="A697" s="22">
        <v>7625</v>
      </c>
      <c r="B697" s="32" t="s">
        <v>4008</v>
      </c>
      <c r="C697" s="44">
        <v>650199650</v>
      </c>
      <c r="D697" s="11" t="s">
        <v>4009</v>
      </c>
      <c r="E697" s="11" t="s">
        <v>4010</v>
      </c>
      <c r="F697" s="21" t="s">
        <v>4011</v>
      </c>
      <c r="G697" s="21" t="s">
        <v>4012</v>
      </c>
      <c r="H697" s="21" t="s">
        <v>4013</v>
      </c>
      <c r="I697" s="11" t="s">
        <v>834</v>
      </c>
      <c r="J697" s="11" t="s">
        <v>4014</v>
      </c>
      <c r="K697" s="11" t="s">
        <v>4015</v>
      </c>
      <c r="L697" s="11" t="s">
        <v>4017</v>
      </c>
      <c r="M697" s="13" t="s">
        <v>544</v>
      </c>
      <c r="N697" s="22" t="s">
        <v>4019</v>
      </c>
      <c r="O697" s="22" t="s">
        <v>4018</v>
      </c>
      <c r="P697" s="23" t="s">
        <v>4016</v>
      </c>
      <c r="Q697" s="22"/>
      <c r="R697" s="23">
        <v>93401</v>
      </c>
      <c r="S697" s="23" t="s">
        <v>4020</v>
      </c>
      <c r="T697" s="24">
        <v>42762</v>
      </c>
      <c r="U697" s="22">
        <v>7625</v>
      </c>
      <c r="V697" s="12"/>
      <c r="W697" s="13"/>
      <c r="X697" s="12"/>
      <c r="Y697" s="12"/>
      <c r="Z697" s="12"/>
      <c r="AA697" s="11"/>
      <c r="AB697" s="8"/>
      <c r="AC697" s="8"/>
      <c r="AD697" s="8"/>
      <c r="AE697" s="8"/>
      <c r="AF697" s="8"/>
      <c r="AG697" s="8"/>
    </row>
    <row r="698" spans="1:33" ht="12.75" hidden="1" customHeight="1" x14ac:dyDescent="0.2">
      <c r="A698" s="22">
        <v>7010</v>
      </c>
      <c r="B698" s="32" t="s">
        <v>8638</v>
      </c>
      <c r="C698" s="44">
        <v>747168008</v>
      </c>
      <c r="D698" s="11" t="s">
        <v>4021</v>
      </c>
      <c r="E698" s="11" t="s">
        <v>4022</v>
      </c>
      <c r="F698" s="21" t="s">
        <v>8639</v>
      </c>
      <c r="G698" s="21" t="s">
        <v>4023</v>
      </c>
      <c r="H698" s="21" t="s">
        <v>8640</v>
      </c>
      <c r="I698" s="11" t="s">
        <v>1540</v>
      </c>
      <c r="J698" s="11" t="s">
        <v>6813</v>
      </c>
      <c r="K698" s="11" t="s">
        <v>4024</v>
      </c>
      <c r="L698" s="11" t="s">
        <v>4025</v>
      </c>
      <c r="M698" s="13" t="s">
        <v>544</v>
      </c>
      <c r="N698" s="22" t="s">
        <v>4026</v>
      </c>
      <c r="O698" s="22" t="s">
        <v>8641</v>
      </c>
      <c r="P698" s="23" t="s">
        <v>8642</v>
      </c>
      <c r="Q698" s="22"/>
      <c r="R698" s="23" t="s">
        <v>1053</v>
      </c>
      <c r="S698" s="23" t="s">
        <v>8126</v>
      </c>
      <c r="T698" s="24">
        <v>37970</v>
      </c>
      <c r="U698" s="22">
        <v>7010</v>
      </c>
      <c r="V698" s="36"/>
      <c r="W698" s="37"/>
      <c r="X698" s="36"/>
      <c r="Y698" s="36"/>
      <c r="Z698" s="36"/>
      <c r="AA698" s="27"/>
      <c r="AB698" s="8"/>
      <c r="AC698" s="8"/>
      <c r="AD698" s="8"/>
      <c r="AE698" s="8"/>
      <c r="AF698" s="8"/>
      <c r="AG698" s="8"/>
    </row>
    <row r="699" spans="1:33" ht="12.75" hidden="1" customHeight="1" x14ac:dyDescent="0.2">
      <c r="A699" s="22">
        <v>7190</v>
      </c>
      <c r="B699" s="32" t="s">
        <v>8643</v>
      </c>
      <c r="C699" s="44" t="s">
        <v>6465</v>
      </c>
      <c r="D699" s="11" t="s">
        <v>4027</v>
      </c>
      <c r="E699" s="11" t="s">
        <v>4028</v>
      </c>
      <c r="F699" s="21" t="s">
        <v>6340</v>
      </c>
      <c r="G699" s="21" t="s">
        <v>4029</v>
      </c>
      <c r="H699" s="21" t="s">
        <v>6341</v>
      </c>
      <c r="I699" s="11" t="s">
        <v>4030</v>
      </c>
      <c r="J699" s="11" t="s">
        <v>6355</v>
      </c>
      <c r="K699" s="11" t="s">
        <v>6342</v>
      </c>
      <c r="L699" s="11" t="s">
        <v>4031</v>
      </c>
      <c r="M699" s="13" t="s">
        <v>5386</v>
      </c>
      <c r="N699" s="22" t="s">
        <v>765</v>
      </c>
      <c r="O699" s="22"/>
      <c r="P699" s="23"/>
      <c r="Q699" s="22"/>
      <c r="R699" s="23" t="s">
        <v>1053</v>
      </c>
      <c r="S699" s="23" t="s">
        <v>6344</v>
      </c>
      <c r="T699" s="24">
        <v>38607</v>
      </c>
      <c r="U699" s="22">
        <v>7190</v>
      </c>
      <c r="V699" s="12"/>
      <c r="W699" s="13"/>
      <c r="X699" s="12"/>
      <c r="Y699" s="12"/>
      <c r="Z699" s="12"/>
      <c r="AA699" s="11"/>
      <c r="AB699" s="8"/>
      <c r="AC699" s="8"/>
      <c r="AD699" s="8"/>
      <c r="AE699" s="8"/>
      <c r="AF699" s="8"/>
      <c r="AG699" s="8" t="s">
        <v>7355</v>
      </c>
    </row>
    <row r="700" spans="1:33" ht="12.75" hidden="1" customHeight="1" x14ac:dyDescent="0.2">
      <c r="A700" s="22">
        <v>6921</v>
      </c>
      <c r="B700" s="32" t="s">
        <v>8644</v>
      </c>
      <c r="C700" s="44" t="s">
        <v>6466</v>
      </c>
      <c r="D700" s="11" t="s">
        <v>3697</v>
      </c>
      <c r="E700" s="11" t="s">
        <v>4032</v>
      </c>
      <c r="F700" s="21" t="s">
        <v>4033</v>
      </c>
      <c r="G700" s="21" t="s">
        <v>4034</v>
      </c>
      <c r="H700" s="21" t="s">
        <v>4035</v>
      </c>
      <c r="I700" s="11" t="s">
        <v>1479</v>
      </c>
      <c r="J700" s="11" t="s">
        <v>4036</v>
      </c>
      <c r="K700" s="11" t="s">
        <v>4037</v>
      </c>
      <c r="L700" s="11" t="s">
        <v>4038</v>
      </c>
      <c r="M700" s="13" t="s">
        <v>544</v>
      </c>
      <c r="N700" s="22" t="s">
        <v>400</v>
      </c>
      <c r="O700" s="22" t="s">
        <v>4039</v>
      </c>
      <c r="P700" s="23"/>
      <c r="Q700" s="22"/>
      <c r="R700" s="23" t="s">
        <v>368</v>
      </c>
      <c r="S700" s="23" t="s">
        <v>4040</v>
      </c>
      <c r="T700" s="24">
        <v>37970</v>
      </c>
      <c r="U700" s="22">
        <v>6921</v>
      </c>
      <c r="V700" s="12"/>
      <c r="W700" s="13"/>
      <c r="X700" s="12"/>
      <c r="Y700" s="12"/>
      <c r="Z700" s="12"/>
      <c r="AA700" s="11"/>
      <c r="AB700" s="8"/>
      <c r="AC700" s="8"/>
      <c r="AD700" s="8"/>
      <c r="AE700" s="8"/>
      <c r="AF700" s="8"/>
      <c r="AG700" s="8"/>
    </row>
    <row r="701" spans="1:33" ht="12.75" hidden="1" customHeight="1" x14ac:dyDescent="0.2">
      <c r="A701" s="22">
        <v>7464</v>
      </c>
      <c r="B701" s="32" t="s">
        <v>8645</v>
      </c>
      <c r="C701" s="44">
        <v>650515056</v>
      </c>
      <c r="D701" s="11" t="s">
        <v>3662</v>
      </c>
      <c r="E701" s="11" t="s">
        <v>4041</v>
      </c>
      <c r="F701" s="21" t="s">
        <v>4042</v>
      </c>
      <c r="G701" s="21" t="s">
        <v>4043</v>
      </c>
      <c r="H701" s="21" t="s">
        <v>4044</v>
      </c>
      <c r="I701" s="11" t="s">
        <v>4045</v>
      </c>
      <c r="J701" s="11" t="s">
        <v>4046</v>
      </c>
      <c r="K701" s="11" t="s">
        <v>4047</v>
      </c>
      <c r="L701" s="11" t="s">
        <v>4048</v>
      </c>
      <c r="M701" s="13" t="s">
        <v>5346</v>
      </c>
      <c r="N701" s="22" t="s">
        <v>966</v>
      </c>
      <c r="O701" s="22" t="s">
        <v>4049</v>
      </c>
      <c r="P701" s="23"/>
      <c r="Q701" s="22"/>
      <c r="R701" s="23" t="s">
        <v>45</v>
      </c>
      <c r="S701" s="23" t="s">
        <v>689</v>
      </c>
      <c r="T701" s="24">
        <v>41047</v>
      </c>
      <c r="U701" s="22">
        <v>7464</v>
      </c>
      <c r="V701" s="12"/>
      <c r="W701" s="13"/>
      <c r="X701" s="12"/>
      <c r="Y701" s="12"/>
      <c r="Z701" s="12"/>
      <c r="AA701" s="11"/>
      <c r="AB701" s="8"/>
      <c r="AC701" s="8"/>
      <c r="AD701" s="8"/>
      <c r="AE701" s="8"/>
      <c r="AF701" s="8"/>
      <c r="AG701" s="8"/>
    </row>
    <row r="702" spans="1:33" ht="12.75" hidden="1" customHeight="1" x14ac:dyDescent="0.2">
      <c r="A702" s="22">
        <v>7659</v>
      </c>
      <c r="B702" s="32" t="s">
        <v>8646</v>
      </c>
      <c r="C702" s="44" t="s">
        <v>6467</v>
      </c>
      <c r="D702" s="11" t="s">
        <v>4009</v>
      </c>
      <c r="E702" s="11" t="s">
        <v>4050</v>
      </c>
      <c r="F702" s="21" t="s">
        <v>4051</v>
      </c>
      <c r="G702" s="21" t="s">
        <v>4052</v>
      </c>
      <c r="H702" s="21" t="s">
        <v>4053</v>
      </c>
      <c r="I702" s="11" t="s">
        <v>1804</v>
      </c>
      <c r="J702" s="11" t="s">
        <v>4054</v>
      </c>
      <c r="K702" s="11" t="s">
        <v>4055</v>
      </c>
      <c r="L702" s="11" t="s">
        <v>4057</v>
      </c>
      <c r="M702" s="13" t="s">
        <v>5341</v>
      </c>
      <c r="N702" s="22" t="s">
        <v>4059</v>
      </c>
      <c r="O702" s="22" t="s">
        <v>4058</v>
      </c>
      <c r="P702" s="23" t="s">
        <v>4056</v>
      </c>
      <c r="Q702" s="22"/>
      <c r="R702" s="23">
        <v>93401</v>
      </c>
      <c r="S702" s="23" t="s">
        <v>4020</v>
      </c>
      <c r="T702" s="24">
        <v>43376</v>
      </c>
      <c r="U702" s="22">
        <v>7659</v>
      </c>
      <c r="V702" s="12"/>
      <c r="W702" s="13"/>
      <c r="X702" s="12"/>
      <c r="Y702" s="12"/>
      <c r="Z702" s="12"/>
      <c r="AA702" s="11"/>
      <c r="AB702" s="8"/>
      <c r="AC702" s="8"/>
      <c r="AD702" s="8"/>
      <c r="AE702" s="8"/>
      <c r="AF702" s="8"/>
      <c r="AG702" s="8"/>
    </row>
    <row r="703" spans="1:33" ht="12.75" hidden="1" customHeight="1" x14ac:dyDescent="0.2">
      <c r="A703" s="22">
        <v>7014</v>
      </c>
      <c r="B703" s="32" t="s">
        <v>8647</v>
      </c>
      <c r="C703" s="44" t="s">
        <v>6468</v>
      </c>
      <c r="D703" s="11" t="s">
        <v>3697</v>
      </c>
      <c r="E703" s="11" t="s">
        <v>4060</v>
      </c>
      <c r="F703" s="21" t="s">
        <v>4061</v>
      </c>
      <c r="G703" s="21" t="s">
        <v>4062</v>
      </c>
      <c r="H703" s="21" t="s">
        <v>4063</v>
      </c>
      <c r="I703" s="11" t="s">
        <v>3637</v>
      </c>
      <c r="J703" s="11" t="s">
        <v>4064</v>
      </c>
      <c r="K703" s="11" t="s">
        <v>4065</v>
      </c>
      <c r="L703" s="11" t="s">
        <v>4066</v>
      </c>
      <c r="M703" s="13" t="s">
        <v>544</v>
      </c>
      <c r="N703" s="22" t="s">
        <v>187</v>
      </c>
      <c r="O703" s="22"/>
      <c r="P703" s="23"/>
      <c r="Q703" s="22"/>
      <c r="R703" s="23" t="s">
        <v>368</v>
      </c>
      <c r="S703" s="23" t="s">
        <v>4067</v>
      </c>
      <c r="T703" s="24">
        <v>37970</v>
      </c>
      <c r="U703" s="22">
        <v>7014</v>
      </c>
      <c r="V703" s="12"/>
      <c r="W703" s="13"/>
      <c r="X703" s="12"/>
      <c r="Y703" s="12"/>
      <c r="Z703" s="12"/>
      <c r="AA703" s="11"/>
      <c r="AB703" s="8"/>
      <c r="AC703" s="8"/>
      <c r="AD703" s="8"/>
      <c r="AE703" s="8"/>
      <c r="AF703" s="8"/>
      <c r="AG703" s="8"/>
    </row>
    <row r="704" spans="1:33" ht="12.75" hidden="1" customHeight="1" x14ac:dyDescent="0.2">
      <c r="A704" s="22">
        <v>7368</v>
      </c>
      <c r="B704" s="32" t="s">
        <v>8648</v>
      </c>
      <c r="C704" s="44">
        <v>656859903</v>
      </c>
      <c r="D704" s="11" t="s">
        <v>3697</v>
      </c>
      <c r="E704" s="11" t="s">
        <v>4068</v>
      </c>
      <c r="F704" s="21" t="s">
        <v>4069</v>
      </c>
      <c r="G704" s="21" t="s">
        <v>4070</v>
      </c>
      <c r="H704" s="21" t="s">
        <v>4071</v>
      </c>
      <c r="I704" s="11" t="s">
        <v>636</v>
      </c>
      <c r="J704" s="11" t="s">
        <v>4072</v>
      </c>
      <c r="K704" s="11" t="s">
        <v>4073</v>
      </c>
      <c r="L704" s="11" t="s">
        <v>4075</v>
      </c>
      <c r="M704" s="13" t="s">
        <v>5340</v>
      </c>
      <c r="N704" s="22" t="s">
        <v>4076</v>
      </c>
      <c r="O704" s="22"/>
      <c r="P704" s="23" t="s">
        <v>4074</v>
      </c>
      <c r="Q704" s="22"/>
      <c r="R704" s="23" t="s">
        <v>368</v>
      </c>
      <c r="S704" s="23" t="s">
        <v>4077</v>
      </c>
      <c r="T704" s="24">
        <v>39310</v>
      </c>
      <c r="U704" s="22">
        <v>7368</v>
      </c>
      <c r="V704" s="12"/>
      <c r="W704" s="13"/>
      <c r="X704" s="12"/>
      <c r="Y704" s="12"/>
      <c r="Z704" s="12"/>
      <c r="AA704" s="11"/>
      <c r="AB704" s="8"/>
      <c r="AC704" s="8"/>
      <c r="AD704" s="8"/>
      <c r="AE704" s="8"/>
      <c r="AF704" s="8"/>
      <c r="AG704" s="8"/>
    </row>
    <row r="705" spans="1:33" ht="12.75" hidden="1" customHeight="1" x14ac:dyDescent="0.2">
      <c r="A705" s="22">
        <v>7455</v>
      </c>
      <c r="B705" s="32" t="s">
        <v>8649</v>
      </c>
      <c r="C705" s="44">
        <v>650058909</v>
      </c>
      <c r="D705" s="11" t="s">
        <v>72</v>
      </c>
      <c r="E705" s="11" t="s">
        <v>4078</v>
      </c>
      <c r="F705" s="21" t="s">
        <v>5735</v>
      </c>
      <c r="G705" s="21" t="s">
        <v>4079</v>
      </c>
      <c r="H705" s="21" t="s">
        <v>5736</v>
      </c>
      <c r="I705" s="11" t="s">
        <v>611</v>
      </c>
      <c r="J705" s="11" t="s">
        <v>4080</v>
      </c>
      <c r="K705" s="11" t="s">
        <v>5737</v>
      </c>
      <c r="L705" s="11" t="s">
        <v>4081</v>
      </c>
      <c r="M705" s="13" t="s">
        <v>5341</v>
      </c>
      <c r="N705" s="22" t="s">
        <v>1686</v>
      </c>
      <c r="O705" s="22" t="s">
        <v>4082</v>
      </c>
      <c r="P705" s="23" t="s">
        <v>4083</v>
      </c>
      <c r="Q705" s="22"/>
      <c r="R705" s="23"/>
      <c r="S705" s="23" t="s">
        <v>5757</v>
      </c>
      <c r="T705" s="24">
        <v>40819</v>
      </c>
      <c r="U705" s="22">
        <v>7455</v>
      </c>
      <c r="V705" s="12"/>
      <c r="W705" s="13"/>
      <c r="X705" s="12"/>
      <c r="Y705" s="12"/>
      <c r="Z705" s="12"/>
      <c r="AA705" s="11"/>
      <c r="AB705" s="8"/>
      <c r="AC705" s="8"/>
      <c r="AD705" s="8"/>
      <c r="AE705" s="8"/>
      <c r="AF705" s="8"/>
      <c r="AG705" s="8"/>
    </row>
    <row r="706" spans="1:33" ht="12.75" hidden="1" customHeight="1" x14ac:dyDescent="0.2">
      <c r="A706" s="22">
        <v>7651</v>
      </c>
      <c r="B706" s="32" t="s">
        <v>8650</v>
      </c>
      <c r="C706" s="44">
        <v>651121620</v>
      </c>
      <c r="D706" s="11" t="s">
        <v>72</v>
      </c>
      <c r="E706" s="11" t="s">
        <v>4084</v>
      </c>
      <c r="F706" s="21" t="s">
        <v>4085</v>
      </c>
      <c r="G706" s="21" t="s">
        <v>4086</v>
      </c>
      <c r="H706" s="21" t="s">
        <v>4087</v>
      </c>
      <c r="I706" s="11" t="s">
        <v>834</v>
      </c>
      <c r="J706" s="11" t="s">
        <v>4088</v>
      </c>
      <c r="K706" s="11" t="s">
        <v>4089</v>
      </c>
      <c r="L706" s="11" t="s">
        <v>4090</v>
      </c>
      <c r="M706" s="13" t="s">
        <v>544</v>
      </c>
      <c r="N706" s="22" t="s">
        <v>4091</v>
      </c>
      <c r="O706" s="22" t="s">
        <v>4092</v>
      </c>
      <c r="P706" s="23" t="s">
        <v>4093</v>
      </c>
      <c r="Q706" s="22"/>
      <c r="R706" s="23" t="s">
        <v>607</v>
      </c>
      <c r="S706" s="23" t="s">
        <v>746</v>
      </c>
      <c r="T706" s="24">
        <v>43299</v>
      </c>
      <c r="U706" s="22">
        <v>7651</v>
      </c>
      <c r="V706" s="12"/>
      <c r="W706" s="13"/>
      <c r="X706" s="12"/>
      <c r="Y706" s="12"/>
      <c r="Z706" s="12"/>
      <c r="AA706" s="11"/>
      <c r="AB706" s="8"/>
      <c r="AC706" s="8"/>
      <c r="AD706" s="8"/>
      <c r="AE706" s="8"/>
      <c r="AF706" s="8"/>
      <c r="AG706" s="8"/>
    </row>
    <row r="707" spans="1:33" ht="12.75" hidden="1" customHeight="1" x14ac:dyDescent="0.2">
      <c r="A707" s="22">
        <v>7367</v>
      </c>
      <c r="B707" s="32" t="s">
        <v>8651</v>
      </c>
      <c r="C707" s="44">
        <v>655778705</v>
      </c>
      <c r="D707" s="11" t="s">
        <v>4094</v>
      </c>
      <c r="E707" s="11" t="s">
        <v>4095</v>
      </c>
      <c r="F707" s="34" t="s">
        <v>8652</v>
      </c>
      <c r="G707" s="21" t="s">
        <v>4096</v>
      </c>
      <c r="H707" s="21" t="s">
        <v>8653</v>
      </c>
      <c r="I707" s="11" t="s">
        <v>611</v>
      </c>
      <c r="J707" s="11" t="s">
        <v>8654</v>
      </c>
      <c r="K707" s="11" t="s">
        <v>4097</v>
      </c>
      <c r="L707" s="11" t="s">
        <v>4099</v>
      </c>
      <c r="M707" s="13" t="s">
        <v>544</v>
      </c>
      <c r="N707" s="22" t="s">
        <v>1166</v>
      </c>
      <c r="O707" s="22" t="s">
        <v>4100</v>
      </c>
      <c r="P707" s="23" t="s">
        <v>4098</v>
      </c>
      <c r="Q707" s="22"/>
      <c r="R707" s="23" t="s">
        <v>83</v>
      </c>
      <c r="S707" s="23" t="s">
        <v>8655</v>
      </c>
      <c r="T707" s="24">
        <v>39308</v>
      </c>
      <c r="U707" s="22">
        <v>7367</v>
      </c>
      <c r="V707" s="36"/>
      <c r="W707" s="37"/>
      <c r="X707" s="36"/>
      <c r="Y707" s="36"/>
      <c r="Z707" s="36"/>
      <c r="AA707" s="27"/>
      <c r="AB707" s="8"/>
      <c r="AC707" s="8"/>
      <c r="AD707" s="8"/>
      <c r="AE707" s="8"/>
      <c r="AF707" s="8"/>
      <c r="AG707" s="8"/>
    </row>
    <row r="708" spans="1:33" ht="12.75" hidden="1" customHeight="1" x14ac:dyDescent="0.2">
      <c r="A708" s="22">
        <v>7516</v>
      </c>
      <c r="B708" s="32" t="s">
        <v>8656</v>
      </c>
      <c r="C708" s="44" t="s">
        <v>8916</v>
      </c>
      <c r="D708" s="11" t="s">
        <v>356</v>
      </c>
      <c r="E708" s="11" t="s">
        <v>4101</v>
      </c>
      <c r="F708" s="21" t="s">
        <v>4102</v>
      </c>
      <c r="G708" s="21" t="s">
        <v>5296</v>
      </c>
      <c r="H708" s="21" t="s">
        <v>4104</v>
      </c>
      <c r="I708" s="11" t="s">
        <v>714</v>
      </c>
      <c r="J708" s="11" t="s">
        <v>4105</v>
      </c>
      <c r="K708" s="11" t="s">
        <v>4106</v>
      </c>
      <c r="L708" s="11" t="s">
        <v>4108</v>
      </c>
      <c r="M708" s="13" t="s">
        <v>309</v>
      </c>
      <c r="N708" s="22"/>
      <c r="O708" s="22" t="s">
        <v>4109</v>
      </c>
      <c r="P708" s="23" t="s">
        <v>4107</v>
      </c>
      <c r="Q708" s="22"/>
      <c r="R708" s="23" t="s">
        <v>368</v>
      </c>
      <c r="S708" s="23" t="s">
        <v>4111</v>
      </c>
      <c r="T708" s="24">
        <v>41949</v>
      </c>
      <c r="U708" s="22">
        <v>7516</v>
      </c>
      <c r="V708" s="12"/>
      <c r="W708" s="13"/>
      <c r="X708" s="12"/>
      <c r="Y708" s="12"/>
      <c r="Z708" s="12"/>
      <c r="AA708" s="11"/>
      <c r="AB708" s="8"/>
      <c r="AC708" s="8"/>
      <c r="AD708" s="8"/>
      <c r="AE708" s="8"/>
      <c r="AF708" s="8"/>
      <c r="AG708" s="8"/>
    </row>
    <row r="709" spans="1:33" ht="12.75" hidden="1" customHeight="1" x14ac:dyDescent="0.2">
      <c r="A709" s="22">
        <v>7518</v>
      </c>
      <c r="B709" s="32" t="s">
        <v>8657</v>
      </c>
      <c r="C709" s="44" t="s">
        <v>8917</v>
      </c>
      <c r="D709" s="11" t="s">
        <v>356</v>
      </c>
      <c r="E709" s="11" t="s">
        <v>4112</v>
      </c>
      <c r="F709" s="21" t="s">
        <v>6087</v>
      </c>
      <c r="G709" s="21" t="s">
        <v>5297</v>
      </c>
      <c r="H709" s="21" t="s">
        <v>6090</v>
      </c>
      <c r="I709" s="11" t="s">
        <v>6091</v>
      </c>
      <c r="J709" s="11" t="s">
        <v>6092</v>
      </c>
      <c r="K709" s="11" t="s">
        <v>4114</v>
      </c>
      <c r="L709" s="13" t="s">
        <v>4115</v>
      </c>
      <c r="M709" s="11" t="s">
        <v>47</v>
      </c>
      <c r="N709" s="22" t="s">
        <v>953</v>
      </c>
      <c r="O709" s="22" t="s">
        <v>6088</v>
      </c>
      <c r="P709" s="23" t="s">
        <v>6089</v>
      </c>
      <c r="Q709" s="22"/>
      <c r="R709" s="23" t="s">
        <v>368</v>
      </c>
      <c r="S709" s="23" t="s">
        <v>6093</v>
      </c>
      <c r="T709" s="24">
        <v>41975</v>
      </c>
      <c r="U709" s="22">
        <v>7518</v>
      </c>
      <c r="V709" s="12"/>
      <c r="W709" s="13"/>
      <c r="X709" s="12"/>
      <c r="Y709" s="12"/>
      <c r="Z709" s="12"/>
      <c r="AA709" s="11"/>
      <c r="AB709" s="8"/>
      <c r="AC709" s="8"/>
      <c r="AD709" s="8"/>
      <c r="AE709" s="8"/>
      <c r="AF709" s="8"/>
      <c r="AG709" s="8"/>
    </row>
    <row r="710" spans="1:33" ht="12.75" hidden="1" customHeight="1" x14ac:dyDescent="0.2">
      <c r="A710" s="22">
        <v>7706</v>
      </c>
      <c r="B710" s="32" t="s">
        <v>8658</v>
      </c>
      <c r="C710" s="44">
        <v>650837746</v>
      </c>
      <c r="D710" s="11"/>
      <c r="E710" s="11" t="s">
        <v>7356</v>
      </c>
      <c r="F710" s="21" t="s">
        <v>8659</v>
      </c>
      <c r="G710" s="21" t="s">
        <v>5983</v>
      </c>
      <c r="H710" s="21" t="s">
        <v>5984</v>
      </c>
      <c r="I710" s="11" t="s">
        <v>5628</v>
      </c>
      <c r="J710" s="11" t="s">
        <v>6249</v>
      </c>
      <c r="K710" s="11" t="s">
        <v>5985</v>
      </c>
      <c r="L710" s="13" t="s">
        <v>7357</v>
      </c>
      <c r="M710" s="11" t="s">
        <v>5345</v>
      </c>
      <c r="N710" s="22" t="s">
        <v>1147</v>
      </c>
      <c r="O710" s="22" t="s">
        <v>5986</v>
      </c>
      <c r="P710" s="23" t="s">
        <v>5987</v>
      </c>
      <c r="Q710" s="22"/>
      <c r="R710" s="23">
        <v>93401</v>
      </c>
      <c r="S710" s="23" t="s">
        <v>8660</v>
      </c>
      <c r="T710" s="24">
        <v>43990</v>
      </c>
      <c r="U710" s="22">
        <v>7706</v>
      </c>
      <c r="V710" s="36"/>
      <c r="W710" s="37"/>
      <c r="X710" s="36"/>
      <c r="Y710" s="36"/>
      <c r="Z710" s="36"/>
      <c r="AA710" s="27"/>
      <c r="AB710" s="8"/>
      <c r="AC710" s="8"/>
      <c r="AD710" s="8"/>
      <c r="AE710" s="8"/>
      <c r="AF710" s="8"/>
      <c r="AG710" s="8"/>
    </row>
    <row r="711" spans="1:33" ht="12.75" hidden="1" customHeight="1" x14ac:dyDescent="0.2">
      <c r="A711" s="22">
        <v>7422</v>
      </c>
      <c r="B711" s="32" t="s">
        <v>8661</v>
      </c>
      <c r="C711" s="44">
        <v>659396904</v>
      </c>
      <c r="D711" s="11" t="s">
        <v>511</v>
      </c>
      <c r="E711" s="11" t="s">
        <v>4116</v>
      </c>
      <c r="F711" s="21" t="s">
        <v>4117</v>
      </c>
      <c r="G711" s="21" t="s">
        <v>4118</v>
      </c>
      <c r="H711" s="21" t="s">
        <v>4119</v>
      </c>
      <c r="I711" s="11" t="s">
        <v>176</v>
      </c>
      <c r="J711" s="11" t="s">
        <v>4120</v>
      </c>
      <c r="K711" s="11" t="s">
        <v>4121</v>
      </c>
      <c r="L711" s="11" t="s">
        <v>4123</v>
      </c>
      <c r="M711" s="13" t="s">
        <v>5344</v>
      </c>
      <c r="N711" s="22" t="s">
        <v>2409</v>
      </c>
      <c r="O711" s="22"/>
      <c r="P711" s="23" t="s">
        <v>4122</v>
      </c>
      <c r="Q711" s="22"/>
      <c r="R711" s="23" t="s">
        <v>368</v>
      </c>
      <c r="S711" s="23" t="s">
        <v>4124</v>
      </c>
      <c r="T711" s="24">
        <v>40197</v>
      </c>
      <c r="U711" s="22">
        <v>7422</v>
      </c>
      <c r="V711" s="12"/>
      <c r="W711" s="13"/>
      <c r="X711" s="12"/>
      <c r="Y711" s="12"/>
      <c r="Z711" s="12"/>
      <c r="AA711" s="11"/>
      <c r="AB711" s="8"/>
      <c r="AC711" s="8"/>
      <c r="AD711" s="8"/>
      <c r="AE711" s="8"/>
      <c r="AF711" s="8"/>
      <c r="AG711" s="8"/>
    </row>
    <row r="712" spans="1:33" ht="12.75" hidden="1" customHeight="1" x14ac:dyDescent="0.2">
      <c r="A712" s="22">
        <v>7442</v>
      </c>
      <c r="B712" s="32" t="s">
        <v>8662</v>
      </c>
      <c r="C712" s="44">
        <v>650345320</v>
      </c>
      <c r="D712" s="11" t="s">
        <v>72</v>
      </c>
      <c r="E712" s="11" t="s">
        <v>4125</v>
      </c>
      <c r="F712" s="21" t="s">
        <v>4126</v>
      </c>
      <c r="G712" s="21" t="s">
        <v>4127</v>
      </c>
      <c r="H712" s="21" t="s">
        <v>4128</v>
      </c>
      <c r="I712" s="11" t="s">
        <v>2089</v>
      </c>
      <c r="J712" s="11"/>
      <c r="K712" s="11" t="s">
        <v>4129</v>
      </c>
      <c r="L712" s="11" t="s">
        <v>4131</v>
      </c>
      <c r="M712" s="13" t="s">
        <v>309</v>
      </c>
      <c r="N712" s="22" t="s">
        <v>961</v>
      </c>
      <c r="O712" s="22" t="s">
        <v>4132</v>
      </c>
      <c r="P712" s="23" t="s">
        <v>4130</v>
      </c>
      <c r="Q712" s="22"/>
      <c r="R712" s="23"/>
      <c r="S712" s="23" t="s">
        <v>4133</v>
      </c>
      <c r="T712" s="24">
        <v>40696</v>
      </c>
      <c r="U712" s="22">
        <v>7442</v>
      </c>
      <c r="V712" s="12"/>
      <c r="W712" s="13"/>
      <c r="X712" s="12"/>
      <c r="Y712" s="12"/>
      <c r="Z712" s="12"/>
      <c r="AA712" s="11"/>
      <c r="AB712" s="8"/>
      <c r="AC712" s="8"/>
      <c r="AD712" s="8"/>
      <c r="AE712" s="8"/>
      <c r="AF712" s="8"/>
      <c r="AG712" s="8"/>
    </row>
    <row r="713" spans="1:33" ht="12.75" hidden="1" customHeight="1" x14ac:dyDescent="0.2">
      <c r="A713" s="22">
        <v>7440</v>
      </c>
      <c r="B713" s="32" t="s">
        <v>8663</v>
      </c>
      <c r="C713" s="44" t="s">
        <v>6469</v>
      </c>
      <c r="D713" s="11" t="s">
        <v>1048</v>
      </c>
      <c r="E713" s="11" t="s">
        <v>4134</v>
      </c>
      <c r="F713" s="21" t="s">
        <v>4135</v>
      </c>
      <c r="G713" s="21" t="s">
        <v>4136</v>
      </c>
      <c r="H713" s="21" t="s">
        <v>4137</v>
      </c>
      <c r="I713" s="11" t="s">
        <v>4138</v>
      </c>
      <c r="J713" s="11" t="s">
        <v>4139</v>
      </c>
      <c r="K713" s="11" t="s">
        <v>4140</v>
      </c>
      <c r="L713" s="11" t="s">
        <v>4141</v>
      </c>
      <c r="M713" s="13" t="s">
        <v>47</v>
      </c>
      <c r="N713" s="22" t="s">
        <v>739</v>
      </c>
      <c r="O713" s="22" t="s">
        <v>4142</v>
      </c>
      <c r="P713" s="23"/>
      <c r="Q713" s="22"/>
      <c r="R713" s="23" t="s">
        <v>1053</v>
      </c>
      <c r="S713" s="23" t="s">
        <v>4143</v>
      </c>
      <c r="T713" s="24">
        <v>40674</v>
      </c>
      <c r="U713" s="22">
        <v>7440</v>
      </c>
      <c r="V713" s="12"/>
      <c r="W713" s="13"/>
      <c r="X713" s="12"/>
      <c r="Y713" s="12"/>
      <c r="Z713" s="12"/>
      <c r="AA713" s="11"/>
      <c r="AB713" s="8"/>
      <c r="AC713" s="8"/>
      <c r="AD713" s="8"/>
      <c r="AE713" s="8"/>
      <c r="AF713" s="8"/>
      <c r="AG713" s="8"/>
    </row>
    <row r="714" spans="1:33" ht="12.75" hidden="1" customHeight="1" x14ac:dyDescent="0.2">
      <c r="A714" s="22">
        <v>7614</v>
      </c>
      <c r="B714" s="32" t="s">
        <v>8664</v>
      </c>
      <c r="C714" s="44">
        <v>651185149</v>
      </c>
      <c r="D714" s="11" t="s">
        <v>72</v>
      </c>
      <c r="E714" s="11" t="s">
        <v>4144</v>
      </c>
      <c r="F714" s="23" t="s">
        <v>8665</v>
      </c>
      <c r="G714" s="21" t="s">
        <v>4145</v>
      </c>
      <c r="H714" s="21" t="s">
        <v>4146</v>
      </c>
      <c r="I714" s="11" t="s">
        <v>4147</v>
      </c>
      <c r="J714" s="11" t="s">
        <v>4148</v>
      </c>
      <c r="K714" s="11" t="s">
        <v>4149</v>
      </c>
      <c r="L714" s="11" t="s">
        <v>8666</v>
      </c>
      <c r="M714" s="13" t="s">
        <v>5340</v>
      </c>
      <c r="N714" s="22" t="s">
        <v>1499</v>
      </c>
      <c r="O714" s="22" t="s">
        <v>6137</v>
      </c>
      <c r="P714" s="23" t="s">
        <v>8667</v>
      </c>
      <c r="Q714" s="22"/>
      <c r="R714" s="23" t="s">
        <v>559</v>
      </c>
      <c r="S714" s="23" t="s">
        <v>7263</v>
      </c>
      <c r="T714" s="24">
        <v>42599</v>
      </c>
      <c r="U714" s="22">
        <v>7614</v>
      </c>
      <c r="V714" s="12"/>
      <c r="W714" s="13"/>
      <c r="X714" s="12"/>
      <c r="Y714" s="12"/>
      <c r="Z714" s="12"/>
      <c r="AA714" s="11"/>
      <c r="AB714" s="8"/>
      <c r="AC714" s="8"/>
      <c r="AD714" s="8"/>
      <c r="AE714" s="8"/>
      <c r="AF714" s="8"/>
      <c r="AG714" s="8"/>
    </row>
    <row r="715" spans="1:33" ht="12.75" hidden="1" customHeight="1" x14ac:dyDescent="0.2">
      <c r="A715" s="22">
        <v>7712</v>
      </c>
      <c r="B715" s="32" t="s">
        <v>6192</v>
      </c>
      <c r="C715" s="44">
        <v>651917115</v>
      </c>
      <c r="D715" s="11"/>
      <c r="E715" s="11" t="s">
        <v>7358</v>
      </c>
      <c r="F715" s="23" t="s">
        <v>6194</v>
      </c>
      <c r="G715" s="21" t="s">
        <v>6193</v>
      </c>
      <c r="H715" s="21" t="s">
        <v>6195</v>
      </c>
      <c r="I715" s="11" t="s">
        <v>4113</v>
      </c>
      <c r="J715" s="11" t="s">
        <v>6198</v>
      </c>
      <c r="K715" s="11" t="s">
        <v>6196</v>
      </c>
      <c r="L715" s="11" t="s">
        <v>6197</v>
      </c>
      <c r="M715" s="13" t="s">
        <v>5340</v>
      </c>
      <c r="N715" s="22" t="s">
        <v>1068</v>
      </c>
      <c r="O715" s="22" t="s">
        <v>6199</v>
      </c>
      <c r="P715" s="40" t="s">
        <v>6200</v>
      </c>
      <c r="Q715" s="22"/>
      <c r="R715" s="23" t="s">
        <v>559</v>
      </c>
      <c r="S715" s="23" t="s">
        <v>6201</v>
      </c>
      <c r="T715" s="24">
        <v>44096</v>
      </c>
      <c r="U715" s="22">
        <v>7712</v>
      </c>
      <c r="V715" s="12"/>
      <c r="W715" s="13"/>
      <c r="X715" s="12"/>
      <c r="Y715" s="12"/>
      <c r="Z715" s="12"/>
      <c r="AA715" s="11"/>
      <c r="AB715" s="8"/>
      <c r="AC715" s="8"/>
      <c r="AD715" s="8"/>
      <c r="AE715" s="8"/>
      <c r="AF715" s="8"/>
      <c r="AG715" s="8"/>
    </row>
    <row r="716" spans="1:33" ht="12.75" hidden="1" customHeight="1" x14ac:dyDescent="0.2">
      <c r="A716" s="22">
        <v>7530</v>
      </c>
      <c r="B716" s="32" t="s">
        <v>8668</v>
      </c>
      <c r="C716" s="44" t="s">
        <v>8918</v>
      </c>
      <c r="D716" s="11" t="s">
        <v>72</v>
      </c>
      <c r="E716" s="11" t="s">
        <v>4150</v>
      </c>
      <c r="F716" s="21" t="s">
        <v>4151</v>
      </c>
      <c r="G716" s="21" t="s">
        <v>5296</v>
      </c>
      <c r="H716" s="21" t="s">
        <v>4152</v>
      </c>
      <c r="I716" s="11" t="s">
        <v>4113</v>
      </c>
      <c r="J716" s="11" t="s">
        <v>4153</v>
      </c>
      <c r="K716" s="11" t="s">
        <v>4154</v>
      </c>
      <c r="L716" s="11" t="s">
        <v>4156</v>
      </c>
      <c r="M716" s="13" t="s">
        <v>47</v>
      </c>
      <c r="N716" s="22" t="s">
        <v>630</v>
      </c>
      <c r="O716" s="22" t="s">
        <v>4157</v>
      </c>
      <c r="P716" s="23" t="s">
        <v>4155</v>
      </c>
      <c r="Q716" s="22"/>
      <c r="R716" s="23" t="s">
        <v>368</v>
      </c>
      <c r="S716" s="23" t="s">
        <v>4158</v>
      </c>
      <c r="T716" s="24">
        <v>42052</v>
      </c>
      <c r="U716" s="22">
        <v>7530</v>
      </c>
      <c r="V716" s="12"/>
      <c r="W716" s="13"/>
      <c r="X716" s="12"/>
      <c r="Y716" s="12"/>
      <c r="Z716" s="12"/>
      <c r="AA716" s="11"/>
      <c r="AB716" s="8"/>
      <c r="AC716" s="8"/>
      <c r="AD716" s="8"/>
      <c r="AE716" s="8"/>
      <c r="AF716" s="8"/>
      <c r="AG716" s="8"/>
    </row>
    <row r="717" spans="1:33" ht="12.75" hidden="1" customHeight="1" x14ac:dyDescent="0.2">
      <c r="A717" s="22">
        <v>7683</v>
      </c>
      <c r="B717" s="32" t="s">
        <v>8669</v>
      </c>
      <c r="C717" s="44">
        <v>651822580</v>
      </c>
      <c r="D717" s="11"/>
      <c r="E717" s="11" t="s">
        <v>7359</v>
      </c>
      <c r="F717" s="21" t="s">
        <v>8670</v>
      </c>
      <c r="G717" s="21" t="s">
        <v>5664</v>
      </c>
      <c r="H717" s="21" t="s">
        <v>8671</v>
      </c>
      <c r="I717" s="11" t="s">
        <v>5628</v>
      </c>
      <c r="J717" s="11" t="s">
        <v>6397</v>
      </c>
      <c r="K717" s="11" t="s">
        <v>6398</v>
      </c>
      <c r="L717" s="11" t="s">
        <v>5666</v>
      </c>
      <c r="M717" s="13" t="s">
        <v>544</v>
      </c>
      <c r="N717" s="22" t="s">
        <v>1394</v>
      </c>
      <c r="O717" s="22" t="s">
        <v>5665</v>
      </c>
      <c r="P717" s="23" t="s">
        <v>5667</v>
      </c>
      <c r="Q717" s="22"/>
      <c r="R717" s="23">
        <v>93401</v>
      </c>
      <c r="S717" s="23" t="s">
        <v>8660</v>
      </c>
      <c r="T717" s="24">
        <v>43644</v>
      </c>
      <c r="U717" s="22">
        <v>7683</v>
      </c>
      <c r="V717" s="36"/>
      <c r="W717" s="37"/>
      <c r="X717" s="36"/>
      <c r="Y717" s="36"/>
      <c r="Z717" s="36"/>
      <c r="AA717" s="27"/>
      <c r="AB717" s="8"/>
      <c r="AC717" s="8"/>
      <c r="AD717" s="8"/>
      <c r="AE717" s="8"/>
      <c r="AF717" s="8"/>
      <c r="AG717" s="8"/>
    </row>
    <row r="718" spans="1:33" ht="12.75" hidden="1" customHeight="1" x14ac:dyDescent="0.2">
      <c r="A718" s="22">
        <v>7468</v>
      </c>
      <c r="B718" s="32" t="s">
        <v>8672</v>
      </c>
      <c r="C718" s="44">
        <v>650559592</v>
      </c>
      <c r="D718" s="11" t="s">
        <v>49</v>
      </c>
      <c r="E718" s="11" t="s">
        <v>5268</v>
      </c>
      <c r="F718" s="21" t="s">
        <v>5269</v>
      </c>
      <c r="G718" s="21" t="s">
        <v>4352</v>
      </c>
      <c r="H718" s="21" t="s">
        <v>5270</v>
      </c>
      <c r="I718" s="11" t="s">
        <v>5271</v>
      </c>
      <c r="J718" s="11" t="s">
        <v>5272</v>
      </c>
      <c r="K718" s="11" t="s">
        <v>5273</v>
      </c>
      <c r="L718" s="11" t="s">
        <v>5274</v>
      </c>
      <c r="M718" s="13" t="s">
        <v>544</v>
      </c>
      <c r="N718" s="22" t="s">
        <v>400</v>
      </c>
      <c r="O718" s="22">
        <v>2584644</v>
      </c>
      <c r="P718" s="40" t="s">
        <v>5275</v>
      </c>
      <c r="Q718" s="22"/>
      <c r="R718" s="23" t="s">
        <v>3563</v>
      </c>
      <c r="S718" s="23" t="s">
        <v>5276</v>
      </c>
      <c r="T718" s="24">
        <v>41234</v>
      </c>
      <c r="U718" s="22">
        <v>7468</v>
      </c>
      <c r="V718" s="12"/>
      <c r="W718" s="13"/>
      <c r="X718" s="12"/>
      <c r="Y718" s="12"/>
      <c r="Z718" s="12"/>
      <c r="AA718" s="11"/>
      <c r="AB718" s="8"/>
      <c r="AC718" s="8"/>
      <c r="AD718" s="8"/>
      <c r="AE718" s="8"/>
      <c r="AF718" s="8"/>
      <c r="AG718" s="8"/>
    </row>
    <row r="719" spans="1:33" ht="12.75" hidden="1" customHeight="1" x14ac:dyDescent="0.2">
      <c r="A719" s="22">
        <v>7445</v>
      </c>
      <c r="B719" s="32" t="s">
        <v>8673</v>
      </c>
      <c r="C719" s="44">
        <v>650335368</v>
      </c>
      <c r="D719" s="11" t="s">
        <v>72</v>
      </c>
      <c r="E719" s="11" t="s">
        <v>4159</v>
      </c>
      <c r="F719" s="21" t="s">
        <v>4160</v>
      </c>
      <c r="G719" s="21" t="s">
        <v>4161</v>
      </c>
      <c r="H719" s="21" t="s">
        <v>4162</v>
      </c>
      <c r="I719" s="11" t="s">
        <v>4163</v>
      </c>
      <c r="J719" s="11" t="s">
        <v>4164</v>
      </c>
      <c r="K719" s="11" t="s">
        <v>4165</v>
      </c>
      <c r="L719" s="11" t="s">
        <v>4166</v>
      </c>
      <c r="M719" s="13" t="s">
        <v>47</v>
      </c>
      <c r="N719" s="22" t="s">
        <v>4168</v>
      </c>
      <c r="O719" s="22"/>
      <c r="P719" s="23" t="s">
        <v>4167</v>
      </c>
      <c r="Q719" s="22"/>
      <c r="R719" s="23" t="s">
        <v>4169</v>
      </c>
      <c r="S719" s="23" t="s">
        <v>4170</v>
      </c>
      <c r="T719" s="24">
        <v>40739</v>
      </c>
      <c r="U719" s="22">
        <v>7445</v>
      </c>
      <c r="V719" s="12"/>
      <c r="W719" s="13"/>
      <c r="X719" s="12"/>
      <c r="Y719" s="12"/>
      <c r="Z719" s="12"/>
      <c r="AA719" s="11"/>
      <c r="AB719" s="8"/>
      <c r="AC719" s="8"/>
      <c r="AD719" s="8"/>
      <c r="AE719" s="8"/>
      <c r="AF719" s="8"/>
      <c r="AG719" s="8"/>
    </row>
    <row r="720" spans="1:33" ht="12.75" hidden="1" customHeight="1" x14ac:dyDescent="0.2">
      <c r="A720" s="22">
        <v>7653</v>
      </c>
      <c r="B720" s="32" t="s">
        <v>4171</v>
      </c>
      <c r="C720" s="44">
        <v>651482887</v>
      </c>
      <c r="D720" s="11" t="s">
        <v>4172</v>
      </c>
      <c r="E720" s="11" t="s">
        <v>4173</v>
      </c>
      <c r="F720" s="21" t="s">
        <v>4174</v>
      </c>
      <c r="G720" s="21" t="s">
        <v>4175</v>
      </c>
      <c r="H720" s="21" t="s">
        <v>4176</v>
      </c>
      <c r="I720" s="11" t="s">
        <v>741</v>
      </c>
      <c r="J720" s="11" t="s">
        <v>4177</v>
      </c>
      <c r="K720" s="11" t="s">
        <v>4178</v>
      </c>
      <c r="L720" s="11" t="s">
        <v>4180</v>
      </c>
      <c r="M720" s="13" t="s">
        <v>309</v>
      </c>
      <c r="N720" s="22" t="s">
        <v>4182</v>
      </c>
      <c r="O720" s="22" t="s">
        <v>4179</v>
      </c>
      <c r="P720" s="23" t="s">
        <v>4181</v>
      </c>
      <c r="Q720" s="22"/>
      <c r="R720" s="23">
        <v>93401</v>
      </c>
      <c r="S720" s="23" t="s">
        <v>4020</v>
      </c>
      <c r="T720" s="24">
        <v>43311</v>
      </c>
      <c r="U720" s="22">
        <v>7653</v>
      </c>
      <c r="V720" s="12"/>
      <c r="W720" s="13"/>
      <c r="X720" s="12"/>
      <c r="Y720" s="12"/>
      <c r="Z720" s="12"/>
      <c r="AA720" s="11"/>
      <c r="AB720" s="8"/>
      <c r="AC720" s="8"/>
      <c r="AD720" s="8"/>
      <c r="AE720" s="8"/>
      <c r="AF720" s="8"/>
      <c r="AG720" s="8"/>
    </row>
    <row r="721" spans="1:33" ht="12.75" hidden="1" customHeight="1" x14ac:dyDescent="0.2">
      <c r="A721" s="22">
        <v>7631</v>
      </c>
      <c r="B721" s="32" t="s">
        <v>8674</v>
      </c>
      <c r="C721" s="44">
        <v>650987497</v>
      </c>
      <c r="D721" s="11" t="s">
        <v>356</v>
      </c>
      <c r="E721" s="11" t="s">
        <v>4183</v>
      </c>
      <c r="F721" s="21" t="s">
        <v>4184</v>
      </c>
      <c r="G721" s="21" t="s">
        <v>4185</v>
      </c>
      <c r="H721" s="21" t="s">
        <v>4186</v>
      </c>
      <c r="I721" s="11" t="s">
        <v>4187</v>
      </c>
      <c r="J721" s="11" t="s">
        <v>4188</v>
      </c>
      <c r="K721" s="11" t="s">
        <v>4189</v>
      </c>
      <c r="L721" s="13" t="s">
        <v>4191</v>
      </c>
      <c r="M721" s="13" t="s">
        <v>544</v>
      </c>
      <c r="N721" s="22" t="s">
        <v>4193</v>
      </c>
      <c r="O721" s="22" t="s">
        <v>4192</v>
      </c>
      <c r="P721" s="23" t="s">
        <v>4190</v>
      </c>
      <c r="Q721" s="22"/>
      <c r="R721" s="23" t="s">
        <v>83</v>
      </c>
      <c r="S721" s="23" t="s">
        <v>4194</v>
      </c>
      <c r="T721" s="24">
        <v>42850</v>
      </c>
      <c r="U721" s="22">
        <v>7631</v>
      </c>
      <c r="V721" s="12"/>
      <c r="W721" s="13"/>
      <c r="X721" s="12"/>
      <c r="Y721" s="12"/>
      <c r="Z721" s="12"/>
      <c r="AA721" s="11"/>
      <c r="AB721" s="8"/>
      <c r="AC721" s="8"/>
      <c r="AD721" s="8"/>
      <c r="AE721" s="8"/>
      <c r="AF721" s="8"/>
      <c r="AG721" s="8"/>
    </row>
    <row r="722" spans="1:33" ht="12.75" hidden="1" customHeight="1" x14ac:dyDescent="0.2">
      <c r="A722" s="22">
        <v>7428</v>
      </c>
      <c r="B722" s="32" t="s">
        <v>8675</v>
      </c>
      <c r="C722" s="44">
        <v>759626605</v>
      </c>
      <c r="D722" s="11" t="s">
        <v>511</v>
      </c>
      <c r="E722" s="11" t="s">
        <v>4195</v>
      </c>
      <c r="F722" s="21" t="s">
        <v>4196</v>
      </c>
      <c r="G722" s="21" t="s">
        <v>4118</v>
      </c>
      <c r="H722" s="21" t="s">
        <v>4197</v>
      </c>
      <c r="I722" s="11" t="s">
        <v>170</v>
      </c>
      <c r="J722" s="11" t="s">
        <v>4198</v>
      </c>
      <c r="K722" s="11" t="s">
        <v>4199</v>
      </c>
      <c r="L722" s="11" t="s">
        <v>4201</v>
      </c>
      <c r="M722" s="13" t="s">
        <v>47</v>
      </c>
      <c r="N722" s="22" t="s">
        <v>4203</v>
      </c>
      <c r="O722" s="22" t="s">
        <v>4202</v>
      </c>
      <c r="P722" s="23" t="s">
        <v>4200</v>
      </c>
      <c r="Q722" s="22"/>
      <c r="R722" s="23" t="s">
        <v>1101</v>
      </c>
      <c r="S722" s="23" t="s">
        <v>4204</v>
      </c>
      <c r="T722" s="24">
        <v>40365</v>
      </c>
      <c r="U722" s="22">
        <v>7428</v>
      </c>
      <c r="V722" s="12"/>
      <c r="W722" s="13"/>
      <c r="X722" s="12"/>
      <c r="Y722" s="12"/>
      <c r="Z722" s="12"/>
      <c r="AA722" s="11"/>
      <c r="AB722" s="8"/>
      <c r="AC722" s="8"/>
      <c r="AD722" s="8"/>
      <c r="AE722" s="8"/>
      <c r="AF722" s="8"/>
      <c r="AG722" s="8"/>
    </row>
    <row r="723" spans="1:33" ht="12.75" hidden="1" customHeight="1" x14ac:dyDescent="0.2">
      <c r="A723" s="22">
        <v>7704</v>
      </c>
      <c r="B723" s="32" t="s">
        <v>5950</v>
      </c>
      <c r="C723" s="44">
        <v>651908876</v>
      </c>
      <c r="D723" s="11"/>
      <c r="E723" s="11" t="s">
        <v>7360</v>
      </c>
      <c r="F723" s="21" t="s">
        <v>8676</v>
      </c>
      <c r="G723" s="21" t="s">
        <v>5951</v>
      </c>
      <c r="H723" s="21" t="s">
        <v>8677</v>
      </c>
      <c r="I723" s="11" t="s">
        <v>5952</v>
      </c>
      <c r="J723" s="11" t="s">
        <v>8678</v>
      </c>
      <c r="K723" s="11" t="s">
        <v>8679</v>
      </c>
      <c r="L723" s="11" t="s">
        <v>5953</v>
      </c>
      <c r="M723" s="13" t="s">
        <v>198</v>
      </c>
      <c r="N723" s="22" t="s">
        <v>5954</v>
      </c>
      <c r="O723" s="22" t="s">
        <v>8680</v>
      </c>
      <c r="P723" s="40" t="s">
        <v>5955</v>
      </c>
      <c r="Q723" s="22"/>
      <c r="R723" s="23">
        <v>93401</v>
      </c>
      <c r="S723" s="23" t="s">
        <v>5926</v>
      </c>
      <c r="T723" s="24">
        <v>43934</v>
      </c>
      <c r="U723" s="22">
        <v>7704</v>
      </c>
      <c r="V723" s="36"/>
      <c r="W723" s="37"/>
      <c r="X723" s="36"/>
      <c r="Y723" s="36"/>
      <c r="Z723" s="36"/>
      <c r="AA723" s="27"/>
      <c r="AB723" s="8"/>
      <c r="AC723" s="8"/>
      <c r="AD723" s="8"/>
      <c r="AE723" s="8"/>
      <c r="AF723" s="8"/>
      <c r="AG723" s="8"/>
    </row>
    <row r="724" spans="1:33" ht="12.75" hidden="1" customHeight="1" x14ac:dyDescent="0.2">
      <c r="A724" s="22">
        <v>7640</v>
      </c>
      <c r="B724" s="32" t="s">
        <v>8681</v>
      </c>
      <c r="C724" s="44">
        <v>651203732</v>
      </c>
      <c r="D724" s="11" t="s">
        <v>72</v>
      </c>
      <c r="E724" s="11" t="s">
        <v>5730</v>
      </c>
      <c r="F724" s="21" t="s">
        <v>5731</v>
      </c>
      <c r="G724" s="21" t="s">
        <v>5729</v>
      </c>
      <c r="H724" s="21" t="s">
        <v>5732</v>
      </c>
      <c r="I724" s="11" t="s">
        <v>4847</v>
      </c>
      <c r="J724" s="11" t="s">
        <v>5733</v>
      </c>
      <c r="K724" s="11" t="s">
        <v>4205</v>
      </c>
      <c r="L724" s="11" t="s">
        <v>4206</v>
      </c>
      <c r="M724" s="13" t="s">
        <v>47</v>
      </c>
      <c r="N724" s="22" t="s">
        <v>4207</v>
      </c>
      <c r="O724" s="22">
        <f>56964313880</f>
        <v>56964313880</v>
      </c>
      <c r="P724" s="23" t="s">
        <v>4208</v>
      </c>
      <c r="Q724" s="22"/>
      <c r="R724" s="23" t="s">
        <v>607</v>
      </c>
      <c r="S724" s="23" t="s">
        <v>5756</v>
      </c>
      <c r="T724" s="24">
        <v>43048</v>
      </c>
      <c r="U724" s="22">
        <v>7640</v>
      </c>
      <c r="V724" s="12"/>
      <c r="W724" s="13"/>
      <c r="X724" s="12"/>
      <c r="Y724" s="12"/>
      <c r="Z724" s="12"/>
      <c r="AA724" s="11"/>
      <c r="AB724" s="8"/>
      <c r="AC724" s="8"/>
      <c r="AD724" s="8"/>
      <c r="AE724" s="8"/>
      <c r="AF724" s="8"/>
      <c r="AG724" s="8"/>
    </row>
    <row r="725" spans="1:33" ht="12.75" hidden="1" customHeight="1" x14ac:dyDescent="0.2">
      <c r="A725" s="22">
        <v>7623</v>
      </c>
      <c r="B725" s="32" t="s">
        <v>8682</v>
      </c>
      <c r="C725" s="44">
        <v>651265479</v>
      </c>
      <c r="D725" s="11" t="s">
        <v>72</v>
      </c>
      <c r="E725" s="11" t="s">
        <v>4209</v>
      </c>
      <c r="F725" s="21" t="s">
        <v>4210</v>
      </c>
      <c r="G725" s="21" t="s">
        <v>4211</v>
      </c>
      <c r="H725" s="21" t="s">
        <v>4212</v>
      </c>
      <c r="I725" s="11" t="s">
        <v>4213</v>
      </c>
      <c r="J725" s="11" t="s">
        <v>4214</v>
      </c>
      <c r="K725" s="11" t="s">
        <v>4215</v>
      </c>
      <c r="L725" s="11" t="s">
        <v>4217</v>
      </c>
      <c r="M725" s="13" t="s">
        <v>5346</v>
      </c>
      <c r="N725" s="22" t="s">
        <v>966</v>
      </c>
      <c r="O725" s="22" t="s">
        <v>4218</v>
      </c>
      <c r="P725" s="23" t="s">
        <v>4216</v>
      </c>
      <c r="Q725" s="22"/>
      <c r="R725" s="23" t="s">
        <v>83</v>
      </c>
      <c r="S725" s="21" t="s">
        <v>4219</v>
      </c>
      <c r="T725" s="24">
        <v>42730</v>
      </c>
      <c r="U725" s="22">
        <v>7623</v>
      </c>
      <c r="V725" s="12"/>
      <c r="W725" s="13"/>
      <c r="X725" s="12"/>
      <c r="Y725" s="12"/>
      <c r="Z725" s="12"/>
      <c r="AA725" s="11"/>
      <c r="AB725" s="8"/>
      <c r="AC725" s="8"/>
      <c r="AD725" s="8"/>
      <c r="AE725" s="8"/>
      <c r="AF725" s="8"/>
      <c r="AG725" s="8"/>
    </row>
    <row r="726" spans="1:33" ht="12.75" hidden="1" customHeight="1" x14ac:dyDescent="0.2">
      <c r="A726" s="22">
        <v>7710</v>
      </c>
      <c r="B726" s="32" t="s">
        <v>6030</v>
      </c>
      <c r="C726" s="44">
        <v>651881420</v>
      </c>
      <c r="D726" s="11"/>
      <c r="E726" s="11" t="s">
        <v>7361</v>
      </c>
      <c r="F726" s="21" t="s">
        <v>6032</v>
      </c>
      <c r="G726" s="21" t="s">
        <v>6031</v>
      </c>
      <c r="H726" s="21" t="s">
        <v>6033</v>
      </c>
      <c r="I726" s="11" t="s">
        <v>5628</v>
      </c>
      <c r="J726" s="11" t="s">
        <v>6034</v>
      </c>
      <c r="K726" s="11" t="s">
        <v>6035</v>
      </c>
      <c r="L726" s="11" t="s">
        <v>6036</v>
      </c>
      <c r="M726" s="13" t="s">
        <v>5346</v>
      </c>
      <c r="N726" s="22" t="s">
        <v>6037</v>
      </c>
      <c r="O726" s="22">
        <v>988375686</v>
      </c>
      <c r="P726" s="40" t="s">
        <v>6038</v>
      </c>
      <c r="Q726" s="22"/>
      <c r="R726" s="23">
        <v>93401</v>
      </c>
      <c r="S726" s="21" t="s">
        <v>6039</v>
      </c>
      <c r="T726" s="24">
        <v>44049</v>
      </c>
      <c r="U726" s="22">
        <v>7710</v>
      </c>
      <c r="V726" s="12"/>
      <c r="W726" s="13"/>
      <c r="X726" s="12"/>
      <c r="Y726" s="12"/>
      <c r="Z726" s="12"/>
      <c r="AA726" s="11"/>
      <c r="AB726" s="8"/>
      <c r="AC726" s="8"/>
      <c r="AD726" s="8"/>
      <c r="AE726" s="8"/>
      <c r="AF726" s="8"/>
      <c r="AG726" s="8"/>
    </row>
    <row r="727" spans="1:33" ht="12.75" hidden="1" customHeight="1" x14ac:dyDescent="0.2">
      <c r="A727" s="22">
        <v>7484</v>
      </c>
      <c r="B727" s="32" t="s">
        <v>8683</v>
      </c>
      <c r="C727" s="44">
        <v>737987000</v>
      </c>
      <c r="D727" s="11" t="s">
        <v>72</v>
      </c>
      <c r="E727" s="11" t="s">
        <v>4220</v>
      </c>
      <c r="F727" s="21" t="s">
        <v>4221</v>
      </c>
      <c r="G727" s="21" t="s">
        <v>4222</v>
      </c>
      <c r="H727" s="21" t="s">
        <v>4223</v>
      </c>
      <c r="I727" s="11" t="s">
        <v>4224</v>
      </c>
      <c r="J727" s="11" t="s">
        <v>4225</v>
      </c>
      <c r="K727" s="11" t="s">
        <v>4226</v>
      </c>
      <c r="L727" s="11" t="s">
        <v>4228</v>
      </c>
      <c r="M727" s="13" t="s">
        <v>47</v>
      </c>
      <c r="N727" s="22" t="s">
        <v>4230</v>
      </c>
      <c r="O727" s="22" t="s">
        <v>4229</v>
      </c>
      <c r="P727" s="23" t="s">
        <v>4227</v>
      </c>
      <c r="Q727" s="22"/>
      <c r="R727" s="23" t="s">
        <v>1101</v>
      </c>
      <c r="S727" s="23" t="s">
        <v>4231</v>
      </c>
      <c r="T727" s="24">
        <v>41502</v>
      </c>
      <c r="U727" s="22">
        <v>7484</v>
      </c>
      <c r="V727" s="12"/>
      <c r="W727" s="13"/>
      <c r="X727" s="12"/>
      <c r="Y727" s="12"/>
      <c r="Z727" s="12"/>
      <c r="AA727" s="11"/>
      <c r="AB727" s="8"/>
      <c r="AC727" s="8"/>
      <c r="AD727" s="8"/>
      <c r="AE727" s="8"/>
      <c r="AF727" s="8"/>
      <c r="AG727" s="8"/>
    </row>
    <row r="728" spans="1:33" ht="12.75" hidden="1" customHeight="1" x14ac:dyDescent="0.2">
      <c r="A728" s="22">
        <v>7677</v>
      </c>
      <c r="B728" s="32" t="s">
        <v>8684</v>
      </c>
      <c r="C728" s="44">
        <v>651775035</v>
      </c>
      <c r="D728" s="11"/>
      <c r="E728" s="11" t="s">
        <v>7362</v>
      </c>
      <c r="F728" s="34" t="s">
        <v>5501</v>
      </c>
      <c r="G728" s="21" t="s">
        <v>5502</v>
      </c>
      <c r="H728" s="21" t="s">
        <v>5503</v>
      </c>
      <c r="I728" s="11" t="s">
        <v>1287</v>
      </c>
      <c r="J728" s="11" t="s">
        <v>5504</v>
      </c>
      <c r="K728" s="11" t="s">
        <v>5505</v>
      </c>
      <c r="L728" s="11" t="s">
        <v>5507</v>
      </c>
      <c r="M728" s="13" t="s">
        <v>47</v>
      </c>
      <c r="N728" s="22" t="s">
        <v>630</v>
      </c>
      <c r="O728" s="22" t="s">
        <v>5508</v>
      </c>
      <c r="P728" s="23" t="s">
        <v>5506</v>
      </c>
      <c r="Q728" s="22"/>
      <c r="R728" s="23" t="s">
        <v>83</v>
      </c>
      <c r="S728" s="23" t="s">
        <v>5313</v>
      </c>
      <c r="T728" s="24">
        <v>43626</v>
      </c>
      <c r="U728" s="22">
        <v>7677</v>
      </c>
      <c r="V728" s="12"/>
      <c r="W728" s="13"/>
      <c r="X728" s="12"/>
      <c r="Y728" s="12"/>
      <c r="Z728" s="12"/>
      <c r="AA728" s="11"/>
      <c r="AB728" s="8"/>
      <c r="AC728" s="8"/>
      <c r="AD728" s="8"/>
      <c r="AE728" s="8"/>
      <c r="AF728" s="8"/>
      <c r="AG728" s="8"/>
    </row>
    <row r="729" spans="1:33" ht="12.75" hidden="1" customHeight="1" x14ac:dyDescent="0.2">
      <c r="A729" s="22">
        <v>7678</v>
      </c>
      <c r="B729" s="32" t="s">
        <v>8685</v>
      </c>
      <c r="C729" s="44" t="s">
        <v>6470</v>
      </c>
      <c r="D729" s="11"/>
      <c r="E729" s="11" t="s">
        <v>7363</v>
      </c>
      <c r="F729" s="34" t="s">
        <v>6128</v>
      </c>
      <c r="G729" s="21" t="s">
        <v>5584</v>
      </c>
      <c r="H729" s="21" t="s">
        <v>5585</v>
      </c>
      <c r="I729" s="11" t="s">
        <v>5586</v>
      </c>
      <c r="J729" s="11" t="s">
        <v>5587</v>
      </c>
      <c r="K729" s="11" t="s">
        <v>5588</v>
      </c>
      <c r="L729" s="11" t="s">
        <v>5589</v>
      </c>
      <c r="M729" s="13" t="s">
        <v>5345</v>
      </c>
      <c r="N729" s="22" t="s">
        <v>1147</v>
      </c>
      <c r="O729" s="22">
        <v>91444090</v>
      </c>
      <c r="P729" s="40" t="s">
        <v>5590</v>
      </c>
      <c r="Q729" s="22"/>
      <c r="R729" s="23" t="s">
        <v>83</v>
      </c>
      <c r="S729" s="23" t="s">
        <v>5591</v>
      </c>
      <c r="T729" s="24">
        <v>43627</v>
      </c>
      <c r="U729" s="22">
        <v>7678</v>
      </c>
      <c r="V729" s="12"/>
      <c r="W729" s="13"/>
      <c r="X729" s="12"/>
      <c r="Y729" s="12"/>
      <c r="Z729" s="12"/>
      <c r="AA729" s="11"/>
      <c r="AB729" s="8"/>
      <c r="AC729" s="8"/>
      <c r="AD729" s="8"/>
      <c r="AE729" s="8"/>
      <c r="AF729" s="8"/>
      <c r="AG729" s="8"/>
    </row>
    <row r="730" spans="1:33" ht="12.75" hidden="1" customHeight="1" x14ac:dyDescent="0.2">
      <c r="A730" s="22">
        <v>7392</v>
      </c>
      <c r="B730" s="32" t="s">
        <v>8686</v>
      </c>
      <c r="C730" s="44">
        <v>657376906</v>
      </c>
      <c r="D730" s="11" t="s">
        <v>4232</v>
      </c>
      <c r="E730" s="11" t="s">
        <v>4233</v>
      </c>
      <c r="F730" s="21" t="s">
        <v>4234</v>
      </c>
      <c r="G730" s="21" t="s">
        <v>4235</v>
      </c>
      <c r="H730" s="21" t="s">
        <v>4236</v>
      </c>
      <c r="I730" s="11" t="s">
        <v>4237</v>
      </c>
      <c r="J730" s="11" t="s">
        <v>4238</v>
      </c>
      <c r="K730" s="11" t="s">
        <v>4239</v>
      </c>
      <c r="L730" s="11" t="s">
        <v>4240</v>
      </c>
      <c r="M730" s="13" t="s">
        <v>5340</v>
      </c>
      <c r="N730" s="22" t="s">
        <v>4242</v>
      </c>
      <c r="O730" s="22" t="s">
        <v>4241</v>
      </c>
      <c r="P730" s="23"/>
      <c r="Q730" s="22"/>
      <c r="R730" s="23" t="s">
        <v>83</v>
      </c>
      <c r="S730" s="23" t="s">
        <v>4243</v>
      </c>
      <c r="T730" s="24">
        <v>39588</v>
      </c>
      <c r="U730" s="22">
        <v>7392</v>
      </c>
      <c r="V730" s="12"/>
      <c r="W730" s="13"/>
      <c r="X730" s="12"/>
      <c r="Y730" s="12"/>
      <c r="Z730" s="12"/>
      <c r="AA730" s="11"/>
      <c r="AB730" s="8"/>
      <c r="AC730" s="8"/>
      <c r="AD730" s="8"/>
      <c r="AE730" s="8"/>
      <c r="AF730" s="8"/>
      <c r="AG730" s="8"/>
    </row>
    <row r="731" spans="1:33" ht="12.75" hidden="1" customHeight="1" x14ac:dyDescent="0.2">
      <c r="A731" s="22">
        <v>7628</v>
      </c>
      <c r="B731" s="32" t="s">
        <v>8687</v>
      </c>
      <c r="C731" s="44">
        <v>736521008</v>
      </c>
      <c r="D731" s="11" t="s">
        <v>511</v>
      </c>
      <c r="E731" s="11" t="s">
        <v>4244</v>
      </c>
      <c r="F731" s="21" t="s">
        <v>4245</v>
      </c>
      <c r="G731" s="21" t="s">
        <v>4246</v>
      </c>
      <c r="H731" s="21" t="s">
        <v>4247</v>
      </c>
      <c r="I731" s="11" t="s">
        <v>4248</v>
      </c>
      <c r="J731" s="11" t="s">
        <v>4249</v>
      </c>
      <c r="K731" s="11" t="s">
        <v>4250</v>
      </c>
      <c r="L731" s="11" t="s">
        <v>4251</v>
      </c>
      <c r="M731" s="13" t="s">
        <v>47</v>
      </c>
      <c r="N731" s="22"/>
      <c r="O731" s="22"/>
      <c r="P731" s="23" t="s">
        <v>4252</v>
      </c>
      <c r="Q731" s="22"/>
      <c r="R731" s="23" t="s">
        <v>368</v>
      </c>
      <c r="S731" s="23" t="s">
        <v>4253</v>
      </c>
      <c r="T731" s="24">
        <v>42790</v>
      </c>
      <c r="U731" s="22">
        <v>7628</v>
      </c>
      <c r="V731" s="12"/>
      <c r="W731" s="13"/>
      <c r="X731" s="12"/>
      <c r="Y731" s="12"/>
      <c r="Z731" s="12"/>
      <c r="AA731" s="11"/>
      <c r="AB731" s="8"/>
      <c r="AC731" s="8"/>
      <c r="AD731" s="8"/>
      <c r="AE731" s="8"/>
      <c r="AF731" s="8"/>
      <c r="AG731" s="8"/>
    </row>
    <row r="732" spans="1:33" ht="12.75" hidden="1" customHeight="1" x14ac:dyDescent="0.2">
      <c r="A732" s="22">
        <v>7711</v>
      </c>
      <c r="B732" s="32" t="s">
        <v>6048</v>
      </c>
      <c r="C732" s="44">
        <v>651882338</v>
      </c>
      <c r="D732" s="11"/>
      <c r="E732" s="11" t="s">
        <v>7364</v>
      </c>
      <c r="F732" s="21" t="s">
        <v>6049</v>
      </c>
      <c r="G732" s="21" t="s">
        <v>6050</v>
      </c>
      <c r="H732" s="21" t="s">
        <v>6814</v>
      </c>
      <c r="I732" s="11" t="s">
        <v>5628</v>
      </c>
      <c r="J732" s="11" t="s">
        <v>6051</v>
      </c>
      <c r="K732" s="11" t="s">
        <v>6815</v>
      </c>
      <c r="L732" s="11" t="s">
        <v>6052</v>
      </c>
      <c r="M732" s="13" t="s">
        <v>47</v>
      </c>
      <c r="N732" s="22" t="s">
        <v>3398</v>
      </c>
      <c r="O732" s="22" t="s">
        <v>6816</v>
      </c>
      <c r="P732" s="23" t="s">
        <v>6817</v>
      </c>
      <c r="Q732" s="22"/>
      <c r="R732" s="23">
        <v>93401</v>
      </c>
      <c r="S732" s="23" t="s">
        <v>5909</v>
      </c>
      <c r="T732" s="24">
        <v>44054</v>
      </c>
      <c r="U732" s="22">
        <v>7711</v>
      </c>
      <c r="V732" s="12"/>
      <c r="W732" s="13"/>
      <c r="X732" s="12"/>
      <c r="Y732" s="12"/>
      <c r="Z732" s="12"/>
      <c r="AA732" s="11"/>
      <c r="AB732" s="8"/>
      <c r="AC732" s="8"/>
      <c r="AD732" s="8"/>
      <c r="AE732" s="8"/>
      <c r="AF732" s="8"/>
      <c r="AG732" s="8"/>
    </row>
    <row r="733" spans="1:33" ht="12.75" hidden="1" customHeight="1" x14ac:dyDescent="0.2">
      <c r="A733" s="23">
        <v>7682</v>
      </c>
      <c r="B733" s="83" t="s">
        <v>5654</v>
      </c>
      <c r="C733" s="44">
        <v>651591058</v>
      </c>
      <c r="D733" s="11"/>
      <c r="E733" s="11" t="s">
        <v>7365</v>
      </c>
      <c r="F733" s="21" t="s">
        <v>5655</v>
      </c>
      <c r="G733" s="21" t="s">
        <v>5656</v>
      </c>
      <c r="H733" s="21" t="s">
        <v>5657</v>
      </c>
      <c r="I733" s="11" t="s">
        <v>5628</v>
      </c>
      <c r="J733" s="11" t="s">
        <v>5658</v>
      </c>
      <c r="K733" s="11" t="s">
        <v>5659</v>
      </c>
      <c r="L733" s="11" t="s">
        <v>5661</v>
      </c>
      <c r="M733" s="11" t="s">
        <v>5345</v>
      </c>
      <c r="N733" s="23" t="s">
        <v>2060</v>
      </c>
      <c r="O733" s="23" t="s">
        <v>5660</v>
      </c>
      <c r="P733" s="23" t="s">
        <v>5662</v>
      </c>
      <c r="Q733" s="23"/>
      <c r="R733" s="23">
        <v>93401</v>
      </c>
      <c r="S733" s="23" t="s">
        <v>5663</v>
      </c>
      <c r="T733" s="28">
        <v>43644</v>
      </c>
      <c r="U733" s="23">
        <v>7682</v>
      </c>
      <c r="V733" s="52"/>
      <c r="W733" s="11"/>
      <c r="X733" s="52"/>
      <c r="Y733" s="52"/>
      <c r="Z733" s="52"/>
      <c r="AA733" s="11"/>
      <c r="AB733" s="8"/>
      <c r="AC733" s="8"/>
      <c r="AD733" s="8"/>
      <c r="AE733" s="8"/>
      <c r="AF733" s="8"/>
      <c r="AG733" s="8"/>
    </row>
    <row r="734" spans="1:33" ht="12.75" hidden="1" customHeight="1" x14ac:dyDescent="0.2">
      <c r="A734" s="22">
        <v>7633</v>
      </c>
      <c r="B734" s="32" t="s">
        <v>8688</v>
      </c>
      <c r="C734" s="44">
        <v>653057709</v>
      </c>
      <c r="D734" s="11" t="s">
        <v>72</v>
      </c>
      <c r="E734" s="11" t="s">
        <v>4254</v>
      </c>
      <c r="F734" s="21" t="s">
        <v>5758</v>
      </c>
      <c r="G734" s="21" t="s">
        <v>4255</v>
      </c>
      <c r="H734" s="21" t="s">
        <v>4256</v>
      </c>
      <c r="I734" s="11" t="s">
        <v>4257</v>
      </c>
      <c r="J734" s="11" t="s">
        <v>4258</v>
      </c>
      <c r="K734" s="11" t="s">
        <v>4259</v>
      </c>
      <c r="L734" s="11" t="s">
        <v>5759</v>
      </c>
      <c r="M734" s="13" t="s">
        <v>5341</v>
      </c>
      <c r="N734" s="22" t="s">
        <v>4260</v>
      </c>
      <c r="O734" s="22">
        <v>994420699</v>
      </c>
      <c r="P734" s="23" t="s">
        <v>4261</v>
      </c>
      <c r="Q734" s="22"/>
      <c r="R734" s="23" t="s">
        <v>607</v>
      </c>
      <c r="S734" s="23" t="s">
        <v>1585</v>
      </c>
      <c r="T734" s="24">
        <v>42968</v>
      </c>
      <c r="U734" s="22">
        <v>7633</v>
      </c>
      <c r="V734" s="12"/>
      <c r="W734" s="13"/>
      <c r="X734" s="12"/>
      <c r="Y734" s="12"/>
      <c r="Z734" s="12"/>
      <c r="AA734" s="11"/>
      <c r="AB734" s="8"/>
      <c r="AC734" s="8"/>
      <c r="AD734" s="8"/>
      <c r="AE734" s="8"/>
      <c r="AF734" s="8"/>
      <c r="AG734" s="8"/>
    </row>
    <row r="735" spans="1:33" ht="12.75" hidden="1" customHeight="1" x14ac:dyDescent="0.2">
      <c r="A735" s="22">
        <v>7626</v>
      </c>
      <c r="B735" s="32" t="s">
        <v>8689</v>
      </c>
      <c r="C735" s="44" t="s">
        <v>6471</v>
      </c>
      <c r="D735" s="11" t="s">
        <v>72</v>
      </c>
      <c r="E735" s="11" t="s">
        <v>4262</v>
      </c>
      <c r="F735" s="21" t="s">
        <v>6001</v>
      </c>
      <c r="G735" s="21" t="s">
        <v>4263</v>
      </c>
      <c r="H735" s="21" t="s">
        <v>4264</v>
      </c>
      <c r="I735" s="11" t="s">
        <v>1804</v>
      </c>
      <c r="J735" s="11" t="s">
        <v>6061</v>
      </c>
      <c r="K735" s="11" t="s">
        <v>4265</v>
      </c>
      <c r="L735" s="11" t="s">
        <v>4266</v>
      </c>
      <c r="M735" s="13" t="s">
        <v>309</v>
      </c>
      <c r="N735" s="22" t="s">
        <v>4267</v>
      </c>
      <c r="O735" s="22" t="s">
        <v>4268</v>
      </c>
      <c r="P735" s="23" t="s">
        <v>6002</v>
      </c>
      <c r="Q735" s="22"/>
      <c r="R735" s="23" t="s">
        <v>559</v>
      </c>
      <c r="S735" s="23" t="s">
        <v>8690</v>
      </c>
      <c r="T735" s="24">
        <v>42762</v>
      </c>
      <c r="U735" s="22">
        <v>7626</v>
      </c>
      <c r="V735" s="12"/>
      <c r="W735" s="13"/>
      <c r="X735" s="12"/>
      <c r="Y735" s="12"/>
      <c r="Z735" s="12"/>
      <c r="AA735" s="11"/>
      <c r="AB735" s="8"/>
      <c r="AC735" s="8"/>
      <c r="AD735" s="8"/>
      <c r="AE735" s="8"/>
      <c r="AF735" s="8"/>
      <c r="AG735" s="8" t="s">
        <v>8691</v>
      </c>
    </row>
    <row r="736" spans="1:33" ht="12.75" hidden="1" customHeight="1" x14ac:dyDescent="0.2">
      <c r="A736" s="22">
        <v>7696</v>
      </c>
      <c r="B736" s="32" t="s">
        <v>5852</v>
      </c>
      <c r="C736" s="44">
        <v>651902215</v>
      </c>
      <c r="D736" s="11"/>
      <c r="E736" s="11" t="s">
        <v>7366</v>
      </c>
      <c r="F736" s="21" t="s">
        <v>7367</v>
      </c>
      <c r="G736" s="21" t="s">
        <v>5853</v>
      </c>
      <c r="H736" s="21" t="s">
        <v>6818</v>
      </c>
      <c r="I736" s="11" t="s">
        <v>1214</v>
      </c>
      <c r="J736" s="11" t="s">
        <v>6819</v>
      </c>
      <c r="K736" s="11" t="s">
        <v>5854</v>
      </c>
      <c r="L736" s="11" t="s">
        <v>5857</v>
      </c>
      <c r="M736" s="13" t="s">
        <v>5342</v>
      </c>
      <c r="N736" s="22" t="s">
        <v>2636</v>
      </c>
      <c r="O736" s="22" t="s">
        <v>5856</v>
      </c>
      <c r="P736" s="40" t="s">
        <v>5855</v>
      </c>
      <c r="Q736" s="22"/>
      <c r="R736" s="23">
        <v>93401</v>
      </c>
      <c r="S736" s="23" t="s">
        <v>7221</v>
      </c>
      <c r="T736" s="24">
        <v>43858</v>
      </c>
      <c r="U736" s="22">
        <v>7696</v>
      </c>
      <c r="V736" s="36"/>
      <c r="W736" s="37"/>
      <c r="X736" s="36"/>
      <c r="Y736" s="36"/>
      <c r="Z736" s="36"/>
      <c r="AA736" s="27"/>
      <c r="AB736" s="8"/>
      <c r="AC736" s="8"/>
      <c r="AD736" s="8"/>
      <c r="AE736" s="8"/>
      <c r="AF736" s="8"/>
      <c r="AG736" s="8"/>
    </row>
    <row r="737" spans="1:33" ht="12.75" hidden="1" customHeight="1" x14ac:dyDescent="0.2">
      <c r="A737" s="22">
        <v>7424</v>
      </c>
      <c r="B737" s="32" t="s">
        <v>8692</v>
      </c>
      <c r="C737" s="44">
        <v>652322301</v>
      </c>
      <c r="D737" s="11" t="s">
        <v>511</v>
      </c>
      <c r="E737" s="11" t="s">
        <v>4269</v>
      </c>
      <c r="F737" s="21" t="s">
        <v>6150</v>
      </c>
      <c r="G737" s="21" t="s">
        <v>4118</v>
      </c>
      <c r="H737" s="21" t="s">
        <v>6151</v>
      </c>
      <c r="I737" s="11" t="s">
        <v>170</v>
      </c>
      <c r="J737" s="11" t="s">
        <v>6152</v>
      </c>
      <c r="K737" s="11" t="s">
        <v>6154</v>
      </c>
      <c r="L737" s="11" t="s">
        <v>4271</v>
      </c>
      <c r="M737" s="13" t="s">
        <v>47</v>
      </c>
      <c r="N737" s="22" t="s">
        <v>4273</v>
      </c>
      <c r="O737" s="22" t="s">
        <v>4272</v>
      </c>
      <c r="P737" s="23" t="s">
        <v>4270</v>
      </c>
      <c r="Q737" s="22"/>
      <c r="R737" s="23" t="s">
        <v>368</v>
      </c>
      <c r="S737" s="23" t="s">
        <v>6153</v>
      </c>
      <c r="T737" s="24">
        <v>40203</v>
      </c>
      <c r="U737" s="22">
        <v>7424</v>
      </c>
      <c r="V737" s="12"/>
      <c r="W737" s="13"/>
      <c r="X737" s="12"/>
      <c r="Y737" s="12"/>
      <c r="Z737" s="12"/>
      <c r="AA737" s="11"/>
      <c r="AB737" s="8"/>
      <c r="AC737" s="8"/>
      <c r="AD737" s="8"/>
      <c r="AE737" s="8"/>
      <c r="AF737" s="8"/>
      <c r="AG737" s="8"/>
    </row>
    <row r="738" spans="1:33" ht="12.75" hidden="1" customHeight="1" x14ac:dyDescent="0.2">
      <c r="A738" s="22">
        <v>7701</v>
      </c>
      <c r="B738" s="32" t="s">
        <v>8693</v>
      </c>
      <c r="C738" s="44">
        <v>651843979</v>
      </c>
      <c r="D738" s="11"/>
      <c r="E738" s="11" t="s">
        <v>7368</v>
      </c>
      <c r="F738" s="21" t="s">
        <v>5918</v>
      </c>
      <c r="G738" s="21" t="s">
        <v>5919</v>
      </c>
      <c r="H738" s="21" t="s">
        <v>5920</v>
      </c>
      <c r="I738" s="11" t="s">
        <v>1368</v>
      </c>
      <c r="J738" s="11" t="s">
        <v>5921</v>
      </c>
      <c r="K738" s="11" t="s">
        <v>5922</v>
      </c>
      <c r="L738" s="11" t="s">
        <v>5923</v>
      </c>
      <c r="M738" s="13" t="s">
        <v>544</v>
      </c>
      <c r="N738" s="22" t="s">
        <v>400</v>
      </c>
      <c r="O738" s="22" t="s">
        <v>5924</v>
      </c>
      <c r="P738" s="40" t="s">
        <v>5925</v>
      </c>
      <c r="Q738" s="22"/>
      <c r="R738" s="23">
        <v>93401</v>
      </c>
      <c r="S738" s="23" t="s">
        <v>5926</v>
      </c>
      <c r="T738" s="24">
        <v>43913</v>
      </c>
      <c r="U738" s="22">
        <v>7701</v>
      </c>
      <c r="V738" s="12"/>
      <c r="W738" s="13"/>
      <c r="X738" s="12"/>
      <c r="Y738" s="12"/>
      <c r="Z738" s="12"/>
      <c r="AA738" s="11"/>
      <c r="AB738" s="8"/>
      <c r="AC738" s="8"/>
      <c r="AD738" s="8"/>
      <c r="AE738" s="8"/>
      <c r="AF738" s="8"/>
      <c r="AG738" s="8"/>
    </row>
    <row r="739" spans="1:33" ht="12.75" hidden="1" customHeight="1" x14ac:dyDescent="0.2">
      <c r="A739" s="22">
        <v>7438</v>
      </c>
      <c r="B739" s="32" t="s">
        <v>8694</v>
      </c>
      <c r="C739" s="44">
        <v>533148689</v>
      </c>
      <c r="D739" s="11" t="s">
        <v>49</v>
      </c>
      <c r="E739" s="11" t="s">
        <v>4274</v>
      </c>
      <c r="F739" s="21" t="s">
        <v>4275</v>
      </c>
      <c r="G739" s="21" t="s">
        <v>4276</v>
      </c>
      <c r="H739" s="21" t="s">
        <v>4277</v>
      </c>
      <c r="I739" s="11" t="s">
        <v>4278</v>
      </c>
      <c r="J739" s="11" t="s">
        <v>4279</v>
      </c>
      <c r="K739" s="11" t="s">
        <v>4280</v>
      </c>
      <c r="L739" s="11" t="s">
        <v>4282</v>
      </c>
      <c r="M739" s="13" t="s">
        <v>47</v>
      </c>
      <c r="N739" s="22" t="s">
        <v>630</v>
      </c>
      <c r="O739" s="22" t="s">
        <v>4283</v>
      </c>
      <c r="P739" s="23" t="s">
        <v>4281</v>
      </c>
      <c r="Q739" s="22"/>
      <c r="R739" s="23" t="s">
        <v>559</v>
      </c>
      <c r="S739" s="23" t="s">
        <v>4284</v>
      </c>
      <c r="T739" s="24">
        <v>40542</v>
      </c>
      <c r="U739" s="22">
        <v>7438</v>
      </c>
      <c r="V739" s="12"/>
      <c r="W739" s="13"/>
      <c r="X739" s="12"/>
      <c r="Y739" s="12"/>
      <c r="Z739" s="12"/>
      <c r="AA739" s="11"/>
      <c r="AB739" s="8"/>
      <c r="AC739" s="8"/>
      <c r="AD739" s="8"/>
      <c r="AE739" s="8"/>
      <c r="AF739" s="8"/>
      <c r="AG739" s="8"/>
    </row>
    <row r="740" spans="1:33" ht="12.75" hidden="1" customHeight="1" thickBot="1" x14ac:dyDescent="0.25">
      <c r="A740" s="22">
        <v>7607</v>
      </c>
      <c r="B740" s="32" t="s">
        <v>8695</v>
      </c>
      <c r="C740" s="44" t="s">
        <v>8919</v>
      </c>
      <c r="D740" s="11" t="s">
        <v>72</v>
      </c>
      <c r="E740" s="11" t="s">
        <v>4285</v>
      </c>
      <c r="F740" s="21" t="s">
        <v>4286</v>
      </c>
      <c r="G740" s="21" t="s">
        <v>4287</v>
      </c>
      <c r="H740" s="21" t="s">
        <v>4288</v>
      </c>
      <c r="I740" s="11" t="s">
        <v>4289</v>
      </c>
      <c r="J740" s="11" t="s">
        <v>4290</v>
      </c>
      <c r="K740" s="11" t="s">
        <v>4291</v>
      </c>
      <c r="L740" s="11" t="s">
        <v>4293</v>
      </c>
      <c r="M740" s="13" t="s">
        <v>309</v>
      </c>
      <c r="N740" s="22" t="s">
        <v>4295</v>
      </c>
      <c r="O740" s="22" t="s">
        <v>4294</v>
      </c>
      <c r="P740" s="23" t="s">
        <v>4292</v>
      </c>
      <c r="Q740" s="22"/>
      <c r="R740" s="23" t="s">
        <v>559</v>
      </c>
      <c r="S740" s="23" t="s">
        <v>1975</v>
      </c>
      <c r="T740" s="24">
        <v>42501</v>
      </c>
      <c r="U740" s="22">
        <v>7607</v>
      </c>
      <c r="V740" s="12"/>
      <c r="W740" s="13"/>
      <c r="X740" s="12"/>
      <c r="Y740" s="12"/>
      <c r="Z740" s="12"/>
      <c r="AA740" s="11"/>
      <c r="AB740" s="8"/>
      <c r="AC740" s="8"/>
      <c r="AD740" s="8"/>
      <c r="AE740" s="8"/>
      <c r="AF740" s="8"/>
      <c r="AG740" s="8"/>
    </row>
    <row r="741" spans="1:33" ht="12.75" hidden="1" customHeight="1" thickBot="1" x14ac:dyDescent="0.25">
      <c r="A741" s="22">
        <v>7725</v>
      </c>
      <c r="B741" s="32" t="s">
        <v>8696</v>
      </c>
      <c r="C741" s="44">
        <v>533338917</v>
      </c>
      <c r="D741" s="11"/>
      <c r="E741" s="11" t="s">
        <v>7369</v>
      </c>
      <c r="F741" s="21" t="s">
        <v>7370</v>
      </c>
      <c r="G741" s="21" t="s">
        <v>7371</v>
      </c>
      <c r="H741" s="21" t="s">
        <v>7372</v>
      </c>
      <c r="I741" s="11" t="s">
        <v>1368</v>
      </c>
      <c r="J741" s="11" t="s">
        <v>7373</v>
      </c>
      <c r="K741" s="11" t="s">
        <v>7374</v>
      </c>
      <c r="L741" s="11" t="s">
        <v>7375</v>
      </c>
      <c r="M741" s="13" t="s">
        <v>47</v>
      </c>
      <c r="N741" s="22" t="s">
        <v>1974</v>
      </c>
      <c r="O741" s="22">
        <v>56996928535</v>
      </c>
      <c r="P741" s="40" t="s">
        <v>7376</v>
      </c>
      <c r="Q741" s="22"/>
      <c r="R741" s="49" t="s">
        <v>7377</v>
      </c>
      <c r="S741" s="23" t="s">
        <v>6745</v>
      </c>
      <c r="T741" s="24">
        <v>44253</v>
      </c>
      <c r="U741" s="22">
        <v>7725</v>
      </c>
      <c r="V741" s="12"/>
      <c r="W741" s="13"/>
      <c r="X741" s="12"/>
      <c r="Y741" s="12"/>
      <c r="Z741" s="12"/>
      <c r="AA741" s="11"/>
      <c r="AB741" s="8"/>
      <c r="AC741" s="8"/>
      <c r="AD741" s="8"/>
      <c r="AE741" s="8"/>
      <c r="AF741" s="8"/>
      <c r="AG741" s="8"/>
    </row>
    <row r="742" spans="1:33" ht="12.75" hidden="1" customHeight="1" thickBot="1" x14ac:dyDescent="0.25">
      <c r="A742" s="22">
        <v>7389</v>
      </c>
      <c r="B742" s="32" t="s">
        <v>8697</v>
      </c>
      <c r="C742" s="44">
        <v>657674206</v>
      </c>
      <c r="D742" s="11" t="s">
        <v>49</v>
      </c>
      <c r="E742" s="11" t="s">
        <v>4296</v>
      </c>
      <c r="F742" s="21" t="s">
        <v>4297</v>
      </c>
      <c r="G742" s="21" t="s">
        <v>4298</v>
      </c>
      <c r="H742" s="21" t="s">
        <v>4299</v>
      </c>
      <c r="I742" s="11" t="s">
        <v>611</v>
      </c>
      <c r="J742" s="11" t="s">
        <v>4300</v>
      </c>
      <c r="K742" s="11" t="s">
        <v>4301</v>
      </c>
      <c r="L742" s="11" t="s">
        <v>4304</v>
      </c>
      <c r="M742" s="13" t="s">
        <v>309</v>
      </c>
      <c r="N742" s="22" t="s">
        <v>2627</v>
      </c>
      <c r="O742" s="22" t="s">
        <v>4303</v>
      </c>
      <c r="P742" s="23" t="s">
        <v>4302</v>
      </c>
      <c r="Q742" s="22"/>
      <c r="R742" s="49" t="s">
        <v>7378</v>
      </c>
      <c r="S742" s="23" t="s">
        <v>4305</v>
      </c>
      <c r="T742" s="24">
        <v>39573</v>
      </c>
      <c r="U742" s="22">
        <v>7389</v>
      </c>
      <c r="V742" s="12"/>
      <c r="W742" s="13"/>
      <c r="X742" s="12"/>
      <c r="Y742" s="12"/>
      <c r="Z742" s="12"/>
      <c r="AA742" s="11"/>
      <c r="AB742" s="8"/>
      <c r="AC742" s="8"/>
      <c r="AD742" s="8"/>
      <c r="AE742" s="8"/>
      <c r="AF742" s="8"/>
      <c r="AG742" s="8"/>
    </row>
    <row r="743" spans="1:33" ht="12.75" hidden="1" customHeight="1" x14ac:dyDescent="0.2">
      <c r="A743" s="22">
        <v>7353</v>
      </c>
      <c r="B743" s="32" t="s">
        <v>8698</v>
      </c>
      <c r="C743" s="44" t="s">
        <v>6472</v>
      </c>
      <c r="D743" s="11" t="s">
        <v>72</v>
      </c>
      <c r="E743" s="11" t="s">
        <v>4311</v>
      </c>
      <c r="F743" s="21" t="s">
        <v>4312</v>
      </c>
      <c r="G743" s="21" t="s">
        <v>4118</v>
      </c>
      <c r="H743" s="21" t="s">
        <v>4313</v>
      </c>
      <c r="I743" s="11" t="s">
        <v>611</v>
      </c>
      <c r="J743" s="11" t="s">
        <v>4314</v>
      </c>
      <c r="K743" s="11" t="s">
        <v>4315</v>
      </c>
      <c r="L743" s="11" t="s">
        <v>4316</v>
      </c>
      <c r="M743" s="13" t="s">
        <v>47</v>
      </c>
      <c r="N743" s="22" t="s">
        <v>4318</v>
      </c>
      <c r="O743" s="22" t="s">
        <v>4317</v>
      </c>
      <c r="P743" s="23"/>
      <c r="Q743" s="22"/>
      <c r="R743" s="23" t="s">
        <v>368</v>
      </c>
      <c r="S743" s="23" t="s">
        <v>4319</v>
      </c>
      <c r="T743" s="24">
        <v>39204</v>
      </c>
      <c r="U743" s="22">
        <v>7353</v>
      </c>
      <c r="V743" s="12"/>
      <c r="W743" s="13"/>
      <c r="X743" s="12"/>
      <c r="Y743" s="12"/>
      <c r="Z743" s="12"/>
      <c r="AA743" s="11"/>
      <c r="AB743" s="8"/>
      <c r="AC743" s="8"/>
      <c r="AD743" s="8"/>
      <c r="AE743" s="8"/>
      <c r="AF743" s="8"/>
      <c r="AG743" s="8"/>
    </row>
    <row r="744" spans="1:33" ht="12.75" hidden="1" customHeight="1" x14ac:dyDescent="0.2">
      <c r="A744" s="22">
        <v>7351</v>
      </c>
      <c r="B744" s="32" t="s">
        <v>8699</v>
      </c>
      <c r="C744" s="44">
        <v>656424702</v>
      </c>
      <c r="D744" s="11" t="s">
        <v>4320</v>
      </c>
      <c r="E744" s="11" t="s">
        <v>4321</v>
      </c>
      <c r="F744" s="21" t="s">
        <v>4322</v>
      </c>
      <c r="G744" s="21" t="s">
        <v>4323</v>
      </c>
      <c r="H744" s="21" t="s">
        <v>4324</v>
      </c>
      <c r="I744" s="11" t="s">
        <v>398</v>
      </c>
      <c r="J744" s="11" t="s">
        <v>4325</v>
      </c>
      <c r="K744" s="11" t="s">
        <v>4326</v>
      </c>
      <c r="L744" s="11" t="s">
        <v>4327</v>
      </c>
      <c r="M744" s="13" t="s">
        <v>47</v>
      </c>
      <c r="N744" s="22" t="s">
        <v>2765</v>
      </c>
      <c r="O744" s="22" t="s">
        <v>4328</v>
      </c>
      <c r="P744" s="23"/>
      <c r="Q744" s="22"/>
      <c r="R744" s="23" t="s">
        <v>368</v>
      </c>
      <c r="S744" s="23" t="s">
        <v>4329</v>
      </c>
      <c r="T744" s="24">
        <v>39198</v>
      </c>
      <c r="U744" s="22">
        <v>7351</v>
      </c>
      <c r="V744" s="12"/>
      <c r="W744" s="13"/>
      <c r="X744" s="12"/>
      <c r="Y744" s="12"/>
      <c r="Z744" s="12"/>
      <c r="AA744" s="11"/>
      <c r="AB744" s="8"/>
      <c r="AC744" s="8"/>
      <c r="AD744" s="8"/>
      <c r="AE744" s="8"/>
      <c r="AF744" s="8"/>
      <c r="AG744" s="8"/>
    </row>
    <row r="745" spans="1:33" ht="12.75" hidden="1" customHeight="1" x14ac:dyDescent="0.2">
      <c r="A745" s="22">
        <v>7408</v>
      </c>
      <c r="B745" s="32" t="s">
        <v>8700</v>
      </c>
      <c r="C745" s="44">
        <v>659351005</v>
      </c>
      <c r="D745" s="11" t="s">
        <v>1363</v>
      </c>
      <c r="E745" s="11" t="s">
        <v>4330</v>
      </c>
      <c r="F745" s="21" t="s">
        <v>4331</v>
      </c>
      <c r="G745" s="21" t="s">
        <v>4118</v>
      </c>
      <c r="H745" s="21" t="s">
        <v>4332</v>
      </c>
      <c r="I745" s="11" t="s">
        <v>611</v>
      </c>
      <c r="J745" s="11" t="s">
        <v>4333</v>
      </c>
      <c r="K745" s="11" t="s">
        <v>4334</v>
      </c>
      <c r="L745" s="11" t="s">
        <v>4335</v>
      </c>
      <c r="M745" s="13" t="s">
        <v>309</v>
      </c>
      <c r="N745" s="22" t="s">
        <v>961</v>
      </c>
      <c r="O745" s="22" t="s">
        <v>4336</v>
      </c>
      <c r="P745" s="23"/>
      <c r="Q745" s="22"/>
      <c r="R745" s="23" t="s">
        <v>368</v>
      </c>
      <c r="S745" s="23" t="s">
        <v>4337</v>
      </c>
      <c r="T745" s="24">
        <v>39812</v>
      </c>
      <c r="U745" s="22">
        <v>7408</v>
      </c>
      <c r="V745" s="12"/>
      <c r="W745" s="13"/>
      <c r="X745" s="12"/>
      <c r="Y745" s="12"/>
      <c r="Z745" s="12"/>
      <c r="AA745" s="11"/>
      <c r="AB745" s="8"/>
      <c r="AC745" s="8"/>
      <c r="AD745" s="8"/>
      <c r="AE745" s="8"/>
      <c r="AF745" s="8"/>
      <c r="AG745" s="8"/>
    </row>
    <row r="746" spans="1:33" ht="12.75" hidden="1" customHeight="1" x14ac:dyDescent="0.2">
      <c r="A746" s="22">
        <v>7573</v>
      </c>
      <c r="B746" s="32" t="s">
        <v>8701</v>
      </c>
      <c r="C746" s="44">
        <v>650776003</v>
      </c>
      <c r="D746" s="11" t="s">
        <v>72</v>
      </c>
      <c r="E746" s="11" t="s">
        <v>4338</v>
      </c>
      <c r="F746" s="11" t="s">
        <v>4339</v>
      </c>
      <c r="G746" s="21" t="s">
        <v>4340</v>
      </c>
      <c r="H746" s="21" t="s">
        <v>4341</v>
      </c>
      <c r="I746" s="11" t="s">
        <v>4342</v>
      </c>
      <c r="J746" s="11" t="s">
        <v>4343</v>
      </c>
      <c r="K746" s="11" t="s">
        <v>4344</v>
      </c>
      <c r="L746" s="11" t="s">
        <v>4346</v>
      </c>
      <c r="M746" s="13" t="s">
        <v>48</v>
      </c>
      <c r="N746" s="22" t="s">
        <v>1239</v>
      </c>
      <c r="O746" s="22" t="s">
        <v>4347</v>
      </c>
      <c r="P746" s="23" t="s">
        <v>4345</v>
      </c>
      <c r="Q746" s="22"/>
      <c r="R746" s="23" t="s">
        <v>4348</v>
      </c>
      <c r="S746" s="23" t="s">
        <v>4349</v>
      </c>
      <c r="T746" s="24">
        <v>42199</v>
      </c>
      <c r="U746" s="22">
        <v>7573</v>
      </c>
      <c r="V746" s="12"/>
      <c r="W746" s="13"/>
      <c r="X746" s="12"/>
      <c r="Y746" s="12"/>
      <c r="Z746" s="12"/>
      <c r="AA746" s="11"/>
      <c r="AB746" s="8"/>
      <c r="AC746" s="8"/>
      <c r="AD746" s="8"/>
      <c r="AE746" s="8"/>
      <c r="AF746" s="8"/>
      <c r="AG746" s="8"/>
    </row>
    <row r="747" spans="1:33" ht="12.75" hidden="1" customHeight="1" x14ac:dyDescent="0.2">
      <c r="A747" s="22">
        <v>7490</v>
      </c>
      <c r="B747" s="32" t="s">
        <v>8702</v>
      </c>
      <c r="C747" s="44" t="s">
        <v>6473</v>
      </c>
      <c r="D747" s="11" t="s">
        <v>49</v>
      </c>
      <c r="E747" s="11" t="s">
        <v>4350</v>
      </c>
      <c r="F747" s="21" t="s">
        <v>4351</v>
      </c>
      <c r="G747" s="21" t="s">
        <v>4352</v>
      </c>
      <c r="H747" s="21" t="s">
        <v>4353</v>
      </c>
      <c r="I747" s="11" t="s">
        <v>4354</v>
      </c>
      <c r="J747" s="11"/>
      <c r="K747" s="11" t="s">
        <v>4355</v>
      </c>
      <c r="L747" s="11" t="s">
        <v>4356</v>
      </c>
      <c r="M747" s="13" t="s">
        <v>5344</v>
      </c>
      <c r="N747" s="22" t="s">
        <v>2409</v>
      </c>
      <c r="O747" s="22"/>
      <c r="P747" s="23"/>
      <c r="Q747" s="22"/>
      <c r="R747" s="23" t="s">
        <v>3563</v>
      </c>
      <c r="S747" s="23" t="s">
        <v>4357</v>
      </c>
      <c r="T747" s="24">
        <v>41575</v>
      </c>
      <c r="U747" s="22">
        <v>7490</v>
      </c>
      <c r="V747" s="12"/>
      <c r="W747" s="13"/>
      <c r="X747" s="12"/>
      <c r="Y747" s="12"/>
      <c r="Z747" s="12"/>
      <c r="AA747" s="11"/>
      <c r="AB747" s="8"/>
      <c r="AC747" s="8"/>
      <c r="AD747" s="8"/>
      <c r="AE747" s="8"/>
      <c r="AF747" s="8"/>
      <c r="AG747" s="8"/>
    </row>
    <row r="748" spans="1:33" ht="12.75" hidden="1" customHeight="1" x14ac:dyDescent="0.2">
      <c r="A748" s="22">
        <v>7498</v>
      </c>
      <c r="B748" s="32" t="s">
        <v>8703</v>
      </c>
      <c r="C748" s="44">
        <v>650789776</v>
      </c>
      <c r="D748" s="11" t="s">
        <v>356</v>
      </c>
      <c r="E748" s="11" t="s">
        <v>4358</v>
      </c>
      <c r="F748" s="21" t="s">
        <v>8704</v>
      </c>
      <c r="G748" s="21" t="s">
        <v>4359</v>
      </c>
      <c r="H748" s="21" t="s">
        <v>4360</v>
      </c>
      <c r="I748" s="11" t="s">
        <v>414</v>
      </c>
      <c r="J748" s="11" t="s">
        <v>8705</v>
      </c>
      <c r="K748" s="11" t="s">
        <v>4361</v>
      </c>
      <c r="L748" s="11" t="s">
        <v>4363</v>
      </c>
      <c r="M748" s="13" t="s">
        <v>544</v>
      </c>
      <c r="N748" s="22" t="s">
        <v>2771</v>
      </c>
      <c r="O748" s="22" t="s">
        <v>4364</v>
      </c>
      <c r="P748" s="23" t="s">
        <v>4362</v>
      </c>
      <c r="Q748" s="22"/>
      <c r="R748" s="23" t="s">
        <v>368</v>
      </c>
      <c r="S748" s="23" t="s">
        <v>6279</v>
      </c>
      <c r="T748" s="24">
        <v>41717</v>
      </c>
      <c r="U748" s="22">
        <v>7498</v>
      </c>
      <c r="V748" s="12"/>
      <c r="W748" s="13"/>
      <c r="X748" s="12"/>
      <c r="Y748" s="12"/>
      <c r="Z748" s="12"/>
      <c r="AA748" s="11"/>
      <c r="AB748" s="8"/>
      <c r="AC748" s="8"/>
      <c r="AD748" s="8"/>
      <c r="AE748" s="8"/>
      <c r="AF748" s="8"/>
      <c r="AG748" s="8"/>
    </row>
    <row r="749" spans="1:33" ht="12.75" hidden="1" customHeight="1" x14ac:dyDescent="0.2">
      <c r="A749" s="22">
        <v>7505</v>
      </c>
      <c r="B749" s="32" t="s">
        <v>8706</v>
      </c>
      <c r="C749" s="44">
        <v>650790448</v>
      </c>
      <c r="D749" s="11" t="s">
        <v>72</v>
      </c>
      <c r="E749" s="11" t="s">
        <v>4365</v>
      </c>
      <c r="F749" s="21" t="s">
        <v>4366</v>
      </c>
      <c r="G749" s="21" t="s">
        <v>4367</v>
      </c>
      <c r="H749" s="21" t="s">
        <v>4368</v>
      </c>
      <c r="I749" s="11" t="s">
        <v>714</v>
      </c>
      <c r="J749" s="11" t="s">
        <v>4369</v>
      </c>
      <c r="K749" s="23" t="s">
        <v>4370</v>
      </c>
      <c r="L749" s="11" t="s">
        <v>4372</v>
      </c>
      <c r="M749" s="13" t="s">
        <v>309</v>
      </c>
      <c r="N749" s="22" t="s">
        <v>4374</v>
      </c>
      <c r="O749" s="22" t="s">
        <v>4373</v>
      </c>
      <c r="P749" s="23" t="s">
        <v>4371</v>
      </c>
      <c r="Q749" s="22"/>
      <c r="R749" s="23" t="s">
        <v>368</v>
      </c>
      <c r="S749" s="11" t="s">
        <v>4375</v>
      </c>
      <c r="T749" s="24">
        <v>41877</v>
      </c>
      <c r="U749" s="22">
        <v>7505</v>
      </c>
      <c r="V749" s="12"/>
      <c r="W749" s="13"/>
      <c r="X749" s="12"/>
      <c r="Y749" s="12"/>
      <c r="Z749" s="12"/>
      <c r="AA749" s="11"/>
      <c r="AB749" s="8"/>
      <c r="AC749" s="8"/>
      <c r="AD749" s="8"/>
      <c r="AE749" s="8"/>
      <c r="AF749" s="8"/>
      <c r="AG749" s="8"/>
    </row>
    <row r="750" spans="1:33" ht="12.75" hidden="1" customHeight="1" x14ac:dyDescent="0.2">
      <c r="A750" s="22">
        <v>7662</v>
      </c>
      <c r="B750" s="32" t="s">
        <v>8707</v>
      </c>
      <c r="C750" s="44">
        <v>651685265</v>
      </c>
      <c r="D750" s="11" t="s">
        <v>370</v>
      </c>
      <c r="E750" s="11" t="s">
        <v>4376</v>
      </c>
      <c r="F750" s="21" t="s">
        <v>4377</v>
      </c>
      <c r="G750" s="21" t="s">
        <v>4378</v>
      </c>
      <c r="H750" s="21" t="s">
        <v>4379</v>
      </c>
      <c r="I750" s="11" t="s">
        <v>4380</v>
      </c>
      <c r="J750" s="11" t="s">
        <v>4381</v>
      </c>
      <c r="K750" s="11" t="s">
        <v>4382</v>
      </c>
      <c r="L750" s="11" t="s">
        <v>4384</v>
      </c>
      <c r="M750" s="13" t="s">
        <v>47</v>
      </c>
      <c r="N750" s="22" t="s">
        <v>935</v>
      </c>
      <c r="O750" s="22" t="s">
        <v>4385</v>
      </c>
      <c r="P750" s="23" t="s">
        <v>4383</v>
      </c>
      <c r="Q750" s="22"/>
      <c r="R750" s="23" t="s">
        <v>83</v>
      </c>
      <c r="S750" s="23" t="s">
        <v>4386</v>
      </c>
      <c r="T750" s="24" t="s">
        <v>8708</v>
      </c>
      <c r="U750" s="22">
        <v>7662</v>
      </c>
      <c r="V750" s="12"/>
      <c r="W750" s="13"/>
      <c r="X750" s="12"/>
      <c r="Y750" s="12"/>
      <c r="Z750" s="12"/>
      <c r="AA750" s="11"/>
      <c r="AB750" s="8"/>
      <c r="AC750" s="8"/>
      <c r="AD750" s="8"/>
      <c r="AE750" s="8"/>
      <c r="AF750" s="8"/>
      <c r="AG750" s="8"/>
    </row>
    <row r="751" spans="1:33" ht="12.75" hidden="1" customHeight="1" x14ac:dyDescent="0.2">
      <c r="A751" s="22">
        <v>7343</v>
      </c>
      <c r="B751" s="32" t="s">
        <v>8709</v>
      </c>
      <c r="C751" s="44">
        <v>652155103</v>
      </c>
      <c r="D751" s="11" t="s">
        <v>49</v>
      </c>
      <c r="E751" s="11" t="s">
        <v>4387</v>
      </c>
      <c r="F751" s="21" t="s">
        <v>4388</v>
      </c>
      <c r="G751" s="21" t="s">
        <v>4298</v>
      </c>
      <c r="H751" s="21" t="s">
        <v>4389</v>
      </c>
      <c r="I751" s="11" t="s">
        <v>611</v>
      </c>
      <c r="J751" s="11" t="s">
        <v>4390</v>
      </c>
      <c r="K751" s="11" t="s">
        <v>4391</v>
      </c>
      <c r="L751" s="11" t="s">
        <v>4393</v>
      </c>
      <c r="M751" s="13" t="s">
        <v>544</v>
      </c>
      <c r="N751" s="22" t="s">
        <v>400</v>
      </c>
      <c r="O751" s="22"/>
      <c r="P751" s="23" t="s">
        <v>4392</v>
      </c>
      <c r="Q751" s="22"/>
      <c r="R751" s="23" t="s">
        <v>4394</v>
      </c>
      <c r="S751" s="23" t="s">
        <v>4395</v>
      </c>
      <c r="T751" s="24">
        <v>38739</v>
      </c>
      <c r="U751" s="22">
        <v>7343</v>
      </c>
      <c r="V751" s="12"/>
      <c r="W751" s="13"/>
      <c r="X751" s="12"/>
      <c r="Y751" s="12"/>
      <c r="Z751" s="12"/>
      <c r="AA751" s="11"/>
      <c r="AB751" s="8"/>
      <c r="AC751" s="8"/>
      <c r="AD751" s="8"/>
      <c r="AE751" s="8"/>
      <c r="AF751" s="8"/>
      <c r="AG751" s="8"/>
    </row>
    <row r="752" spans="1:33" ht="12.75" hidden="1" customHeight="1" x14ac:dyDescent="0.2">
      <c r="A752" s="22">
        <v>7426</v>
      </c>
      <c r="B752" s="32" t="s">
        <v>4396</v>
      </c>
      <c r="C752" s="44">
        <v>650182405</v>
      </c>
      <c r="D752" s="11" t="s">
        <v>72</v>
      </c>
      <c r="E752" s="11" t="s">
        <v>4397</v>
      </c>
      <c r="F752" s="21" t="s">
        <v>4398</v>
      </c>
      <c r="G752" s="21" t="s">
        <v>4399</v>
      </c>
      <c r="H752" s="21" t="s">
        <v>4400</v>
      </c>
      <c r="I752" s="11" t="s">
        <v>611</v>
      </c>
      <c r="J752" s="11" t="s">
        <v>4401</v>
      </c>
      <c r="K752" s="11" t="s">
        <v>4402</v>
      </c>
      <c r="L752" s="11" t="s">
        <v>4403</v>
      </c>
      <c r="M752" s="13" t="s">
        <v>47</v>
      </c>
      <c r="N752" s="22" t="s">
        <v>2706</v>
      </c>
      <c r="O752" s="22" t="s">
        <v>4404</v>
      </c>
      <c r="P752" s="23"/>
      <c r="Q752" s="22"/>
      <c r="R752" s="23" t="s">
        <v>83</v>
      </c>
      <c r="S752" s="23" t="s">
        <v>4405</v>
      </c>
      <c r="T752" s="24">
        <v>40345</v>
      </c>
      <c r="U752" s="22">
        <v>7426</v>
      </c>
      <c r="V752" s="12"/>
      <c r="W752" s="13"/>
      <c r="X752" s="12"/>
      <c r="Y752" s="12"/>
      <c r="Z752" s="12"/>
      <c r="AA752" s="11"/>
      <c r="AB752" s="8"/>
      <c r="AC752" s="8"/>
      <c r="AD752" s="8"/>
      <c r="AE752" s="8"/>
      <c r="AF752" s="8"/>
      <c r="AG752" s="8"/>
    </row>
    <row r="753" spans="1:33" ht="12.75" hidden="1" customHeight="1" x14ac:dyDescent="0.2">
      <c r="A753" s="22">
        <v>7365</v>
      </c>
      <c r="B753" s="32" t="s">
        <v>8710</v>
      </c>
      <c r="C753" s="44">
        <v>651996902</v>
      </c>
      <c r="D753" s="11" t="s">
        <v>72</v>
      </c>
      <c r="E753" s="11" t="s">
        <v>4406</v>
      </c>
      <c r="F753" s="21" t="s">
        <v>4407</v>
      </c>
      <c r="G753" s="21" t="s">
        <v>4408</v>
      </c>
      <c r="H753" s="21" t="s">
        <v>4409</v>
      </c>
      <c r="I753" s="11" t="s">
        <v>4410</v>
      </c>
      <c r="J753" s="11" t="s">
        <v>4411</v>
      </c>
      <c r="K753" s="11" t="s">
        <v>4412</v>
      </c>
      <c r="L753" s="11" t="s">
        <v>4414</v>
      </c>
      <c r="M753" s="13" t="s">
        <v>47</v>
      </c>
      <c r="N753" s="22" t="s">
        <v>4415</v>
      </c>
      <c r="O753" s="22" t="s">
        <v>4413</v>
      </c>
      <c r="P753" s="23"/>
      <c r="Q753" s="22"/>
      <c r="R753" s="23" t="s">
        <v>456</v>
      </c>
      <c r="S753" s="23" t="s">
        <v>4416</v>
      </c>
      <c r="T753" s="24">
        <v>39290</v>
      </c>
      <c r="U753" s="22">
        <v>7365</v>
      </c>
      <c r="V753" s="12"/>
      <c r="W753" s="13"/>
      <c r="X753" s="12"/>
      <c r="Y753" s="12"/>
      <c r="Z753" s="12"/>
      <c r="AA753" s="11"/>
      <c r="AB753" s="8"/>
      <c r="AC753" s="8"/>
      <c r="AD753" s="8"/>
      <c r="AE753" s="8"/>
      <c r="AF753" s="8"/>
      <c r="AG753" s="8"/>
    </row>
    <row r="754" spans="1:33" ht="12.75" hidden="1" customHeight="1" x14ac:dyDescent="0.2">
      <c r="A754" s="22">
        <v>7166</v>
      </c>
      <c r="B754" s="32" t="s">
        <v>8711</v>
      </c>
      <c r="C754" s="44">
        <v>653623208</v>
      </c>
      <c r="D754" s="11" t="s">
        <v>72</v>
      </c>
      <c r="E754" s="11" t="s">
        <v>4417</v>
      </c>
      <c r="F754" s="21" t="s">
        <v>4418</v>
      </c>
      <c r="G754" s="21" t="s">
        <v>4118</v>
      </c>
      <c r="H754" s="21" t="s">
        <v>4419</v>
      </c>
      <c r="I754" s="11" t="s">
        <v>176</v>
      </c>
      <c r="J754" s="11" t="s">
        <v>4420</v>
      </c>
      <c r="K754" s="11" t="s">
        <v>4421</v>
      </c>
      <c r="L754" s="11" t="s">
        <v>4423</v>
      </c>
      <c r="M754" s="13" t="s">
        <v>5340</v>
      </c>
      <c r="N754" s="22" t="s">
        <v>4425</v>
      </c>
      <c r="O754" s="22" t="s">
        <v>4424</v>
      </c>
      <c r="P754" s="23" t="s">
        <v>4422</v>
      </c>
      <c r="Q754" s="22"/>
      <c r="R754" s="23" t="s">
        <v>368</v>
      </c>
      <c r="S754" s="23" t="s">
        <v>4426</v>
      </c>
      <c r="T754" s="24">
        <v>38475</v>
      </c>
      <c r="U754" s="22">
        <v>7166</v>
      </c>
      <c r="V754" s="12"/>
      <c r="W754" s="13"/>
      <c r="X754" s="12"/>
      <c r="Y754" s="12"/>
      <c r="Z754" s="12"/>
      <c r="AA754" s="11"/>
      <c r="AB754" s="8"/>
      <c r="AC754" s="8"/>
      <c r="AD754" s="8"/>
      <c r="AE754" s="8"/>
      <c r="AF754" s="8"/>
      <c r="AG754" s="8"/>
    </row>
    <row r="755" spans="1:33" ht="12.75" hidden="1" customHeight="1" x14ac:dyDescent="0.2">
      <c r="A755" s="22">
        <v>7637</v>
      </c>
      <c r="B755" s="32" t="s">
        <v>8712</v>
      </c>
      <c r="C755" s="44">
        <v>651271738</v>
      </c>
      <c r="D755" s="11" t="s">
        <v>4427</v>
      </c>
      <c r="E755" s="11" t="s">
        <v>2328</v>
      </c>
      <c r="F755" s="21" t="s">
        <v>4428</v>
      </c>
      <c r="G755" s="21" t="s">
        <v>4429</v>
      </c>
      <c r="H755" s="21" t="s">
        <v>4430</v>
      </c>
      <c r="I755" s="11" t="s">
        <v>1804</v>
      </c>
      <c r="J755" s="11" t="s">
        <v>4431</v>
      </c>
      <c r="K755" s="11" t="s">
        <v>4432</v>
      </c>
      <c r="L755" s="11" t="s">
        <v>4434</v>
      </c>
      <c r="M755" s="13" t="s">
        <v>5345</v>
      </c>
      <c r="N755" s="22" t="s">
        <v>1414</v>
      </c>
      <c r="O755" s="22" t="s">
        <v>4435</v>
      </c>
      <c r="P755" s="23" t="s">
        <v>4433</v>
      </c>
      <c r="Q755" s="22"/>
      <c r="R755" s="23">
        <v>93401</v>
      </c>
      <c r="S755" s="23" t="s">
        <v>4436</v>
      </c>
      <c r="T755" s="24">
        <v>43003</v>
      </c>
      <c r="U755" s="22">
        <v>7637</v>
      </c>
      <c r="V755" s="12"/>
      <c r="W755" s="13"/>
      <c r="X755" s="12"/>
      <c r="Y755" s="12"/>
      <c r="Z755" s="12"/>
      <c r="AA755" s="11"/>
      <c r="AB755" s="8"/>
      <c r="AC755" s="8"/>
      <c r="AD755" s="8"/>
      <c r="AE755" s="8"/>
      <c r="AF755" s="8"/>
      <c r="AG755" s="8"/>
    </row>
    <row r="756" spans="1:33" ht="12.75" hidden="1" customHeight="1" x14ac:dyDescent="0.2">
      <c r="A756" s="22">
        <v>7362</v>
      </c>
      <c r="B756" s="32" t="s">
        <v>8713</v>
      </c>
      <c r="C756" s="44">
        <v>657798800</v>
      </c>
      <c r="D756" s="11" t="s">
        <v>72</v>
      </c>
      <c r="E756" s="11" t="s">
        <v>4437</v>
      </c>
      <c r="F756" s="21" t="s">
        <v>8714</v>
      </c>
      <c r="G756" s="21" t="s">
        <v>4438</v>
      </c>
      <c r="H756" s="21" t="s">
        <v>8715</v>
      </c>
      <c r="I756" s="11" t="s">
        <v>4439</v>
      </c>
      <c r="J756" s="11" t="s">
        <v>5811</v>
      </c>
      <c r="K756" s="11" t="s">
        <v>8716</v>
      </c>
      <c r="L756" s="11" t="s">
        <v>8717</v>
      </c>
      <c r="M756" s="13" t="s">
        <v>47</v>
      </c>
      <c r="N756" s="22" t="s">
        <v>630</v>
      </c>
      <c r="O756" s="22">
        <v>56232475099</v>
      </c>
      <c r="P756" s="40" t="s">
        <v>6308</v>
      </c>
      <c r="Q756" s="22"/>
      <c r="R756" s="23" t="s">
        <v>1053</v>
      </c>
      <c r="S756" s="23" t="s">
        <v>8718</v>
      </c>
      <c r="T756" s="24">
        <v>39269</v>
      </c>
      <c r="U756" s="22">
        <v>7362</v>
      </c>
      <c r="V756" s="36"/>
      <c r="W756" s="37"/>
      <c r="X756" s="36"/>
      <c r="Y756" s="36"/>
      <c r="Z756" s="36"/>
      <c r="AA756" s="27"/>
      <c r="AB756" s="8"/>
      <c r="AC756" s="8"/>
      <c r="AD756" s="8"/>
      <c r="AE756" s="8"/>
      <c r="AF756" s="8"/>
      <c r="AG756" s="8"/>
    </row>
    <row r="757" spans="1:33" ht="12.75" hidden="1" customHeight="1" x14ac:dyDescent="0.2">
      <c r="A757" s="22">
        <v>7348</v>
      </c>
      <c r="B757" s="32" t="s">
        <v>8719</v>
      </c>
      <c r="C757" s="44">
        <v>657555002</v>
      </c>
      <c r="D757" s="11" t="s">
        <v>4094</v>
      </c>
      <c r="E757" s="11" t="s">
        <v>4440</v>
      </c>
      <c r="F757" s="21" t="s">
        <v>4441</v>
      </c>
      <c r="G757" s="21" t="s">
        <v>634</v>
      </c>
      <c r="H757" s="21" t="s">
        <v>4442</v>
      </c>
      <c r="I757" s="11" t="s">
        <v>636</v>
      </c>
      <c r="J757" s="11" t="s">
        <v>4443</v>
      </c>
      <c r="K757" s="11" t="s">
        <v>4444</v>
      </c>
      <c r="L757" s="11" t="s">
        <v>4446</v>
      </c>
      <c r="M757" s="13" t="s">
        <v>47</v>
      </c>
      <c r="N757" s="22" t="s">
        <v>3814</v>
      </c>
      <c r="O757" s="22"/>
      <c r="P757" s="23" t="s">
        <v>4445</v>
      </c>
      <c r="Q757" s="22"/>
      <c r="R757" s="23" t="s">
        <v>368</v>
      </c>
      <c r="S757" s="23" t="s">
        <v>4447</v>
      </c>
      <c r="T757" s="24">
        <v>39155</v>
      </c>
      <c r="U757" s="22">
        <v>7348</v>
      </c>
      <c r="V757" s="12"/>
      <c r="W757" s="13"/>
      <c r="X757" s="12"/>
      <c r="Y757" s="12"/>
      <c r="Z757" s="12"/>
      <c r="AA757" s="11"/>
      <c r="AB757" s="8"/>
      <c r="AC757" s="8"/>
      <c r="AD757" s="8"/>
      <c r="AE757" s="8"/>
      <c r="AF757" s="8"/>
      <c r="AG757" s="8"/>
    </row>
    <row r="758" spans="1:33" ht="12.75" hidden="1" customHeight="1" x14ac:dyDescent="0.2">
      <c r="A758" s="22">
        <v>7432</v>
      </c>
      <c r="B758" s="32" t="s">
        <v>8720</v>
      </c>
      <c r="C758" s="44">
        <v>731887004</v>
      </c>
      <c r="D758" s="11" t="s">
        <v>4448</v>
      </c>
      <c r="E758" s="11" t="s">
        <v>4449</v>
      </c>
      <c r="F758" s="21" t="s">
        <v>4450</v>
      </c>
      <c r="G758" s="21" t="s">
        <v>4451</v>
      </c>
      <c r="H758" s="21" t="s">
        <v>4452</v>
      </c>
      <c r="I758" s="11" t="s">
        <v>4453</v>
      </c>
      <c r="J758" s="11" t="s">
        <v>4454</v>
      </c>
      <c r="K758" s="11" t="s">
        <v>4455</v>
      </c>
      <c r="L758" s="11" t="s">
        <v>4456</v>
      </c>
      <c r="M758" s="13" t="s">
        <v>47</v>
      </c>
      <c r="N758" s="22" t="s">
        <v>1047</v>
      </c>
      <c r="O758" s="22" t="s">
        <v>4457</v>
      </c>
      <c r="P758" s="23"/>
      <c r="Q758" s="22"/>
      <c r="R758" s="23" t="s">
        <v>4458</v>
      </c>
      <c r="S758" s="23" t="s">
        <v>4469</v>
      </c>
      <c r="T758" s="24">
        <v>40417</v>
      </c>
      <c r="U758" s="22">
        <v>7432</v>
      </c>
      <c r="V758" s="12"/>
      <c r="W758" s="13"/>
      <c r="X758" s="12"/>
      <c r="Y758" s="12"/>
      <c r="Z758" s="12"/>
      <c r="AA758" s="11"/>
      <c r="AB758" s="8"/>
      <c r="AC758" s="8"/>
      <c r="AD758" s="8"/>
      <c r="AE758" s="8"/>
      <c r="AF758" s="8"/>
      <c r="AG758" s="8"/>
    </row>
    <row r="759" spans="1:33" ht="12.75" hidden="1" customHeight="1" x14ac:dyDescent="0.2">
      <c r="A759" s="22">
        <v>7123</v>
      </c>
      <c r="B759" s="32" t="s">
        <v>8721</v>
      </c>
      <c r="C759" s="44">
        <v>756411004</v>
      </c>
      <c r="D759" s="11" t="s">
        <v>72</v>
      </c>
      <c r="E759" s="11" t="s">
        <v>4459</v>
      </c>
      <c r="F759" s="21" t="s">
        <v>4460</v>
      </c>
      <c r="G759" s="21" t="s">
        <v>4461</v>
      </c>
      <c r="H759" s="21" t="s">
        <v>4462</v>
      </c>
      <c r="I759" s="11" t="s">
        <v>4463</v>
      </c>
      <c r="J759" s="11" t="s">
        <v>4464</v>
      </c>
      <c r="K759" s="11" t="s">
        <v>4465</v>
      </c>
      <c r="L759" s="11" t="s">
        <v>4466</v>
      </c>
      <c r="M759" s="13" t="s">
        <v>544</v>
      </c>
      <c r="N759" s="22"/>
      <c r="O759" s="22" t="s">
        <v>4467</v>
      </c>
      <c r="P759" s="23"/>
      <c r="Q759" s="22"/>
      <c r="R759" s="23">
        <v>93401</v>
      </c>
      <c r="S759" s="23" t="s">
        <v>4468</v>
      </c>
      <c r="T759" s="24">
        <v>37970</v>
      </c>
      <c r="U759" s="22">
        <v>7123</v>
      </c>
      <c r="V759" s="12"/>
      <c r="W759" s="13"/>
      <c r="X759" s="12"/>
      <c r="Y759" s="12"/>
      <c r="Z759" s="12"/>
      <c r="AA759" s="11"/>
      <c r="AB759" s="8"/>
      <c r="AC759" s="8"/>
      <c r="AD759" s="8"/>
      <c r="AE759" s="8"/>
      <c r="AF759" s="8"/>
      <c r="AG759" s="8"/>
    </row>
    <row r="760" spans="1:33" ht="12.75" hidden="1" customHeight="1" x14ac:dyDescent="0.2">
      <c r="A760" s="22">
        <v>7115</v>
      </c>
      <c r="B760" s="32" t="s">
        <v>8722</v>
      </c>
      <c r="C760" s="44">
        <v>652275109</v>
      </c>
      <c r="D760" s="11" t="s">
        <v>72</v>
      </c>
      <c r="E760" s="11" t="s">
        <v>4470</v>
      </c>
      <c r="F760" s="21" t="s">
        <v>4471</v>
      </c>
      <c r="G760" s="21" t="s">
        <v>4118</v>
      </c>
      <c r="H760" s="21" t="s">
        <v>7379</v>
      </c>
      <c r="I760" s="11" t="s">
        <v>63</v>
      </c>
      <c r="J760" s="11" t="s">
        <v>7380</v>
      </c>
      <c r="K760" s="11" t="s">
        <v>7381</v>
      </c>
      <c r="L760" s="11" t="s">
        <v>7382</v>
      </c>
      <c r="M760" s="13" t="s">
        <v>47</v>
      </c>
      <c r="N760" s="22" t="s">
        <v>1458</v>
      </c>
      <c r="O760" s="22"/>
      <c r="P760" s="40" t="s">
        <v>7383</v>
      </c>
      <c r="Q760" s="22"/>
      <c r="R760" s="23" t="s">
        <v>368</v>
      </c>
      <c r="S760" s="23" t="s">
        <v>4472</v>
      </c>
      <c r="T760" s="24">
        <v>37970</v>
      </c>
      <c r="U760" s="22">
        <v>7115</v>
      </c>
      <c r="V760" s="12"/>
      <c r="W760" s="13"/>
      <c r="X760" s="12"/>
      <c r="Y760" s="12"/>
      <c r="Z760" s="12"/>
      <c r="AA760" s="11"/>
      <c r="AB760" s="8"/>
      <c r="AC760" s="8"/>
      <c r="AD760" s="8"/>
      <c r="AE760" s="8"/>
      <c r="AF760" s="8"/>
      <c r="AG760" s="8"/>
    </row>
    <row r="761" spans="1:33" ht="12.75" hidden="1" customHeight="1" x14ac:dyDescent="0.2">
      <c r="A761" s="22">
        <v>7167</v>
      </c>
      <c r="B761" s="32" t="s">
        <v>8723</v>
      </c>
      <c r="C761" s="44">
        <v>652862306</v>
      </c>
      <c r="D761" s="11" t="s">
        <v>72</v>
      </c>
      <c r="E761" s="11" t="s">
        <v>4473</v>
      </c>
      <c r="F761" s="21" t="s">
        <v>4474</v>
      </c>
      <c r="G761" s="21" t="s">
        <v>4118</v>
      </c>
      <c r="H761" s="21" t="s">
        <v>4475</v>
      </c>
      <c r="I761" s="11" t="s">
        <v>63</v>
      </c>
      <c r="J761" s="11" t="s">
        <v>4476</v>
      </c>
      <c r="K761" s="11" t="s">
        <v>4477</v>
      </c>
      <c r="L761" s="11" t="s">
        <v>4478</v>
      </c>
      <c r="M761" s="13" t="s">
        <v>544</v>
      </c>
      <c r="N761" s="22" t="s">
        <v>187</v>
      </c>
      <c r="O761" s="22"/>
      <c r="P761" s="23"/>
      <c r="Q761" s="22"/>
      <c r="R761" s="23" t="s">
        <v>368</v>
      </c>
      <c r="S761" s="23" t="s">
        <v>4479</v>
      </c>
      <c r="T761" s="24">
        <v>38477</v>
      </c>
      <c r="U761" s="22">
        <v>7167</v>
      </c>
      <c r="V761" s="12"/>
      <c r="W761" s="13"/>
      <c r="X761" s="12"/>
      <c r="Y761" s="12"/>
      <c r="Z761" s="12"/>
      <c r="AA761" s="11"/>
      <c r="AB761" s="8"/>
      <c r="AC761" s="8"/>
      <c r="AD761" s="8"/>
      <c r="AE761" s="8"/>
      <c r="AF761" s="8"/>
      <c r="AG761" s="8"/>
    </row>
    <row r="762" spans="1:33" ht="12.75" hidden="1" customHeight="1" x14ac:dyDescent="0.2">
      <c r="A762" s="22">
        <v>7377</v>
      </c>
      <c r="B762" s="32" t="s">
        <v>8724</v>
      </c>
      <c r="C762" s="44" t="s">
        <v>6474</v>
      </c>
      <c r="D762" s="11" t="s">
        <v>72</v>
      </c>
      <c r="E762" s="11" t="s">
        <v>4480</v>
      </c>
      <c r="F762" s="21" t="s">
        <v>4481</v>
      </c>
      <c r="G762" s="21" t="s">
        <v>4482</v>
      </c>
      <c r="H762" s="21" t="s">
        <v>4483</v>
      </c>
      <c r="I762" s="11" t="s">
        <v>636</v>
      </c>
      <c r="J762" s="11" t="s">
        <v>4484</v>
      </c>
      <c r="K762" s="11" t="s">
        <v>4485</v>
      </c>
      <c r="L762" s="11" t="s">
        <v>4487</v>
      </c>
      <c r="M762" s="13" t="s">
        <v>544</v>
      </c>
      <c r="N762" s="22" t="s">
        <v>1394</v>
      </c>
      <c r="O762" s="22" t="s">
        <v>4488</v>
      </c>
      <c r="P762" s="23" t="s">
        <v>4486</v>
      </c>
      <c r="Q762" s="22"/>
      <c r="R762" s="23" t="s">
        <v>368</v>
      </c>
      <c r="S762" s="23" t="s">
        <v>4489</v>
      </c>
      <c r="T762" s="24">
        <v>39358</v>
      </c>
      <c r="U762" s="22">
        <v>7377</v>
      </c>
      <c r="V762" s="12"/>
      <c r="W762" s="13"/>
      <c r="X762" s="12"/>
      <c r="Y762" s="12"/>
      <c r="Z762" s="12"/>
      <c r="AA762" s="11"/>
      <c r="AB762" s="8"/>
      <c r="AC762" s="8"/>
      <c r="AD762" s="8"/>
      <c r="AE762" s="8"/>
      <c r="AF762" s="8"/>
      <c r="AG762" s="8"/>
    </row>
    <row r="763" spans="1:33" ht="12.75" hidden="1" customHeight="1" x14ac:dyDescent="0.2">
      <c r="A763" s="22">
        <v>7420</v>
      </c>
      <c r="B763" s="32" t="s">
        <v>8725</v>
      </c>
      <c r="C763" s="44">
        <v>656160403</v>
      </c>
      <c r="D763" s="11" t="s">
        <v>511</v>
      </c>
      <c r="E763" s="11" t="s">
        <v>4490</v>
      </c>
      <c r="F763" s="21" t="s">
        <v>4491</v>
      </c>
      <c r="G763" s="21" t="s">
        <v>4118</v>
      </c>
      <c r="H763" s="21" t="s">
        <v>4492</v>
      </c>
      <c r="I763" s="11" t="s">
        <v>4493</v>
      </c>
      <c r="J763" s="11" t="s">
        <v>4494</v>
      </c>
      <c r="K763" s="11" t="s">
        <v>4495</v>
      </c>
      <c r="L763" s="11" t="s">
        <v>4496</v>
      </c>
      <c r="M763" s="13" t="s">
        <v>47</v>
      </c>
      <c r="N763" s="22" t="s">
        <v>4497</v>
      </c>
      <c r="O763" s="22"/>
      <c r="P763" s="23"/>
      <c r="Q763" s="22"/>
      <c r="R763" s="23" t="s">
        <v>368</v>
      </c>
      <c r="S763" s="23" t="s">
        <v>4498</v>
      </c>
      <c r="T763" s="24">
        <v>40161</v>
      </c>
      <c r="U763" s="22">
        <v>7420</v>
      </c>
      <c r="V763" s="12"/>
      <c r="W763" s="13"/>
      <c r="X763" s="12"/>
      <c r="Y763" s="12"/>
      <c r="Z763" s="12"/>
      <c r="AA763" s="11"/>
      <c r="AB763" s="8"/>
      <c r="AC763" s="8"/>
      <c r="AD763" s="8"/>
      <c r="AE763" s="8"/>
      <c r="AF763" s="8"/>
      <c r="AG763" s="8"/>
    </row>
    <row r="764" spans="1:33" ht="12.75" hidden="1" customHeight="1" x14ac:dyDescent="0.2">
      <c r="A764" s="22">
        <v>7076</v>
      </c>
      <c r="B764" s="32" t="s">
        <v>8726</v>
      </c>
      <c r="C764" s="44">
        <v>650852001</v>
      </c>
      <c r="D764" s="11" t="s">
        <v>72</v>
      </c>
      <c r="E764" s="11" t="s">
        <v>4499</v>
      </c>
      <c r="F764" s="21" t="s">
        <v>6305</v>
      </c>
      <c r="G764" s="21" t="s">
        <v>4118</v>
      </c>
      <c r="H764" s="21" t="s">
        <v>6306</v>
      </c>
      <c r="I764" s="11" t="s">
        <v>611</v>
      </c>
      <c r="J764" s="11" t="s">
        <v>4500</v>
      </c>
      <c r="K764" s="11" t="s">
        <v>4501</v>
      </c>
      <c r="L764" s="11" t="s">
        <v>5810</v>
      </c>
      <c r="M764" s="13" t="s">
        <v>47</v>
      </c>
      <c r="N764" s="22" t="s">
        <v>2041</v>
      </c>
      <c r="O764" s="22">
        <v>981829131</v>
      </c>
      <c r="P764" s="23" t="s">
        <v>4502</v>
      </c>
      <c r="Q764" s="22"/>
      <c r="R764" s="23" t="s">
        <v>368</v>
      </c>
      <c r="S764" s="23" t="s">
        <v>6310</v>
      </c>
      <c r="T764" s="24">
        <v>37970</v>
      </c>
      <c r="U764" s="22">
        <v>7076</v>
      </c>
      <c r="V764" s="12"/>
      <c r="W764" s="13"/>
      <c r="X764" s="12"/>
      <c r="Y764" s="12"/>
      <c r="Z764" s="12"/>
      <c r="AA764" s="11"/>
      <c r="AB764" s="8"/>
      <c r="AC764" s="8"/>
      <c r="AD764" s="8"/>
      <c r="AE764" s="8"/>
      <c r="AF764" s="8"/>
      <c r="AG764" s="8"/>
    </row>
    <row r="765" spans="1:33" ht="12.75" hidden="1" customHeight="1" x14ac:dyDescent="0.2">
      <c r="A765" s="22">
        <v>7621</v>
      </c>
      <c r="B765" s="32" t="s">
        <v>8727</v>
      </c>
      <c r="C765" s="44">
        <v>650464451</v>
      </c>
      <c r="D765" s="11" t="s">
        <v>72</v>
      </c>
      <c r="E765" s="11" t="s">
        <v>4503</v>
      </c>
      <c r="F765" s="21" t="s">
        <v>4504</v>
      </c>
      <c r="G765" s="21" t="s">
        <v>4505</v>
      </c>
      <c r="H765" s="21" t="s">
        <v>4506</v>
      </c>
      <c r="I765" s="11" t="s">
        <v>4507</v>
      </c>
      <c r="J765" s="11" t="s">
        <v>4508</v>
      </c>
      <c r="K765" s="11" t="s">
        <v>4509</v>
      </c>
      <c r="L765" s="11" t="s">
        <v>4510</v>
      </c>
      <c r="M765" s="13" t="s">
        <v>47</v>
      </c>
      <c r="N765" s="22" t="s">
        <v>739</v>
      </c>
      <c r="O765" s="22"/>
      <c r="P765" s="23" t="s">
        <v>4511</v>
      </c>
      <c r="Q765" s="22"/>
      <c r="R765" s="23" t="s">
        <v>559</v>
      </c>
      <c r="S765" s="23" t="s">
        <v>1975</v>
      </c>
      <c r="T765" s="24">
        <v>42702</v>
      </c>
      <c r="U765" s="22">
        <v>7621</v>
      </c>
      <c r="V765" s="12"/>
      <c r="W765" s="13"/>
      <c r="X765" s="12"/>
      <c r="Y765" s="12"/>
      <c r="Z765" s="12"/>
      <c r="AA765" s="11"/>
      <c r="AB765" s="8"/>
      <c r="AC765" s="8"/>
      <c r="AD765" s="8"/>
      <c r="AE765" s="8"/>
      <c r="AF765" s="8"/>
      <c r="AG765" s="8"/>
    </row>
    <row r="766" spans="1:33" ht="12.75" hidden="1" customHeight="1" x14ac:dyDescent="0.2">
      <c r="A766" s="22">
        <v>7019</v>
      </c>
      <c r="B766" s="32" t="s">
        <v>8728</v>
      </c>
      <c r="C766" s="44">
        <v>741469006</v>
      </c>
      <c r="D766" s="11" t="s">
        <v>72</v>
      </c>
      <c r="E766" s="11" t="s">
        <v>4512</v>
      </c>
      <c r="F766" s="21" t="s">
        <v>4513</v>
      </c>
      <c r="G766" s="21" t="s">
        <v>4118</v>
      </c>
      <c r="H766" s="21" t="s">
        <v>4514</v>
      </c>
      <c r="I766" s="11" t="s">
        <v>4515</v>
      </c>
      <c r="J766" s="11" t="s">
        <v>4516</v>
      </c>
      <c r="K766" s="11" t="s">
        <v>4517</v>
      </c>
      <c r="L766" s="11" t="s">
        <v>4518</v>
      </c>
      <c r="M766" s="13" t="s">
        <v>309</v>
      </c>
      <c r="N766" s="22" t="s">
        <v>961</v>
      </c>
      <c r="O766" s="22"/>
      <c r="P766" s="23"/>
      <c r="Q766" s="22"/>
      <c r="R766" s="23" t="s">
        <v>368</v>
      </c>
      <c r="S766" s="23" t="s">
        <v>4519</v>
      </c>
      <c r="T766" s="24">
        <v>37970</v>
      </c>
      <c r="U766" s="22">
        <v>7019</v>
      </c>
      <c r="V766" s="12"/>
      <c r="W766" s="13"/>
      <c r="X766" s="12"/>
      <c r="Y766" s="12"/>
      <c r="Z766" s="12"/>
      <c r="AA766" s="11"/>
      <c r="AB766" s="8"/>
      <c r="AC766" s="8"/>
      <c r="AD766" s="8"/>
      <c r="AE766" s="8"/>
      <c r="AF766" s="8"/>
      <c r="AG766" s="8"/>
    </row>
    <row r="767" spans="1:33" ht="12.75" hidden="1" customHeight="1" x14ac:dyDescent="0.2">
      <c r="A767" s="22">
        <v>6989</v>
      </c>
      <c r="B767" s="32" t="s">
        <v>8729</v>
      </c>
      <c r="C767" s="44">
        <v>745459005</v>
      </c>
      <c r="D767" s="11" t="s">
        <v>72</v>
      </c>
      <c r="E767" s="11" t="s">
        <v>4520</v>
      </c>
      <c r="F767" s="21" t="s">
        <v>4521</v>
      </c>
      <c r="G767" s="21" t="s">
        <v>4118</v>
      </c>
      <c r="H767" s="21" t="s">
        <v>4522</v>
      </c>
      <c r="I767" s="11" t="s">
        <v>611</v>
      </c>
      <c r="J767" s="11" t="s">
        <v>4523</v>
      </c>
      <c r="K767" s="11" t="s">
        <v>4524</v>
      </c>
      <c r="L767" s="11" t="s">
        <v>4525</v>
      </c>
      <c r="M767" s="13" t="s">
        <v>544</v>
      </c>
      <c r="N767" s="22" t="s">
        <v>400</v>
      </c>
      <c r="O767" s="22"/>
      <c r="P767" s="23"/>
      <c r="Q767" s="22"/>
      <c r="R767" s="23">
        <v>93401</v>
      </c>
      <c r="S767" s="23" t="s">
        <v>4526</v>
      </c>
      <c r="T767" s="24">
        <v>37970</v>
      </c>
      <c r="U767" s="22">
        <v>6989</v>
      </c>
      <c r="V767" s="12"/>
      <c r="W767" s="13"/>
      <c r="X767" s="12"/>
      <c r="Y767" s="12"/>
      <c r="Z767" s="12"/>
      <c r="AA767" s="11"/>
      <c r="AB767" s="8"/>
      <c r="AC767" s="8"/>
      <c r="AD767" s="8"/>
      <c r="AE767" s="8"/>
      <c r="AF767" s="8"/>
      <c r="AG767" s="8"/>
    </row>
    <row r="768" spans="1:33" ht="12.75" hidden="1" customHeight="1" x14ac:dyDescent="0.2">
      <c r="A768" s="22">
        <v>7170</v>
      </c>
      <c r="B768" s="32" t="s">
        <v>8730</v>
      </c>
      <c r="C768" s="44">
        <v>650730100</v>
      </c>
      <c r="D768" s="11" t="s">
        <v>72</v>
      </c>
      <c r="E768" s="11" t="s">
        <v>4527</v>
      </c>
      <c r="F768" s="21" t="s">
        <v>4528</v>
      </c>
      <c r="G768" s="21" t="s">
        <v>4118</v>
      </c>
      <c r="H768" s="21" t="s">
        <v>4529</v>
      </c>
      <c r="I768" s="11" t="s">
        <v>1251</v>
      </c>
      <c r="J768" s="11" t="s">
        <v>4530</v>
      </c>
      <c r="K768" s="11" t="s">
        <v>4531</v>
      </c>
      <c r="L768" s="11" t="s">
        <v>4533</v>
      </c>
      <c r="M768" s="13" t="s">
        <v>47</v>
      </c>
      <c r="N768" s="22" t="s">
        <v>3357</v>
      </c>
      <c r="O768" s="22" t="s">
        <v>4534</v>
      </c>
      <c r="P768" s="23" t="s">
        <v>4532</v>
      </c>
      <c r="Q768" s="22"/>
      <c r="R768" s="23" t="s">
        <v>368</v>
      </c>
      <c r="S768" s="23" t="s">
        <v>4535</v>
      </c>
      <c r="T768" s="24">
        <v>38503</v>
      </c>
      <c r="U768" s="22">
        <v>7170</v>
      </c>
      <c r="V768" s="12"/>
      <c r="W768" s="13"/>
      <c r="X768" s="12"/>
      <c r="Y768" s="12"/>
      <c r="Z768" s="12"/>
      <c r="AA768" s="11"/>
      <c r="AB768" s="8"/>
      <c r="AC768" s="8"/>
      <c r="AD768" s="8"/>
      <c r="AE768" s="8"/>
      <c r="AF768" s="8"/>
      <c r="AG768" s="8"/>
    </row>
    <row r="769" spans="1:33" ht="12.75" hidden="1" customHeight="1" x14ac:dyDescent="0.2">
      <c r="A769" s="22">
        <v>7470</v>
      </c>
      <c r="B769" s="32" t="s">
        <v>8731</v>
      </c>
      <c r="C769" s="44">
        <v>650228723</v>
      </c>
      <c r="D769" s="11" t="s">
        <v>49</v>
      </c>
      <c r="E769" s="11" t="s">
        <v>4536</v>
      </c>
      <c r="F769" s="21" t="s">
        <v>4537</v>
      </c>
      <c r="G769" s="21" t="s">
        <v>4538</v>
      </c>
      <c r="H769" s="21" t="s">
        <v>4539</v>
      </c>
      <c r="I769" s="11" t="s">
        <v>4540</v>
      </c>
      <c r="J769" s="11" t="s">
        <v>4541</v>
      </c>
      <c r="K769" s="11" t="s">
        <v>4542</v>
      </c>
      <c r="L769" s="11" t="s">
        <v>4543</v>
      </c>
      <c r="M769" s="13" t="s">
        <v>47</v>
      </c>
      <c r="N769" s="22" t="s">
        <v>4544</v>
      </c>
      <c r="O769" s="22"/>
      <c r="P769" s="23"/>
      <c r="Q769" s="22"/>
      <c r="R769" s="23" t="s">
        <v>368</v>
      </c>
      <c r="S769" s="23" t="s">
        <v>4545</v>
      </c>
      <c r="T769" s="24">
        <v>41295</v>
      </c>
      <c r="U769" s="22">
        <v>7470</v>
      </c>
      <c r="V769" s="12"/>
      <c r="W769" s="13"/>
      <c r="X769" s="12"/>
      <c r="Y769" s="12"/>
      <c r="Z769" s="12"/>
      <c r="AA769" s="11"/>
      <c r="AB769" s="8"/>
      <c r="AC769" s="8"/>
      <c r="AD769" s="8"/>
      <c r="AE769" s="8"/>
      <c r="AF769" s="8"/>
      <c r="AG769" s="8"/>
    </row>
    <row r="770" spans="1:33" ht="12.75" hidden="1" customHeight="1" x14ac:dyDescent="0.2">
      <c r="A770" s="22">
        <v>7466</v>
      </c>
      <c r="B770" s="32" t="s">
        <v>8732</v>
      </c>
      <c r="C770" s="44">
        <v>650460731</v>
      </c>
      <c r="D770" s="11" t="s">
        <v>49</v>
      </c>
      <c r="E770" s="11" t="s">
        <v>4546</v>
      </c>
      <c r="F770" s="21" t="s">
        <v>4547</v>
      </c>
      <c r="G770" s="21" t="s">
        <v>4352</v>
      </c>
      <c r="H770" s="21" t="s">
        <v>4548</v>
      </c>
      <c r="I770" s="11" t="s">
        <v>4549</v>
      </c>
      <c r="J770" s="11" t="s">
        <v>4550</v>
      </c>
      <c r="K770" s="11" t="s">
        <v>4551</v>
      </c>
      <c r="L770" s="12" t="s">
        <v>4552</v>
      </c>
      <c r="M770" s="13" t="s">
        <v>47</v>
      </c>
      <c r="N770" s="22" t="s">
        <v>1601</v>
      </c>
      <c r="O770" s="22"/>
      <c r="P770" s="23"/>
      <c r="Q770" s="22"/>
      <c r="R770" s="23" t="s">
        <v>3563</v>
      </c>
      <c r="S770" s="23" t="s">
        <v>4553</v>
      </c>
      <c r="T770" s="24">
        <v>41150</v>
      </c>
      <c r="U770" s="22">
        <v>7466</v>
      </c>
      <c r="V770" s="14"/>
      <c r="W770" s="13"/>
      <c r="X770" s="12"/>
      <c r="Y770" s="12"/>
      <c r="Z770" s="12"/>
      <c r="AA770" s="11"/>
      <c r="AB770" s="8"/>
      <c r="AC770" s="8"/>
      <c r="AD770" s="8"/>
      <c r="AE770" s="8"/>
      <c r="AF770" s="8"/>
      <c r="AG770" s="8"/>
    </row>
    <row r="771" spans="1:33" ht="12.75" hidden="1" customHeight="1" x14ac:dyDescent="0.2">
      <c r="A771" s="22">
        <v>7485</v>
      </c>
      <c r="B771" s="32" t="s">
        <v>8733</v>
      </c>
      <c r="C771" s="44">
        <v>650679059</v>
      </c>
      <c r="D771" s="11" t="s">
        <v>72</v>
      </c>
      <c r="E771" s="11" t="s">
        <v>4554</v>
      </c>
      <c r="F771" s="21" t="s">
        <v>4555</v>
      </c>
      <c r="G771" s="21" t="s">
        <v>4556</v>
      </c>
      <c r="H771" s="21" t="s">
        <v>4557</v>
      </c>
      <c r="I771" s="11" t="s">
        <v>4558</v>
      </c>
      <c r="J771" s="11"/>
      <c r="K771" s="11" t="s">
        <v>4559</v>
      </c>
      <c r="L771" s="11" t="s">
        <v>4561</v>
      </c>
      <c r="M771" s="13" t="s">
        <v>544</v>
      </c>
      <c r="N771" s="22" t="s">
        <v>4563</v>
      </c>
      <c r="O771" s="22" t="s">
        <v>4562</v>
      </c>
      <c r="P771" s="23" t="s">
        <v>4560</v>
      </c>
      <c r="Q771" s="22"/>
      <c r="R771" s="23" t="s">
        <v>127</v>
      </c>
      <c r="S771" s="23" t="s">
        <v>4564</v>
      </c>
      <c r="T771" s="24">
        <v>41526</v>
      </c>
      <c r="U771" s="22">
        <v>7485</v>
      </c>
      <c r="V771" s="12"/>
      <c r="W771" s="13"/>
      <c r="X771" s="12"/>
      <c r="Y771" s="12"/>
      <c r="Z771" s="12"/>
      <c r="AA771" s="11"/>
      <c r="AB771" s="8"/>
      <c r="AC771" s="8"/>
      <c r="AD771" s="8"/>
      <c r="AE771" s="8"/>
      <c r="AF771" s="8"/>
      <c r="AG771" s="8"/>
    </row>
    <row r="772" spans="1:33" ht="12.75" hidden="1" customHeight="1" x14ac:dyDescent="0.2">
      <c r="A772" s="22">
        <v>7308</v>
      </c>
      <c r="B772" s="32" t="s">
        <v>8734</v>
      </c>
      <c r="C772" s="44">
        <v>653504500</v>
      </c>
      <c r="D772" s="11" t="s">
        <v>4565</v>
      </c>
      <c r="E772" s="11" t="s">
        <v>4566</v>
      </c>
      <c r="F772" s="21" t="s">
        <v>4567</v>
      </c>
      <c r="G772" s="21" t="s">
        <v>4568</v>
      </c>
      <c r="H772" s="21" t="s">
        <v>4569</v>
      </c>
      <c r="I772" s="11" t="s">
        <v>123</v>
      </c>
      <c r="J772" s="11" t="s">
        <v>4570</v>
      </c>
      <c r="K772" s="11" t="s">
        <v>4571</v>
      </c>
      <c r="L772" s="11" t="s">
        <v>4572</v>
      </c>
      <c r="M772" s="13" t="s">
        <v>47</v>
      </c>
      <c r="N772" s="22" t="s">
        <v>1293</v>
      </c>
      <c r="O772" s="22" t="s">
        <v>4573</v>
      </c>
      <c r="P772" s="23"/>
      <c r="Q772" s="22"/>
      <c r="R772" s="23" t="s">
        <v>368</v>
      </c>
      <c r="S772" s="23" t="s">
        <v>4574</v>
      </c>
      <c r="T772" s="24">
        <v>38775</v>
      </c>
      <c r="U772" s="22">
        <v>7308</v>
      </c>
      <c r="V772" s="12"/>
      <c r="W772" s="13"/>
      <c r="X772" s="12"/>
      <c r="Y772" s="12"/>
      <c r="Z772" s="12"/>
      <c r="AA772" s="11"/>
      <c r="AB772" s="8"/>
      <c r="AC772" s="8"/>
      <c r="AD772" s="8"/>
      <c r="AE772" s="8"/>
      <c r="AF772" s="8"/>
      <c r="AG772" s="8"/>
    </row>
    <row r="773" spans="1:33" ht="12.75" hidden="1" customHeight="1" x14ac:dyDescent="0.2">
      <c r="A773" s="22">
        <v>7325</v>
      </c>
      <c r="B773" s="32" t="s">
        <v>8735</v>
      </c>
      <c r="C773" s="44" t="s">
        <v>6475</v>
      </c>
      <c r="D773" s="11" t="s">
        <v>72</v>
      </c>
      <c r="E773" s="11" t="s">
        <v>4575</v>
      </c>
      <c r="F773" s="21" t="s">
        <v>4576</v>
      </c>
      <c r="G773" s="21" t="s">
        <v>4577</v>
      </c>
      <c r="H773" s="21" t="s">
        <v>4578</v>
      </c>
      <c r="I773" s="11" t="s">
        <v>965</v>
      </c>
      <c r="J773" s="11" t="s">
        <v>4579</v>
      </c>
      <c r="K773" s="11" t="s">
        <v>4580</v>
      </c>
      <c r="L773" s="11" t="s">
        <v>4582</v>
      </c>
      <c r="M773" s="13" t="s">
        <v>47</v>
      </c>
      <c r="N773" s="22"/>
      <c r="O773" s="22"/>
      <c r="P773" s="23" t="s">
        <v>4581</v>
      </c>
      <c r="Q773" s="22"/>
      <c r="R773" s="23">
        <v>93401</v>
      </c>
      <c r="S773" s="23" t="s">
        <v>4583</v>
      </c>
      <c r="T773" s="24">
        <v>38903</v>
      </c>
      <c r="U773" s="22">
        <v>7325</v>
      </c>
      <c r="V773" s="12"/>
      <c r="W773" s="13"/>
      <c r="X773" s="12"/>
      <c r="Y773" s="12"/>
      <c r="Z773" s="12"/>
      <c r="AA773" s="11"/>
      <c r="AB773" s="8"/>
      <c r="AC773" s="8"/>
      <c r="AD773" s="8"/>
      <c r="AE773" s="8"/>
      <c r="AF773" s="8"/>
      <c r="AG773" s="8"/>
    </row>
    <row r="774" spans="1:33" ht="12.75" hidden="1" customHeight="1" x14ac:dyDescent="0.2">
      <c r="A774" s="22">
        <v>7341</v>
      </c>
      <c r="B774" s="32" t="s">
        <v>8736</v>
      </c>
      <c r="C774" s="44">
        <v>656131403</v>
      </c>
      <c r="D774" s="11" t="s">
        <v>49</v>
      </c>
      <c r="E774" s="11" t="s">
        <v>4584</v>
      </c>
      <c r="F774" s="21" t="s">
        <v>4585</v>
      </c>
      <c r="G774" s="21" t="s">
        <v>4586</v>
      </c>
      <c r="H774" s="21" t="s">
        <v>4587</v>
      </c>
      <c r="I774" s="11" t="s">
        <v>611</v>
      </c>
      <c r="J774" s="11" t="s">
        <v>4588</v>
      </c>
      <c r="K774" s="11" t="s">
        <v>4589</v>
      </c>
      <c r="L774" s="11" t="s">
        <v>4591</v>
      </c>
      <c r="M774" s="13" t="s">
        <v>47</v>
      </c>
      <c r="N774" s="22" t="s">
        <v>1601</v>
      </c>
      <c r="O774" s="22" t="s">
        <v>4592</v>
      </c>
      <c r="P774" s="23" t="s">
        <v>4590</v>
      </c>
      <c r="Q774" s="22"/>
      <c r="R774" s="23">
        <v>93991</v>
      </c>
      <c r="S774" s="23" t="s">
        <v>4593</v>
      </c>
      <c r="T774" s="24">
        <v>39073</v>
      </c>
      <c r="U774" s="22">
        <v>7341</v>
      </c>
      <c r="V774" s="12"/>
      <c r="W774" s="13"/>
      <c r="X774" s="12"/>
      <c r="Y774" s="12"/>
      <c r="Z774" s="12"/>
      <c r="AA774" s="11"/>
      <c r="AB774" s="8"/>
      <c r="AC774" s="8"/>
      <c r="AD774" s="8"/>
      <c r="AE774" s="8"/>
      <c r="AF774" s="8"/>
      <c r="AG774" s="8"/>
    </row>
    <row r="775" spans="1:33" ht="12.75" hidden="1" customHeight="1" x14ac:dyDescent="0.2">
      <c r="A775" s="22">
        <v>6975</v>
      </c>
      <c r="B775" s="32" t="s">
        <v>8737</v>
      </c>
      <c r="C775" s="44">
        <v>729097004</v>
      </c>
      <c r="D775" s="11" t="s">
        <v>4594</v>
      </c>
      <c r="E775" s="11" t="s">
        <v>4595</v>
      </c>
      <c r="F775" s="21" t="s">
        <v>8738</v>
      </c>
      <c r="G775" s="21" t="s">
        <v>4118</v>
      </c>
      <c r="H775" s="21" t="s">
        <v>4596</v>
      </c>
      <c r="I775" s="11" t="s">
        <v>4597</v>
      </c>
      <c r="J775" s="11" t="s">
        <v>8739</v>
      </c>
      <c r="K775" s="11" t="s">
        <v>4598</v>
      </c>
      <c r="L775" s="11" t="s">
        <v>4599</v>
      </c>
      <c r="M775" s="13" t="s">
        <v>544</v>
      </c>
      <c r="N775" s="22" t="s">
        <v>2989</v>
      </c>
      <c r="O775" s="22" t="s">
        <v>4600</v>
      </c>
      <c r="P775" s="40" t="s">
        <v>6111</v>
      </c>
      <c r="Q775" s="22"/>
      <c r="R775" s="23" t="s">
        <v>368</v>
      </c>
      <c r="S775" s="23" t="s">
        <v>8740</v>
      </c>
      <c r="T775" s="24">
        <v>37970</v>
      </c>
      <c r="U775" s="22">
        <v>6975</v>
      </c>
      <c r="V775" s="12"/>
      <c r="W775" s="13"/>
      <c r="X775" s="12"/>
      <c r="Y775" s="12"/>
      <c r="Z775" s="12"/>
      <c r="AA775" s="11"/>
      <c r="AB775" s="8"/>
      <c r="AC775" s="8"/>
      <c r="AD775" s="8"/>
      <c r="AE775" s="8"/>
      <c r="AF775" s="8"/>
      <c r="AG775" s="8"/>
    </row>
    <row r="776" spans="1:33" ht="12.75" hidden="1" customHeight="1" x14ac:dyDescent="0.2">
      <c r="A776" s="22">
        <v>7397</v>
      </c>
      <c r="B776" s="32" t="s">
        <v>8741</v>
      </c>
      <c r="C776" s="44">
        <v>533072100</v>
      </c>
      <c r="D776" s="11" t="s">
        <v>72</v>
      </c>
      <c r="E776" s="11" t="s">
        <v>4601</v>
      </c>
      <c r="F776" s="21" t="s">
        <v>4602</v>
      </c>
      <c r="G776" s="21" t="s">
        <v>4118</v>
      </c>
      <c r="H776" s="21" t="s">
        <v>4603</v>
      </c>
      <c r="I776" s="11" t="s">
        <v>4604</v>
      </c>
      <c r="J776" s="11" t="s">
        <v>4605</v>
      </c>
      <c r="K776" s="11" t="s">
        <v>4606</v>
      </c>
      <c r="L776" s="11" t="s">
        <v>4608</v>
      </c>
      <c r="M776" s="13" t="s">
        <v>47</v>
      </c>
      <c r="N776" s="22" t="s">
        <v>4610</v>
      </c>
      <c r="O776" s="22" t="s">
        <v>4609</v>
      </c>
      <c r="P776" s="23" t="s">
        <v>4607</v>
      </c>
      <c r="Q776" s="22"/>
      <c r="R776" s="23" t="s">
        <v>368</v>
      </c>
      <c r="S776" s="23" t="s">
        <v>4611</v>
      </c>
      <c r="T776" s="24">
        <v>39619</v>
      </c>
      <c r="U776" s="22">
        <v>7397</v>
      </c>
      <c r="V776" s="12"/>
      <c r="W776" s="13"/>
      <c r="X776" s="12"/>
      <c r="Y776" s="12"/>
      <c r="Z776" s="12"/>
      <c r="AA776" s="11"/>
      <c r="AB776" s="8"/>
      <c r="AC776" s="8"/>
      <c r="AD776" s="8"/>
      <c r="AE776" s="8"/>
      <c r="AF776" s="8"/>
      <c r="AG776" s="8"/>
    </row>
    <row r="777" spans="1:33" ht="12.75" hidden="1" customHeight="1" x14ac:dyDescent="0.2">
      <c r="A777" s="22">
        <v>7481</v>
      </c>
      <c r="B777" s="32" t="s">
        <v>8742</v>
      </c>
      <c r="C777" s="44">
        <v>650699602</v>
      </c>
      <c r="D777" s="11" t="s">
        <v>72</v>
      </c>
      <c r="E777" s="11" t="s">
        <v>4612</v>
      </c>
      <c r="F777" s="21" t="s">
        <v>6314</v>
      </c>
      <c r="G777" s="21" t="s">
        <v>4613</v>
      </c>
      <c r="H777" s="21" t="s">
        <v>5606</v>
      </c>
      <c r="I777" s="11" t="s">
        <v>950</v>
      </c>
      <c r="J777" s="11" t="s">
        <v>5608</v>
      </c>
      <c r="K777" s="11" t="s">
        <v>5607</v>
      </c>
      <c r="L777" s="11" t="s">
        <v>4615</v>
      </c>
      <c r="M777" s="13" t="s">
        <v>47</v>
      </c>
      <c r="N777" s="22" t="s">
        <v>1394</v>
      </c>
      <c r="O777" s="22" t="s">
        <v>4616</v>
      </c>
      <c r="P777" s="23" t="s">
        <v>4614</v>
      </c>
      <c r="Q777" s="22"/>
      <c r="R777" s="23" t="s">
        <v>368</v>
      </c>
      <c r="S777" s="23" t="s">
        <v>6313</v>
      </c>
      <c r="T777" s="24">
        <v>41463</v>
      </c>
      <c r="U777" s="22">
        <v>7481</v>
      </c>
      <c r="V777" s="12"/>
      <c r="W777" s="13"/>
      <c r="X777" s="12"/>
      <c r="Y777" s="12"/>
      <c r="Z777" s="12"/>
      <c r="AA777" s="11"/>
      <c r="AB777" s="8"/>
      <c r="AC777" s="8"/>
      <c r="AD777" s="8"/>
      <c r="AE777" s="8"/>
      <c r="AF777" s="8"/>
      <c r="AG777" s="8"/>
    </row>
    <row r="778" spans="1:33" ht="12.75" hidden="1" customHeight="1" x14ac:dyDescent="0.2">
      <c r="A778" s="22">
        <v>7565</v>
      </c>
      <c r="B778" s="32" t="s">
        <v>8743</v>
      </c>
      <c r="C778" s="44">
        <v>650980085</v>
      </c>
      <c r="D778" s="11" t="s">
        <v>4617</v>
      </c>
      <c r="E778" s="11" t="s">
        <v>4618</v>
      </c>
      <c r="F778" s="21" t="s">
        <v>8744</v>
      </c>
      <c r="G778" s="21" t="s">
        <v>5298</v>
      </c>
      <c r="H778" s="21" t="s">
        <v>8745</v>
      </c>
      <c r="I778" s="11" t="s">
        <v>1368</v>
      </c>
      <c r="J778" s="11" t="s">
        <v>5599</v>
      </c>
      <c r="K778" s="11" t="s">
        <v>6307</v>
      </c>
      <c r="L778" s="11" t="s">
        <v>5616</v>
      </c>
      <c r="M778" s="13" t="s">
        <v>544</v>
      </c>
      <c r="N778" s="22" t="s">
        <v>187</v>
      </c>
      <c r="O778" s="22" t="s">
        <v>5615</v>
      </c>
      <c r="P778" s="23" t="s">
        <v>4619</v>
      </c>
      <c r="Q778" s="22"/>
      <c r="R778" s="23" t="s">
        <v>368</v>
      </c>
      <c r="S778" s="23" t="s">
        <v>6309</v>
      </c>
      <c r="T778" s="24">
        <v>42131</v>
      </c>
      <c r="U778" s="22">
        <v>7565</v>
      </c>
      <c r="V778" s="12"/>
      <c r="W778" s="13"/>
      <c r="X778" s="12"/>
      <c r="Y778" s="12"/>
      <c r="Z778" s="12"/>
      <c r="AA778" s="11"/>
      <c r="AB778" s="8"/>
      <c r="AC778" s="8"/>
      <c r="AD778" s="8"/>
      <c r="AE778" s="8"/>
      <c r="AF778" s="8"/>
      <c r="AG778" s="8"/>
    </row>
    <row r="779" spans="1:33" ht="12.75" hidden="1" customHeight="1" x14ac:dyDescent="0.2">
      <c r="A779" s="22">
        <v>7086</v>
      </c>
      <c r="B779" s="32" t="s">
        <v>8746</v>
      </c>
      <c r="C779" s="44">
        <v>746157002</v>
      </c>
      <c r="D779" s="11" t="s">
        <v>72</v>
      </c>
      <c r="E779" s="11" t="s">
        <v>4620</v>
      </c>
      <c r="F779" s="21" t="s">
        <v>8747</v>
      </c>
      <c r="G779" s="21" t="s">
        <v>4118</v>
      </c>
      <c r="H779" s="21" t="s">
        <v>8748</v>
      </c>
      <c r="I779" s="11" t="s">
        <v>170</v>
      </c>
      <c r="J779" s="11" t="s">
        <v>6820</v>
      </c>
      <c r="K779" s="11" t="s">
        <v>8749</v>
      </c>
      <c r="L779" s="11" t="s">
        <v>7384</v>
      </c>
      <c r="M779" s="13" t="s">
        <v>47</v>
      </c>
      <c r="N779" s="22" t="s">
        <v>582</v>
      </c>
      <c r="O779" s="22" t="s">
        <v>7385</v>
      </c>
      <c r="P779" s="40" t="s">
        <v>4621</v>
      </c>
      <c r="Q779" s="22"/>
      <c r="R779" s="23" t="s">
        <v>368</v>
      </c>
      <c r="S779" s="23" t="s">
        <v>7673</v>
      </c>
      <c r="T779" s="24">
        <v>37970</v>
      </c>
      <c r="U779" s="22">
        <v>7086</v>
      </c>
      <c r="V779" s="12"/>
      <c r="W779" s="13"/>
      <c r="X779" s="12"/>
      <c r="Y779" s="12"/>
      <c r="Z779" s="12"/>
      <c r="AA779" s="11"/>
      <c r="AB779" s="8"/>
      <c r="AC779" s="8"/>
      <c r="AD779" s="8"/>
      <c r="AE779" s="8"/>
      <c r="AF779" s="8"/>
      <c r="AG779" s="8"/>
    </row>
    <row r="780" spans="1:33" ht="12.75" hidden="1" customHeight="1" x14ac:dyDescent="0.2">
      <c r="A780" s="22">
        <v>6994</v>
      </c>
      <c r="B780" s="32" t="s">
        <v>8750</v>
      </c>
      <c r="C780" s="44">
        <v>739485002</v>
      </c>
      <c r="D780" s="11" t="s">
        <v>72</v>
      </c>
      <c r="E780" s="11" t="s">
        <v>4622</v>
      </c>
      <c r="F780" s="21" t="s">
        <v>4623</v>
      </c>
      <c r="G780" s="21" t="s">
        <v>4118</v>
      </c>
      <c r="H780" s="21" t="s">
        <v>4624</v>
      </c>
      <c r="I780" s="11" t="s">
        <v>170</v>
      </c>
      <c r="J780" s="11" t="s">
        <v>4625</v>
      </c>
      <c r="K780" s="11" t="s">
        <v>4626</v>
      </c>
      <c r="L780" s="11" t="s">
        <v>4627</v>
      </c>
      <c r="M780" s="13" t="s">
        <v>48</v>
      </c>
      <c r="N780" s="22" t="s">
        <v>1239</v>
      </c>
      <c r="O780" s="22"/>
      <c r="P780" s="23"/>
      <c r="Q780" s="22"/>
      <c r="R780" s="23" t="s">
        <v>368</v>
      </c>
      <c r="S780" s="23" t="s">
        <v>4628</v>
      </c>
      <c r="T780" s="24">
        <v>37970</v>
      </c>
      <c r="U780" s="22">
        <v>6994</v>
      </c>
      <c r="V780" s="12"/>
      <c r="W780" s="13"/>
      <c r="X780" s="12"/>
      <c r="Y780" s="12"/>
      <c r="Z780" s="12"/>
      <c r="AA780" s="11"/>
      <c r="AB780" s="8"/>
      <c r="AC780" s="8"/>
      <c r="AD780" s="8"/>
      <c r="AE780" s="8"/>
      <c r="AF780" s="8"/>
      <c r="AG780" s="8"/>
    </row>
    <row r="781" spans="1:33" ht="12.75" hidden="1" customHeight="1" x14ac:dyDescent="0.2">
      <c r="A781" s="22">
        <v>7031</v>
      </c>
      <c r="B781" s="32" t="s">
        <v>8751</v>
      </c>
      <c r="C781" s="44">
        <v>731026009</v>
      </c>
      <c r="D781" s="11" t="s">
        <v>72</v>
      </c>
      <c r="E781" s="11" t="s">
        <v>5286</v>
      </c>
      <c r="F781" s="21" t="s">
        <v>8752</v>
      </c>
      <c r="G781" s="21" t="s">
        <v>6145</v>
      </c>
      <c r="H781" s="21" t="s">
        <v>5947</v>
      </c>
      <c r="I781" s="11" t="s">
        <v>170</v>
      </c>
      <c r="J781" s="11" t="s">
        <v>5948</v>
      </c>
      <c r="K781" s="11" t="s">
        <v>5949</v>
      </c>
      <c r="L781" s="11" t="s">
        <v>5287</v>
      </c>
      <c r="M781" s="13" t="s">
        <v>47</v>
      </c>
      <c r="N781" s="22" t="s">
        <v>1601</v>
      </c>
      <c r="O781" s="22" t="s">
        <v>5288</v>
      </c>
      <c r="P781" s="40" t="s">
        <v>6146</v>
      </c>
      <c r="Q781" s="22"/>
      <c r="R781" s="23" t="s">
        <v>5289</v>
      </c>
      <c r="S781" s="23" t="s">
        <v>8753</v>
      </c>
      <c r="T781" s="24">
        <v>37970</v>
      </c>
      <c r="U781" s="22">
        <v>7031</v>
      </c>
      <c r="V781" s="12"/>
      <c r="W781" s="13"/>
      <c r="X781" s="12"/>
      <c r="Y781" s="12"/>
      <c r="Z781" s="12"/>
      <c r="AA781" s="11"/>
      <c r="AB781" s="8"/>
      <c r="AC781" s="8"/>
      <c r="AD781" s="8"/>
      <c r="AE781" s="8"/>
      <c r="AF781" s="8"/>
      <c r="AG781" s="8"/>
    </row>
    <row r="782" spans="1:33" ht="12.75" hidden="1" customHeight="1" x14ac:dyDescent="0.2">
      <c r="A782" s="22">
        <v>7187</v>
      </c>
      <c r="B782" s="32" t="s">
        <v>8754</v>
      </c>
      <c r="C782" s="44" t="s">
        <v>6476</v>
      </c>
      <c r="D782" s="11" t="s">
        <v>4629</v>
      </c>
      <c r="E782" s="11" t="s">
        <v>4630</v>
      </c>
      <c r="F782" s="21" t="s">
        <v>4631</v>
      </c>
      <c r="G782" s="21" t="s">
        <v>4632</v>
      </c>
      <c r="H782" s="21" t="s">
        <v>4633</v>
      </c>
      <c r="I782" s="11" t="s">
        <v>4634</v>
      </c>
      <c r="J782" s="11"/>
      <c r="K782" s="11" t="s">
        <v>4635</v>
      </c>
      <c r="L782" s="11" t="s">
        <v>4637</v>
      </c>
      <c r="M782" s="13" t="s">
        <v>544</v>
      </c>
      <c r="N782" s="22" t="s">
        <v>400</v>
      </c>
      <c r="O782" s="22" t="s">
        <v>4636</v>
      </c>
      <c r="P782" s="23"/>
      <c r="Q782" s="22"/>
      <c r="R782" s="23" t="s">
        <v>1053</v>
      </c>
      <c r="S782" s="23" t="s">
        <v>4638</v>
      </c>
      <c r="T782" s="24">
        <v>38580</v>
      </c>
      <c r="U782" s="22">
        <v>7187</v>
      </c>
      <c r="V782" s="12"/>
      <c r="W782" s="13"/>
      <c r="X782" s="12"/>
      <c r="Y782" s="12"/>
      <c r="Z782" s="12"/>
      <c r="AA782" s="11"/>
      <c r="AB782" s="8"/>
      <c r="AC782" s="8"/>
      <c r="AD782" s="8"/>
      <c r="AE782" s="8"/>
      <c r="AF782" s="8"/>
      <c r="AG782" s="8"/>
    </row>
    <row r="783" spans="1:33" ht="12.75" hidden="1" customHeight="1" x14ac:dyDescent="0.2">
      <c r="A783" s="22">
        <v>7407</v>
      </c>
      <c r="B783" s="32" t="s">
        <v>8755</v>
      </c>
      <c r="C783" s="44">
        <v>655403302</v>
      </c>
      <c r="D783" s="11" t="s">
        <v>4629</v>
      </c>
      <c r="E783" s="11" t="s">
        <v>4639</v>
      </c>
      <c r="F783" s="21" t="s">
        <v>8756</v>
      </c>
      <c r="G783" s="21" t="s">
        <v>4640</v>
      </c>
      <c r="H783" s="21" t="s">
        <v>6180</v>
      </c>
      <c r="I783" s="11" t="s">
        <v>4641</v>
      </c>
      <c r="J783" s="11" t="s">
        <v>6179</v>
      </c>
      <c r="K783" s="11" t="s">
        <v>4642</v>
      </c>
      <c r="L783" s="11" t="s">
        <v>4643</v>
      </c>
      <c r="M783" s="13" t="s">
        <v>544</v>
      </c>
      <c r="N783" s="22" t="s">
        <v>400</v>
      </c>
      <c r="O783" s="22" t="s">
        <v>4644</v>
      </c>
      <c r="P783" s="40" t="s">
        <v>5772</v>
      </c>
      <c r="Q783" s="22"/>
      <c r="R783" s="23" t="s">
        <v>1053</v>
      </c>
      <c r="S783" s="11" t="s">
        <v>8757</v>
      </c>
      <c r="T783" s="24">
        <v>39766</v>
      </c>
      <c r="U783" s="22">
        <v>7407</v>
      </c>
      <c r="V783" s="12"/>
      <c r="W783" s="13"/>
      <c r="X783" s="12"/>
      <c r="Y783" s="12"/>
      <c r="Z783" s="12"/>
      <c r="AA783" s="11"/>
      <c r="AB783" s="8"/>
      <c r="AC783" s="8"/>
      <c r="AD783" s="8"/>
      <c r="AE783" s="8"/>
      <c r="AF783" s="8"/>
      <c r="AG783" s="8"/>
    </row>
    <row r="784" spans="1:33" ht="12.75" hidden="1" customHeight="1" x14ac:dyDescent="0.2">
      <c r="A784" s="22">
        <v>7417</v>
      </c>
      <c r="B784" s="32" t="s">
        <v>8758</v>
      </c>
      <c r="C784" s="44">
        <v>650117794</v>
      </c>
      <c r="D784" s="11" t="s">
        <v>4645</v>
      </c>
      <c r="E784" s="11" t="s">
        <v>4646</v>
      </c>
      <c r="F784" s="21" t="s">
        <v>4647</v>
      </c>
      <c r="G784" s="21" t="s">
        <v>4648</v>
      </c>
      <c r="H784" s="21" t="s">
        <v>4649</v>
      </c>
      <c r="I784" s="11" t="s">
        <v>4650</v>
      </c>
      <c r="J784" s="11" t="s">
        <v>4651</v>
      </c>
      <c r="K784" s="11" t="s">
        <v>4652</v>
      </c>
      <c r="L784" s="11" t="s">
        <v>4653</v>
      </c>
      <c r="M784" s="13" t="s">
        <v>5345</v>
      </c>
      <c r="N784" s="22" t="s">
        <v>3385</v>
      </c>
      <c r="O784" s="22" t="s">
        <v>4654</v>
      </c>
      <c r="P784" s="23"/>
      <c r="Q784" s="22"/>
      <c r="R784" s="23" t="s">
        <v>4458</v>
      </c>
      <c r="S784" s="23" t="s">
        <v>4655</v>
      </c>
      <c r="T784" s="24">
        <v>40039</v>
      </c>
      <c r="U784" s="22">
        <v>7417</v>
      </c>
      <c r="V784" s="12"/>
      <c r="W784" s="13"/>
      <c r="X784" s="12"/>
      <c r="Y784" s="12"/>
      <c r="Z784" s="12"/>
      <c r="AA784" s="11"/>
      <c r="AB784" s="8"/>
      <c r="AC784" s="8"/>
      <c r="AD784" s="8"/>
      <c r="AE784" s="8"/>
      <c r="AF784" s="8"/>
      <c r="AG784" s="8"/>
    </row>
    <row r="785" spans="1:33" ht="12.75" hidden="1" customHeight="1" x14ac:dyDescent="0.2">
      <c r="A785" s="22">
        <v>7307</v>
      </c>
      <c r="B785" s="32" t="s">
        <v>4656</v>
      </c>
      <c r="C785" s="44">
        <v>654974004</v>
      </c>
      <c r="D785" s="11" t="s">
        <v>4657</v>
      </c>
      <c r="E785" s="11" t="s">
        <v>4658</v>
      </c>
      <c r="F785" s="21" t="s">
        <v>4659</v>
      </c>
      <c r="G785" s="21" t="s">
        <v>4656</v>
      </c>
      <c r="H785" s="21" t="s">
        <v>4660</v>
      </c>
      <c r="I785" s="11" t="s">
        <v>4661</v>
      </c>
      <c r="J785" s="11" t="s">
        <v>4662</v>
      </c>
      <c r="K785" s="11" t="s">
        <v>4663</v>
      </c>
      <c r="L785" s="11" t="s">
        <v>4664</v>
      </c>
      <c r="M785" s="13" t="s">
        <v>48</v>
      </c>
      <c r="N785" s="22" t="s">
        <v>4665</v>
      </c>
      <c r="O785" s="22"/>
      <c r="P785" s="23"/>
      <c r="Q785" s="22"/>
      <c r="R785" s="23">
        <v>93107</v>
      </c>
      <c r="S785" s="23" t="s">
        <v>4666</v>
      </c>
      <c r="T785" s="24">
        <v>38770</v>
      </c>
      <c r="U785" s="22">
        <v>7307</v>
      </c>
      <c r="V785" s="12"/>
      <c r="W785" s="13"/>
      <c r="X785" s="12"/>
      <c r="Y785" s="12"/>
      <c r="Z785" s="12"/>
      <c r="AA785" s="11"/>
      <c r="AB785" s="8"/>
      <c r="AC785" s="8"/>
      <c r="AD785" s="8"/>
      <c r="AE785" s="8"/>
      <c r="AF785" s="8"/>
      <c r="AG785" s="8"/>
    </row>
    <row r="786" spans="1:33" ht="12.75" hidden="1" customHeight="1" x14ac:dyDescent="0.2">
      <c r="A786" s="22">
        <v>7581</v>
      </c>
      <c r="B786" s="32" t="s">
        <v>8759</v>
      </c>
      <c r="C786" s="44" t="s">
        <v>8920</v>
      </c>
      <c r="D786" s="11" t="s">
        <v>72</v>
      </c>
      <c r="E786" s="11" t="s">
        <v>4667</v>
      </c>
      <c r="F786" s="21" t="s">
        <v>4668</v>
      </c>
      <c r="G786" s="21" t="s">
        <v>5299</v>
      </c>
      <c r="H786" s="21" t="s">
        <v>4669</v>
      </c>
      <c r="I786" s="11" t="s">
        <v>1368</v>
      </c>
      <c r="J786" s="11" t="s">
        <v>4670</v>
      </c>
      <c r="K786" s="11" t="s">
        <v>4671</v>
      </c>
      <c r="L786" s="11" t="s">
        <v>4673</v>
      </c>
      <c r="M786" s="13" t="s">
        <v>309</v>
      </c>
      <c r="N786" s="22" t="s">
        <v>4675</v>
      </c>
      <c r="O786" s="22" t="s">
        <v>4674</v>
      </c>
      <c r="P786" s="23" t="s">
        <v>4672</v>
      </c>
      <c r="Q786" s="22"/>
      <c r="R786" s="23" t="s">
        <v>559</v>
      </c>
      <c r="S786" s="23" t="s">
        <v>4676</v>
      </c>
      <c r="T786" s="24">
        <v>42248</v>
      </c>
      <c r="U786" s="22">
        <v>7581</v>
      </c>
      <c r="V786" s="12"/>
      <c r="W786" s="13"/>
      <c r="X786" s="12"/>
      <c r="Y786" s="12"/>
      <c r="Z786" s="12"/>
      <c r="AA786" s="11"/>
      <c r="AB786" s="8"/>
      <c r="AC786" s="8"/>
      <c r="AD786" s="8"/>
      <c r="AE786" s="8"/>
      <c r="AF786" s="8"/>
      <c r="AG786" s="8"/>
    </row>
    <row r="787" spans="1:33" ht="12.75" hidden="1" customHeight="1" x14ac:dyDescent="0.2">
      <c r="A787" s="22">
        <v>7452</v>
      </c>
      <c r="B787" s="32" t="s">
        <v>8760</v>
      </c>
      <c r="C787" s="44">
        <v>650401387</v>
      </c>
      <c r="D787" s="11" t="s">
        <v>4629</v>
      </c>
      <c r="E787" s="11" t="s">
        <v>4677</v>
      </c>
      <c r="F787" s="21" t="s">
        <v>6345</v>
      </c>
      <c r="G787" s="21" t="s">
        <v>4640</v>
      </c>
      <c r="H787" s="21" t="s">
        <v>8761</v>
      </c>
      <c r="I787" s="11" t="s">
        <v>4641</v>
      </c>
      <c r="J787" s="11" t="s">
        <v>6346</v>
      </c>
      <c r="K787" s="11" t="s">
        <v>8762</v>
      </c>
      <c r="L787" s="11" t="s">
        <v>4678</v>
      </c>
      <c r="M787" s="13" t="s">
        <v>47</v>
      </c>
      <c r="N787" s="22" t="s">
        <v>4680</v>
      </c>
      <c r="O787" s="22" t="s">
        <v>4679</v>
      </c>
      <c r="P787" s="23"/>
      <c r="Q787" s="22"/>
      <c r="R787" s="23" t="s">
        <v>1053</v>
      </c>
      <c r="S787" s="23" t="s">
        <v>8763</v>
      </c>
      <c r="T787" s="24">
        <v>40793</v>
      </c>
      <c r="U787" s="22">
        <v>7452</v>
      </c>
      <c r="V787" s="12"/>
      <c r="W787" s="13"/>
      <c r="X787" s="12"/>
      <c r="Y787" s="12"/>
      <c r="Z787" s="12"/>
      <c r="AA787" s="11"/>
      <c r="AB787" s="8"/>
      <c r="AC787" s="8"/>
      <c r="AD787" s="8"/>
      <c r="AE787" s="8"/>
      <c r="AF787" s="8"/>
      <c r="AG787" s="8"/>
    </row>
    <row r="788" spans="1:33" ht="12.75" hidden="1" customHeight="1" x14ac:dyDescent="0.2">
      <c r="A788" s="22">
        <v>6999</v>
      </c>
      <c r="B788" s="32" t="s">
        <v>8764</v>
      </c>
      <c r="C788" s="44">
        <v>741504006</v>
      </c>
      <c r="D788" s="11" t="s">
        <v>72</v>
      </c>
      <c r="E788" s="11" t="s">
        <v>4681</v>
      </c>
      <c r="F788" s="21" t="s">
        <v>8765</v>
      </c>
      <c r="G788" s="21" t="s">
        <v>368</v>
      </c>
      <c r="H788" s="21" t="s">
        <v>4682</v>
      </c>
      <c r="I788" s="11" t="s">
        <v>176</v>
      </c>
      <c r="J788" s="11" t="s">
        <v>5997</v>
      </c>
      <c r="K788" s="11" t="s">
        <v>5996</v>
      </c>
      <c r="L788" s="11" t="s">
        <v>5609</v>
      </c>
      <c r="M788" s="13" t="s">
        <v>48</v>
      </c>
      <c r="N788" s="22" t="s">
        <v>4684</v>
      </c>
      <c r="O788" s="22"/>
      <c r="P788" s="23" t="s">
        <v>4683</v>
      </c>
      <c r="Q788" s="22"/>
      <c r="R788" s="23" t="s">
        <v>368</v>
      </c>
      <c r="S788" s="23" t="s">
        <v>8766</v>
      </c>
      <c r="T788" s="24">
        <v>37970</v>
      </c>
      <c r="U788" s="22">
        <v>6999</v>
      </c>
      <c r="V788" s="36"/>
      <c r="W788" s="37"/>
      <c r="X788" s="36"/>
      <c r="Y788" s="36"/>
      <c r="Z788" s="36"/>
      <c r="AA788" s="27"/>
      <c r="AB788" s="8"/>
      <c r="AC788" s="8"/>
      <c r="AD788" s="8"/>
      <c r="AE788" s="8"/>
      <c r="AF788" s="8"/>
      <c r="AG788" s="8"/>
    </row>
    <row r="789" spans="1:33" ht="12.75" hidden="1" customHeight="1" x14ac:dyDescent="0.2">
      <c r="A789" s="22">
        <v>7610</v>
      </c>
      <c r="B789" s="32" t="s">
        <v>8767</v>
      </c>
      <c r="C789" s="44">
        <v>651155924</v>
      </c>
      <c r="D789" s="11" t="s">
        <v>72</v>
      </c>
      <c r="E789" s="11" t="s">
        <v>4685</v>
      </c>
      <c r="F789" s="21" t="s">
        <v>4686</v>
      </c>
      <c r="G789" s="21" t="s">
        <v>4687</v>
      </c>
      <c r="H789" s="21" t="s">
        <v>4688</v>
      </c>
      <c r="I789" s="11" t="s">
        <v>1804</v>
      </c>
      <c r="J789" s="11" t="s">
        <v>4689</v>
      </c>
      <c r="K789" s="11" t="s">
        <v>4690</v>
      </c>
      <c r="L789" s="11" t="s">
        <v>4692</v>
      </c>
      <c r="M789" s="13" t="s">
        <v>5346</v>
      </c>
      <c r="N789" s="22" t="s">
        <v>966</v>
      </c>
      <c r="O789" s="22" t="s">
        <v>4693</v>
      </c>
      <c r="P789" s="23" t="s">
        <v>4691</v>
      </c>
      <c r="Q789" s="22"/>
      <c r="R789" s="23" t="s">
        <v>559</v>
      </c>
      <c r="S789" s="23" t="s">
        <v>1975</v>
      </c>
      <c r="T789" s="24">
        <v>42543</v>
      </c>
      <c r="U789" s="22">
        <v>7610</v>
      </c>
      <c r="V789" s="12"/>
      <c r="W789" s="13"/>
      <c r="X789" s="12"/>
      <c r="Y789" s="12"/>
      <c r="Z789" s="12"/>
      <c r="AA789" s="11"/>
      <c r="AB789" s="8"/>
      <c r="AC789" s="8"/>
      <c r="AD789" s="8"/>
      <c r="AE789" s="8"/>
      <c r="AF789" s="8"/>
      <c r="AG789" s="8"/>
    </row>
    <row r="790" spans="1:33" ht="12.75" hidden="1" customHeight="1" x14ac:dyDescent="0.2">
      <c r="A790" s="22">
        <v>7038</v>
      </c>
      <c r="B790" s="32" t="s">
        <v>8768</v>
      </c>
      <c r="C790" s="44">
        <v>759418204</v>
      </c>
      <c r="D790" s="11" t="s">
        <v>72</v>
      </c>
      <c r="E790" s="11" t="s">
        <v>4694</v>
      </c>
      <c r="F790" s="21" t="s">
        <v>8769</v>
      </c>
      <c r="G790" s="21" t="s">
        <v>4695</v>
      </c>
      <c r="H790" s="21" t="s">
        <v>8770</v>
      </c>
      <c r="I790" s="11" t="s">
        <v>4696</v>
      </c>
      <c r="J790" s="11" t="s">
        <v>8771</v>
      </c>
      <c r="K790" s="11" t="s">
        <v>4697</v>
      </c>
      <c r="L790" s="11" t="s">
        <v>4698</v>
      </c>
      <c r="M790" s="13" t="s">
        <v>544</v>
      </c>
      <c r="N790" s="22" t="s">
        <v>400</v>
      </c>
      <c r="O790" s="22" t="s">
        <v>8772</v>
      </c>
      <c r="P790" s="23"/>
      <c r="Q790" s="22"/>
      <c r="R790" s="23" t="s">
        <v>1053</v>
      </c>
      <c r="S790" s="23" t="s">
        <v>8773</v>
      </c>
      <c r="T790" s="24">
        <v>37970</v>
      </c>
      <c r="U790" s="22">
        <v>7038</v>
      </c>
      <c r="V790" s="12"/>
      <c r="W790" s="13"/>
      <c r="X790" s="12"/>
      <c r="Y790" s="12"/>
      <c r="Z790" s="12"/>
      <c r="AA790" s="11"/>
      <c r="AB790" s="8"/>
      <c r="AC790" s="8"/>
      <c r="AD790" s="8"/>
      <c r="AE790" s="8"/>
      <c r="AF790" s="8"/>
      <c r="AG790" s="8"/>
    </row>
    <row r="791" spans="1:33" ht="12.75" hidden="1" customHeight="1" x14ac:dyDescent="0.2">
      <c r="A791" s="22">
        <v>7326</v>
      </c>
      <c r="B791" s="32" t="s">
        <v>8774</v>
      </c>
      <c r="C791" s="44">
        <v>652372805</v>
      </c>
      <c r="D791" s="11" t="s">
        <v>49</v>
      </c>
      <c r="E791" s="11" t="s">
        <v>4699</v>
      </c>
      <c r="F791" s="21" t="s">
        <v>4700</v>
      </c>
      <c r="G791" s="21" t="s">
        <v>4701</v>
      </c>
      <c r="H791" s="21" t="s">
        <v>4702</v>
      </c>
      <c r="I791" s="11" t="s">
        <v>4703</v>
      </c>
      <c r="J791" s="11" t="s">
        <v>4704</v>
      </c>
      <c r="K791" s="11" t="s">
        <v>4705</v>
      </c>
      <c r="L791" s="11" t="s">
        <v>4707</v>
      </c>
      <c r="M791" s="13" t="s">
        <v>47</v>
      </c>
      <c r="N791" s="22" t="s">
        <v>3398</v>
      </c>
      <c r="O791" s="22"/>
      <c r="P791" s="23" t="s">
        <v>4706</v>
      </c>
      <c r="Q791" s="22"/>
      <c r="R791" s="23" t="s">
        <v>45</v>
      </c>
      <c r="S791" s="23" t="s">
        <v>4708</v>
      </c>
      <c r="T791" s="24">
        <v>38904</v>
      </c>
      <c r="U791" s="22">
        <v>7326</v>
      </c>
      <c r="V791" s="12"/>
      <c r="W791" s="13"/>
      <c r="X791" s="12"/>
      <c r="Y791" s="12"/>
      <c r="Z791" s="12"/>
      <c r="AA791" s="11"/>
      <c r="AB791" s="8"/>
      <c r="AC791" s="8"/>
      <c r="AD791" s="8"/>
      <c r="AE791" s="8"/>
      <c r="AF791" s="8"/>
      <c r="AG791" s="8"/>
    </row>
    <row r="792" spans="1:33" ht="12.75" hidden="1" customHeight="1" x14ac:dyDescent="0.2">
      <c r="A792" s="22">
        <v>7612</v>
      </c>
      <c r="B792" s="32" t="s">
        <v>8775</v>
      </c>
      <c r="C792" s="44" t="s">
        <v>6477</v>
      </c>
      <c r="D792" s="11" t="s">
        <v>72</v>
      </c>
      <c r="E792" s="11" t="s">
        <v>4709</v>
      </c>
      <c r="F792" s="21" t="s">
        <v>5773</v>
      </c>
      <c r="G792" s="21" t="s">
        <v>4710</v>
      </c>
      <c r="H792" s="21" t="s">
        <v>4711</v>
      </c>
      <c r="I792" s="11" t="s">
        <v>1804</v>
      </c>
      <c r="J792" s="11" t="s">
        <v>4712</v>
      </c>
      <c r="K792" s="11" t="s">
        <v>4713</v>
      </c>
      <c r="L792" s="11" t="s">
        <v>4714</v>
      </c>
      <c r="M792" s="13" t="s">
        <v>5340</v>
      </c>
      <c r="N792" s="22" t="s">
        <v>154</v>
      </c>
      <c r="O792" s="22">
        <v>967621906</v>
      </c>
      <c r="P792" s="40" t="s">
        <v>4715</v>
      </c>
      <c r="Q792" s="22"/>
      <c r="R792" s="23" t="s">
        <v>559</v>
      </c>
      <c r="S792" s="23" t="s">
        <v>5774</v>
      </c>
      <c r="T792" s="24">
        <v>42565</v>
      </c>
      <c r="U792" s="22">
        <v>7612</v>
      </c>
      <c r="V792" s="12"/>
      <c r="W792" s="13"/>
      <c r="X792" s="12"/>
      <c r="Y792" s="12"/>
      <c r="Z792" s="12"/>
      <c r="AA792" s="11"/>
      <c r="AB792" s="8"/>
      <c r="AC792" s="8"/>
      <c r="AD792" s="8"/>
      <c r="AE792" s="8"/>
      <c r="AF792" s="8"/>
      <c r="AG792" s="8"/>
    </row>
    <row r="793" spans="1:33" ht="12.75" hidden="1" customHeight="1" x14ac:dyDescent="0.2">
      <c r="A793" s="22">
        <v>7306</v>
      </c>
      <c r="B793" s="32" t="s">
        <v>8776</v>
      </c>
      <c r="C793" s="44">
        <v>654689601</v>
      </c>
      <c r="D793" s="11" t="s">
        <v>49</v>
      </c>
      <c r="E793" s="11" t="s">
        <v>4716</v>
      </c>
      <c r="F793" s="21" t="s">
        <v>4717</v>
      </c>
      <c r="G793" s="21" t="s">
        <v>4718</v>
      </c>
      <c r="H793" s="21" t="s">
        <v>4719</v>
      </c>
      <c r="I793" s="11" t="s">
        <v>611</v>
      </c>
      <c r="J793" s="11" t="s">
        <v>4720</v>
      </c>
      <c r="K793" s="11" t="s">
        <v>4721</v>
      </c>
      <c r="L793" s="11" t="s">
        <v>4723</v>
      </c>
      <c r="M793" s="13" t="s">
        <v>5340</v>
      </c>
      <c r="N793" s="22" t="s">
        <v>966</v>
      </c>
      <c r="O793" s="22"/>
      <c r="P793" s="40" t="s">
        <v>4722</v>
      </c>
      <c r="Q793" s="22"/>
      <c r="R793" s="23">
        <v>93991</v>
      </c>
      <c r="S793" s="23" t="s">
        <v>4724</v>
      </c>
      <c r="T793" s="24">
        <v>38769</v>
      </c>
      <c r="U793" s="22">
        <v>7306</v>
      </c>
      <c r="V793" s="12"/>
      <c r="W793" s="13"/>
      <c r="X793" s="12"/>
      <c r="Y793" s="12"/>
      <c r="Z793" s="12"/>
      <c r="AA793" s="11"/>
      <c r="AB793" s="8"/>
      <c r="AC793" s="8"/>
      <c r="AD793" s="8"/>
      <c r="AE793" s="8"/>
      <c r="AF793" s="8"/>
      <c r="AG793" s="8"/>
    </row>
    <row r="794" spans="1:33" ht="12.75" hidden="1" customHeight="1" x14ac:dyDescent="0.2">
      <c r="A794" s="22">
        <v>7335</v>
      </c>
      <c r="B794" s="32" t="s">
        <v>8777</v>
      </c>
      <c r="C794" s="44">
        <v>654941300</v>
      </c>
      <c r="D794" s="11" t="s">
        <v>72</v>
      </c>
      <c r="E794" s="11" t="s">
        <v>4725</v>
      </c>
      <c r="F794" s="21" t="s">
        <v>4726</v>
      </c>
      <c r="G794" s="21" t="s">
        <v>4568</v>
      </c>
      <c r="H794" s="21" t="s">
        <v>4727</v>
      </c>
      <c r="I794" s="11" t="s">
        <v>636</v>
      </c>
      <c r="J794" s="11" t="s">
        <v>4728</v>
      </c>
      <c r="K794" s="11" t="s">
        <v>4729</v>
      </c>
      <c r="L794" s="11" t="s">
        <v>4730</v>
      </c>
      <c r="M794" s="13" t="s">
        <v>47</v>
      </c>
      <c r="N794" s="22" t="s">
        <v>739</v>
      </c>
      <c r="O794" s="22"/>
      <c r="P794" s="23"/>
      <c r="Q794" s="22"/>
      <c r="R794" s="23" t="s">
        <v>368</v>
      </c>
      <c r="S794" s="23" t="s">
        <v>4731</v>
      </c>
      <c r="T794" s="24">
        <v>39006</v>
      </c>
      <c r="U794" s="22">
        <v>7335</v>
      </c>
      <c r="V794" s="12"/>
      <c r="W794" s="13"/>
      <c r="X794" s="12"/>
      <c r="Y794" s="12"/>
      <c r="Z794" s="12"/>
      <c r="AA794" s="11"/>
      <c r="AB794" s="8"/>
      <c r="AC794" s="8"/>
      <c r="AD794" s="8"/>
      <c r="AE794" s="8"/>
      <c r="AF794" s="8"/>
      <c r="AG794" s="8"/>
    </row>
    <row r="795" spans="1:33" ht="12.75" hidden="1" customHeight="1" x14ac:dyDescent="0.2">
      <c r="A795" s="22">
        <v>7342</v>
      </c>
      <c r="B795" s="32" t="s">
        <v>8778</v>
      </c>
      <c r="C795" s="44">
        <v>759905806</v>
      </c>
      <c r="D795" s="11" t="s">
        <v>72</v>
      </c>
      <c r="E795" s="11" t="s">
        <v>4732</v>
      </c>
      <c r="F795" s="21" t="s">
        <v>4733</v>
      </c>
      <c r="G795" s="21" t="s">
        <v>4568</v>
      </c>
      <c r="H795" s="21" t="s">
        <v>4734</v>
      </c>
      <c r="I795" s="11" t="s">
        <v>636</v>
      </c>
      <c r="J795" s="11" t="s">
        <v>4735</v>
      </c>
      <c r="K795" s="11" t="s">
        <v>4736</v>
      </c>
      <c r="L795" s="12" t="s">
        <v>4738</v>
      </c>
      <c r="M795" s="13" t="s">
        <v>309</v>
      </c>
      <c r="N795" s="22" t="s">
        <v>4739</v>
      </c>
      <c r="O795" s="22"/>
      <c r="P795" s="23" t="s">
        <v>4737</v>
      </c>
      <c r="Q795" s="22"/>
      <c r="R795" s="23" t="s">
        <v>368</v>
      </c>
      <c r="S795" s="23" t="s">
        <v>4740</v>
      </c>
      <c r="T795" s="24">
        <v>39097</v>
      </c>
      <c r="U795" s="22">
        <v>7342</v>
      </c>
      <c r="V795" s="14"/>
      <c r="W795" s="13"/>
      <c r="X795" s="12"/>
      <c r="Y795" s="12"/>
      <c r="Z795" s="12"/>
      <c r="AA795" s="11"/>
      <c r="AB795" s="8"/>
      <c r="AC795" s="8"/>
      <c r="AD795" s="8"/>
      <c r="AE795" s="8"/>
      <c r="AF795" s="8"/>
      <c r="AG795" s="8"/>
    </row>
    <row r="796" spans="1:33" ht="12.75" hidden="1" customHeight="1" x14ac:dyDescent="0.2">
      <c r="A796" s="22">
        <v>7154</v>
      </c>
      <c r="B796" s="32" t="s">
        <v>8779</v>
      </c>
      <c r="C796" s="44" t="s">
        <v>7418</v>
      </c>
      <c r="D796" s="11" t="s">
        <v>4645</v>
      </c>
      <c r="E796" s="11" t="s">
        <v>4741</v>
      </c>
      <c r="F796" s="21" t="s">
        <v>5797</v>
      </c>
      <c r="G796" s="21" t="s">
        <v>4742</v>
      </c>
      <c r="H796" s="21" t="s">
        <v>4743</v>
      </c>
      <c r="I796" s="11" t="s">
        <v>4744</v>
      </c>
      <c r="J796" s="11" t="s">
        <v>4745</v>
      </c>
      <c r="K796" s="11" t="s">
        <v>4746</v>
      </c>
      <c r="L796" s="11" t="s">
        <v>4747</v>
      </c>
      <c r="M796" s="13" t="s">
        <v>5345</v>
      </c>
      <c r="N796" s="22" t="s">
        <v>879</v>
      </c>
      <c r="O796" s="22" t="s">
        <v>5798</v>
      </c>
      <c r="P796" s="40" t="s">
        <v>5799</v>
      </c>
      <c r="Q796" s="22"/>
      <c r="R796" s="23" t="s">
        <v>368</v>
      </c>
      <c r="S796" s="23" t="s">
        <v>5800</v>
      </c>
      <c r="T796" s="24">
        <v>38376</v>
      </c>
      <c r="U796" s="22">
        <v>7154</v>
      </c>
      <c r="V796" s="12"/>
      <c r="W796" s="13"/>
      <c r="X796" s="12"/>
      <c r="Y796" s="12"/>
      <c r="Z796" s="12"/>
      <c r="AA796" s="11"/>
      <c r="AB796" s="8"/>
      <c r="AC796" s="8"/>
      <c r="AD796" s="8"/>
      <c r="AE796" s="8"/>
      <c r="AF796" s="8"/>
      <c r="AG796" s="8"/>
    </row>
    <row r="797" spans="1:33" ht="12.75" hidden="1" customHeight="1" x14ac:dyDescent="0.2">
      <c r="A797" s="22">
        <v>6962</v>
      </c>
      <c r="B797" s="32" t="s">
        <v>8780</v>
      </c>
      <c r="C797" s="44">
        <v>731414009</v>
      </c>
      <c r="D797" s="11" t="s">
        <v>72</v>
      </c>
      <c r="E797" s="11" t="s">
        <v>4748</v>
      </c>
      <c r="F797" s="21" t="s">
        <v>5722</v>
      </c>
      <c r="G797" s="21" t="s">
        <v>4749</v>
      </c>
      <c r="H797" s="21" t="s">
        <v>4750</v>
      </c>
      <c r="I797" s="11" t="s">
        <v>4751</v>
      </c>
      <c r="J797" s="11" t="s">
        <v>5724</v>
      </c>
      <c r="K797" s="11" t="s">
        <v>4752</v>
      </c>
      <c r="L797" s="11" t="s">
        <v>4754</v>
      </c>
      <c r="M797" s="13" t="s">
        <v>544</v>
      </c>
      <c r="N797" s="22" t="s">
        <v>1166</v>
      </c>
      <c r="O797" s="22" t="s">
        <v>4755</v>
      </c>
      <c r="P797" s="23" t="s">
        <v>4753</v>
      </c>
      <c r="Q797" s="22"/>
      <c r="R797" s="23" t="s">
        <v>368</v>
      </c>
      <c r="S797" s="23" t="s">
        <v>5723</v>
      </c>
      <c r="T797" s="24">
        <v>37970</v>
      </c>
      <c r="U797" s="22">
        <v>6962</v>
      </c>
      <c r="V797" s="12"/>
      <c r="W797" s="13"/>
      <c r="X797" s="12"/>
      <c r="Y797" s="12"/>
      <c r="Z797" s="12"/>
      <c r="AA797" s="11"/>
      <c r="AB797" s="8"/>
      <c r="AC797" s="8"/>
      <c r="AD797" s="8"/>
      <c r="AE797" s="8"/>
      <c r="AF797" s="8"/>
      <c r="AG797" s="8"/>
    </row>
    <row r="798" spans="1:33" ht="12.75" hidden="1" customHeight="1" x14ac:dyDescent="0.2">
      <c r="A798" s="22">
        <v>7017</v>
      </c>
      <c r="B798" s="32" t="s">
        <v>8781</v>
      </c>
      <c r="C798" s="44">
        <v>743577000</v>
      </c>
      <c r="D798" s="11" t="s">
        <v>4629</v>
      </c>
      <c r="E798" s="11" t="s">
        <v>4756</v>
      </c>
      <c r="F798" s="21" t="s">
        <v>4757</v>
      </c>
      <c r="G798" s="21" t="s">
        <v>4640</v>
      </c>
      <c r="H798" s="21" t="s">
        <v>4758</v>
      </c>
      <c r="I798" s="11" t="s">
        <v>4759</v>
      </c>
      <c r="J798" s="11" t="s">
        <v>4760</v>
      </c>
      <c r="K798" s="11" t="s">
        <v>4761</v>
      </c>
      <c r="L798" s="11" t="s">
        <v>4762</v>
      </c>
      <c r="M798" s="13" t="s">
        <v>47</v>
      </c>
      <c r="N798" s="22" t="s">
        <v>4497</v>
      </c>
      <c r="O798" s="22"/>
      <c r="P798" s="23"/>
      <c r="Q798" s="22"/>
      <c r="R798" s="23" t="s">
        <v>1053</v>
      </c>
      <c r="S798" s="23" t="s">
        <v>4763</v>
      </c>
      <c r="T798" s="24">
        <v>37970</v>
      </c>
      <c r="U798" s="22">
        <v>7017</v>
      </c>
      <c r="V798" s="12"/>
      <c r="W798" s="13"/>
      <c r="X798" s="12"/>
      <c r="Y798" s="12"/>
      <c r="Z798" s="12"/>
      <c r="AA798" s="11"/>
      <c r="AB798" s="8"/>
      <c r="AC798" s="8"/>
      <c r="AD798" s="8"/>
      <c r="AE798" s="8"/>
      <c r="AF798" s="8"/>
      <c r="AG798" s="8"/>
    </row>
    <row r="799" spans="1:33" ht="12.75" hidden="1" customHeight="1" x14ac:dyDescent="0.2">
      <c r="A799" s="22">
        <v>7380</v>
      </c>
      <c r="B799" s="32" t="s">
        <v>8782</v>
      </c>
      <c r="C799" s="44">
        <v>657110906</v>
      </c>
      <c r="D799" s="11" t="s">
        <v>49</v>
      </c>
      <c r="E799" s="11" t="s">
        <v>4764</v>
      </c>
      <c r="F799" s="21" t="s">
        <v>4765</v>
      </c>
      <c r="G799" s="21" t="s">
        <v>4298</v>
      </c>
      <c r="H799" s="21" t="s">
        <v>4766</v>
      </c>
      <c r="I799" s="11" t="s">
        <v>176</v>
      </c>
      <c r="J799" s="11" t="s">
        <v>4767</v>
      </c>
      <c r="K799" s="11" t="s">
        <v>4768</v>
      </c>
      <c r="L799" s="11" t="s">
        <v>4771</v>
      </c>
      <c r="M799" s="13" t="s">
        <v>47</v>
      </c>
      <c r="N799" s="22" t="s">
        <v>1004</v>
      </c>
      <c r="O799" s="22" t="s">
        <v>4770</v>
      </c>
      <c r="P799" s="23" t="s">
        <v>4769</v>
      </c>
      <c r="Q799" s="22"/>
      <c r="R799" s="23">
        <v>93991</v>
      </c>
      <c r="S799" s="23" t="s">
        <v>4772</v>
      </c>
      <c r="T799" s="24">
        <v>39384</v>
      </c>
      <c r="U799" s="22">
        <v>7380</v>
      </c>
      <c r="V799" s="12"/>
      <c r="W799" s="13"/>
      <c r="X799" s="12"/>
      <c r="Y799" s="12"/>
      <c r="Z799" s="12"/>
      <c r="AA799" s="11"/>
      <c r="AB799" s="8"/>
      <c r="AC799" s="8"/>
      <c r="AD799" s="8"/>
      <c r="AE799" s="8"/>
      <c r="AF799" s="8"/>
      <c r="AG799" s="8"/>
    </row>
    <row r="800" spans="1:33" ht="12.75" hidden="1" customHeight="1" x14ac:dyDescent="0.2">
      <c r="A800" s="22">
        <v>7398</v>
      </c>
      <c r="B800" s="32" t="s">
        <v>8783</v>
      </c>
      <c r="C800" s="44">
        <v>654617201</v>
      </c>
      <c r="D800" s="11" t="s">
        <v>49</v>
      </c>
      <c r="E800" s="11" t="s">
        <v>4773</v>
      </c>
      <c r="F800" s="21" t="s">
        <v>4774</v>
      </c>
      <c r="G800" s="21" t="s">
        <v>4775</v>
      </c>
      <c r="H800" s="21" t="s">
        <v>4776</v>
      </c>
      <c r="I800" s="11" t="s">
        <v>611</v>
      </c>
      <c r="J800" s="11" t="s">
        <v>4777</v>
      </c>
      <c r="K800" s="11" t="s">
        <v>4778</v>
      </c>
      <c r="L800" s="11" t="s">
        <v>4780</v>
      </c>
      <c r="M800" s="13" t="s">
        <v>5343</v>
      </c>
      <c r="N800" s="22" t="s">
        <v>5394</v>
      </c>
      <c r="O800" s="22" t="s">
        <v>4779</v>
      </c>
      <c r="P800" s="23"/>
      <c r="Q800" s="22"/>
      <c r="R800" s="23">
        <v>93991</v>
      </c>
      <c r="S800" s="23" t="s">
        <v>4781</v>
      </c>
      <c r="T800" s="24">
        <v>39626</v>
      </c>
      <c r="U800" s="22">
        <v>7398</v>
      </c>
      <c r="V800" s="12"/>
      <c r="W800" s="13"/>
      <c r="X800" s="12"/>
      <c r="Y800" s="12"/>
      <c r="Z800" s="12"/>
      <c r="AA800" s="11"/>
      <c r="AB800" s="8"/>
      <c r="AC800" s="8"/>
      <c r="AD800" s="8"/>
      <c r="AE800" s="8"/>
      <c r="AF800" s="8"/>
      <c r="AG800" s="8"/>
    </row>
    <row r="801" spans="1:33" ht="12.75" hidden="1" customHeight="1" x14ac:dyDescent="0.2">
      <c r="A801" s="22">
        <v>7539</v>
      </c>
      <c r="B801" s="32" t="s">
        <v>8784</v>
      </c>
      <c r="C801" s="44" t="s">
        <v>8921</v>
      </c>
      <c r="D801" s="11" t="s">
        <v>356</v>
      </c>
      <c r="E801" s="11" t="s">
        <v>4782</v>
      </c>
      <c r="F801" s="21" t="s">
        <v>4783</v>
      </c>
      <c r="G801" s="21" t="s">
        <v>4103</v>
      </c>
      <c r="H801" s="21" t="s">
        <v>4784</v>
      </c>
      <c r="I801" s="11" t="s">
        <v>1287</v>
      </c>
      <c r="J801" s="11" t="s">
        <v>4785</v>
      </c>
      <c r="K801" s="11" t="s">
        <v>4786</v>
      </c>
      <c r="L801" s="11" t="s">
        <v>4788</v>
      </c>
      <c r="M801" s="13" t="s">
        <v>47</v>
      </c>
      <c r="N801" s="22" t="s">
        <v>3035</v>
      </c>
      <c r="O801" s="22" t="s">
        <v>4789</v>
      </c>
      <c r="P801" s="23" t="s">
        <v>4787</v>
      </c>
      <c r="Q801" s="22"/>
      <c r="R801" s="23" t="s">
        <v>368</v>
      </c>
      <c r="S801" s="23" t="s">
        <v>4790</v>
      </c>
      <c r="T801" s="24">
        <v>42053</v>
      </c>
      <c r="U801" s="22">
        <v>7539</v>
      </c>
      <c r="V801" s="12"/>
      <c r="W801" s="13"/>
      <c r="X801" s="12"/>
      <c r="Y801" s="12"/>
      <c r="Z801" s="12"/>
      <c r="AA801" s="11"/>
      <c r="AB801" s="8"/>
      <c r="AC801" s="8"/>
      <c r="AD801" s="8"/>
      <c r="AE801" s="8"/>
      <c r="AF801" s="8"/>
      <c r="AG801" s="8"/>
    </row>
    <row r="802" spans="1:33" ht="12.75" hidden="1" customHeight="1" x14ac:dyDescent="0.2">
      <c r="A802" s="22">
        <v>7409</v>
      </c>
      <c r="B802" s="32" t="s">
        <v>8785</v>
      </c>
      <c r="C802" s="44">
        <v>651168902</v>
      </c>
      <c r="D802" s="11" t="s">
        <v>49</v>
      </c>
      <c r="E802" s="11" t="s">
        <v>4791</v>
      </c>
      <c r="F802" s="21" t="s">
        <v>4792</v>
      </c>
      <c r="G802" s="21" t="s">
        <v>4793</v>
      </c>
      <c r="H802" s="21" t="s">
        <v>4794</v>
      </c>
      <c r="I802" s="11" t="s">
        <v>4795</v>
      </c>
      <c r="J802" s="11" t="s">
        <v>4796</v>
      </c>
      <c r="K802" s="11" t="s">
        <v>4797</v>
      </c>
      <c r="L802" s="11" t="s">
        <v>4799</v>
      </c>
      <c r="M802" s="13" t="s">
        <v>544</v>
      </c>
      <c r="N802" s="22" t="s">
        <v>1806</v>
      </c>
      <c r="O802" s="22" t="s">
        <v>4800</v>
      </c>
      <c r="P802" s="23" t="s">
        <v>4798</v>
      </c>
      <c r="Q802" s="22"/>
      <c r="R802" s="23" t="s">
        <v>368</v>
      </c>
      <c r="S802" s="23" t="s">
        <v>4801</v>
      </c>
      <c r="T802" s="24">
        <v>39882</v>
      </c>
      <c r="U802" s="22">
        <v>7409</v>
      </c>
      <c r="V802" s="12"/>
      <c r="W802" s="13"/>
      <c r="X802" s="12"/>
      <c r="Y802" s="12"/>
      <c r="Z802" s="12"/>
      <c r="AA802" s="11"/>
      <c r="AB802" s="8"/>
      <c r="AC802" s="8"/>
      <c r="AD802" s="8"/>
      <c r="AE802" s="8"/>
      <c r="AF802" s="8"/>
      <c r="AG802" s="8"/>
    </row>
    <row r="803" spans="1:33" ht="12.75" hidden="1" customHeight="1" x14ac:dyDescent="0.2">
      <c r="A803" s="22">
        <v>7350</v>
      </c>
      <c r="B803" s="32" t="s">
        <v>8786</v>
      </c>
      <c r="C803" s="44">
        <v>650086104</v>
      </c>
      <c r="D803" s="11" t="s">
        <v>72</v>
      </c>
      <c r="E803" s="11" t="s">
        <v>4802</v>
      </c>
      <c r="F803" s="21" t="s">
        <v>8787</v>
      </c>
      <c r="G803" s="21" t="s">
        <v>4118</v>
      </c>
      <c r="H803" s="21" t="s">
        <v>8788</v>
      </c>
      <c r="I803" s="11" t="s">
        <v>4803</v>
      </c>
      <c r="J803" s="11" t="s">
        <v>8789</v>
      </c>
      <c r="K803" s="11" t="s">
        <v>4804</v>
      </c>
      <c r="L803" s="11" t="s">
        <v>6181</v>
      </c>
      <c r="M803" s="13" t="s">
        <v>5342</v>
      </c>
      <c r="N803" s="22" t="s">
        <v>2165</v>
      </c>
      <c r="O803" s="22" t="s">
        <v>6183</v>
      </c>
      <c r="P803" s="40" t="s">
        <v>6182</v>
      </c>
      <c r="Q803" s="22"/>
      <c r="R803" s="23" t="s">
        <v>456</v>
      </c>
      <c r="S803" s="23" t="s">
        <v>8790</v>
      </c>
      <c r="T803" s="24">
        <v>39171</v>
      </c>
      <c r="U803" s="22">
        <v>7350</v>
      </c>
      <c r="V803" s="36"/>
      <c r="W803" s="37"/>
      <c r="X803" s="36"/>
      <c r="Y803" s="36"/>
      <c r="Z803" s="36"/>
      <c r="AA803" s="27"/>
      <c r="AB803" s="8"/>
      <c r="AC803" s="8"/>
      <c r="AD803" s="8"/>
      <c r="AE803" s="8"/>
      <c r="AF803" s="8"/>
      <c r="AG803" s="8"/>
    </row>
    <row r="804" spans="1:33" ht="12.75" hidden="1" customHeight="1" x14ac:dyDescent="0.2">
      <c r="A804" s="22">
        <v>7472</v>
      </c>
      <c r="B804" s="32" t="s">
        <v>8791</v>
      </c>
      <c r="C804" s="44">
        <v>650876008</v>
      </c>
      <c r="D804" s="11" t="s">
        <v>49</v>
      </c>
      <c r="E804" s="11" t="s">
        <v>4805</v>
      </c>
      <c r="F804" s="21" t="s">
        <v>4806</v>
      </c>
      <c r="G804" s="21" t="s">
        <v>4352</v>
      </c>
      <c r="H804" s="21" t="s">
        <v>4807</v>
      </c>
      <c r="I804" s="11" t="s">
        <v>4808</v>
      </c>
      <c r="J804" s="11" t="s">
        <v>4809</v>
      </c>
      <c r="K804" s="11" t="s">
        <v>4810</v>
      </c>
      <c r="L804" s="11" t="s">
        <v>4812</v>
      </c>
      <c r="M804" s="13" t="s">
        <v>5341</v>
      </c>
      <c r="N804" s="22" t="s">
        <v>58</v>
      </c>
      <c r="O804" s="22" t="s">
        <v>4813</v>
      </c>
      <c r="P804" s="40" t="s">
        <v>4811</v>
      </c>
      <c r="Q804" s="22"/>
      <c r="R804" s="23" t="s">
        <v>842</v>
      </c>
      <c r="S804" s="23" t="s">
        <v>4814</v>
      </c>
      <c r="T804" s="24">
        <v>41338</v>
      </c>
      <c r="U804" s="22">
        <v>7472</v>
      </c>
      <c r="V804" s="12"/>
      <c r="W804" s="13"/>
      <c r="X804" s="12"/>
      <c r="Y804" s="12"/>
      <c r="Z804" s="12"/>
      <c r="AA804" s="11"/>
      <c r="AB804" s="8"/>
      <c r="AC804" s="8"/>
      <c r="AD804" s="8"/>
      <c r="AE804" s="8"/>
      <c r="AF804" s="8"/>
      <c r="AG804" s="8"/>
    </row>
    <row r="805" spans="1:33" ht="12.75" hidden="1" customHeight="1" x14ac:dyDescent="0.2">
      <c r="A805" s="22">
        <v>7641</v>
      </c>
      <c r="B805" s="32" t="s">
        <v>8792</v>
      </c>
      <c r="C805" s="44">
        <v>650206193</v>
      </c>
      <c r="D805" s="11" t="s">
        <v>72</v>
      </c>
      <c r="E805" s="11" t="s">
        <v>4815</v>
      </c>
      <c r="F805" s="21" t="s">
        <v>4816</v>
      </c>
      <c r="G805" s="21" t="s">
        <v>4817</v>
      </c>
      <c r="H805" s="21" t="s">
        <v>4818</v>
      </c>
      <c r="I805" s="11" t="s">
        <v>4819</v>
      </c>
      <c r="J805" s="11" t="s">
        <v>4820</v>
      </c>
      <c r="K805" s="11" t="s">
        <v>4821</v>
      </c>
      <c r="L805" s="11" t="s">
        <v>4822</v>
      </c>
      <c r="M805" s="13" t="s">
        <v>47</v>
      </c>
      <c r="N805" s="11" t="s">
        <v>4823</v>
      </c>
      <c r="O805" s="22" t="s">
        <v>4824</v>
      </c>
      <c r="P805" s="40" t="s">
        <v>4825</v>
      </c>
      <c r="Q805" s="22"/>
      <c r="R805" s="23" t="s">
        <v>559</v>
      </c>
      <c r="S805" s="23" t="s">
        <v>4826</v>
      </c>
      <c r="T805" s="24">
        <v>43062</v>
      </c>
      <c r="U805" s="22">
        <v>7641</v>
      </c>
      <c r="V805" s="12"/>
      <c r="W805" s="13"/>
      <c r="X805" s="12"/>
      <c r="Y805" s="12"/>
      <c r="Z805" s="12"/>
      <c r="AA805" s="11"/>
      <c r="AB805" s="8"/>
      <c r="AC805" s="8"/>
      <c r="AD805" s="8"/>
      <c r="AE805" s="8"/>
      <c r="AF805" s="8"/>
      <c r="AG805" s="8"/>
    </row>
    <row r="806" spans="1:33" ht="12.75" hidden="1" customHeight="1" x14ac:dyDescent="0.2">
      <c r="A806" s="22">
        <v>7419</v>
      </c>
      <c r="B806" s="32" t="s">
        <v>8793</v>
      </c>
      <c r="C806" s="44">
        <v>650129113</v>
      </c>
      <c r="D806" s="11" t="s">
        <v>511</v>
      </c>
      <c r="E806" s="11" t="s">
        <v>4827</v>
      </c>
      <c r="F806" s="21" t="s">
        <v>4828</v>
      </c>
      <c r="G806" s="21" t="s">
        <v>4118</v>
      </c>
      <c r="H806" s="21" t="s">
        <v>4829</v>
      </c>
      <c r="I806" s="11" t="s">
        <v>176</v>
      </c>
      <c r="J806" s="11" t="s">
        <v>4830</v>
      </c>
      <c r="K806" s="11" t="s">
        <v>4831</v>
      </c>
      <c r="L806" s="11" t="s">
        <v>4833</v>
      </c>
      <c r="M806" s="13" t="s">
        <v>544</v>
      </c>
      <c r="N806" s="22" t="s">
        <v>187</v>
      </c>
      <c r="O806" s="22" t="s">
        <v>4834</v>
      </c>
      <c r="P806" s="23" t="s">
        <v>4832</v>
      </c>
      <c r="Q806" s="22"/>
      <c r="R806" s="23" t="s">
        <v>368</v>
      </c>
      <c r="S806" s="23" t="s">
        <v>4835</v>
      </c>
      <c r="T806" s="24">
        <v>40112</v>
      </c>
      <c r="U806" s="22">
        <v>7419</v>
      </c>
      <c r="V806" s="12"/>
      <c r="W806" s="13"/>
      <c r="X806" s="12"/>
      <c r="Y806" s="12"/>
      <c r="Z806" s="12"/>
      <c r="AA806" s="11"/>
      <c r="AB806" s="8"/>
      <c r="AC806" s="8"/>
      <c r="AD806" s="8"/>
      <c r="AE806" s="8"/>
      <c r="AF806" s="8"/>
      <c r="AG806" s="8"/>
    </row>
    <row r="807" spans="1:33" ht="12.75" hidden="1" customHeight="1" x14ac:dyDescent="0.2">
      <c r="A807" s="22">
        <v>6967</v>
      </c>
      <c r="B807" s="32" t="s">
        <v>8794</v>
      </c>
      <c r="C807" s="44">
        <v>732447008</v>
      </c>
      <c r="D807" s="11" t="s">
        <v>72</v>
      </c>
      <c r="E807" s="11" t="s">
        <v>4836</v>
      </c>
      <c r="F807" s="21" t="s">
        <v>4837</v>
      </c>
      <c r="G807" s="21" t="s">
        <v>4118</v>
      </c>
      <c r="H807" s="21" t="s">
        <v>4838</v>
      </c>
      <c r="I807" s="11" t="s">
        <v>3637</v>
      </c>
      <c r="J807" s="11" t="s">
        <v>4839</v>
      </c>
      <c r="K807" s="11" t="s">
        <v>4840</v>
      </c>
      <c r="L807" s="11" t="s">
        <v>4842</v>
      </c>
      <c r="M807" s="13" t="s">
        <v>5343</v>
      </c>
      <c r="N807" s="22" t="s">
        <v>861</v>
      </c>
      <c r="O807" s="22" t="s">
        <v>4843</v>
      </c>
      <c r="P807" s="40" t="s">
        <v>4841</v>
      </c>
      <c r="Q807" s="22"/>
      <c r="R807" s="23" t="s">
        <v>368</v>
      </c>
      <c r="S807" s="23" t="s">
        <v>4844</v>
      </c>
      <c r="T807" s="24">
        <v>37970</v>
      </c>
      <c r="U807" s="22">
        <v>6967</v>
      </c>
      <c r="V807" s="12"/>
      <c r="W807" s="13"/>
      <c r="X807" s="12"/>
      <c r="Y807" s="12"/>
      <c r="Z807" s="12"/>
      <c r="AA807" s="11"/>
      <c r="AB807" s="8"/>
      <c r="AC807" s="8"/>
      <c r="AD807" s="8"/>
      <c r="AE807" s="8"/>
      <c r="AF807" s="8"/>
      <c r="AG807" s="8"/>
    </row>
    <row r="808" spans="1:33" ht="12.75" hidden="1" customHeight="1" x14ac:dyDescent="0.2">
      <c r="A808" s="22">
        <v>7644</v>
      </c>
      <c r="B808" s="32" t="s">
        <v>4845</v>
      </c>
      <c r="C808" s="44">
        <v>651519810</v>
      </c>
      <c r="D808" s="11" t="s">
        <v>356</v>
      </c>
      <c r="E808" s="11" t="s">
        <v>4846</v>
      </c>
      <c r="F808" s="21" t="s">
        <v>8795</v>
      </c>
      <c r="G808" s="21" t="s">
        <v>5300</v>
      </c>
      <c r="H808" s="21" t="s">
        <v>8796</v>
      </c>
      <c r="I808" s="11" t="s">
        <v>4847</v>
      </c>
      <c r="J808" s="11" t="s">
        <v>4848</v>
      </c>
      <c r="K808" s="11" t="s">
        <v>8797</v>
      </c>
      <c r="L808" s="11" t="s">
        <v>4849</v>
      </c>
      <c r="M808" s="13" t="s">
        <v>309</v>
      </c>
      <c r="N808" s="22" t="s">
        <v>4850</v>
      </c>
      <c r="O808" s="22"/>
      <c r="P808" s="23"/>
      <c r="Q808" s="22"/>
      <c r="R808" s="23" t="s">
        <v>607</v>
      </c>
      <c r="S808" s="23" t="s">
        <v>8798</v>
      </c>
      <c r="T808" s="24">
        <v>43165</v>
      </c>
      <c r="U808" s="22">
        <v>7644</v>
      </c>
      <c r="V808" s="36"/>
      <c r="W808" s="37"/>
      <c r="X808" s="36"/>
      <c r="Y808" s="36"/>
      <c r="Z808" s="36"/>
      <c r="AA808" s="27"/>
      <c r="AB808" s="8"/>
      <c r="AC808" s="8"/>
      <c r="AD808" s="8"/>
      <c r="AE808" s="8"/>
      <c r="AF808" s="8"/>
      <c r="AG808" s="8" t="s">
        <v>7281</v>
      </c>
    </row>
    <row r="809" spans="1:33" ht="12.75" hidden="1" customHeight="1" x14ac:dyDescent="0.2">
      <c r="A809" s="22">
        <v>6950</v>
      </c>
      <c r="B809" s="32" t="s">
        <v>8799</v>
      </c>
      <c r="C809" s="44">
        <v>728857005</v>
      </c>
      <c r="D809" s="11" t="s">
        <v>49</v>
      </c>
      <c r="E809" s="11" t="s">
        <v>4851</v>
      </c>
      <c r="F809" s="21" t="s">
        <v>8800</v>
      </c>
      <c r="G809" s="21" t="s">
        <v>4742</v>
      </c>
      <c r="H809" s="21" t="s">
        <v>8801</v>
      </c>
      <c r="I809" s="11" t="s">
        <v>4852</v>
      </c>
      <c r="J809" s="11" t="s">
        <v>8802</v>
      </c>
      <c r="K809" s="11" t="s">
        <v>4853</v>
      </c>
      <c r="L809" s="11" t="s">
        <v>6234</v>
      </c>
      <c r="M809" s="13" t="s">
        <v>544</v>
      </c>
      <c r="N809" s="22" t="s">
        <v>3201</v>
      </c>
      <c r="O809" s="22" t="s">
        <v>6235</v>
      </c>
      <c r="P809" s="23" t="s">
        <v>5725</v>
      </c>
      <c r="Q809" s="22"/>
      <c r="R809" s="23" t="s">
        <v>45</v>
      </c>
      <c r="S809" s="23" t="s">
        <v>8803</v>
      </c>
      <c r="T809" s="24">
        <v>37970</v>
      </c>
      <c r="U809" s="22">
        <v>6950</v>
      </c>
      <c r="V809" s="36"/>
      <c r="W809" s="37"/>
      <c r="X809" s="36"/>
      <c r="Y809" s="36"/>
      <c r="Z809" s="36"/>
      <c r="AA809" s="27"/>
      <c r="AB809" s="8"/>
      <c r="AC809" s="8"/>
      <c r="AD809" s="8"/>
      <c r="AE809" s="8"/>
      <c r="AF809" s="8"/>
      <c r="AG809" s="8"/>
    </row>
    <row r="810" spans="1:33" ht="12.75" hidden="1" customHeight="1" x14ac:dyDescent="0.2">
      <c r="A810" s="22">
        <v>7027</v>
      </c>
      <c r="B810" s="32" t="s">
        <v>8804</v>
      </c>
      <c r="C810" s="44">
        <v>650364007</v>
      </c>
      <c r="D810" s="11" t="s">
        <v>72</v>
      </c>
      <c r="E810" s="11" t="s">
        <v>4854</v>
      </c>
      <c r="F810" s="21" t="s">
        <v>8805</v>
      </c>
      <c r="G810" s="21" t="s">
        <v>4118</v>
      </c>
      <c r="H810" s="21" t="s">
        <v>8806</v>
      </c>
      <c r="I810" s="11" t="s">
        <v>4855</v>
      </c>
      <c r="J810" s="11" t="s">
        <v>6177</v>
      </c>
      <c r="K810" s="11" t="s">
        <v>8807</v>
      </c>
      <c r="L810" s="11" t="s">
        <v>6147</v>
      </c>
      <c r="M810" s="13" t="s">
        <v>544</v>
      </c>
      <c r="N810" s="22" t="s">
        <v>4857</v>
      </c>
      <c r="O810" s="22" t="s">
        <v>8808</v>
      </c>
      <c r="P810" s="40" t="s">
        <v>4856</v>
      </c>
      <c r="Q810" s="22"/>
      <c r="R810" s="23" t="s">
        <v>368</v>
      </c>
      <c r="S810" s="23" t="s">
        <v>8809</v>
      </c>
      <c r="T810" s="24">
        <v>37970</v>
      </c>
      <c r="U810" s="22">
        <v>7027</v>
      </c>
      <c r="V810" s="12"/>
      <c r="W810" s="13"/>
      <c r="X810" s="12"/>
      <c r="Y810" s="12"/>
      <c r="Z810" s="12"/>
      <c r="AA810" s="11"/>
      <c r="AB810" s="8"/>
      <c r="AC810" s="8"/>
      <c r="AD810" s="8"/>
      <c r="AE810" s="8"/>
      <c r="AF810" s="8"/>
      <c r="AG810" s="8"/>
    </row>
    <row r="811" spans="1:33" ht="12.75" hidden="1" customHeight="1" x14ac:dyDescent="0.2">
      <c r="A811" s="22">
        <v>7622</v>
      </c>
      <c r="B811" s="32" t="s">
        <v>8810</v>
      </c>
      <c r="C811" s="44">
        <v>650345029</v>
      </c>
      <c r="D811" s="11" t="s">
        <v>72</v>
      </c>
      <c r="E811" s="11" t="s">
        <v>4858</v>
      </c>
      <c r="F811" s="21" t="s">
        <v>4859</v>
      </c>
      <c r="G811" s="21" t="s">
        <v>4860</v>
      </c>
      <c r="H811" s="21" t="s">
        <v>4861</v>
      </c>
      <c r="I811" s="11" t="s">
        <v>834</v>
      </c>
      <c r="J811" s="11" t="s">
        <v>4862</v>
      </c>
      <c r="K811" s="11" t="s">
        <v>4863</v>
      </c>
      <c r="L811" s="11" t="s">
        <v>4864</v>
      </c>
      <c r="M811" s="13" t="s">
        <v>47</v>
      </c>
      <c r="N811" s="22" t="s">
        <v>4865</v>
      </c>
      <c r="O811" s="22"/>
      <c r="P811" s="23"/>
      <c r="Q811" s="22"/>
      <c r="R811" s="23" t="s">
        <v>559</v>
      </c>
      <c r="S811" s="23" t="s">
        <v>4866</v>
      </c>
      <c r="T811" s="24">
        <v>42720</v>
      </c>
      <c r="U811" s="22">
        <v>7622</v>
      </c>
      <c r="V811" s="12"/>
      <c r="W811" s="13"/>
      <c r="X811" s="12"/>
      <c r="Y811" s="12"/>
      <c r="Z811" s="12"/>
      <c r="AA811" s="11"/>
      <c r="AB811" s="8"/>
      <c r="AC811" s="8"/>
      <c r="AD811" s="8"/>
      <c r="AE811" s="8"/>
      <c r="AF811" s="8"/>
      <c r="AG811" s="8"/>
    </row>
    <row r="812" spans="1:33" ht="12.75" hidden="1" customHeight="1" x14ac:dyDescent="0.2">
      <c r="A812" s="22">
        <v>7569</v>
      </c>
      <c r="B812" s="32" t="s">
        <v>8811</v>
      </c>
      <c r="C812" s="44" t="s">
        <v>8922</v>
      </c>
      <c r="D812" s="11" t="s">
        <v>72</v>
      </c>
      <c r="E812" s="11" t="s">
        <v>4867</v>
      </c>
      <c r="F812" s="21" t="s">
        <v>4868</v>
      </c>
      <c r="G812" s="21" t="s">
        <v>4869</v>
      </c>
      <c r="H812" s="21" t="s">
        <v>4870</v>
      </c>
      <c r="I812" s="11" t="s">
        <v>4113</v>
      </c>
      <c r="J812" s="11" t="s">
        <v>4871</v>
      </c>
      <c r="K812" s="11" t="s">
        <v>4872</v>
      </c>
      <c r="L812" s="11" t="s">
        <v>4874</v>
      </c>
      <c r="M812" s="13" t="s">
        <v>309</v>
      </c>
      <c r="N812" s="22" t="s">
        <v>961</v>
      </c>
      <c r="O812" s="22" t="s">
        <v>4875</v>
      </c>
      <c r="P812" s="40" t="s">
        <v>4873</v>
      </c>
      <c r="Q812" s="22"/>
      <c r="R812" s="23" t="s">
        <v>368</v>
      </c>
      <c r="S812" s="23" t="s">
        <v>4676</v>
      </c>
      <c r="T812" s="24">
        <v>42158</v>
      </c>
      <c r="U812" s="22">
        <v>7569</v>
      </c>
      <c r="V812" s="12"/>
      <c r="W812" s="13"/>
      <c r="X812" s="12"/>
      <c r="Y812" s="12"/>
      <c r="Z812" s="12"/>
      <c r="AA812" s="11"/>
      <c r="AB812" s="8"/>
      <c r="AC812" s="8"/>
      <c r="AD812" s="8"/>
      <c r="AE812" s="8"/>
      <c r="AF812" s="8"/>
      <c r="AG812" s="8"/>
    </row>
    <row r="813" spans="1:33" ht="12.75" hidden="1" customHeight="1" x14ac:dyDescent="0.2">
      <c r="A813" s="22">
        <v>7456</v>
      </c>
      <c r="B813" s="32" t="s">
        <v>8812</v>
      </c>
      <c r="C813" s="44">
        <v>650259718</v>
      </c>
      <c r="D813" s="11" t="s">
        <v>72</v>
      </c>
      <c r="E813" s="11" t="s">
        <v>4876</v>
      </c>
      <c r="F813" s="21" t="s">
        <v>4877</v>
      </c>
      <c r="G813" s="21" t="s">
        <v>4878</v>
      </c>
      <c r="H813" s="21" t="s">
        <v>4879</v>
      </c>
      <c r="I813" s="11" t="s">
        <v>4880</v>
      </c>
      <c r="J813" s="11" t="s">
        <v>4881</v>
      </c>
      <c r="K813" s="11" t="s">
        <v>4882</v>
      </c>
      <c r="L813" s="11" t="s">
        <v>4884</v>
      </c>
      <c r="M813" s="13" t="s">
        <v>47</v>
      </c>
      <c r="N813" s="22" t="s">
        <v>1860</v>
      </c>
      <c r="O813" s="22" t="s">
        <v>4885</v>
      </c>
      <c r="P813" s="23" t="s">
        <v>4883</v>
      </c>
      <c r="Q813" s="22"/>
      <c r="R813" s="23">
        <v>93401</v>
      </c>
      <c r="S813" s="23" t="s">
        <v>4886</v>
      </c>
      <c r="T813" s="24">
        <v>40829</v>
      </c>
      <c r="U813" s="22">
        <v>7456</v>
      </c>
      <c r="V813" s="12"/>
      <c r="W813" s="13"/>
      <c r="X813" s="12"/>
      <c r="Y813" s="12"/>
      <c r="Z813" s="12"/>
      <c r="AA813" s="11"/>
      <c r="AB813" s="8"/>
      <c r="AC813" s="8"/>
      <c r="AD813" s="8"/>
      <c r="AE813" s="8"/>
      <c r="AF813" s="8"/>
      <c r="AG813" s="8"/>
    </row>
    <row r="814" spans="1:33" ht="12.75" hidden="1" customHeight="1" x14ac:dyDescent="0.2">
      <c r="A814" s="22">
        <v>7694</v>
      </c>
      <c r="B814" s="32" t="s">
        <v>5841</v>
      </c>
      <c r="C814" s="44">
        <v>732489002</v>
      </c>
      <c r="D814" s="11"/>
      <c r="E814" s="11" t="s">
        <v>8813</v>
      </c>
      <c r="F814" s="21" t="s">
        <v>8814</v>
      </c>
      <c r="G814" s="21" t="s">
        <v>5842</v>
      </c>
      <c r="H814" s="21" t="s">
        <v>8815</v>
      </c>
      <c r="I814" s="11" t="s">
        <v>4113</v>
      </c>
      <c r="J814" s="33" t="s">
        <v>8816</v>
      </c>
      <c r="K814" s="11" t="s">
        <v>5847</v>
      </c>
      <c r="L814" s="11" t="s">
        <v>5843</v>
      </c>
      <c r="M814" s="13" t="s">
        <v>5345</v>
      </c>
      <c r="N814" s="22" t="s">
        <v>879</v>
      </c>
      <c r="O814" s="22" t="s">
        <v>8817</v>
      </c>
      <c r="P814" s="40" t="s">
        <v>8818</v>
      </c>
      <c r="Q814" s="22"/>
      <c r="R814" s="23">
        <v>93401</v>
      </c>
      <c r="S814" s="23" t="s">
        <v>8067</v>
      </c>
      <c r="T814" s="24">
        <v>43812</v>
      </c>
      <c r="U814" s="22">
        <v>7694</v>
      </c>
      <c r="V814" s="12"/>
      <c r="W814" s="13"/>
      <c r="X814" s="12"/>
      <c r="Y814" s="12"/>
      <c r="Z814" s="12"/>
      <c r="AA814" s="11"/>
      <c r="AB814" s="8"/>
      <c r="AC814" s="8"/>
      <c r="AD814" s="8"/>
      <c r="AE814" s="8"/>
      <c r="AF814" s="8"/>
      <c r="AG814" s="8"/>
    </row>
    <row r="815" spans="1:33" ht="12.75" hidden="1" customHeight="1" x14ac:dyDescent="0.2">
      <c r="A815" s="22">
        <v>7037</v>
      </c>
      <c r="B815" s="32" t="s">
        <v>8819</v>
      </c>
      <c r="C815" s="44">
        <v>753474005</v>
      </c>
      <c r="D815" s="11" t="s">
        <v>72</v>
      </c>
      <c r="E815" s="11" t="s">
        <v>4893</v>
      </c>
      <c r="F815" s="21" t="s">
        <v>8820</v>
      </c>
      <c r="G815" s="21" t="s">
        <v>4894</v>
      </c>
      <c r="H815" s="21" t="s">
        <v>8821</v>
      </c>
      <c r="I815" s="11" t="s">
        <v>4895</v>
      </c>
      <c r="J815" s="11" t="s">
        <v>8822</v>
      </c>
      <c r="K815" s="11" t="s">
        <v>4896</v>
      </c>
      <c r="L815" s="11" t="s">
        <v>8823</v>
      </c>
      <c r="M815" s="13" t="s">
        <v>47</v>
      </c>
      <c r="N815" s="22" t="s">
        <v>630</v>
      </c>
      <c r="O815" s="22" t="s">
        <v>8824</v>
      </c>
      <c r="P815" s="40" t="s">
        <v>8825</v>
      </c>
      <c r="Q815" s="22"/>
      <c r="R815" s="23" t="s">
        <v>1053</v>
      </c>
      <c r="S815" s="23" t="s">
        <v>8826</v>
      </c>
      <c r="T815" s="24">
        <v>37970</v>
      </c>
      <c r="U815" s="22">
        <v>7037</v>
      </c>
      <c r="V815" s="36"/>
      <c r="W815" s="37"/>
      <c r="X815" s="36"/>
      <c r="Y815" s="36"/>
      <c r="Z815" s="36"/>
      <c r="AA815" s="27"/>
      <c r="AB815" s="8"/>
      <c r="AC815" s="8"/>
      <c r="AD815" s="8"/>
      <c r="AE815" s="8"/>
      <c r="AF815" s="8"/>
      <c r="AG815" s="8"/>
    </row>
    <row r="816" spans="1:33" ht="12.75" hidden="1" customHeight="1" x14ac:dyDescent="0.2">
      <c r="A816" s="22">
        <v>7666</v>
      </c>
      <c r="B816" s="32" t="s">
        <v>8827</v>
      </c>
      <c r="C816" s="44">
        <v>651746019</v>
      </c>
      <c r="D816" s="11" t="s">
        <v>72</v>
      </c>
      <c r="E816" s="11" t="s">
        <v>4897</v>
      </c>
      <c r="F816" s="21" t="s">
        <v>4898</v>
      </c>
      <c r="G816" s="21" t="s">
        <v>5301</v>
      </c>
      <c r="H816" s="21" t="s">
        <v>4899</v>
      </c>
      <c r="I816" s="11" t="s">
        <v>741</v>
      </c>
      <c r="J816" s="11" t="s">
        <v>4900</v>
      </c>
      <c r="K816" s="11" t="s">
        <v>4901</v>
      </c>
      <c r="L816" s="11" t="s">
        <v>4902</v>
      </c>
      <c r="M816" s="13" t="s">
        <v>47</v>
      </c>
      <c r="N816" s="22" t="s">
        <v>1983</v>
      </c>
      <c r="O816" s="22" t="s">
        <v>4903</v>
      </c>
      <c r="P816" s="40" t="s">
        <v>4904</v>
      </c>
      <c r="Q816" s="22"/>
      <c r="R816" s="23" t="s">
        <v>607</v>
      </c>
      <c r="S816" s="23" t="s">
        <v>4905</v>
      </c>
      <c r="T816" s="24">
        <v>43461</v>
      </c>
      <c r="U816" s="22">
        <v>7666</v>
      </c>
      <c r="V816" s="12"/>
      <c r="W816" s="13"/>
      <c r="X816" s="12"/>
      <c r="Y816" s="12"/>
      <c r="Z816" s="12"/>
      <c r="AA816" s="11"/>
      <c r="AB816" s="8"/>
      <c r="AC816" s="8"/>
      <c r="AD816" s="8"/>
      <c r="AE816" s="8"/>
      <c r="AF816" s="8"/>
      <c r="AG816" s="8"/>
    </row>
    <row r="817" spans="1:33" ht="12.75" hidden="1" customHeight="1" x14ac:dyDescent="0.2">
      <c r="A817" s="22">
        <v>7665</v>
      </c>
      <c r="B817" s="32" t="s">
        <v>8828</v>
      </c>
      <c r="C817" s="44">
        <v>651667038</v>
      </c>
      <c r="D817" s="11" t="s">
        <v>356</v>
      </c>
      <c r="E817" s="11" t="s">
        <v>4906</v>
      </c>
      <c r="F817" s="21" t="s">
        <v>4907</v>
      </c>
      <c r="G817" s="21" t="s">
        <v>4908</v>
      </c>
      <c r="H817" s="21" t="s">
        <v>4909</v>
      </c>
      <c r="I817" s="11" t="s">
        <v>4910</v>
      </c>
      <c r="J817" s="11" t="s">
        <v>4911</v>
      </c>
      <c r="K817" s="11" t="s">
        <v>4912</v>
      </c>
      <c r="L817" s="11" t="s">
        <v>4913</v>
      </c>
      <c r="M817" s="13" t="s">
        <v>5340</v>
      </c>
      <c r="N817" s="22" t="s">
        <v>4914</v>
      </c>
      <c r="O817" s="22">
        <f>996457485 - 997756020</f>
        <v>-1298535</v>
      </c>
      <c r="P817" s="40" t="s">
        <v>4915</v>
      </c>
      <c r="Q817" s="22"/>
      <c r="R817" s="23" t="s">
        <v>127</v>
      </c>
      <c r="S817" s="23" t="s">
        <v>566</v>
      </c>
      <c r="T817" s="24">
        <v>43455</v>
      </c>
      <c r="U817" s="22">
        <v>7665</v>
      </c>
      <c r="V817" s="12"/>
      <c r="W817" s="13"/>
      <c r="X817" s="12"/>
      <c r="Y817" s="12"/>
      <c r="Z817" s="12"/>
      <c r="AA817" s="11"/>
      <c r="AB817" s="8"/>
      <c r="AC817" s="8"/>
      <c r="AD817" s="8"/>
      <c r="AE817" s="8"/>
      <c r="AF817" s="8"/>
      <c r="AG817" s="8"/>
    </row>
    <row r="818" spans="1:33" ht="12.75" hidden="1" customHeight="1" x14ac:dyDescent="0.2">
      <c r="A818" s="22">
        <v>7719</v>
      </c>
      <c r="B818" s="32" t="s">
        <v>6294</v>
      </c>
      <c r="C818" s="44">
        <v>650864417</v>
      </c>
      <c r="D818" s="11"/>
      <c r="E818" s="11" t="s">
        <v>7386</v>
      </c>
      <c r="F818" s="21" t="s">
        <v>6296</v>
      </c>
      <c r="G818" s="21" t="s">
        <v>6295</v>
      </c>
      <c r="H818" s="21" t="s">
        <v>6300</v>
      </c>
      <c r="I818" s="11" t="s">
        <v>1287</v>
      </c>
      <c r="J818" s="11" t="s">
        <v>6302</v>
      </c>
      <c r="K818" s="11" t="s">
        <v>6301</v>
      </c>
      <c r="L818" s="11" t="s">
        <v>6298</v>
      </c>
      <c r="M818" s="13" t="s">
        <v>47</v>
      </c>
      <c r="N818" s="22" t="s">
        <v>739</v>
      </c>
      <c r="O818" s="22" t="s">
        <v>6297</v>
      </c>
      <c r="P818" s="40" t="s">
        <v>6299</v>
      </c>
      <c r="Q818" s="22"/>
      <c r="R818" s="23">
        <v>93401</v>
      </c>
      <c r="S818" s="23" t="s">
        <v>5909</v>
      </c>
      <c r="T818" s="24">
        <v>44134</v>
      </c>
      <c r="U818" s="22">
        <v>7719</v>
      </c>
      <c r="V818" s="12"/>
      <c r="W818" s="13"/>
      <c r="X818" s="12"/>
      <c r="Y818" s="12"/>
      <c r="Z818" s="12"/>
      <c r="AA818" s="11"/>
      <c r="AB818" s="8"/>
      <c r="AC818" s="8"/>
      <c r="AD818" s="8"/>
      <c r="AE818" s="8"/>
      <c r="AF818" s="8"/>
      <c r="AG818" s="8"/>
    </row>
    <row r="819" spans="1:33" ht="12.75" hidden="1" customHeight="1" x14ac:dyDescent="0.2">
      <c r="A819" s="22">
        <v>7457</v>
      </c>
      <c r="B819" s="32" t="s">
        <v>8829</v>
      </c>
      <c r="C819" s="44">
        <v>658798200</v>
      </c>
      <c r="D819" s="11" t="s">
        <v>72</v>
      </c>
      <c r="E819" s="11" t="s">
        <v>4916</v>
      </c>
      <c r="F819" s="21" t="s">
        <v>6291</v>
      </c>
      <c r="G819" s="21" t="s">
        <v>4917</v>
      </c>
      <c r="H819" s="21" t="s">
        <v>4918</v>
      </c>
      <c r="I819" s="11" t="s">
        <v>4920</v>
      </c>
      <c r="J819" s="11" t="s">
        <v>4921</v>
      </c>
      <c r="K819" s="11" t="s">
        <v>6373</v>
      </c>
      <c r="L819" s="11" t="s">
        <v>6292</v>
      </c>
      <c r="M819" s="13" t="s">
        <v>47</v>
      </c>
      <c r="N819" s="22" t="s">
        <v>4922</v>
      </c>
      <c r="O819" s="22" t="s">
        <v>6293</v>
      </c>
      <c r="P819" s="23" t="s">
        <v>4919</v>
      </c>
      <c r="Q819" s="22"/>
      <c r="R819" s="23" t="s">
        <v>127</v>
      </c>
      <c r="S819" s="23" t="s">
        <v>6303</v>
      </c>
      <c r="T819" s="24">
        <v>40849</v>
      </c>
      <c r="U819" s="22">
        <v>7457</v>
      </c>
      <c r="V819" s="12"/>
      <c r="W819" s="13"/>
      <c r="X819" s="12"/>
      <c r="Y819" s="12"/>
      <c r="Z819" s="12"/>
      <c r="AA819" s="11"/>
      <c r="AB819" s="8"/>
      <c r="AC819" s="8"/>
      <c r="AD819" s="8"/>
      <c r="AE819" s="8"/>
      <c r="AF819" s="8"/>
      <c r="AG819" s="8"/>
    </row>
    <row r="820" spans="1:33" ht="12.75" hidden="1" customHeight="1" x14ac:dyDescent="0.2">
      <c r="A820" s="22">
        <v>7444</v>
      </c>
      <c r="B820" s="32" t="s">
        <v>8830</v>
      </c>
      <c r="C820" s="44">
        <v>650369572</v>
      </c>
      <c r="D820" s="11" t="s">
        <v>49</v>
      </c>
      <c r="E820" s="11" t="s">
        <v>4923</v>
      </c>
      <c r="F820" s="21" t="s">
        <v>4924</v>
      </c>
      <c r="G820" s="21" t="s">
        <v>4276</v>
      </c>
      <c r="H820" s="21" t="s">
        <v>4926</v>
      </c>
      <c r="I820" s="11" t="s">
        <v>4925</v>
      </c>
      <c r="J820" s="11" t="s">
        <v>4927</v>
      </c>
      <c r="K820" s="11" t="s">
        <v>4928</v>
      </c>
      <c r="L820" s="11" t="s">
        <v>4930</v>
      </c>
      <c r="M820" s="13" t="s">
        <v>47</v>
      </c>
      <c r="N820" s="22" t="s">
        <v>3398</v>
      </c>
      <c r="O820" s="22" t="s">
        <v>4931</v>
      </c>
      <c r="P820" s="23" t="s">
        <v>4929</v>
      </c>
      <c r="Q820" s="22"/>
      <c r="R820" s="23" t="s">
        <v>559</v>
      </c>
      <c r="S820" s="23" t="s">
        <v>6478</v>
      </c>
      <c r="T820" s="24">
        <v>40728</v>
      </c>
      <c r="U820" s="22">
        <v>7444</v>
      </c>
      <c r="V820" s="12"/>
      <c r="W820" s="13"/>
      <c r="X820" s="12"/>
      <c r="Y820" s="12"/>
      <c r="Z820" s="12"/>
      <c r="AA820" s="11"/>
      <c r="AB820" s="8"/>
      <c r="AC820" s="8"/>
      <c r="AD820" s="8"/>
      <c r="AE820" s="8"/>
      <c r="AF820" s="8"/>
      <c r="AG820" s="8"/>
    </row>
    <row r="821" spans="1:33" ht="12.75" hidden="1" customHeight="1" x14ac:dyDescent="0.2">
      <c r="A821" s="22">
        <v>7602</v>
      </c>
      <c r="B821" s="32" t="s">
        <v>8831</v>
      </c>
      <c r="C821" s="44" t="s">
        <v>8923</v>
      </c>
      <c r="D821" s="11" t="s">
        <v>72</v>
      </c>
      <c r="E821" s="11" t="s">
        <v>4932</v>
      </c>
      <c r="F821" s="21" t="s">
        <v>4933</v>
      </c>
      <c r="G821" s="21" t="s">
        <v>4934</v>
      </c>
      <c r="H821" s="21" t="s">
        <v>4935</v>
      </c>
      <c r="I821" s="11" t="s">
        <v>4113</v>
      </c>
      <c r="J821" s="11" t="s">
        <v>4936</v>
      </c>
      <c r="K821" s="11" t="s">
        <v>4937</v>
      </c>
      <c r="L821" s="11" t="s">
        <v>5380</v>
      </c>
      <c r="M821" s="13" t="s">
        <v>5342</v>
      </c>
      <c r="N821" s="22" t="s">
        <v>2135</v>
      </c>
      <c r="O821" s="22" t="s">
        <v>4939</v>
      </c>
      <c r="P821" s="23" t="s">
        <v>4938</v>
      </c>
      <c r="Q821" s="22"/>
      <c r="R821" s="23" t="s">
        <v>559</v>
      </c>
      <c r="S821" s="23" t="s">
        <v>4676</v>
      </c>
      <c r="T821" s="24">
        <v>42424</v>
      </c>
      <c r="U821" s="22">
        <v>7602</v>
      </c>
      <c r="V821" s="12"/>
      <c r="W821" s="13"/>
      <c r="X821" s="12"/>
      <c r="Y821" s="12"/>
      <c r="Z821" s="12"/>
      <c r="AA821" s="11"/>
      <c r="AB821" s="8"/>
      <c r="AC821" s="8"/>
      <c r="AD821" s="8"/>
      <c r="AE821" s="8"/>
      <c r="AF821" s="8"/>
      <c r="AG821" s="8"/>
    </row>
    <row r="822" spans="1:33" ht="12.75" hidden="1" customHeight="1" x14ac:dyDescent="0.2">
      <c r="A822" s="22">
        <v>7068</v>
      </c>
      <c r="B822" s="32" t="s">
        <v>8832</v>
      </c>
      <c r="C822" s="44">
        <v>759932501</v>
      </c>
      <c r="D822" s="11" t="s">
        <v>72</v>
      </c>
      <c r="E822" s="11" t="s">
        <v>4940</v>
      </c>
      <c r="F822" s="21" t="s">
        <v>4941</v>
      </c>
      <c r="G822" s="21" t="s">
        <v>4118</v>
      </c>
      <c r="H822" s="21" t="s">
        <v>4942</v>
      </c>
      <c r="I822" s="11" t="s">
        <v>3637</v>
      </c>
      <c r="J822" s="11" t="s">
        <v>4943</v>
      </c>
      <c r="K822" s="11" t="s">
        <v>4944</v>
      </c>
      <c r="L822" s="11" t="s">
        <v>4945</v>
      </c>
      <c r="M822" s="13" t="s">
        <v>309</v>
      </c>
      <c r="N822" s="22" t="s">
        <v>2374</v>
      </c>
      <c r="O822" s="22"/>
      <c r="P822" s="23"/>
      <c r="Q822" s="22"/>
      <c r="R822" s="23" t="s">
        <v>368</v>
      </c>
      <c r="S822" s="23" t="s">
        <v>4946</v>
      </c>
      <c r="T822" s="24">
        <v>37970</v>
      </c>
      <c r="U822" s="22">
        <v>7068</v>
      </c>
      <c r="V822" s="12"/>
      <c r="W822" s="13"/>
      <c r="X822" s="12"/>
      <c r="Y822" s="12"/>
      <c r="Z822" s="12"/>
      <c r="AA822" s="11"/>
      <c r="AB822" s="8"/>
      <c r="AC822" s="8"/>
      <c r="AD822" s="8"/>
      <c r="AE822" s="8"/>
      <c r="AF822" s="8"/>
      <c r="AG822" s="8"/>
    </row>
    <row r="823" spans="1:33" ht="12.75" hidden="1" customHeight="1" x14ac:dyDescent="0.2">
      <c r="A823" s="22">
        <v>7163</v>
      </c>
      <c r="B823" s="32" t="s">
        <v>8833</v>
      </c>
      <c r="C823" s="44">
        <v>744943000</v>
      </c>
      <c r="D823" s="11" t="s">
        <v>72</v>
      </c>
      <c r="E823" s="11" t="s">
        <v>4947</v>
      </c>
      <c r="F823" s="21" t="s">
        <v>8834</v>
      </c>
      <c r="G823" s="21" t="s">
        <v>4118</v>
      </c>
      <c r="H823" s="21" t="s">
        <v>8835</v>
      </c>
      <c r="I823" s="11" t="s">
        <v>5568</v>
      </c>
      <c r="J823" s="11" t="s">
        <v>5567</v>
      </c>
      <c r="K823" s="11" t="s">
        <v>4948</v>
      </c>
      <c r="L823" s="11" t="s">
        <v>5914</v>
      </c>
      <c r="M823" s="13" t="s">
        <v>47</v>
      </c>
      <c r="N823" s="22" t="s">
        <v>630</v>
      </c>
      <c r="O823" s="22"/>
      <c r="P823" s="23" t="s">
        <v>4949</v>
      </c>
      <c r="Q823" s="22"/>
      <c r="R823" s="23" t="s">
        <v>368</v>
      </c>
      <c r="S823" s="23" t="s">
        <v>8836</v>
      </c>
      <c r="T823" s="24">
        <v>37970</v>
      </c>
      <c r="U823" s="22">
        <v>7163</v>
      </c>
      <c r="V823" s="36"/>
      <c r="W823" s="37"/>
      <c r="X823" s="36"/>
      <c r="Y823" s="36"/>
      <c r="Z823" s="36"/>
      <c r="AA823" s="27"/>
      <c r="AB823" s="8"/>
      <c r="AC823" s="8"/>
      <c r="AD823" s="8"/>
      <c r="AE823" s="8"/>
      <c r="AF823" s="8"/>
      <c r="AG823" s="8"/>
    </row>
    <row r="824" spans="1:33" ht="12.75" hidden="1" customHeight="1" x14ac:dyDescent="0.2">
      <c r="A824" s="22">
        <v>6951</v>
      </c>
      <c r="B824" s="32" t="s">
        <v>8837</v>
      </c>
      <c r="C824" s="44">
        <v>733945001</v>
      </c>
      <c r="D824" s="11" t="s">
        <v>72</v>
      </c>
      <c r="E824" s="11" t="s">
        <v>4950</v>
      </c>
      <c r="F824" s="21" t="s">
        <v>4951</v>
      </c>
      <c r="G824" s="21" t="s">
        <v>4118</v>
      </c>
      <c r="H824" s="21" t="s">
        <v>4952</v>
      </c>
      <c r="I824" s="11" t="s">
        <v>4953</v>
      </c>
      <c r="J824" s="11" t="s">
        <v>4954</v>
      </c>
      <c r="K824" s="11" t="s">
        <v>4955</v>
      </c>
      <c r="L824" s="11" t="s">
        <v>4956</v>
      </c>
      <c r="M824" s="13" t="s">
        <v>544</v>
      </c>
      <c r="N824" s="22" t="s">
        <v>4957</v>
      </c>
      <c r="O824" s="22"/>
      <c r="P824" s="23"/>
      <c r="Q824" s="22"/>
      <c r="R824" s="23">
        <v>93401</v>
      </c>
      <c r="S824" s="23" t="s">
        <v>4958</v>
      </c>
      <c r="T824" s="24">
        <v>37971</v>
      </c>
      <c r="U824" s="22">
        <v>6951</v>
      </c>
      <c r="V824" s="12"/>
      <c r="W824" s="13"/>
      <c r="X824" s="12"/>
      <c r="Y824" s="12"/>
      <c r="Z824" s="12"/>
      <c r="AA824" s="11"/>
      <c r="AB824" s="8"/>
      <c r="AC824" s="8"/>
      <c r="AD824" s="8"/>
      <c r="AE824" s="8"/>
      <c r="AF824" s="8"/>
      <c r="AG824" s="8"/>
    </row>
    <row r="825" spans="1:33" ht="12.75" hidden="1" customHeight="1" x14ac:dyDescent="0.2">
      <c r="A825" s="22">
        <v>7381</v>
      </c>
      <c r="B825" s="32" t="s">
        <v>8838</v>
      </c>
      <c r="C825" s="44">
        <v>658279203</v>
      </c>
      <c r="D825" s="11" t="s">
        <v>4629</v>
      </c>
      <c r="E825" s="11" t="s">
        <v>4959</v>
      </c>
      <c r="F825" s="160" t="s">
        <v>8839</v>
      </c>
      <c r="G825" s="21" t="s">
        <v>4640</v>
      </c>
      <c r="H825" s="21" t="s">
        <v>8840</v>
      </c>
      <c r="I825" s="11" t="s">
        <v>4960</v>
      </c>
      <c r="J825" s="11" t="s">
        <v>6074</v>
      </c>
      <c r="K825" s="11" t="s">
        <v>7432</v>
      </c>
      <c r="L825" s="11" t="s">
        <v>5885</v>
      </c>
      <c r="M825" s="13" t="s">
        <v>47</v>
      </c>
      <c r="N825" s="22" t="s">
        <v>1047</v>
      </c>
      <c r="O825" s="22">
        <v>228217836</v>
      </c>
      <c r="P825" s="40" t="s">
        <v>8841</v>
      </c>
      <c r="Q825" s="22"/>
      <c r="R825" s="23" t="s">
        <v>1053</v>
      </c>
      <c r="S825" s="23" t="s">
        <v>7433</v>
      </c>
      <c r="T825" s="24">
        <v>39392</v>
      </c>
      <c r="U825" s="22">
        <v>7381</v>
      </c>
      <c r="V825" s="12"/>
      <c r="W825" s="13"/>
      <c r="X825" s="12"/>
      <c r="Y825" s="12"/>
      <c r="Z825" s="12"/>
      <c r="AA825" s="11"/>
      <c r="AB825" s="8"/>
      <c r="AC825" s="8"/>
      <c r="AD825" s="8"/>
      <c r="AE825" s="8"/>
      <c r="AF825" s="8"/>
      <c r="AG825" s="8" t="s">
        <v>7387</v>
      </c>
    </row>
    <row r="826" spans="1:33" ht="12.75" hidden="1" customHeight="1" x14ac:dyDescent="0.2">
      <c r="A826" s="22">
        <v>7493</v>
      </c>
      <c r="B826" s="32" t="s">
        <v>8842</v>
      </c>
      <c r="C826" s="44">
        <v>652251900</v>
      </c>
      <c r="D826" s="11" t="s">
        <v>49</v>
      </c>
      <c r="E826" s="11" t="s">
        <v>4961</v>
      </c>
      <c r="F826" s="21" t="s">
        <v>4962</v>
      </c>
      <c r="G826" s="21" t="s">
        <v>4352</v>
      </c>
      <c r="H826" s="21" t="s">
        <v>4963</v>
      </c>
      <c r="I826" s="11" t="s">
        <v>4964</v>
      </c>
      <c r="J826" s="11" t="s">
        <v>127</v>
      </c>
      <c r="K826" s="11" t="s">
        <v>4965</v>
      </c>
      <c r="L826" s="11" t="s">
        <v>4966</v>
      </c>
      <c r="M826" s="13" t="s">
        <v>544</v>
      </c>
      <c r="N826" s="22" t="s">
        <v>400</v>
      </c>
      <c r="O826" s="22"/>
      <c r="P826" s="23"/>
      <c r="Q826" s="22"/>
      <c r="R826" s="23" t="s">
        <v>3563</v>
      </c>
      <c r="S826" s="23" t="s">
        <v>4967</v>
      </c>
      <c r="T826" s="24">
        <v>41600</v>
      </c>
      <c r="U826" s="22">
        <v>7493</v>
      </c>
      <c r="V826" s="12"/>
      <c r="W826" s="13"/>
      <c r="X826" s="12"/>
      <c r="Y826" s="12"/>
      <c r="Z826" s="12"/>
      <c r="AA826" s="11"/>
      <c r="AB826" s="8"/>
      <c r="AC826" s="8"/>
      <c r="AD826" s="8"/>
      <c r="AE826" s="8"/>
      <c r="AF826" s="8"/>
      <c r="AG826" s="8"/>
    </row>
    <row r="827" spans="1:33" ht="12.75" hidden="1" customHeight="1" x14ac:dyDescent="0.2">
      <c r="A827" s="22">
        <v>7673</v>
      </c>
      <c r="B827" s="32" t="s">
        <v>5304</v>
      </c>
      <c r="C827" s="44" t="s">
        <v>6479</v>
      </c>
      <c r="D827" s="11" t="s">
        <v>545</v>
      </c>
      <c r="E827" s="11" t="s">
        <v>5305</v>
      </c>
      <c r="F827" s="21" t="s">
        <v>5678</v>
      </c>
      <c r="G827" s="21" t="s">
        <v>5306</v>
      </c>
      <c r="H827" s="21" t="s">
        <v>5307</v>
      </c>
      <c r="I827" s="11" t="s">
        <v>1287</v>
      </c>
      <c r="J827" s="33">
        <v>43418</v>
      </c>
      <c r="K827" s="11" t="s">
        <v>5308</v>
      </c>
      <c r="L827" s="11" t="s">
        <v>5310</v>
      </c>
      <c r="M827" s="13" t="s">
        <v>47</v>
      </c>
      <c r="N827" s="22" t="s">
        <v>5312</v>
      </c>
      <c r="O827" s="22" t="s">
        <v>5311</v>
      </c>
      <c r="P827" s="23" t="s">
        <v>5309</v>
      </c>
      <c r="Q827" s="22"/>
      <c r="R827" s="23" t="s">
        <v>1053</v>
      </c>
      <c r="S827" s="23" t="s">
        <v>5313</v>
      </c>
      <c r="T827" s="24">
        <v>43564</v>
      </c>
      <c r="U827" s="22">
        <v>7673</v>
      </c>
      <c r="V827" s="12"/>
      <c r="W827" s="13"/>
      <c r="X827" s="12"/>
      <c r="Y827" s="12"/>
      <c r="Z827" s="12"/>
      <c r="AA827" s="11"/>
      <c r="AB827" s="8"/>
      <c r="AC827" s="8"/>
      <c r="AD827" s="8"/>
      <c r="AE827" s="8"/>
      <c r="AF827" s="8"/>
      <c r="AG827" s="8"/>
    </row>
    <row r="828" spans="1:33" ht="12.75" hidden="1" customHeight="1" x14ac:dyDescent="0.2">
      <c r="A828" s="22">
        <v>7690</v>
      </c>
      <c r="B828" s="32" t="s">
        <v>8843</v>
      </c>
      <c r="C828" s="44">
        <v>651896223</v>
      </c>
      <c r="D828" s="11"/>
      <c r="E828" s="11" t="s">
        <v>7388</v>
      </c>
      <c r="F828" s="21" t="s">
        <v>6055</v>
      </c>
      <c r="G828" s="21" t="s">
        <v>5817</v>
      </c>
      <c r="H828" s="21" t="s">
        <v>6058</v>
      </c>
      <c r="I828" s="11" t="s">
        <v>5628</v>
      </c>
      <c r="J828" s="33" t="s">
        <v>6059</v>
      </c>
      <c r="K828" s="11" t="s">
        <v>5840</v>
      </c>
      <c r="L828" s="11" t="s">
        <v>5818</v>
      </c>
      <c r="M828" s="13" t="s">
        <v>47</v>
      </c>
      <c r="N828" s="22" t="s">
        <v>3172</v>
      </c>
      <c r="O828" s="22" t="s">
        <v>6056</v>
      </c>
      <c r="P828" s="23" t="s">
        <v>6057</v>
      </c>
      <c r="Q828" s="22"/>
      <c r="R828" s="23">
        <v>93401</v>
      </c>
      <c r="S828" s="23" t="s">
        <v>6060</v>
      </c>
      <c r="T828" s="24">
        <v>43789</v>
      </c>
      <c r="U828" s="22">
        <v>7690</v>
      </c>
      <c r="V828" s="12"/>
      <c r="W828" s="13"/>
      <c r="X828" s="12"/>
      <c r="Y828" s="12"/>
      <c r="Z828" s="12"/>
      <c r="AA828" s="11"/>
      <c r="AB828" s="8"/>
      <c r="AC828" s="8"/>
      <c r="AD828" s="8"/>
      <c r="AE828" s="8"/>
      <c r="AF828" s="8"/>
      <c r="AG828" s="8"/>
    </row>
    <row r="829" spans="1:33" ht="12.75" hidden="1" customHeight="1" x14ac:dyDescent="0.2">
      <c r="A829" s="22">
        <v>7646</v>
      </c>
      <c r="B829" s="32" t="s">
        <v>8844</v>
      </c>
      <c r="C829" s="44">
        <v>651062020</v>
      </c>
      <c r="D829" s="11" t="s">
        <v>843</v>
      </c>
      <c r="E829" s="11" t="s">
        <v>4968</v>
      </c>
      <c r="F829" s="21" t="s">
        <v>8845</v>
      </c>
      <c r="G829" s="21" t="s">
        <v>4969</v>
      </c>
      <c r="H829" s="21" t="s">
        <v>8846</v>
      </c>
      <c r="I829" s="11" t="s">
        <v>4187</v>
      </c>
      <c r="J829" s="11" t="s">
        <v>8847</v>
      </c>
      <c r="K829" s="11" t="s">
        <v>4970</v>
      </c>
      <c r="L829" s="11" t="s">
        <v>4972</v>
      </c>
      <c r="M829" s="13" t="s">
        <v>544</v>
      </c>
      <c r="N829" s="22" t="s">
        <v>4974</v>
      </c>
      <c r="O829" s="22" t="s">
        <v>4973</v>
      </c>
      <c r="P829" s="23" t="s">
        <v>4971</v>
      </c>
      <c r="Q829" s="22"/>
      <c r="R829" s="23" t="s">
        <v>83</v>
      </c>
      <c r="S829" s="23" t="s">
        <v>8848</v>
      </c>
      <c r="T829" s="24">
        <v>43182</v>
      </c>
      <c r="U829" s="22">
        <v>7646</v>
      </c>
      <c r="V829" s="36"/>
      <c r="W829" s="37"/>
      <c r="X829" s="36"/>
      <c r="Y829" s="36"/>
      <c r="Z829" s="36"/>
      <c r="AA829" s="27"/>
      <c r="AB829" s="8"/>
      <c r="AC829" s="8"/>
      <c r="AD829" s="8"/>
      <c r="AE829" s="8"/>
      <c r="AF829" s="8"/>
      <c r="AG829" s="8"/>
    </row>
    <row r="830" spans="1:33" ht="12.75" hidden="1" customHeight="1" x14ac:dyDescent="0.2">
      <c r="A830" s="22">
        <v>7730</v>
      </c>
      <c r="B830" s="13" t="s">
        <v>7389</v>
      </c>
      <c r="C830" s="44">
        <v>651579945</v>
      </c>
      <c r="D830" s="11"/>
      <c r="E830" s="11" t="s">
        <v>7390</v>
      </c>
      <c r="F830" s="21" t="s">
        <v>7391</v>
      </c>
      <c r="G830" s="21" t="s">
        <v>7392</v>
      </c>
      <c r="H830" s="21" t="s">
        <v>7393</v>
      </c>
      <c r="I830" s="11" t="s">
        <v>5628</v>
      </c>
      <c r="J830" s="11" t="s">
        <v>7394</v>
      </c>
      <c r="K830" s="11" t="s">
        <v>7395</v>
      </c>
      <c r="L830" s="11" t="s">
        <v>7396</v>
      </c>
      <c r="M830" s="13" t="s">
        <v>5345</v>
      </c>
      <c r="N830" s="22" t="s">
        <v>879</v>
      </c>
      <c r="O830" s="22" t="s">
        <v>7397</v>
      </c>
      <c r="P830" s="40" t="s">
        <v>7398</v>
      </c>
      <c r="Q830" s="22"/>
      <c r="R830" s="23">
        <v>93401</v>
      </c>
      <c r="S830" s="23" t="s">
        <v>6745</v>
      </c>
      <c r="T830" s="24">
        <v>44298</v>
      </c>
      <c r="U830" s="22">
        <v>7730</v>
      </c>
      <c r="V830" s="12"/>
      <c r="W830" s="13"/>
      <c r="X830" s="12"/>
      <c r="Y830" s="12"/>
      <c r="Z830" s="12"/>
      <c r="AA830" s="11"/>
      <c r="AB830" s="8"/>
      <c r="AC830" s="8"/>
      <c r="AD830" s="8"/>
      <c r="AE830" s="8"/>
      <c r="AF830" s="8"/>
      <c r="AG830" s="8"/>
    </row>
    <row r="831" spans="1:33" ht="12.75" hidden="1" customHeight="1" x14ac:dyDescent="0.2">
      <c r="A831" s="22">
        <v>7687</v>
      </c>
      <c r="B831" s="32" t="s">
        <v>8849</v>
      </c>
      <c r="C831" s="44">
        <v>656700807</v>
      </c>
      <c r="D831" s="11"/>
      <c r="E831" s="11" t="s">
        <v>7399</v>
      </c>
      <c r="F831" s="21" t="s">
        <v>6113</v>
      </c>
      <c r="G831" s="21" t="s">
        <v>5784</v>
      </c>
      <c r="H831" s="21" t="s">
        <v>5785</v>
      </c>
      <c r="I831" s="11" t="s">
        <v>5540</v>
      </c>
      <c r="J831" s="11" t="s">
        <v>5786</v>
      </c>
      <c r="K831" s="11" t="s">
        <v>5787</v>
      </c>
      <c r="L831" s="11" t="s">
        <v>5788</v>
      </c>
      <c r="M831" s="13" t="s">
        <v>47</v>
      </c>
      <c r="N831" s="22" t="s">
        <v>630</v>
      </c>
      <c r="O831" s="22">
        <v>56966462572</v>
      </c>
      <c r="P831" s="40" t="s">
        <v>5789</v>
      </c>
      <c r="Q831" s="22"/>
      <c r="R831" s="23">
        <v>93401</v>
      </c>
      <c r="S831" s="23" t="s">
        <v>6118</v>
      </c>
      <c r="T831" s="24">
        <v>43707</v>
      </c>
      <c r="U831" s="22">
        <v>7687</v>
      </c>
      <c r="V831" s="12"/>
      <c r="W831" s="13"/>
      <c r="X831" s="12"/>
      <c r="Y831" s="12"/>
      <c r="Z831" s="12"/>
      <c r="AA831" s="11"/>
      <c r="AB831" s="8"/>
      <c r="AC831" s="8"/>
      <c r="AD831" s="8"/>
      <c r="AE831" s="8"/>
      <c r="AF831" s="8"/>
      <c r="AG831" s="8"/>
    </row>
    <row r="832" spans="1:33" ht="12.75" hidden="1" customHeight="1" x14ac:dyDescent="0.2">
      <c r="A832" s="22">
        <v>6913</v>
      </c>
      <c r="B832" s="32" t="s">
        <v>8850</v>
      </c>
      <c r="C832" s="44">
        <v>700555003</v>
      </c>
      <c r="D832" s="11" t="s">
        <v>3401</v>
      </c>
      <c r="E832" s="11" t="s">
        <v>140</v>
      </c>
      <c r="F832" s="21" t="s">
        <v>1476</v>
      </c>
      <c r="G832" s="21" t="s">
        <v>4975</v>
      </c>
      <c r="H832" s="21" t="s">
        <v>28</v>
      </c>
      <c r="I832" s="11"/>
      <c r="J832" s="11"/>
      <c r="K832" s="11" t="s">
        <v>4976</v>
      </c>
      <c r="L832" s="11" t="s">
        <v>4977</v>
      </c>
      <c r="M832" s="13" t="s">
        <v>5341</v>
      </c>
      <c r="N832" s="22" t="s">
        <v>166</v>
      </c>
      <c r="O832" s="22" t="s">
        <v>4978</v>
      </c>
      <c r="P832" s="23"/>
      <c r="Q832" s="22"/>
      <c r="R832" s="23" t="s">
        <v>230</v>
      </c>
      <c r="S832" s="23" t="s">
        <v>4583</v>
      </c>
      <c r="T832" s="24">
        <v>37970</v>
      </c>
      <c r="U832" s="22">
        <v>6913</v>
      </c>
      <c r="V832" s="12"/>
      <c r="W832" s="13"/>
      <c r="X832" s="12"/>
      <c r="Y832" s="12"/>
      <c r="Z832" s="12"/>
      <c r="AA832" s="11"/>
      <c r="AB832" s="8"/>
      <c r="AC832" s="8"/>
      <c r="AD832" s="8"/>
      <c r="AE832" s="8"/>
      <c r="AF832" s="8"/>
      <c r="AG832" s="8"/>
    </row>
    <row r="833" spans="1:33" ht="12.75" hidden="1" customHeight="1" x14ac:dyDescent="0.2">
      <c r="A833" s="22">
        <v>5650</v>
      </c>
      <c r="B833" s="32" t="s">
        <v>4979</v>
      </c>
      <c r="C833" s="44">
        <v>708967009</v>
      </c>
      <c r="D833" s="11" t="s">
        <v>4980</v>
      </c>
      <c r="E833" s="11" t="s">
        <v>7400</v>
      </c>
      <c r="F833" s="21" t="s">
        <v>4981</v>
      </c>
      <c r="G833" s="21" t="s">
        <v>4982</v>
      </c>
      <c r="H833" s="21" t="s">
        <v>28</v>
      </c>
      <c r="I833" s="11"/>
      <c r="J833" s="11"/>
      <c r="K833" s="11" t="s">
        <v>8851</v>
      </c>
      <c r="L833" s="11" t="s">
        <v>4983</v>
      </c>
      <c r="M833" s="13" t="s">
        <v>5343</v>
      </c>
      <c r="N833" s="22" t="s">
        <v>2844</v>
      </c>
      <c r="O833" s="22" t="s">
        <v>4984</v>
      </c>
      <c r="P833" s="40" t="s">
        <v>6119</v>
      </c>
      <c r="Q833" s="22"/>
      <c r="R833" s="23" t="s">
        <v>4985</v>
      </c>
      <c r="S833" s="23" t="s">
        <v>6401</v>
      </c>
      <c r="T833" s="24">
        <v>37970</v>
      </c>
      <c r="U833" s="22">
        <v>5650</v>
      </c>
      <c r="V833" s="36"/>
      <c r="W833" s="37"/>
      <c r="X833" s="36"/>
      <c r="Y833" s="36"/>
      <c r="Z833" s="36"/>
      <c r="AA833" s="27"/>
      <c r="AB833" s="8"/>
      <c r="AC833" s="8"/>
      <c r="AD833" s="8"/>
      <c r="AE833" s="8"/>
      <c r="AF833" s="8"/>
      <c r="AG833" s="8"/>
    </row>
    <row r="834" spans="1:33" ht="12.75" hidden="1" customHeight="1" x14ac:dyDescent="0.2">
      <c r="A834" s="22">
        <v>7048</v>
      </c>
      <c r="B834" s="32" t="s">
        <v>4986</v>
      </c>
      <c r="C834" s="44">
        <v>815133005</v>
      </c>
      <c r="D834" s="11" t="s">
        <v>139</v>
      </c>
      <c r="E834" s="11" t="s">
        <v>7401</v>
      </c>
      <c r="F834" s="21" t="s">
        <v>26</v>
      </c>
      <c r="G834" s="21" t="s">
        <v>141</v>
      </c>
      <c r="H834" s="21" t="s">
        <v>28</v>
      </c>
      <c r="I834" s="11"/>
      <c r="J834" s="11"/>
      <c r="K834" s="11" t="s">
        <v>4987</v>
      </c>
      <c r="L834" s="11" t="s">
        <v>4988</v>
      </c>
      <c r="M834" s="13" t="s">
        <v>5345</v>
      </c>
      <c r="N834" s="22" t="s">
        <v>1474</v>
      </c>
      <c r="O834" s="22"/>
      <c r="P834" s="23"/>
      <c r="Q834" s="22"/>
      <c r="R834" s="23" t="s">
        <v>257</v>
      </c>
      <c r="S834" s="23" t="s">
        <v>4989</v>
      </c>
      <c r="T834" s="24">
        <v>37970</v>
      </c>
      <c r="U834" s="22">
        <v>7048</v>
      </c>
      <c r="V834" s="12"/>
      <c r="W834" s="13"/>
      <c r="X834" s="12"/>
      <c r="Y834" s="12"/>
      <c r="Z834" s="12"/>
      <c r="AA834" s="11"/>
      <c r="AB834" s="8"/>
      <c r="AC834" s="8"/>
      <c r="AD834" s="8"/>
      <c r="AE834" s="8"/>
      <c r="AF834" s="8"/>
      <c r="AG834" s="8"/>
    </row>
    <row r="835" spans="1:33" ht="12.75" hidden="1" customHeight="1" x14ac:dyDescent="0.2">
      <c r="A835" s="22">
        <v>6430</v>
      </c>
      <c r="B835" s="32" t="s">
        <v>4990</v>
      </c>
      <c r="C835" s="44">
        <v>703130003</v>
      </c>
      <c r="D835" s="11" t="s">
        <v>127</v>
      </c>
      <c r="E835" s="11" t="s">
        <v>7434</v>
      </c>
      <c r="F835" s="21" t="s">
        <v>4981</v>
      </c>
      <c r="G835" s="21" t="s">
        <v>4982</v>
      </c>
      <c r="H835" s="21" t="s">
        <v>28</v>
      </c>
      <c r="I835" s="11"/>
      <c r="J835" s="11"/>
      <c r="K835" s="11" t="s">
        <v>6821</v>
      </c>
      <c r="L835" s="11" t="s">
        <v>4991</v>
      </c>
      <c r="M835" s="13" t="s">
        <v>544</v>
      </c>
      <c r="N835" s="22" t="s">
        <v>5395</v>
      </c>
      <c r="O835" s="22" t="s">
        <v>4992</v>
      </c>
      <c r="P835" s="40" t="s">
        <v>5979</v>
      </c>
      <c r="Q835" s="22" t="s">
        <v>6822</v>
      </c>
      <c r="R835" s="23" t="s">
        <v>4985</v>
      </c>
      <c r="S835" s="23" t="s">
        <v>8852</v>
      </c>
      <c r="T835" s="24">
        <v>37970</v>
      </c>
      <c r="U835" s="22">
        <v>6430</v>
      </c>
      <c r="V835" s="36"/>
      <c r="W835" s="37"/>
      <c r="X835" s="36"/>
      <c r="Y835" s="36"/>
      <c r="Z835" s="36"/>
      <c r="AA835" s="27"/>
      <c r="AB835" s="8"/>
      <c r="AC835" s="8"/>
      <c r="AD835" s="8"/>
      <c r="AE835" s="8"/>
      <c r="AF835" s="8"/>
      <c r="AG835" s="8"/>
    </row>
    <row r="836" spans="1:33" ht="12.75" hidden="1" customHeight="1" x14ac:dyDescent="0.2">
      <c r="A836" s="22">
        <v>7024</v>
      </c>
      <c r="B836" s="32" t="s">
        <v>8853</v>
      </c>
      <c r="C836" s="44">
        <v>718028000</v>
      </c>
      <c r="D836" s="11" t="s">
        <v>127</v>
      </c>
      <c r="E836" s="11" t="s">
        <v>7402</v>
      </c>
      <c r="F836" s="21" t="s">
        <v>4981</v>
      </c>
      <c r="G836" s="21" t="s">
        <v>4982</v>
      </c>
      <c r="H836" s="21" t="s">
        <v>28</v>
      </c>
      <c r="I836" s="11"/>
      <c r="J836" s="11"/>
      <c r="K836" s="11" t="s">
        <v>4993</v>
      </c>
      <c r="L836" s="61" t="s">
        <v>4995</v>
      </c>
      <c r="M836" s="13" t="s">
        <v>47</v>
      </c>
      <c r="N836" s="22" t="s">
        <v>3035</v>
      </c>
      <c r="O836" s="22"/>
      <c r="P836" s="23" t="s">
        <v>4994</v>
      </c>
      <c r="Q836" s="22"/>
      <c r="R836" s="23" t="s">
        <v>4985</v>
      </c>
      <c r="S836" s="23" t="s">
        <v>4996</v>
      </c>
      <c r="T836" s="24">
        <v>37970</v>
      </c>
      <c r="U836" s="22">
        <v>7024</v>
      </c>
      <c r="V836" s="12"/>
      <c r="W836" s="13"/>
      <c r="X836" s="12"/>
      <c r="Y836" s="12"/>
      <c r="Z836" s="12"/>
      <c r="AA836" s="11"/>
      <c r="AB836" s="8"/>
      <c r="AC836" s="8"/>
      <c r="AD836" s="8"/>
      <c r="AE836" s="8"/>
      <c r="AF836" s="8"/>
      <c r="AG836" s="8"/>
    </row>
    <row r="837" spans="1:33" ht="12.75" hidden="1" customHeight="1" x14ac:dyDescent="0.2">
      <c r="A837" s="22">
        <v>6690</v>
      </c>
      <c r="B837" s="32" t="s">
        <v>4997</v>
      </c>
      <c r="C837" s="44">
        <v>703553001</v>
      </c>
      <c r="D837" s="11" t="s">
        <v>127</v>
      </c>
      <c r="E837" s="11" t="s">
        <v>7403</v>
      </c>
      <c r="F837" s="21" t="s">
        <v>6250</v>
      </c>
      <c r="G837" s="21" t="s">
        <v>4998</v>
      </c>
      <c r="H837" s="11" t="s">
        <v>28</v>
      </c>
      <c r="I837" s="11" t="s">
        <v>6078</v>
      </c>
      <c r="J837" s="11" t="s">
        <v>6078</v>
      </c>
      <c r="K837" s="11" t="s">
        <v>6220</v>
      </c>
      <c r="L837" s="11" t="s">
        <v>5720</v>
      </c>
      <c r="M837" s="13" t="s">
        <v>5346</v>
      </c>
      <c r="N837" s="22" t="s">
        <v>966</v>
      </c>
      <c r="O837" s="22" t="s">
        <v>4999</v>
      </c>
      <c r="P837" s="40" t="s">
        <v>6221</v>
      </c>
      <c r="Q837" s="22" t="s">
        <v>5721</v>
      </c>
      <c r="R837" s="23" t="s">
        <v>4985</v>
      </c>
      <c r="S837" s="23" t="s">
        <v>6251</v>
      </c>
      <c r="T837" s="24">
        <v>37970</v>
      </c>
      <c r="U837" s="22">
        <v>6690</v>
      </c>
      <c r="V837" s="12"/>
      <c r="W837" s="13"/>
      <c r="X837" s="12"/>
      <c r="Y837" s="12"/>
      <c r="Z837" s="12"/>
      <c r="AA837" s="11"/>
      <c r="AB837" s="8"/>
      <c r="AC837" s="8"/>
      <c r="AD837" s="8"/>
      <c r="AE837" s="8"/>
      <c r="AF837" s="8"/>
      <c r="AG837" s="8"/>
    </row>
    <row r="838" spans="1:33" ht="12.75" hidden="1" customHeight="1" x14ac:dyDescent="0.2">
      <c r="A838" s="22">
        <v>6350</v>
      </c>
      <c r="B838" s="32" t="s">
        <v>8854</v>
      </c>
      <c r="C838" s="44">
        <v>817325009</v>
      </c>
      <c r="D838" s="11" t="s">
        <v>139</v>
      </c>
      <c r="E838" s="11" t="s">
        <v>7404</v>
      </c>
      <c r="F838" s="21" t="s">
        <v>26</v>
      </c>
      <c r="G838" s="21" t="s">
        <v>141</v>
      </c>
      <c r="H838" s="21" t="s">
        <v>28</v>
      </c>
      <c r="I838" s="11"/>
      <c r="J838" s="11"/>
      <c r="K838" s="11" t="s">
        <v>5573</v>
      </c>
      <c r="L838" s="11" t="s">
        <v>5571</v>
      </c>
      <c r="M838" s="13" t="s">
        <v>48</v>
      </c>
      <c r="N838" s="22" t="s">
        <v>1469</v>
      </c>
      <c r="O838" s="22" t="s">
        <v>5570</v>
      </c>
      <c r="P838" s="23" t="s">
        <v>5572</v>
      </c>
      <c r="Q838" s="22"/>
      <c r="R838" s="23">
        <v>93910</v>
      </c>
      <c r="S838" s="11" t="s">
        <v>5569</v>
      </c>
      <c r="T838" s="24">
        <v>37970</v>
      </c>
      <c r="U838" s="22">
        <v>6350</v>
      </c>
      <c r="V838" s="12"/>
      <c r="W838" s="13"/>
      <c r="X838" s="12"/>
      <c r="Y838" s="12"/>
      <c r="Z838" s="12"/>
      <c r="AA838" s="11"/>
      <c r="AB838" s="8"/>
      <c r="AC838" s="8"/>
      <c r="AD838" s="8"/>
      <c r="AE838" s="8"/>
      <c r="AF838" s="8"/>
      <c r="AG838" s="8"/>
    </row>
    <row r="839" spans="1:33" ht="12.75" hidden="1" customHeight="1" x14ac:dyDescent="0.2">
      <c r="A839" s="22">
        <v>5850</v>
      </c>
      <c r="B839" s="32" t="s">
        <v>8855</v>
      </c>
      <c r="C839" s="44">
        <v>700270009</v>
      </c>
      <c r="D839" s="11" t="s">
        <v>5000</v>
      </c>
      <c r="E839" s="11" t="s">
        <v>7405</v>
      </c>
      <c r="F839" s="21" t="s">
        <v>6327</v>
      </c>
      <c r="G839" s="21" t="s">
        <v>3566</v>
      </c>
      <c r="H839" s="21" t="s">
        <v>28</v>
      </c>
      <c r="I839" s="11"/>
      <c r="J839" s="11"/>
      <c r="K839" s="11" t="s">
        <v>5702</v>
      </c>
      <c r="L839" s="11" t="s">
        <v>5001</v>
      </c>
      <c r="M839" s="13" t="s">
        <v>47</v>
      </c>
      <c r="N839" s="22" t="s">
        <v>29</v>
      </c>
      <c r="O839" s="22" t="s">
        <v>5002</v>
      </c>
      <c r="P839" s="23"/>
      <c r="Q839" s="22"/>
      <c r="R839" s="23" t="s">
        <v>5003</v>
      </c>
      <c r="S839" s="23" t="s">
        <v>8856</v>
      </c>
      <c r="T839" s="24">
        <v>37970</v>
      </c>
      <c r="U839" s="22">
        <v>5850</v>
      </c>
      <c r="V839" s="12"/>
      <c r="W839" s="13"/>
      <c r="X839" s="12"/>
      <c r="Y839" s="12"/>
      <c r="Z839" s="12"/>
      <c r="AA839" s="11"/>
      <c r="AB839" s="8"/>
      <c r="AC839" s="8"/>
      <c r="AD839" s="8"/>
      <c r="AE839" s="8"/>
      <c r="AF839" s="8"/>
      <c r="AG839" s="8"/>
    </row>
    <row r="840" spans="1:33" ht="12.75" hidden="1" customHeight="1" x14ac:dyDescent="0.2">
      <c r="A840" s="22">
        <v>6904</v>
      </c>
      <c r="B840" s="32" t="s">
        <v>8857</v>
      </c>
      <c r="C840" s="44">
        <v>700414000</v>
      </c>
      <c r="D840" s="11" t="s">
        <v>272</v>
      </c>
      <c r="E840" s="11" t="s">
        <v>140</v>
      </c>
      <c r="F840" s="21" t="s">
        <v>1476</v>
      </c>
      <c r="G840" s="21" t="s">
        <v>5004</v>
      </c>
      <c r="H840" s="21" t="s">
        <v>28</v>
      </c>
      <c r="I840" s="11"/>
      <c r="J840" s="11"/>
      <c r="K840" s="11" t="s">
        <v>5005</v>
      </c>
      <c r="L840" s="11" t="s">
        <v>5006</v>
      </c>
      <c r="M840" s="13" t="s">
        <v>47</v>
      </c>
      <c r="N840" s="22" t="s">
        <v>4610</v>
      </c>
      <c r="O840" s="22" t="s">
        <v>5007</v>
      </c>
      <c r="P840" s="23" t="s">
        <v>5008</v>
      </c>
      <c r="Q840" s="22"/>
      <c r="R840" s="23" t="s">
        <v>230</v>
      </c>
      <c r="S840" s="23" t="s">
        <v>5009</v>
      </c>
      <c r="T840" s="24">
        <v>37970</v>
      </c>
      <c r="U840" s="22">
        <v>6904</v>
      </c>
      <c r="V840" s="12"/>
      <c r="W840" s="13"/>
      <c r="X840" s="12"/>
      <c r="Y840" s="12"/>
      <c r="Z840" s="12"/>
      <c r="AA840" s="11"/>
      <c r="AB840" s="8"/>
      <c r="AC840" s="8"/>
      <c r="AD840" s="8"/>
      <c r="AE840" s="8"/>
      <c r="AF840" s="8"/>
      <c r="AG840" s="8"/>
    </row>
    <row r="841" spans="1:33" ht="12.75" hidden="1" customHeight="1" x14ac:dyDescent="0.2">
      <c r="A841" s="22">
        <v>6974</v>
      </c>
      <c r="B841" s="32" t="s">
        <v>8858</v>
      </c>
      <c r="C841" s="44">
        <v>605060005</v>
      </c>
      <c r="D841" s="11" t="s">
        <v>127</v>
      </c>
      <c r="E841" s="11" t="s">
        <v>7406</v>
      </c>
      <c r="F841" s="21" t="s">
        <v>4981</v>
      </c>
      <c r="G841" s="21" t="s">
        <v>5010</v>
      </c>
      <c r="H841" s="21" t="s">
        <v>28</v>
      </c>
      <c r="I841" s="11"/>
      <c r="J841" s="11"/>
      <c r="K841" s="11" t="s">
        <v>8859</v>
      </c>
      <c r="L841" s="11" t="s">
        <v>5011</v>
      </c>
      <c r="M841" s="13" t="s">
        <v>47</v>
      </c>
      <c r="N841" s="22" t="s">
        <v>630</v>
      </c>
      <c r="O841" s="22" t="s">
        <v>5462</v>
      </c>
      <c r="P841" s="23" t="s">
        <v>5463</v>
      </c>
      <c r="Q841" s="22"/>
      <c r="R841" s="23" t="s">
        <v>5012</v>
      </c>
      <c r="S841" s="23" t="s">
        <v>523</v>
      </c>
      <c r="T841" s="24">
        <v>37970</v>
      </c>
      <c r="U841" s="22">
        <v>6974</v>
      </c>
      <c r="V841" s="36"/>
      <c r="W841" s="37"/>
      <c r="X841" s="36"/>
      <c r="Y841" s="36"/>
      <c r="Z841" s="36"/>
      <c r="AA841" s="27"/>
      <c r="AB841" s="8"/>
      <c r="AC841" s="8"/>
      <c r="AD841" s="8"/>
      <c r="AE841" s="8"/>
      <c r="AF841" s="8"/>
      <c r="AG841" s="8"/>
    </row>
    <row r="842" spans="1:33" ht="12.75" hidden="1" customHeight="1" x14ac:dyDescent="0.2">
      <c r="A842" s="22">
        <v>7107</v>
      </c>
      <c r="B842" s="32" t="s">
        <v>8860</v>
      </c>
      <c r="C842" s="44">
        <v>816989000</v>
      </c>
      <c r="D842" s="11" t="s">
        <v>5013</v>
      </c>
      <c r="E842" s="11" t="s">
        <v>5014</v>
      </c>
      <c r="F842" s="21" t="s">
        <v>5815</v>
      </c>
      <c r="G842" s="21" t="s">
        <v>5015</v>
      </c>
      <c r="H842" s="21" t="s">
        <v>28</v>
      </c>
      <c r="I842" s="11"/>
      <c r="J842" s="11"/>
      <c r="K842" s="11" t="s">
        <v>5016</v>
      </c>
      <c r="L842" s="11" t="s">
        <v>5017</v>
      </c>
      <c r="M842" s="13" t="s">
        <v>47</v>
      </c>
      <c r="N842" s="22" t="s">
        <v>630</v>
      </c>
      <c r="O842" s="22"/>
      <c r="P842" s="23"/>
      <c r="Q842" s="22"/>
      <c r="R842" s="23">
        <v>93105</v>
      </c>
      <c r="S842" s="23" t="s">
        <v>5018</v>
      </c>
      <c r="T842" s="24">
        <v>37970</v>
      </c>
      <c r="U842" s="22">
        <v>7107</v>
      </c>
      <c r="V842" s="12"/>
      <c r="W842" s="13"/>
      <c r="X842" s="12"/>
      <c r="Y842" s="12"/>
      <c r="Z842" s="12"/>
      <c r="AA842" s="11"/>
      <c r="AB842" s="8"/>
      <c r="AC842" s="8"/>
      <c r="AD842" s="8"/>
      <c r="AE842" s="8"/>
      <c r="AF842" s="8"/>
      <c r="AG842" s="8"/>
    </row>
    <row r="843" spans="1:33" ht="12.75" hidden="1" customHeight="1" x14ac:dyDescent="0.2">
      <c r="A843" s="22">
        <v>6877</v>
      </c>
      <c r="B843" s="32" t="s">
        <v>5019</v>
      </c>
      <c r="C843" s="44">
        <v>821589088</v>
      </c>
      <c r="D843" s="11" t="s">
        <v>139</v>
      </c>
      <c r="E843" s="11" t="s">
        <v>5020</v>
      </c>
      <c r="F843" s="21" t="s">
        <v>26</v>
      </c>
      <c r="G843" s="21" t="s">
        <v>141</v>
      </c>
      <c r="H843" s="21" t="s">
        <v>28</v>
      </c>
      <c r="I843" s="11"/>
      <c r="J843" s="11"/>
      <c r="K843" s="11" t="s">
        <v>5021</v>
      </c>
      <c r="L843" s="11" t="s">
        <v>5022</v>
      </c>
      <c r="M843" s="13" t="s">
        <v>48</v>
      </c>
      <c r="N843" s="22" t="s">
        <v>4684</v>
      </c>
      <c r="O843" s="22"/>
      <c r="P843" s="23"/>
      <c r="Q843" s="22"/>
      <c r="R843" s="23" t="s">
        <v>5023</v>
      </c>
      <c r="S843" s="62" t="s">
        <v>5331</v>
      </c>
      <c r="T843" s="24">
        <v>37970</v>
      </c>
      <c r="U843" s="22">
        <v>6877</v>
      </c>
      <c r="V843" s="12"/>
      <c r="W843" s="13"/>
      <c r="X843" s="12"/>
      <c r="Y843" s="12"/>
      <c r="Z843" s="12"/>
      <c r="AA843" s="11"/>
      <c r="AB843" s="8"/>
      <c r="AC843" s="8"/>
      <c r="AD843" s="8"/>
      <c r="AE843" s="8"/>
      <c r="AF843" s="8"/>
      <c r="AG843" s="8"/>
    </row>
    <row r="844" spans="1:33" ht="12.75" hidden="1" customHeight="1" x14ac:dyDescent="0.2">
      <c r="A844" s="22">
        <v>6863</v>
      </c>
      <c r="B844" s="32" t="s">
        <v>5024</v>
      </c>
      <c r="C844" s="44">
        <v>651078105</v>
      </c>
      <c r="D844" s="11" t="s">
        <v>139</v>
      </c>
      <c r="E844" s="11" t="s">
        <v>7407</v>
      </c>
      <c r="F844" s="21" t="s">
        <v>26</v>
      </c>
      <c r="G844" s="21" t="s">
        <v>141</v>
      </c>
      <c r="H844" s="21" t="s">
        <v>28</v>
      </c>
      <c r="I844" s="11"/>
      <c r="J844" s="11"/>
      <c r="K844" s="11" t="s">
        <v>5025</v>
      </c>
      <c r="L844" s="11" t="s">
        <v>5026</v>
      </c>
      <c r="M844" s="13" t="s">
        <v>5345</v>
      </c>
      <c r="N844" s="22" t="s">
        <v>5027</v>
      </c>
      <c r="O844" s="22"/>
      <c r="P844" s="23"/>
      <c r="Q844" s="22"/>
      <c r="R844" s="23">
        <v>93910</v>
      </c>
      <c r="S844" s="23" t="s">
        <v>5028</v>
      </c>
      <c r="T844" s="24">
        <v>37970</v>
      </c>
      <c r="U844" s="22">
        <v>6863</v>
      </c>
      <c r="V844" s="12"/>
      <c r="W844" s="13"/>
      <c r="X844" s="12"/>
      <c r="Y844" s="12"/>
      <c r="Z844" s="12"/>
      <c r="AA844" s="11"/>
      <c r="AB844" s="8"/>
      <c r="AC844" s="8"/>
      <c r="AD844" s="8"/>
      <c r="AE844" s="8"/>
      <c r="AF844" s="8"/>
      <c r="AG844" s="8"/>
    </row>
    <row r="845" spans="1:33" ht="12.75" hidden="1" customHeight="1" x14ac:dyDescent="0.2">
      <c r="A845" s="22">
        <v>3846</v>
      </c>
      <c r="B845" s="32" t="s">
        <v>8861</v>
      </c>
      <c r="C845" s="44">
        <v>800665612</v>
      </c>
      <c r="D845" s="11" t="s">
        <v>3401</v>
      </c>
      <c r="E845" s="11" t="s">
        <v>5029</v>
      </c>
      <c r="F845" s="21" t="s">
        <v>5030</v>
      </c>
      <c r="G845" s="21" t="s">
        <v>5030</v>
      </c>
      <c r="H845" s="21" t="s">
        <v>28</v>
      </c>
      <c r="I845" s="11"/>
      <c r="J845" s="11"/>
      <c r="K845" s="11" t="s">
        <v>6353</v>
      </c>
      <c r="L845" s="11" t="s">
        <v>5031</v>
      </c>
      <c r="M845" s="13" t="s">
        <v>309</v>
      </c>
      <c r="N845" s="22" t="s">
        <v>1509</v>
      </c>
      <c r="O845" s="22" t="s">
        <v>5032</v>
      </c>
      <c r="P845" s="23"/>
      <c r="Q845" s="22"/>
      <c r="R845" s="23" t="s">
        <v>230</v>
      </c>
      <c r="S845" s="23" t="s">
        <v>8862</v>
      </c>
      <c r="T845" s="24">
        <v>37970</v>
      </c>
      <c r="U845" s="22">
        <v>3846</v>
      </c>
      <c r="V845" s="36"/>
      <c r="W845" s="37"/>
      <c r="X845" s="36"/>
      <c r="Y845" s="36"/>
      <c r="Z845" s="36"/>
      <c r="AA845" s="27"/>
      <c r="AB845" s="8"/>
      <c r="AC845" s="8"/>
      <c r="AD845" s="8"/>
      <c r="AE845" s="8"/>
      <c r="AF845" s="8"/>
      <c r="AG845" s="8"/>
    </row>
    <row r="846" spans="1:33" ht="12.75" hidden="1" customHeight="1" x14ac:dyDescent="0.2">
      <c r="A846" s="22">
        <v>6520</v>
      </c>
      <c r="B846" s="32" t="s">
        <v>8863</v>
      </c>
      <c r="C846" s="44">
        <v>702209048</v>
      </c>
      <c r="D846" s="11" t="s">
        <v>139</v>
      </c>
      <c r="E846" s="11" t="s">
        <v>5033</v>
      </c>
      <c r="F846" s="21" t="s">
        <v>26</v>
      </c>
      <c r="G846" s="21" t="s">
        <v>5034</v>
      </c>
      <c r="H846" s="21" t="s">
        <v>28</v>
      </c>
      <c r="I846" s="11"/>
      <c r="J846" s="11"/>
      <c r="K846" s="11" t="s">
        <v>5035</v>
      </c>
      <c r="L846" s="11" t="s">
        <v>5381</v>
      </c>
      <c r="M846" s="13" t="s">
        <v>5342</v>
      </c>
      <c r="N846" s="22" t="s">
        <v>1187</v>
      </c>
      <c r="O846" s="22"/>
      <c r="P846" s="23"/>
      <c r="Q846" s="22"/>
      <c r="R846" s="23" t="s">
        <v>257</v>
      </c>
      <c r="S846" s="23" t="s">
        <v>5036</v>
      </c>
      <c r="T846" s="24">
        <v>37970</v>
      </c>
      <c r="U846" s="22">
        <v>6520</v>
      </c>
      <c r="V846" s="12"/>
      <c r="W846" s="13"/>
      <c r="X846" s="12"/>
      <c r="Y846" s="12"/>
      <c r="Z846" s="12"/>
      <c r="AA846" s="11"/>
      <c r="AB846" s="8"/>
      <c r="AC846" s="8"/>
      <c r="AD846" s="8"/>
      <c r="AE846" s="8"/>
      <c r="AF846" s="8"/>
      <c r="AG846" s="8"/>
    </row>
    <row r="847" spans="1:33" ht="12.75" hidden="1" customHeight="1" x14ac:dyDescent="0.2">
      <c r="A847" s="22">
        <v>6942</v>
      </c>
      <c r="B847" s="32" t="s">
        <v>8864</v>
      </c>
      <c r="C847" s="44">
        <v>732639004</v>
      </c>
      <c r="D847" s="11" t="s">
        <v>139</v>
      </c>
      <c r="E847" s="11" t="s">
        <v>5037</v>
      </c>
      <c r="F847" s="21" t="s">
        <v>1476</v>
      </c>
      <c r="G847" s="21" t="s">
        <v>5034</v>
      </c>
      <c r="H847" s="21" t="s">
        <v>28</v>
      </c>
      <c r="I847" s="11"/>
      <c r="J847" s="11"/>
      <c r="K847" s="11" t="s">
        <v>5038</v>
      </c>
      <c r="L847" s="11" t="s">
        <v>5039</v>
      </c>
      <c r="M847" s="13" t="s">
        <v>48</v>
      </c>
      <c r="N847" s="22" t="s">
        <v>5040</v>
      </c>
      <c r="O847" s="22"/>
      <c r="P847" s="23"/>
      <c r="Q847" s="22"/>
      <c r="R847" s="23" t="s">
        <v>230</v>
      </c>
      <c r="S847" s="23" t="s">
        <v>5041</v>
      </c>
      <c r="T847" s="24">
        <v>37970</v>
      </c>
      <c r="U847" s="22">
        <v>6942</v>
      </c>
      <c r="V847" s="12"/>
      <c r="W847" s="13"/>
      <c r="X847" s="12"/>
      <c r="Y847" s="12"/>
      <c r="Z847" s="12"/>
      <c r="AA847" s="11"/>
      <c r="AB847" s="8"/>
      <c r="AC847" s="8"/>
      <c r="AD847" s="8"/>
      <c r="AE847" s="8"/>
      <c r="AF847" s="8"/>
      <c r="AG847" s="8"/>
    </row>
    <row r="848" spans="1:33" ht="12.75" hidden="1" customHeight="1" x14ac:dyDescent="0.2">
      <c r="A848" s="22">
        <v>7413</v>
      </c>
      <c r="B848" s="32" t="s">
        <v>5042</v>
      </c>
      <c r="C848" s="44">
        <v>733785004</v>
      </c>
      <c r="D848" s="11" t="s">
        <v>139</v>
      </c>
      <c r="E848" s="11" t="s">
        <v>5043</v>
      </c>
      <c r="F848" s="21" t="s">
        <v>26</v>
      </c>
      <c r="G848" s="21" t="s">
        <v>5034</v>
      </c>
      <c r="H848" s="21" t="s">
        <v>28</v>
      </c>
      <c r="I848" s="11"/>
      <c r="J848" s="11"/>
      <c r="K848" s="11" t="s">
        <v>5044</v>
      </c>
      <c r="L848" s="11" t="s">
        <v>5045</v>
      </c>
      <c r="M848" s="13" t="s">
        <v>5340</v>
      </c>
      <c r="N848" s="22" t="s">
        <v>1499</v>
      </c>
      <c r="O848" s="22"/>
      <c r="P848" s="23"/>
      <c r="Q848" s="22"/>
      <c r="R848" s="23">
        <v>93910</v>
      </c>
      <c r="S848" s="23" t="s">
        <v>5046</v>
      </c>
      <c r="T848" s="24">
        <v>40016</v>
      </c>
      <c r="U848" s="22">
        <v>7413</v>
      </c>
      <c r="V848" s="12"/>
      <c r="W848" s="13"/>
      <c r="X848" s="12"/>
      <c r="Y848" s="12"/>
      <c r="Z848" s="12"/>
      <c r="AA848" s="11"/>
      <c r="AB848" s="8"/>
      <c r="AC848" s="8"/>
      <c r="AD848" s="8"/>
      <c r="AE848" s="8"/>
      <c r="AF848" s="8"/>
      <c r="AG848" s="8"/>
    </row>
    <row r="849" spans="1:33" ht="12.75" hidden="1" customHeight="1" x14ac:dyDescent="0.2">
      <c r="A849" s="22">
        <v>6945</v>
      </c>
      <c r="B849" s="32" t="s">
        <v>8865</v>
      </c>
      <c r="C849" s="44">
        <v>653716907</v>
      </c>
      <c r="D849" s="11" t="s">
        <v>5047</v>
      </c>
      <c r="E849" s="11" t="s">
        <v>140</v>
      </c>
      <c r="F849" s="21" t="s">
        <v>1476</v>
      </c>
      <c r="G849" s="21" t="s">
        <v>5004</v>
      </c>
      <c r="H849" s="21" t="s">
        <v>28</v>
      </c>
      <c r="I849" s="11"/>
      <c r="J849" s="11"/>
      <c r="K849" s="11" t="s">
        <v>5048</v>
      </c>
      <c r="L849" s="11" t="s">
        <v>5049</v>
      </c>
      <c r="M849" s="13" t="s">
        <v>544</v>
      </c>
      <c r="N849" s="22" t="s">
        <v>3150</v>
      </c>
      <c r="O849" s="22" t="s">
        <v>6338</v>
      </c>
      <c r="P849" s="40" t="s">
        <v>6339</v>
      </c>
      <c r="Q849" s="22"/>
      <c r="R849" s="23" t="s">
        <v>230</v>
      </c>
      <c r="S849" s="23" t="s">
        <v>6365</v>
      </c>
      <c r="T849" s="24">
        <v>37970</v>
      </c>
      <c r="U849" s="22">
        <v>6945</v>
      </c>
      <c r="V849" s="12"/>
      <c r="W849" s="13"/>
      <c r="X849" s="12"/>
      <c r="Y849" s="12"/>
      <c r="Z849" s="12"/>
      <c r="AA849" s="11"/>
      <c r="AB849" s="8"/>
      <c r="AC849" s="8"/>
      <c r="AD849" s="8"/>
      <c r="AE849" s="8"/>
      <c r="AF849" s="8"/>
      <c r="AG849" s="8"/>
    </row>
    <row r="850" spans="1:33" ht="12.75" hidden="1" customHeight="1" x14ac:dyDescent="0.2">
      <c r="A850" s="22">
        <v>7304</v>
      </c>
      <c r="B850" s="32" t="s">
        <v>8866</v>
      </c>
      <c r="C850" s="44">
        <v>747474001</v>
      </c>
      <c r="D850" s="11" t="s">
        <v>139</v>
      </c>
      <c r="E850" s="11" t="s">
        <v>5050</v>
      </c>
      <c r="F850" s="21" t="s">
        <v>1476</v>
      </c>
      <c r="G850" s="21" t="s">
        <v>5034</v>
      </c>
      <c r="H850" s="21" t="s">
        <v>28</v>
      </c>
      <c r="I850" s="11"/>
      <c r="J850" s="11"/>
      <c r="K850" s="11" t="s">
        <v>5051</v>
      </c>
      <c r="L850" s="11" t="s">
        <v>5052</v>
      </c>
      <c r="M850" s="13" t="s">
        <v>5340</v>
      </c>
      <c r="N850" s="22" t="s">
        <v>5053</v>
      </c>
      <c r="O850" s="22"/>
      <c r="P850" s="23"/>
      <c r="Q850" s="22"/>
      <c r="R850" s="23" t="s">
        <v>230</v>
      </c>
      <c r="S850" s="23" t="s">
        <v>5054</v>
      </c>
      <c r="T850" s="24">
        <v>38768</v>
      </c>
      <c r="U850" s="22">
        <v>7304</v>
      </c>
      <c r="V850" s="12"/>
      <c r="W850" s="13"/>
      <c r="X850" s="12"/>
      <c r="Y850" s="12"/>
      <c r="Z850" s="12"/>
      <c r="AA850" s="11"/>
      <c r="AB850" s="8"/>
      <c r="AC850" s="8"/>
      <c r="AD850" s="8"/>
      <c r="AE850" s="8"/>
      <c r="AF850" s="8"/>
      <c r="AG850" s="8"/>
    </row>
    <row r="851" spans="1:33" ht="12.75" hidden="1" customHeight="1" x14ac:dyDescent="0.2">
      <c r="A851" s="22">
        <v>6946</v>
      </c>
      <c r="B851" s="32" t="s">
        <v>8867</v>
      </c>
      <c r="C851" s="44">
        <v>725861001</v>
      </c>
      <c r="D851" s="11" t="s">
        <v>139</v>
      </c>
      <c r="E851" s="11" t="s">
        <v>140</v>
      </c>
      <c r="F851" s="21" t="s">
        <v>1476</v>
      </c>
      <c r="G851" s="21" t="s">
        <v>5055</v>
      </c>
      <c r="H851" s="21" t="s">
        <v>28</v>
      </c>
      <c r="I851" s="11"/>
      <c r="J851" s="11"/>
      <c r="K851" s="11" t="s">
        <v>5056</v>
      </c>
      <c r="L851" s="11" t="s">
        <v>5058</v>
      </c>
      <c r="M851" s="13" t="s">
        <v>544</v>
      </c>
      <c r="N851" s="22" t="s">
        <v>3150</v>
      </c>
      <c r="O851" s="22"/>
      <c r="P851" s="40" t="s">
        <v>5057</v>
      </c>
      <c r="Q851" s="22"/>
      <c r="R851" s="23">
        <v>93910</v>
      </c>
      <c r="S851" s="23" t="s">
        <v>5059</v>
      </c>
      <c r="T851" s="24">
        <v>37970</v>
      </c>
      <c r="U851" s="22">
        <v>6946</v>
      </c>
      <c r="V851" s="12"/>
      <c r="W851" s="13"/>
      <c r="X851" s="12"/>
      <c r="Y851" s="12"/>
      <c r="Z851" s="12"/>
      <c r="AA851" s="11"/>
      <c r="AB851" s="8"/>
      <c r="AC851" s="8"/>
      <c r="AD851" s="8"/>
      <c r="AE851" s="8"/>
      <c r="AF851" s="8"/>
      <c r="AG851" s="8"/>
    </row>
    <row r="852" spans="1:33" ht="12.75" hidden="1" customHeight="1" x14ac:dyDescent="0.2">
      <c r="A852" s="22">
        <v>6790</v>
      </c>
      <c r="B852" s="32" t="s">
        <v>8868</v>
      </c>
      <c r="C852" s="44" t="s">
        <v>6480</v>
      </c>
      <c r="D852" s="11" t="s">
        <v>139</v>
      </c>
      <c r="E852" s="11" t="s">
        <v>5060</v>
      </c>
      <c r="F852" s="21" t="s">
        <v>26</v>
      </c>
      <c r="G852" s="21" t="s">
        <v>5034</v>
      </c>
      <c r="H852" s="21" t="s">
        <v>28</v>
      </c>
      <c r="I852" s="11"/>
      <c r="J852" s="11"/>
      <c r="K852" s="11" t="s">
        <v>5061</v>
      </c>
      <c r="L852" s="11" t="s">
        <v>5062</v>
      </c>
      <c r="M852" s="13" t="s">
        <v>5340</v>
      </c>
      <c r="N852" s="22" t="s">
        <v>5063</v>
      </c>
      <c r="O852" s="22"/>
      <c r="P852" s="23"/>
      <c r="Q852" s="22"/>
      <c r="R852" s="23" t="s">
        <v>257</v>
      </c>
      <c r="S852" s="23" t="s">
        <v>5064</v>
      </c>
      <c r="T852" s="24">
        <v>37667</v>
      </c>
      <c r="U852" s="22">
        <v>6790</v>
      </c>
      <c r="V852" s="12"/>
      <c r="W852" s="13"/>
      <c r="X852" s="12"/>
      <c r="Y852" s="12"/>
      <c r="Z852" s="12"/>
      <c r="AA852" s="11"/>
      <c r="AB852" s="8"/>
      <c r="AC852" s="8"/>
      <c r="AD852" s="8"/>
      <c r="AE852" s="8"/>
      <c r="AF852" s="8"/>
      <c r="AG852" s="8"/>
    </row>
    <row r="853" spans="1:33" ht="12.75" hidden="1" customHeight="1" x14ac:dyDescent="0.2">
      <c r="A853" s="22">
        <v>6941</v>
      </c>
      <c r="B853" s="32" t="s">
        <v>5065</v>
      </c>
      <c r="C853" s="44">
        <v>732361006</v>
      </c>
      <c r="D853" s="11" t="s">
        <v>139</v>
      </c>
      <c r="E853" s="11" t="s">
        <v>5066</v>
      </c>
      <c r="F853" s="21" t="s">
        <v>26</v>
      </c>
      <c r="G853" s="21" t="s">
        <v>5034</v>
      </c>
      <c r="H853" s="21" t="s">
        <v>28</v>
      </c>
      <c r="I853" s="11"/>
      <c r="J853" s="11"/>
      <c r="K853" s="11" t="s">
        <v>5067</v>
      </c>
      <c r="L853" s="11" t="s">
        <v>5068</v>
      </c>
      <c r="M853" s="13" t="s">
        <v>48</v>
      </c>
      <c r="N853" s="22" t="s">
        <v>2804</v>
      </c>
      <c r="O853" s="22"/>
      <c r="P853" s="23"/>
      <c r="Q853" s="22"/>
      <c r="R853" s="23">
        <v>93910</v>
      </c>
      <c r="S853" s="23" t="s">
        <v>5069</v>
      </c>
      <c r="T853" s="24">
        <v>37970</v>
      </c>
      <c r="U853" s="22">
        <v>6941</v>
      </c>
      <c r="V853" s="12"/>
      <c r="W853" s="13"/>
      <c r="X853" s="12"/>
      <c r="Y853" s="12"/>
      <c r="Z853" s="12"/>
      <c r="AA853" s="11"/>
      <c r="AB853" s="8"/>
      <c r="AC853" s="8"/>
      <c r="AD853" s="8"/>
      <c r="AE853" s="8"/>
      <c r="AF853" s="8"/>
      <c r="AG853" s="8"/>
    </row>
    <row r="854" spans="1:33" ht="12.75" hidden="1" customHeight="1" x14ac:dyDescent="0.2">
      <c r="A854" s="22">
        <v>6901</v>
      </c>
      <c r="B854" s="32" t="s">
        <v>5070</v>
      </c>
      <c r="C854" s="44">
        <v>707155000</v>
      </c>
      <c r="D854" s="11" t="s">
        <v>139</v>
      </c>
      <c r="E854" s="11" t="s">
        <v>5071</v>
      </c>
      <c r="F854" s="21" t="s">
        <v>5072</v>
      </c>
      <c r="G854" s="21" t="s">
        <v>5034</v>
      </c>
      <c r="H854" s="21" t="s">
        <v>28</v>
      </c>
      <c r="I854" s="11"/>
      <c r="J854" s="11"/>
      <c r="K854" s="11" t="s">
        <v>5073</v>
      </c>
      <c r="L854" s="11" t="s">
        <v>5074</v>
      </c>
      <c r="M854" s="13" t="s">
        <v>5340</v>
      </c>
      <c r="N854" s="22" t="s">
        <v>1499</v>
      </c>
      <c r="O854" s="22"/>
      <c r="P854" s="23"/>
      <c r="Q854" s="22"/>
      <c r="R854" s="23">
        <v>93910</v>
      </c>
      <c r="S854" s="23" t="s">
        <v>5075</v>
      </c>
      <c r="T854" s="24">
        <v>37970</v>
      </c>
      <c r="U854" s="22">
        <v>6901</v>
      </c>
      <c r="V854" s="12"/>
      <c r="W854" s="13"/>
      <c r="X854" s="12"/>
      <c r="Y854" s="12"/>
      <c r="Z854" s="12"/>
      <c r="AA854" s="11"/>
      <c r="AB854" s="8"/>
      <c r="AC854" s="8"/>
      <c r="AD854" s="8"/>
      <c r="AE854" s="8"/>
      <c r="AF854" s="8"/>
      <c r="AG854" s="8"/>
    </row>
    <row r="855" spans="1:33" ht="12.75" hidden="1" customHeight="1" x14ac:dyDescent="0.2">
      <c r="A855" s="22">
        <v>6800</v>
      </c>
      <c r="B855" s="32" t="s">
        <v>5076</v>
      </c>
      <c r="C855" s="44">
        <v>729274003</v>
      </c>
      <c r="D855" s="11" t="s">
        <v>139</v>
      </c>
      <c r="E855" s="11" t="s">
        <v>5077</v>
      </c>
      <c r="F855" s="21" t="s">
        <v>26</v>
      </c>
      <c r="G855" s="21" t="s">
        <v>5034</v>
      </c>
      <c r="H855" s="21" t="s">
        <v>28</v>
      </c>
      <c r="I855" s="11"/>
      <c r="J855" s="11"/>
      <c r="K855" s="11" t="s">
        <v>5078</v>
      </c>
      <c r="L855" s="11" t="s">
        <v>5079</v>
      </c>
      <c r="M855" s="13" t="s">
        <v>48</v>
      </c>
      <c r="N855" s="22" t="s">
        <v>2513</v>
      </c>
      <c r="O855" s="22" t="s">
        <v>5080</v>
      </c>
      <c r="P855" s="23"/>
      <c r="Q855" s="22"/>
      <c r="R855" s="23" t="s">
        <v>327</v>
      </c>
      <c r="S855" s="23" t="s">
        <v>5330</v>
      </c>
      <c r="T855" s="24">
        <v>37970</v>
      </c>
      <c r="U855" s="22">
        <v>6800</v>
      </c>
      <c r="V855" s="12"/>
      <c r="W855" s="13"/>
      <c r="X855" s="12"/>
      <c r="Y855" s="12"/>
      <c r="Z855" s="12"/>
      <c r="AA855" s="11"/>
      <c r="AB855" s="8"/>
      <c r="AC855" s="8"/>
      <c r="AD855" s="8"/>
      <c r="AE855" s="8"/>
      <c r="AF855" s="8"/>
      <c r="AG855" s="8"/>
    </row>
    <row r="856" spans="1:33" ht="12.75" hidden="1" customHeight="1" x14ac:dyDescent="0.2">
      <c r="A856" s="22">
        <v>6940</v>
      </c>
      <c r="B856" s="32" t="s">
        <v>8869</v>
      </c>
      <c r="C856" s="44">
        <v>731959005</v>
      </c>
      <c r="D856" s="11" t="s">
        <v>139</v>
      </c>
      <c r="E856" s="11" t="s">
        <v>140</v>
      </c>
      <c r="F856" s="21" t="s">
        <v>26</v>
      </c>
      <c r="G856" s="21" t="s">
        <v>5034</v>
      </c>
      <c r="H856" s="21" t="s">
        <v>28</v>
      </c>
      <c r="I856" s="11"/>
      <c r="J856" s="11"/>
      <c r="K856" s="11" t="s">
        <v>5081</v>
      </c>
      <c r="L856" s="11" t="s">
        <v>5082</v>
      </c>
      <c r="M856" s="13" t="s">
        <v>48</v>
      </c>
      <c r="N856" s="22" t="s">
        <v>3242</v>
      </c>
      <c r="O856" s="22" t="s">
        <v>5083</v>
      </c>
      <c r="P856" s="23"/>
      <c r="Q856" s="22"/>
      <c r="R856" s="23" t="s">
        <v>257</v>
      </c>
      <c r="S856" s="23" t="s">
        <v>5329</v>
      </c>
      <c r="T856" s="24">
        <v>37970</v>
      </c>
      <c r="U856" s="22">
        <v>6940</v>
      </c>
      <c r="V856" s="12"/>
      <c r="W856" s="13"/>
      <c r="X856" s="12"/>
      <c r="Y856" s="12"/>
      <c r="Z856" s="12"/>
      <c r="AA856" s="11"/>
      <c r="AB856" s="8"/>
      <c r="AC856" s="8"/>
      <c r="AD856" s="8"/>
      <c r="AE856" s="8"/>
      <c r="AF856" s="8"/>
      <c r="AG856" s="8"/>
    </row>
    <row r="857" spans="1:33" ht="12.75" hidden="1" customHeight="1" x14ac:dyDescent="0.2">
      <c r="A857" s="22">
        <v>6550</v>
      </c>
      <c r="B857" s="32" t="s">
        <v>8870</v>
      </c>
      <c r="C857" s="44">
        <v>800665264</v>
      </c>
      <c r="D857" s="11" t="s">
        <v>139</v>
      </c>
      <c r="E857" s="11" t="s">
        <v>5084</v>
      </c>
      <c r="F857" s="21" t="s">
        <v>26</v>
      </c>
      <c r="G857" s="21" t="s">
        <v>5034</v>
      </c>
      <c r="H857" s="21" t="s">
        <v>28</v>
      </c>
      <c r="I857" s="11"/>
      <c r="J857" s="11"/>
      <c r="K857" s="11" t="s">
        <v>5085</v>
      </c>
      <c r="L857" s="11" t="s">
        <v>5086</v>
      </c>
      <c r="M857" s="13" t="s">
        <v>309</v>
      </c>
      <c r="N857" s="22" t="s">
        <v>2733</v>
      </c>
      <c r="O857" s="22"/>
      <c r="P857" s="23"/>
      <c r="Q857" s="22"/>
      <c r="R857" s="23" t="s">
        <v>5087</v>
      </c>
      <c r="S857" s="23" t="s">
        <v>5088</v>
      </c>
      <c r="T857" s="24">
        <v>37970</v>
      </c>
      <c r="U857" s="22">
        <v>6550</v>
      </c>
      <c r="V857" s="12"/>
      <c r="W857" s="13"/>
      <c r="X857" s="12"/>
      <c r="Y857" s="12"/>
      <c r="Z857" s="12"/>
      <c r="AA857" s="11"/>
      <c r="AB857" s="8"/>
      <c r="AC857" s="8"/>
      <c r="AD857" s="8"/>
      <c r="AE857" s="8"/>
      <c r="AF857" s="8"/>
      <c r="AG857" s="8"/>
    </row>
    <row r="858" spans="1:33" ht="12.75" hidden="1" customHeight="1" x14ac:dyDescent="0.2">
      <c r="A858" s="22">
        <v>7023</v>
      </c>
      <c r="B858" s="32" t="s">
        <v>8871</v>
      </c>
      <c r="C858" s="44">
        <v>700555097</v>
      </c>
      <c r="D858" s="11" t="s">
        <v>139</v>
      </c>
      <c r="E858" s="11" t="s">
        <v>5089</v>
      </c>
      <c r="F858" s="21" t="s">
        <v>26</v>
      </c>
      <c r="G858" s="21" t="s">
        <v>5034</v>
      </c>
      <c r="H858" s="21" t="s">
        <v>28</v>
      </c>
      <c r="I858" s="11"/>
      <c r="J858" s="11"/>
      <c r="K858" s="11" t="s">
        <v>5090</v>
      </c>
      <c r="L858" s="11" t="s">
        <v>5091</v>
      </c>
      <c r="M858" s="13" t="s">
        <v>5341</v>
      </c>
      <c r="N858" s="22" t="s">
        <v>58</v>
      </c>
      <c r="O858" s="22" t="s">
        <v>5092</v>
      </c>
      <c r="P858" s="23"/>
      <c r="Q858" s="22"/>
      <c r="R858" s="23">
        <v>93910</v>
      </c>
      <c r="S858" s="23" t="s">
        <v>5093</v>
      </c>
      <c r="T858" s="24">
        <v>37970</v>
      </c>
      <c r="U858" s="22">
        <v>7023</v>
      </c>
      <c r="V858" s="12"/>
      <c r="W858" s="13"/>
      <c r="X858" s="12"/>
      <c r="Y858" s="12"/>
      <c r="Z858" s="12"/>
      <c r="AA858" s="11"/>
      <c r="AB858" s="8"/>
      <c r="AC858" s="8"/>
      <c r="AD858" s="8"/>
      <c r="AE858" s="8"/>
      <c r="AF858" s="8"/>
      <c r="AG858" s="8"/>
    </row>
    <row r="859" spans="1:33" ht="12.75" hidden="1" customHeight="1" x14ac:dyDescent="0.2">
      <c r="A859" s="22">
        <v>6650</v>
      </c>
      <c r="B859" s="32" t="s">
        <v>5094</v>
      </c>
      <c r="C859" s="44" t="s">
        <v>6481</v>
      </c>
      <c r="D859" s="11" t="s">
        <v>139</v>
      </c>
      <c r="E859" s="11" t="s">
        <v>5095</v>
      </c>
      <c r="F859" s="21" t="s">
        <v>8872</v>
      </c>
      <c r="G859" s="21" t="s">
        <v>5034</v>
      </c>
      <c r="H859" s="21" t="s">
        <v>28</v>
      </c>
      <c r="I859" s="11"/>
      <c r="J859" s="11"/>
      <c r="K859" s="11" t="s">
        <v>5980</v>
      </c>
      <c r="L859" s="11" t="s">
        <v>8873</v>
      </c>
      <c r="M859" s="13" t="s">
        <v>309</v>
      </c>
      <c r="N859" s="22" t="s">
        <v>5096</v>
      </c>
      <c r="O859" s="22" t="s">
        <v>8874</v>
      </c>
      <c r="P859" s="40" t="s">
        <v>8875</v>
      </c>
      <c r="Q859" s="22"/>
      <c r="R859" s="23" t="s">
        <v>257</v>
      </c>
      <c r="S859" s="23" t="s">
        <v>8876</v>
      </c>
      <c r="T859" s="24">
        <v>37970</v>
      </c>
      <c r="U859" s="22">
        <v>6650</v>
      </c>
      <c r="V859" s="12"/>
      <c r="W859" s="13"/>
      <c r="X859" s="12"/>
      <c r="Y859" s="12"/>
      <c r="Z859" s="12"/>
      <c r="AA859" s="11"/>
      <c r="AB859" s="8"/>
      <c r="AC859" s="8"/>
      <c r="AD859" s="8"/>
      <c r="AE859" s="8"/>
      <c r="AF859" s="8"/>
      <c r="AG859" s="8"/>
    </row>
    <row r="860" spans="1:33" ht="12.75" hidden="1" customHeight="1" x14ac:dyDescent="0.2">
      <c r="A860" s="22">
        <v>6879</v>
      </c>
      <c r="B860" s="32" t="s">
        <v>8877</v>
      </c>
      <c r="C860" s="44" t="s">
        <v>6482</v>
      </c>
      <c r="D860" s="11" t="s">
        <v>139</v>
      </c>
      <c r="E860" s="11" t="s">
        <v>5097</v>
      </c>
      <c r="F860" s="21" t="s">
        <v>5098</v>
      </c>
      <c r="G860" s="21" t="s">
        <v>5034</v>
      </c>
      <c r="H860" s="21" t="s">
        <v>28</v>
      </c>
      <c r="I860" s="11"/>
      <c r="J860" s="11"/>
      <c r="K860" s="11" t="s">
        <v>5099</v>
      </c>
      <c r="L860" s="11" t="s">
        <v>5100</v>
      </c>
      <c r="M860" s="13" t="s">
        <v>544</v>
      </c>
      <c r="N860" s="22" t="s">
        <v>5102</v>
      </c>
      <c r="O860" s="22" t="s">
        <v>5101</v>
      </c>
      <c r="P860" s="23"/>
      <c r="Q860" s="22"/>
      <c r="R860" s="23" t="s">
        <v>257</v>
      </c>
      <c r="S860" s="23" t="s">
        <v>5103</v>
      </c>
      <c r="T860" s="24">
        <v>37970</v>
      </c>
      <c r="U860" s="22">
        <v>6879</v>
      </c>
      <c r="V860" s="12"/>
      <c r="W860" s="13"/>
      <c r="X860" s="12"/>
      <c r="Y860" s="12"/>
      <c r="Z860" s="12"/>
      <c r="AA860" s="11"/>
      <c r="AB860" s="8"/>
      <c r="AC860" s="8"/>
      <c r="AD860" s="8"/>
      <c r="AE860" s="8"/>
      <c r="AF860" s="8"/>
      <c r="AG860" s="8"/>
    </row>
    <row r="861" spans="1:33" ht="12.75" hidden="1" customHeight="1" x14ac:dyDescent="0.2">
      <c r="A861" s="22">
        <v>3848</v>
      </c>
      <c r="B861" s="32" t="s">
        <v>3400</v>
      </c>
      <c r="C861" s="44">
        <v>702085047</v>
      </c>
      <c r="D861" s="11" t="s">
        <v>3401</v>
      </c>
      <c r="E861" s="11" t="s">
        <v>140</v>
      </c>
      <c r="F861" s="21" t="s">
        <v>1476</v>
      </c>
      <c r="G861" s="21" t="s">
        <v>3402</v>
      </c>
      <c r="H861" s="21" t="s">
        <v>28</v>
      </c>
      <c r="I861" s="11"/>
      <c r="J861" s="11"/>
      <c r="K861" s="11" t="s">
        <v>6075</v>
      </c>
      <c r="L861" s="11" t="s">
        <v>5565</v>
      </c>
      <c r="M861" s="13" t="s">
        <v>5340</v>
      </c>
      <c r="N861" s="22" t="s">
        <v>3660</v>
      </c>
      <c r="O861" s="22" t="s">
        <v>5564</v>
      </c>
      <c r="P861" s="40" t="s">
        <v>5566</v>
      </c>
      <c r="Q861" s="22"/>
      <c r="R861" s="23" t="s">
        <v>230</v>
      </c>
      <c r="S861" s="23" t="s">
        <v>6161</v>
      </c>
      <c r="T861" s="24">
        <v>37970</v>
      </c>
      <c r="U861" s="22">
        <v>3848</v>
      </c>
      <c r="V861" s="12"/>
      <c r="W861" s="13"/>
      <c r="X861" s="12"/>
      <c r="Y861" s="12"/>
      <c r="Z861" s="12"/>
      <c r="AA861" s="11"/>
      <c r="AB861" s="8"/>
      <c r="AC861" s="8"/>
      <c r="AD861" s="8"/>
      <c r="AE861" s="8"/>
      <c r="AF861" s="8"/>
      <c r="AG861" s="8"/>
    </row>
    <row r="862" spans="1:33" ht="12.75" hidden="1" customHeight="1" x14ac:dyDescent="0.2">
      <c r="A862" s="22">
        <v>6923</v>
      </c>
      <c r="B862" s="32" t="s">
        <v>5104</v>
      </c>
      <c r="C862" s="44">
        <v>704380208</v>
      </c>
      <c r="D862" s="11" t="s">
        <v>139</v>
      </c>
      <c r="E862" s="11" t="s">
        <v>5105</v>
      </c>
      <c r="F862" s="21" t="s">
        <v>26</v>
      </c>
      <c r="G862" s="21" t="s">
        <v>5034</v>
      </c>
      <c r="H862" s="21" t="s">
        <v>28</v>
      </c>
      <c r="I862" s="11"/>
      <c r="J862" s="11"/>
      <c r="K862" s="11" t="s">
        <v>5106</v>
      </c>
      <c r="L862" s="11" t="s">
        <v>5107</v>
      </c>
      <c r="M862" s="13" t="s">
        <v>309</v>
      </c>
      <c r="N862" s="22" t="s">
        <v>5108</v>
      </c>
      <c r="O862" s="22"/>
      <c r="P862" s="23"/>
      <c r="Q862" s="22"/>
      <c r="R862" s="23" t="s">
        <v>257</v>
      </c>
      <c r="S862" s="23" t="s">
        <v>5109</v>
      </c>
      <c r="T862" s="24">
        <v>37970</v>
      </c>
      <c r="U862" s="22">
        <v>6923</v>
      </c>
      <c r="V862" s="12"/>
      <c r="W862" s="13"/>
      <c r="X862" s="12"/>
      <c r="Y862" s="12"/>
      <c r="Z862" s="12"/>
      <c r="AA862" s="11"/>
      <c r="AB862" s="8"/>
      <c r="AC862" s="8"/>
      <c r="AD862" s="8"/>
      <c r="AE862" s="8"/>
      <c r="AF862" s="8"/>
      <c r="AG862" s="8"/>
    </row>
    <row r="863" spans="1:33" ht="12.75" hidden="1" customHeight="1" x14ac:dyDescent="0.2">
      <c r="A863" s="22">
        <v>7008</v>
      </c>
      <c r="B863" s="32" t="s">
        <v>5110</v>
      </c>
      <c r="C863" s="44">
        <v>702872707</v>
      </c>
      <c r="D863" s="11" t="s">
        <v>139</v>
      </c>
      <c r="E863" s="11" t="s">
        <v>5020</v>
      </c>
      <c r="F863" s="21" t="s">
        <v>26</v>
      </c>
      <c r="G863" s="21" t="s">
        <v>141</v>
      </c>
      <c r="H863" s="21" t="s">
        <v>28</v>
      </c>
      <c r="I863" s="11"/>
      <c r="J863" s="11"/>
      <c r="K863" s="11" t="s">
        <v>5111</v>
      </c>
      <c r="L863" s="11" t="s">
        <v>5112</v>
      </c>
      <c r="M863" s="13" t="s">
        <v>47</v>
      </c>
      <c r="N863" s="22" t="s">
        <v>5114</v>
      </c>
      <c r="O863" s="22" t="s">
        <v>5113</v>
      </c>
      <c r="P863" s="23"/>
      <c r="Q863" s="22"/>
      <c r="R863" s="23" t="s">
        <v>327</v>
      </c>
      <c r="S863" s="23" t="s">
        <v>5115</v>
      </c>
      <c r="T863" s="24">
        <v>37970</v>
      </c>
      <c r="U863" s="22">
        <v>7008</v>
      </c>
      <c r="V863" s="12"/>
      <c r="W863" s="13"/>
      <c r="X863" s="12"/>
      <c r="Y863" s="12"/>
      <c r="Z863" s="12"/>
      <c r="AA863" s="11"/>
      <c r="AB863" s="8"/>
      <c r="AC863" s="8"/>
      <c r="AD863" s="8"/>
      <c r="AE863" s="8"/>
      <c r="AF863" s="8"/>
      <c r="AG863" s="8"/>
    </row>
    <row r="864" spans="1:33" ht="12.75" hidden="1" customHeight="1" x14ac:dyDescent="0.2">
      <c r="A864" s="22">
        <v>6840</v>
      </c>
      <c r="B864" s="32" t="s">
        <v>8878</v>
      </c>
      <c r="C864" s="44">
        <v>815133048</v>
      </c>
      <c r="D864" s="11" t="s">
        <v>139</v>
      </c>
      <c r="E864" s="11" t="s">
        <v>140</v>
      </c>
      <c r="F864" s="21" t="s">
        <v>26</v>
      </c>
      <c r="G864" s="21" t="s">
        <v>5034</v>
      </c>
      <c r="H864" s="21" t="s">
        <v>28</v>
      </c>
      <c r="I864" s="11"/>
      <c r="J864" s="11"/>
      <c r="K864" s="11" t="s">
        <v>5116</v>
      </c>
      <c r="L864" s="11" t="s">
        <v>5117</v>
      </c>
      <c r="M864" s="13" t="s">
        <v>5345</v>
      </c>
      <c r="N864" s="22" t="s">
        <v>3385</v>
      </c>
      <c r="O864" s="22" t="s">
        <v>5118</v>
      </c>
      <c r="P864" s="23"/>
      <c r="Q864" s="22"/>
      <c r="R864" s="23">
        <v>93910</v>
      </c>
      <c r="S864" s="23" t="s">
        <v>5069</v>
      </c>
      <c r="T864" s="24">
        <v>38159</v>
      </c>
      <c r="U864" s="22">
        <v>6840</v>
      </c>
      <c r="V864" s="12"/>
      <c r="W864" s="13"/>
      <c r="X864" s="12"/>
      <c r="Y864" s="12"/>
      <c r="Z864" s="12"/>
      <c r="AA864" s="11"/>
      <c r="AB864" s="8"/>
      <c r="AC864" s="8"/>
      <c r="AD864" s="8"/>
      <c r="AE864" s="8"/>
      <c r="AF864" s="8"/>
      <c r="AG864" s="8"/>
    </row>
    <row r="865" spans="1:33" ht="12.75" hidden="1" customHeight="1" x14ac:dyDescent="0.2">
      <c r="A865" s="22">
        <v>5900</v>
      </c>
      <c r="B865" s="32" t="s">
        <v>8879</v>
      </c>
      <c r="C865" s="44">
        <v>823695004</v>
      </c>
      <c r="D865" s="11" t="s">
        <v>224</v>
      </c>
      <c r="E865" s="11" t="s">
        <v>5119</v>
      </c>
      <c r="F865" s="21" t="s">
        <v>5120</v>
      </c>
      <c r="G865" s="21" t="s">
        <v>226</v>
      </c>
      <c r="H865" s="21" t="s">
        <v>28</v>
      </c>
      <c r="I865" s="11"/>
      <c r="J865" s="11"/>
      <c r="K865" s="11" t="s">
        <v>5121</v>
      </c>
      <c r="L865" s="11" t="s">
        <v>5122</v>
      </c>
      <c r="M865" s="13" t="s">
        <v>544</v>
      </c>
      <c r="N865" s="22" t="s">
        <v>400</v>
      </c>
      <c r="O865" s="22" t="s">
        <v>5123</v>
      </c>
      <c r="P865" s="23"/>
      <c r="Q865" s="22"/>
      <c r="R865" s="23">
        <v>93910</v>
      </c>
      <c r="S865" s="23" t="s">
        <v>8880</v>
      </c>
      <c r="T865" s="24">
        <v>37970</v>
      </c>
      <c r="U865" s="22">
        <v>5900</v>
      </c>
      <c r="V865" s="36"/>
      <c r="W865" s="37"/>
      <c r="X865" s="36"/>
      <c r="Y865" s="36"/>
      <c r="Z865" s="36"/>
      <c r="AA865" s="27"/>
      <c r="AB865" s="8"/>
      <c r="AC865" s="8"/>
      <c r="AD865" s="8"/>
      <c r="AE865" s="8"/>
      <c r="AF865" s="8"/>
      <c r="AG865" s="8"/>
    </row>
    <row r="866" spans="1:33" ht="12.75" hidden="1" customHeight="1" x14ac:dyDescent="0.2">
      <c r="A866" s="22">
        <v>7359</v>
      </c>
      <c r="B866" s="32" t="s">
        <v>5124</v>
      </c>
      <c r="C866" s="44">
        <v>616068008</v>
      </c>
      <c r="D866" s="11" t="s">
        <v>2386</v>
      </c>
      <c r="E866" s="11" t="s">
        <v>5125</v>
      </c>
      <c r="F866" s="21" t="s">
        <v>26</v>
      </c>
      <c r="G866" s="21" t="s">
        <v>5126</v>
      </c>
      <c r="H866" s="21" t="s">
        <v>28</v>
      </c>
      <c r="I866" s="11"/>
      <c r="J866" s="11"/>
      <c r="K866" s="11" t="s">
        <v>5464</v>
      </c>
      <c r="L866" s="11" t="s">
        <v>5127</v>
      </c>
      <c r="M866" s="13" t="s">
        <v>5344</v>
      </c>
      <c r="N866" s="22" t="s">
        <v>5128</v>
      </c>
      <c r="O866" s="13" t="s">
        <v>5465</v>
      </c>
      <c r="P866" s="23"/>
      <c r="Q866" s="22"/>
      <c r="R866" s="23">
        <v>91001</v>
      </c>
      <c r="S866" s="23" t="s">
        <v>523</v>
      </c>
      <c r="T866" s="24">
        <v>39245</v>
      </c>
      <c r="U866" s="22">
        <v>7359</v>
      </c>
      <c r="V866" s="12"/>
      <c r="W866" s="13"/>
      <c r="X866" s="12"/>
      <c r="Y866" s="12"/>
      <c r="Z866" s="12"/>
      <c r="AA866" s="11"/>
      <c r="AB866" s="8"/>
      <c r="AC866" s="8"/>
      <c r="AD866" s="8"/>
      <c r="AE866" s="8"/>
      <c r="AF866" s="8"/>
      <c r="AG866" s="8"/>
    </row>
    <row r="867" spans="1:33" ht="12.75" hidden="1" customHeight="1" x14ac:dyDescent="0.2">
      <c r="A867" s="22">
        <v>7145</v>
      </c>
      <c r="B867" s="32" t="s">
        <v>5129</v>
      </c>
      <c r="C867" s="44" t="s">
        <v>6483</v>
      </c>
      <c r="D867" s="11" t="s">
        <v>2386</v>
      </c>
      <c r="E867" s="11" t="s">
        <v>5125</v>
      </c>
      <c r="F867" s="21" t="s">
        <v>26</v>
      </c>
      <c r="G867" s="21" t="s">
        <v>5126</v>
      </c>
      <c r="H867" s="21" t="s">
        <v>28</v>
      </c>
      <c r="I867" s="11"/>
      <c r="J867" s="11"/>
      <c r="K867" s="11" t="s">
        <v>5775</v>
      </c>
      <c r="L867" s="11" t="s">
        <v>5130</v>
      </c>
      <c r="M867" s="13" t="s">
        <v>5386</v>
      </c>
      <c r="N867" s="22" t="s">
        <v>765</v>
      </c>
      <c r="O867" s="22" t="s">
        <v>5131</v>
      </c>
      <c r="P867" s="23"/>
      <c r="Q867" s="22"/>
      <c r="R867" s="23">
        <v>91001</v>
      </c>
      <c r="S867" s="23" t="s">
        <v>523</v>
      </c>
      <c r="T867" s="24">
        <v>38266</v>
      </c>
      <c r="U867" s="22">
        <v>7145</v>
      </c>
      <c r="V867" s="12"/>
      <c r="W867" s="13"/>
      <c r="X867" s="12"/>
      <c r="Y867" s="12"/>
      <c r="Z867" s="12"/>
      <c r="AA867" s="11"/>
      <c r="AB867" s="8"/>
      <c r="AC867" s="8"/>
      <c r="AD867" s="8"/>
      <c r="AE867" s="8"/>
      <c r="AF867" s="8"/>
      <c r="AG867" s="8"/>
    </row>
    <row r="868" spans="1:33" ht="12.75" hidden="1" customHeight="1" x14ac:dyDescent="0.2">
      <c r="A868" s="22">
        <v>7188</v>
      </c>
      <c r="B868" s="32" t="s">
        <v>5132</v>
      </c>
      <c r="C868" s="44">
        <v>616080008</v>
      </c>
      <c r="D868" s="11" t="s">
        <v>2386</v>
      </c>
      <c r="E868" s="11" t="s">
        <v>5125</v>
      </c>
      <c r="F868" s="21" t="s">
        <v>26</v>
      </c>
      <c r="G868" s="21" t="s">
        <v>5126</v>
      </c>
      <c r="H868" s="21" t="s">
        <v>28</v>
      </c>
      <c r="I868" s="11"/>
      <c r="J868" s="11"/>
      <c r="K868" s="11" t="s">
        <v>5686</v>
      </c>
      <c r="L868" s="11" t="s">
        <v>5684</v>
      </c>
      <c r="M868" s="13" t="s">
        <v>47</v>
      </c>
      <c r="N868" s="22" t="s">
        <v>5396</v>
      </c>
      <c r="O868" s="22">
        <v>225758522</v>
      </c>
      <c r="P868" s="40" t="s">
        <v>5685</v>
      </c>
      <c r="Q868" s="22"/>
      <c r="R868" s="23">
        <v>91001</v>
      </c>
      <c r="S868" s="23" t="s">
        <v>2488</v>
      </c>
      <c r="T868" s="24">
        <v>38595</v>
      </c>
      <c r="U868" s="22">
        <v>7188</v>
      </c>
      <c r="V868" s="12"/>
      <c r="W868" s="13"/>
      <c r="X868" s="12"/>
      <c r="Y868" s="12"/>
      <c r="Z868" s="12"/>
      <c r="AA868" s="11"/>
      <c r="AB868" s="8"/>
      <c r="AC868" s="8"/>
      <c r="AD868" s="8"/>
      <c r="AE868" s="8"/>
      <c r="AF868" s="8"/>
      <c r="AG868" s="8"/>
    </row>
    <row r="869" spans="1:33" ht="12.75" hidden="1" customHeight="1" x14ac:dyDescent="0.2">
      <c r="A869" s="22">
        <v>6100</v>
      </c>
      <c r="B869" s="32" t="s">
        <v>8881</v>
      </c>
      <c r="C869" s="44">
        <v>700124509</v>
      </c>
      <c r="D869" s="11" t="s">
        <v>72</v>
      </c>
      <c r="E869" s="11" t="s">
        <v>5133</v>
      </c>
      <c r="F869" s="21" t="s">
        <v>8882</v>
      </c>
      <c r="G869" s="21" t="s">
        <v>5134</v>
      </c>
      <c r="H869" s="21" t="s">
        <v>6149</v>
      </c>
      <c r="I869" s="11" t="s">
        <v>5135</v>
      </c>
      <c r="J869" s="11" t="s">
        <v>8883</v>
      </c>
      <c r="K869" s="11" t="s">
        <v>5136</v>
      </c>
      <c r="L869" s="11" t="s">
        <v>5137</v>
      </c>
      <c r="M869" s="13" t="s">
        <v>47</v>
      </c>
      <c r="N869" s="22" t="s">
        <v>5139</v>
      </c>
      <c r="O869" s="22" t="s">
        <v>5138</v>
      </c>
      <c r="P869" s="23" t="s">
        <v>8884</v>
      </c>
      <c r="Q869" s="22"/>
      <c r="R869" s="23">
        <v>93401</v>
      </c>
      <c r="S869" s="23" t="s">
        <v>8885</v>
      </c>
      <c r="T869" s="24">
        <v>37970</v>
      </c>
      <c r="U869" s="22">
        <v>6100</v>
      </c>
      <c r="V869" s="12"/>
      <c r="W869" s="13"/>
      <c r="X869" s="12"/>
      <c r="Y869" s="12"/>
      <c r="Z869" s="12"/>
      <c r="AA869" s="11" t="s">
        <v>7408</v>
      </c>
      <c r="AB869" s="8"/>
      <c r="AC869" s="8"/>
      <c r="AD869" s="8"/>
      <c r="AE869" s="8"/>
      <c r="AF869" s="8"/>
      <c r="AG869" s="8" t="s">
        <v>7409</v>
      </c>
    </row>
    <row r="870" spans="1:33" ht="12.75" hidden="1" customHeight="1" x14ac:dyDescent="0.2">
      <c r="A870" s="22">
        <v>6150</v>
      </c>
      <c r="B870" s="32" t="s">
        <v>8886</v>
      </c>
      <c r="C870" s="44">
        <v>702758009</v>
      </c>
      <c r="D870" s="11" t="s">
        <v>72</v>
      </c>
      <c r="E870" s="11" t="s">
        <v>5140</v>
      </c>
      <c r="F870" s="21" t="s">
        <v>8887</v>
      </c>
      <c r="G870" s="21" t="s">
        <v>5141</v>
      </c>
      <c r="H870" s="21" t="s">
        <v>8888</v>
      </c>
      <c r="I870" s="11" t="s">
        <v>8889</v>
      </c>
      <c r="J870" s="11" t="s">
        <v>6387</v>
      </c>
      <c r="K870" s="11" t="s">
        <v>6388</v>
      </c>
      <c r="L870" s="11" t="s">
        <v>5142</v>
      </c>
      <c r="M870" s="13" t="s">
        <v>5346</v>
      </c>
      <c r="N870" s="22" t="s">
        <v>5144</v>
      </c>
      <c r="O870" s="22" t="s">
        <v>5143</v>
      </c>
      <c r="P870" s="63" t="s">
        <v>6396</v>
      </c>
      <c r="Q870" s="22"/>
      <c r="R870" s="23">
        <v>93401</v>
      </c>
      <c r="S870" s="23" t="s">
        <v>6370</v>
      </c>
      <c r="T870" s="24">
        <v>37970</v>
      </c>
      <c r="U870" s="22">
        <v>6150</v>
      </c>
      <c r="V870" s="12"/>
      <c r="W870" s="13"/>
      <c r="X870" s="12"/>
      <c r="Y870" s="12"/>
      <c r="Z870" s="12"/>
      <c r="AA870" s="11"/>
      <c r="AB870" s="8"/>
      <c r="AC870" s="8"/>
      <c r="AD870" s="8"/>
      <c r="AE870" s="8"/>
      <c r="AF870" s="8"/>
      <c r="AG870" s="8" t="s">
        <v>7410</v>
      </c>
    </row>
    <row r="871" spans="1:33" ht="12.75" hidden="1" customHeight="1" x14ac:dyDescent="0.2">
      <c r="A871" s="22">
        <v>6969</v>
      </c>
      <c r="B871" s="32" t="s">
        <v>5145</v>
      </c>
      <c r="C871" s="44">
        <v>722703006</v>
      </c>
      <c r="D871" s="11" t="s">
        <v>72</v>
      </c>
      <c r="E871" s="11" t="s">
        <v>5146</v>
      </c>
      <c r="F871" s="160" t="s">
        <v>8890</v>
      </c>
      <c r="G871" s="21" t="s">
        <v>5147</v>
      </c>
      <c r="H871" s="21" t="s">
        <v>5700</v>
      </c>
      <c r="I871" s="11" t="s">
        <v>4751</v>
      </c>
      <c r="J871" s="11" t="s">
        <v>5701</v>
      </c>
      <c r="K871" s="11" t="s">
        <v>5148</v>
      </c>
      <c r="L871" s="11" t="s">
        <v>5149</v>
      </c>
      <c r="M871" s="13" t="s">
        <v>544</v>
      </c>
      <c r="N871" s="22" t="s">
        <v>1166</v>
      </c>
      <c r="O871" s="22" t="s">
        <v>8891</v>
      </c>
      <c r="P871" s="40" t="s">
        <v>5150</v>
      </c>
      <c r="Q871" s="22"/>
      <c r="R871" s="23" t="s">
        <v>5151</v>
      </c>
      <c r="S871" s="23" t="s">
        <v>8892</v>
      </c>
      <c r="T871" s="24">
        <v>37970</v>
      </c>
      <c r="U871" s="22">
        <v>6969</v>
      </c>
      <c r="V871" s="12"/>
      <c r="W871" s="13"/>
      <c r="X871" s="12"/>
      <c r="Y871" s="12"/>
      <c r="Z871" s="12"/>
      <c r="AA871" s="11"/>
      <c r="AB871" s="8"/>
      <c r="AC871" s="8"/>
      <c r="AD871" s="8"/>
      <c r="AE871" s="8"/>
      <c r="AF871" s="8"/>
      <c r="AG871" s="8"/>
    </row>
    <row r="872" spans="1:33" ht="12.75" hidden="1" customHeight="1" x14ac:dyDescent="0.2">
      <c r="A872" s="22">
        <v>7108</v>
      </c>
      <c r="B872" s="32" t="s">
        <v>8893</v>
      </c>
      <c r="C872" s="44">
        <v>818975007</v>
      </c>
      <c r="D872" s="11" t="s">
        <v>5152</v>
      </c>
      <c r="E872" s="11" t="s">
        <v>5153</v>
      </c>
      <c r="F872" s="21" t="s">
        <v>5154</v>
      </c>
      <c r="G872" s="21" t="s">
        <v>5155</v>
      </c>
      <c r="H872" s="21" t="s">
        <v>5726</v>
      </c>
      <c r="I872" s="11" t="s">
        <v>5156</v>
      </c>
      <c r="J872" s="11" t="s">
        <v>5728</v>
      </c>
      <c r="K872" s="11" t="s">
        <v>5157</v>
      </c>
      <c r="L872" s="11" t="s">
        <v>5158</v>
      </c>
      <c r="M872" s="13" t="s">
        <v>47</v>
      </c>
      <c r="N872" s="22" t="s">
        <v>630</v>
      </c>
      <c r="O872" s="22" t="s">
        <v>5159</v>
      </c>
      <c r="P872" s="23"/>
      <c r="Q872" s="22"/>
      <c r="R872" s="23">
        <v>93401</v>
      </c>
      <c r="S872" s="23" t="s">
        <v>5727</v>
      </c>
      <c r="T872" s="24">
        <v>37970</v>
      </c>
      <c r="U872" s="22">
        <v>7108</v>
      </c>
      <c r="V872" s="12"/>
      <c r="W872" s="13"/>
      <c r="X872" s="12"/>
      <c r="Y872" s="12"/>
      <c r="Z872" s="12"/>
      <c r="AA872" s="11"/>
      <c r="AB872" s="8"/>
      <c r="AC872" s="8"/>
      <c r="AD872" s="8"/>
      <c r="AE872" s="8"/>
      <c r="AF872" s="8"/>
      <c r="AG872" s="8"/>
    </row>
    <row r="873" spans="1:33" ht="12.75" hidden="1" customHeight="1" x14ac:dyDescent="0.2">
      <c r="A873" s="22">
        <v>6250</v>
      </c>
      <c r="B873" s="32" t="s">
        <v>8894</v>
      </c>
      <c r="C873" s="44">
        <v>821303001</v>
      </c>
      <c r="D873" s="11" t="s">
        <v>72</v>
      </c>
      <c r="E873" s="11" t="s">
        <v>5160</v>
      </c>
      <c r="F873" s="21" t="s">
        <v>5161</v>
      </c>
      <c r="G873" s="21" t="s">
        <v>5162</v>
      </c>
      <c r="H873" s="21" t="s">
        <v>5164</v>
      </c>
      <c r="I873" s="11" t="s">
        <v>5165</v>
      </c>
      <c r="J873" s="11" t="s">
        <v>5166</v>
      </c>
      <c r="K873" s="11" t="s">
        <v>5167</v>
      </c>
      <c r="L873" s="11" t="s">
        <v>5168</v>
      </c>
      <c r="M873" s="13" t="s">
        <v>47</v>
      </c>
      <c r="N873" s="22" t="s">
        <v>739</v>
      </c>
      <c r="O873" s="22" t="s">
        <v>5169</v>
      </c>
      <c r="P873" s="23"/>
      <c r="Q873" s="22"/>
      <c r="R873" s="23">
        <v>93401</v>
      </c>
      <c r="S873" s="23" t="s">
        <v>5163</v>
      </c>
      <c r="T873" s="24">
        <v>37970</v>
      </c>
      <c r="U873" s="22">
        <v>6250</v>
      </c>
      <c r="V873" s="12"/>
      <c r="W873" s="13"/>
      <c r="X873" s="12"/>
      <c r="Y873" s="12"/>
      <c r="Z873" s="12"/>
      <c r="AA873" s="11"/>
      <c r="AB873" s="8"/>
      <c r="AC873" s="8"/>
      <c r="AD873" s="8"/>
      <c r="AE873" s="8"/>
      <c r="AF873" s="8"/>
      <c r="AG873" s="8"/>
    </row>
    <row r="874" spans="1:33" ht="12.75" hidden="1" customHeight="1" x14ac:dyDescent="0.2">
      <c r="A874" s="22">
        <v>6300</v>
      </c>
      <c r="B874" s="32" t="s">
        <v>8895</v>
      </c>
      <c r="C874" s="44">
        <v>700183807</v>
      </c>
      <c r="D874" s="11" t="s">
        <v>72</v>
      </c>
      <c r="E874" s="11" t="s">
        <v>5170</v>
      </c>
      <c r="F874" s="21" t="s">
        <v>5171</v>
      </c>
      <c r="G874" s="21" t="s">
        <v>5172</v>
      </c>
      <c r="H874" s="21" t="s">
        <v>5173</v>
      </c>
      <c r="I874" s="11" t="s">
        <v>1682</v>
      </c>
      <c r="J874" s="11" t="s">
        <v>5174</v>
      </c>
      <c r="K874" s="11" t="s">
        <v>5175</v>
      </c>
      <c r="L874" s="11" t="s">
        <v>5176</v>
      </c>
      <c r="M874" s="13" t="s">
        <v>5347</v>
      </c>
      <c r="N874" s="22" t="s">
        <v>961</v>
      </c>
      <c r="O874" s="22" t="s">
        <v>5177</v>
      </c>
      <c r="P874" s="23"/>
      <c r="Q874" s="22"/>
      <c r="R874" s="23">
        <v>93401</v>
      </c>
      <c r="S874" s="23" t="s">
        <v>5178</v>
      </c>
      <c r="T874" s="24">
        <v>37970</v>
      </c>
      <c r="U874" s="22">
        <v>6300</v>
      </c>
      <c r="V874" s="12"/>
      <c r="W874" s="13"/>
      <c r="X874" s="12"/>
      <c r="Y874" s="12"/>
      <c r="Z874" s="12"/>
      <c r="AA874" s="11"/>
      <c r="AB874" s="8"/>
      <c r="AC874" s="8"/>
      <c r="AD874" s="8"/>
      <c r="AE874" s="8"/>
      <c r="AF874" s="8"/>
      <c r="AG874" s="8"/>
    </row>
    <row r="875" spans="1:33" ht="12.75" hidden="1" customHeight="1" x14ac:dyDescent="0.2">
      <c r="A875" s="22">
        <v>7732</v>
      </c>
      <c r="B875" s="32" t="s">
        <v>8896</v>
      </c>
      <c r="C875" s="44">
        <v>620004200</v>
      </c>
      <c r="D875" s="11"/>
      <c r="E875" s="11" t="s">
        <v>8897</v>
      </c>
      <c r="F875" s="21" t="s">
        <v>1476</v>
      </c>
      <c r="G875" s="21" t="s">
        <v>8898</v>
      </c>
      <c r="H875" s="21" t="s">
        <v>28</v>
      </c>
      <c r="I875" s="11" t="s">
        <v>6078</v>
      </c>
      <c r="J875" s="11" t="s">
        <v>6078</v>
      </c>
      <c r="K875" s="11" t="s">
        <v>8899</v>
      </c>
      <c r="L875" s="11" t="s">
        <v>8900</v>
      </c>
      <c r="M875" s="13" t="s">
        <v>47</v>
      </c>
      <c r="N875" s="22" t="s">
        <v>630</v>
      </c>
      <c r="O875" s="22">
        <v>56226751400</v>
      </c>
      <c r="P875" s="23"/>
      <c r="Q875" s="22"/>
      <c r="R875" s="23">
        <v>91001</v>
      </c>
      <c r="S875" s="23" t="s">
        <v>535</v>
      </c>
      <c r="T875" s="24">
        <v>44354</v>
      </c>
      <c r="U875" s="22">
        <v>7732</v>
      </c>
      <c r="V875" s="142"/>
      <c r="W875" s="143"/>
      <c r="X875" s="142"/>
      <c r="Y875" s="142"/>
      <c r="Z875" s="142"/>
      <c r="AA875" s="144"/>
      <c r="AB875" s="8"/>
      <c r="AC875" s="8"/>
      <c r="AD875" s="8"/>
      <c r="AE875" s="8"/>
      <c r="AF875" s="8"/>
      <c r="AG875" s="8"/>
    </row>
    <row r="876" spans="1:33" ht="12.75" hidden="1" customHeight="1" x14ac:dyDescent="0.2">
      <c r="A876" s="22">
        <v>7334</v>
      </c>
      <c r="B876" s="32" t="s">
        <v>5179</v>
      </c>
      <c r="C876" s="44">
        <v>714704001</v>
      </c>
      <c r="D876" s="11" t="s">
        <v>5180</v>
      </c>
      <c r="E876" s="11" t="s">
        <v>5181</v>
      </c>
      <c r="F876" s="21" t="s">
        <v>6120</v>
      </c>
      <c r="G876" s="21" t="s">
        <v>5182</v>
      </c>
      <c r="H876" s="21" t="s">
        <v>6121</v>
      </c>
      <c r="I876" s="11" t="s">
        <v>3897</v>
      </c>
      <c r="J876" s="11" t="s">
        <v>6123</v>
      </c>
      <c r="K876" s="11" t="s">
        <v>6122</v>
      </c>
      <c r="L876" s="11" t="s">
        <v>5183</v>
      </c>
      <c r="M876" s="13" t="s">
        <v>47</v>
      </c>
      <c r="N876" s="22" t="s">
        <v>739</v>
      </c>
      <c r="O876" s="22"/>
      <c r="P876" s="23"/>
      <c r="Q876" s="22"/>
      <c r="R876" s="23">
        <v>93105</v>
      </c>
      <c r="S876" s="23" t="s">
        <v>6135</v>
      </c>
      <c r="T876" s="24">
        <v>38957</v>
      </c>
      <c r="U876" s="22">
        <v>7334</v>
      </c>
      <c r="V876" s="12"/>
      <c r="W876" s="13"/>
      <c r="X876" s="12"/>
      <c r="Y876" s="12"/>
      <c r="Z876" s="12"/>
      <c r="AA876" s="11"/>
      <c r="AB876" s="8"/>
      <c r="AC876" s="8"/>
      <c r="AD876" s="8"/>
      <c r="AE876" s="8"/>
      <c r="AF876" s="8"/>
      <c r="AG876" s="8"/>
    </row>
    <row r="877" spans="1:33" ht="12.75" hidden="1" customHeight="1" thickBot="1" x14ac:dyDescent="0.25">
      <c r="A877" s="22">
        <v>7214</v>
      </c>
      <c r="B877" s="32" t="s">
        <v>5184</v>
      </c>
      <c r="C877" s="44" t="s">
        <v>6484</v>
      </c>
      <c r="D877" s="11" t="s">
        <v>72</v>
      </c>
      <c r="E877" s="11" t="s">
        <v>5185</v>
      </c>
      <c r="F877" s="21" t="s">
        <v>5186</v>
      </c>
      <c r="G877" s="21" t="s">
        <v>5187</v>
      </c>
      <c r="H877" s="21" t="s">
        <v>5188</v>
      </c>
      <c r="I877" s="11" t="s">
        <v>5189</v>
      </c>
      <c r="J877" s="11" t="s">
        <v>5190</v>
      </c>
      <c r="K877" s="11" t="s">
        <v>5191</v>
      </c>
      <c r="L877" s="11" t="s">
        <v>5192</v>
      </c>
      <c r="M877" s="13" t="s">
        <v>47</v>
      </c>
      <c r="N877" s="22" t="s">
        <v>630</v>
      </c>
      <c r="O877" s="22" t="s">
        <v>5193</v>
      </c>
      <c r="P877" s="23"/>
      <c r="Q877" s="22"/>
      <c r="R877" s="23">
        <v>93401</v>
      </c>
      <c r="S877" s="23" t="s">
        <v>5194</v>
      </c>
      <c r="T877" s="24">
        <v>38659</v>
      </c>
      <c r="U877" s="22">
        <v>7214</v>
      </c>
      <c r="V877" s="12"/>
      <c r="W877" s="13"/>
      <c r="X877" s="12"/>
      <c r="Y877" s="12"/>
      <c r="Z877" s="12"/>
      <c r="AA877" s="11"/>
      <c r="AB877" s="8"/>
      <c r="AC877" s="8"/>
      <c r="AD877" s="8"/>
      <c r="AE877" s="8"/>
      <c r="AF877" s="8"/>
      <c r="AG877" s="8"/>
    </row>
    <row r="878" spans="1:33" ht="12.75" hidden="1" customHeight="1" thickBot="1" x14ac:dyDescent="0.25">
      <c r="A878" s="22">
        <v>7210</v>
      </c>
      <c r="B878" s="93" t="s">
        <v>8901</v>
      </c>
      <c r="C878" s="162">
        <v>815184009</v>
      </c>
      <c r="D878" s="11" t="s">
        <v>5382</v>
      </c>
      <c r="E878" s="11" t="s">
        <v>5383</v>
      </c>
      <c r="F878" s="21" t="s">
        <v>8902</v>
      </c>
      <c r="G878" s="21" t="s">
        <v>5385</v>
      </c>
      <c r="H878" s="21" t="s">
        <v>28</v>
      </c>
      <c r="I878" s="11"/>
      <c r="J878" s="11"/>
      <c r="K878" s="11" t="s">
        <v>8903</v>
      </c>
      <c r="L878" s="11" t="s">
        <v>8904</v>
      </c>
      <c r="M878" s="13" t="s">
        <v>780</v>
      </c>
      <c r="N878" s="22" t="s">
        <v>1595</v>
      </c>
      <c r="O878" s="22" t="s">
        <v>5617</v>
      </c>
      <c r="P878" s="23" t="s">
        <v>5618</v>
      </c>
      <c r="Q878" s="22"/>
      <c r="R878" s="23">
        <v>93105</v>
      </c>
      <c r="S878" s="23" t="s">
        <v>8905</v>
      </c>
      <c r="T878" s="24">
        <v>38652</v>
      </c>
      <c r="U878" s="22">
        <v>7210</v>
      </c>
      <c r="V878" s="12"/>
      <c r="W878" s="13"/>
      <c r="X878" s="12"/>
      <c r="Y878" s="12"/>
      <c r="Z878" s="12"/>
      <c r="AA878" s="11"/>
      <c r="AB878" s="8"/>
      <c r="AC878" s="8"/>
      <c r="AD878" s="8"/>
      <c r="AE878" s="8"/>
      <c r="AF878" s="8"/>
      <c r="AG878" s="8"/>
    </row>
    <row r="879" spans="1:33" ht="12.75" hidden="1" customHeight="1" x14ac:dyDescent="0.2">
      <c r="A879" s="22">
        <v>7385</v>
      </c>
      <c r="B879" s="32" t="s">
        <v>8906</v>
      </c>
      <c r="C879" s="44">
        <v>719122000</v>
      </c>
      <c r="D879" s="11" t="s">
        <v>72</v>
      </c>
      <c r="E879" s="11" t="s">
        <v>5202</v>
      </c>
      <c r="F879" s="21" t="s">
        <v>8907</v>
      </c>
      <c r="G879" s="21" t="s">
        <v>5203</v>
      </c>
      <c r="H879" s="21" t="s">
        <v>6072</v>
      </c>
      <c r="I879" s="11"/>
      <c r="J879" s="11" t="s">
        <v>8908</v>
      </c>
      <c r="K879" s="11" t="s">
        <v>6073</v>
      </c>
      <c r="L879" s="11" t="s">
        <v>5204</v>
      </c>
      <c r="M879" s="13" t="s">
        <v>47</v>
      </c>
      <c r="N879" s="22" t="s">
        <v>1014</v>
      </c>
      <c r="O879" s="22" t="s">
        <v>5205</v>
      </c>
      <c r="P879" s="23"/>
      <c r="Q879" s="22"/>
      <c r="R879" s="23">
        <v>93105</v>
      </c>
      <c r="S879" s="23" t="s">
        <v>8909</v>
      </c>
      <c r="T879" s="24">
        <v>39177</v>
      </c>
      <c r="U879" s="22">
        <v>7385</v>
      </c>
      <c r="V879" s="12"/>
      <c r="W879" s="13"/>
      <c r="X879" s="12"/>
      <c r="Y879" s="12"/>
      <c r="Z879" s="12"/>
      <c r="AA879" s="11"/>
      <c r="AB879" s="8"/>
      <c r="AC879" s="8"/>
      <c r="AD879" s="8"/>
      <c r="AE879" s="8"/>
      <c r="AF879" s="8"/>
      <c r="AG879" s="8"/>
    </row>
    <row r="880" spans="1:33" ht="12.75" hidden="1" customHeight="1" x14ac:dyDescent="0.2">
      <c r="A880" s="22">
        <v>7336</v>
      </c>
      <c r="B880" s="32" t="s">
        <v>5206</v>
      </c>
      <c r="C880" s="44">
        <v>709952005</v>
      </c>
      <c r="D880" s="11" t="s">
        <v>5207</v>
      </c>
      <c r="E880" s="11" t="s">
        <v>5208</v>
      </c>
      <c r="F880" s="21" t="s">
        <v>5209</v>
      </c>
      <c r="G880" s="21" t="s">
        <v>5210</v>
      </c>
      <c r="H880" s="21" t="s">
        <v>5211</v>
      </c>
      <c r="I880" s="11" t="s">
        <v>5212</v>
      </c>
      <c r="J880" s="11" t="s">
        <v>5699</v>
      </c>
      <c r="K880" s="11" t="s">
        <v>5213</v>
      </c>
      <c r="L880" s="11" t="s">
        <v>5214</v>
      </c>
      <c r="M880" s="13" t="s">
        <v>47</v>
      </c>
      <c r="N880" s="22" t="s">
        <v>1014</v>
      </c>
      <c r="O880" s="22" t="s">
        <v>5215</v>
      </c>
      <c r="P880" s="23"/>
      <c r="Q880" s="22"/>
      <c r="R880" s="23">
        <v>93105</v>
      </c>
      <c r="S880" s="23" t="s">
        <v>5698</v>
      </c>
      <c r="T880" s="24">
        <v>39006</v>
      </c>
      <c r="U880" s="22">
        <v>7336</v>
      </c>
      <c r="V880" s="12"/>
      <c r="W880" s="13"/>
      <c r="X880" s="12"/>
      <c r="Y880" s="12"/>
      <c r="Z880" s="12"/>
      <c r="AA880" s="11"/>
      <c r="AB880" s="8"/>
      <c r="AC880" s="8"/>
      <c r="AD880" s="8"/>
      <c r="AE880" s="8"/>
      <c r="AF880" s="8"/>
      <c r="AG880" s="8"/>
    </row>
    <row r="881" spans="1:33" ht="12.75" hidden="1" customHeight="1" x14ac:dyDescent="0.2">
      <c r="A881" s="22">
        <v>7319</v>
      </c>
      <c r="B881" s="32" t="s">
        <v>5195</v>
      </c>
      <c r="C881" s="44">
        <v>707918004</v>
      </c>
      <c r="D881" s="11" t="s">
        <v>518</v>
      </c>
      <c r="E881" s="11" t="s">
        <v>5196</v>
      </c>
      <c r="F881" s="21" t="s">
        <v>1476</v>
      </c>
      <c r="G881" s="21" t="s">
        <v>5197</v>
      </c>
      <c r="H881" s="21" t="s">
        <v>28</v>
      </c>
      <c r="I881" s="11"/>
      <c r="J881" s="11"/>
      <c r="K881" s="11" t="s">
        <v>5198</v>
      </c>
      <c r="L881" s="11" t="s">
        <v>5200</v>
      </c>
      <c r="M881" s="13" t="s">
        <v>780</v>
      </c>
      <c r="N881" s="22" t="s">
        <v>1595</v>
      </c>
      <c r="O881" s="22" t="s">
        <v>5201</v>
      </c>
      <c r="P881" s="40" t="s">
        <v>5199</v>
      </c>
      <c r="Q881" s="22"/>
      <c r="R881" s="23">
        <v>93105</v>
      </c>
      <c r="S881" s="23" t="s">
        <v>5814</v>
      </c>
      <c r="T881" s="24">
        <v>38652</v>
      </c>
      <c r="U881" s="22">
        <v>7319</v>
      </c>
      <c r="V881" s="12"/>
      <c r="W881" s="13"/>
      <c r="X881" s="12"/>
      <c r="Y881" s="12"/>
      <c r="Z881" s="12"/>
      <c r="AA881" s="11"/>
      <c r="AB881" s="8"/>
      <c r="AC881" s="8"/>
      <c r="AD881" s="8"/>
      <c r="AE881" s="8"/>
      <c r="AF881" s="8"/>
      <c r="AG881" s="8"/>
    </row>
    <row r="882" spans="1:33" ht="12.75" hidden="1" customHeight="1" x14ac:dyDescent="0.2">
      <c r="A882" s="22">
        <v>6890</v>
      </c>
      <c r="B882" s="32" t="s">
        <v>5216</v>
      </c>
      <c r="C882" s="44">
        <v>609100001</v>
      </c>
      <c r="D882" s="11" t="s">
        <v>5217</v>
      </c>
      <c r="E882" s="11" t="s">
        <v>5218</v>
      </c>
      <c r="F882" s="21" t="s">
        <v>1476</v>
      </c>
      <c r="G882" s="21" t="s">
        <v>5219</v>
      </c>
      <c r="H882" s="21" t="s">
        <v>28</v>
      </c>
      <c r="I882" s="11"/>
      <c r="J882" s="11"/>
      <c r="K882" s="11" t="s">
        <v>5839</v>
      </c>
      <c r="L882" s="11" t="s">
        <v>5220</v>
      </c>
      <c r="M882" s="13" t="s">
        <v>47</v>
      </c>
      <c r="N882" s="13" t="s">
        <v>630</v>
      </c>
      <c r="O882" s="22">
        <v>229781046</v>
      </c>
      <c r="P882" s="40" t="s">
        <v>5709</v>
      </c>
      <c r="Q882" s="22"/>
      <c r="R882" s="23">
        <v>93105</v>
      </c>
      <c r="S882" s="23" t="s">
        <v>8910</v>
      </c>
      <c r="T882" s="24">
        <v>37970</v>
      </c>
      <c r="U882" s="22">
        <v>6890</v>
      </c>
      <c r="V882" s="36"/>
      <c r="W882" s="37"/>
      <c r="X882" s="36"/>
      <c r="Y882" s="36"/>
      <c r="Z882" s="36"/>
      <c r="AA882" s="27"/>
      <c r="AB882" s="8"/>
      <c r="AC882" s="8"/>
      <c r="AD882" s="8"/>
      <c r="AE882" s="8"/>
      <c r="AF882" s="8"/>
      <c r="AG882" s="8"/>
    </row>
    <row r="883" spans="1:33" ht="12.75" hidden="1" customHeight="1" x14ac:dyDescent="0.2">
      <c r="A883" s="22">
        <v>7391</v>
      </c>
      <c r="B883" s="32" t="s">
        <v>8911</v>
      </c>
      <c r="C883" s="44">
        <v>609110066</v>
      </c>
      <c r="D883" s="11" t="s">
        <v>518</v>
      </c>
      <c r="E883" s="11" t="s">
        <v>5221</v>
      </c>
      <c r="F883" s="21" t="s">
        <v>3868</v>
      </c>
      <c r="G883" s="21" t="s">
        <v>5222</v>
      </c>
      <c r="H883" s="21" t="s">
        <v>5223</v>
      </c>
      <c r="I883" s="11" t="s">
        <v>6076</v>
      </c>
      <c r="J883" s="11"/>
      <c r="K883" s="11" t="s">
        <v>6077</v>
      </c>
      <c r="L883" s="11" t="s">
        <v>5224</v>
      </c>
      <c r="M883" s="13" t="s">
        <v>309</v>
      </c>
      <c r="N883" s="22" t="s">
        <v>4110</v>
      </c>
      <c r="O883" s="22" t="s">
        <v>5495</v>
      </c>
      <c r="P883" s="64" t="s">
        <v>5496</v>
      </c>
      <c r="Q883" s="22"/>
      <c r="R883" s="23">
        <v>93105</v>
      </c>
      <c r="S883" s="23" t="s">
        <v>6095</v>
      </c>
      <c r="T883" s="24">
        <v>39582</v>
      </c>
      <c r="U883" s="22">
        <v>7391</v>
      </c>
      <c r="V883" s="12"/>
      <c r="W883" s="13"/>
      <c r="X883" s="12"/>
      <c r="Y883" s="12"/>
      <c r="Z883" s="12"/>
      <c r="AA883" s="11"/>
      <c r="AB883" s="8"/>
      <c r="AC883" s="8"/>
      <c r="AD883" s="8"/>
      <c r="AE883" s="8"/>
      <c r="AF883" s="8"/>
      <c r="AG883" s="8"/>
    </row>
    <row r="884" spans="1:33" ht="12.75" hidden="1" customHeight="1" x14ac:dyDescent="0.2">
      <c r="A884" s="22">
        <v>7318</v>
      </c>
      <c r="B884" s="32" t="s">
        <v>5225</v>
      </c>
      <c r="C884" s="44">
        <v>879129001</v>
      </c>
      <c r="D884" s="11" t="s">
        <v>518</v>
      </c>
      <c r="E884" s="11" t="s">
        <v>5226</v>
      </c>
      <c r="F884" s="21" t="s">
        <v>5227</v>
      </c>
      <c r="G884" s="21" t="s">
        <v>5228</v>
      </c>
      <c r="H884" s="21" t="s">
        <v>28</v>
      </c>
      <c r="I884" s="11"/>
      <c r="J884" s="11"/>
      <c r="K884" s="11" t="s">
        <v>5575</v>
      </c>
      <c r="L884" s="11" t="s">
        <v>5230</v>
      </c>
      <c r="M884" s="13" t="s">
        <v>48</v>
      </c>
      <c r="N884" s="22" t="s">
        <v>1239</v>
      </c>
      <c r="O884" s="22" t="s">
        <v>5231</v>
      </c>
      <c r="P884" s="23" t="s">
        <v>5229</v>
      </c>
      <c r="Q884" s="22"/>
      <c r="R884" s="23">
        <v>93105</v>
      </c>
      <c r="S884" s="23" t="s">
        <v>5574</v>
      </c>
      <c r="T884" s="24">
        <v>38824</v>
      </c>
      <c r="U884" s="22">
        <v>7318</v>
      </c>
      <c r="V884" s="12"/>
      <c r="W884" s="13"/>
      <c r="X884" s="12"/>
      <c r="Y884" s="12"/>
      <c r="Z884" s="12"/>
      <c r="AA884" s="11"/>
      <c r="AB884" s="8"/>
      <c r="AC884" s="8"/>
      <c r="AD884" s="8"/>
      <c r="AE884" s="8"/>
      <c r="AF884" s="8"/>
      <c r="AG884" s="8"/>
    </row>
    <row r="885" spans="1:33" ht="12.75" hidden="1" customHeight="1" x14ac:dyDescent="0.2">
      <c r="A885" s="22">
        <v>7100</v>
      </c>
      <c r="B885" s="32" t="s">
        <v>5790</v>
      </c>
      <c r="C885" s="44">
        <v>609110007</v>
      </c>
      <c r="D885" s="11" t="s">
        <v>5217</v>
      </c>
      <c r="E885" s="11" t="s">
        <v>5232</v>
      </c>
      <c r="F885" s="21" t="s">
        <v>26</v>
      </c>
      <c r="G885" s="21" t="s">
        <v>5233</v>
      </c>
      <c r="H885" s="21" t="s">
        <v>28</v>
      </c>
      <c r="I885" s="11"/>
      <c r="J885" s="11"/>
      <c r="K885" s="11" t="s">
        <v>5234</v>
      </c>
      <c r="L885" s="11" t="s">
        <v>5236</v>
      </c>
      <c r="M885" s="13" t="s">
        <v>47</v>
      </c>
      <c r="N885" s="22" t="s">
        <v>5238</v>
      </c>
      <c r="O885" s="22" t="s">
        <v>5237</v>
      </c>
      <c r="P885" s="40" t="s">
        <v>5235</v>
      </c>
      <c r="Q885" s="22"/>
      <c r="R885" s="23">
        <v>93105</v>
      </c>
      <c r="S885" s="23" t="s">
        <v>5791</v>
      </c>
      <c r="T885" s="24">
        <v>37970</v>
      </c>
      <c r="U885" s="22">
        <v>7100</v>
      </c>
      <c r="V885" s="12"/>
      <c r="W885" s="13"/>
      <c r="X885" s="12"/>
      <c r="Y885" s="12"/>
      <c r="Z885" s="12"/>
      <c r="AA885" s="11"/>
      <c r="AB885" s="8"/>
      <c r="AC885" s="8"/>
      <c r="AD885" s="8"/>
      <c r="AE885" s="8"/>
      <c r="AF885" s="8"/>
      <c r="AG885" s="8"/>
    </row>
    <row r="886" spans="1:33" ht="12.75" hidden="1" customHeight="1" x14ac:dyDescent="0.2">
      <c r="A886" s="22">
        <v>7383</v>
      </c>
      <c r="B886" s="32" t="s">
        <v>8912</v>
      </c>
      <c r="C886" s="44">
        <v>609210001</v>
      </c>
      <c r="D886" s="11" t="s">
        <v>5217</v>
      </c>
      <c r="E886" s="11" t="s">
        <v>5239</v>
      </c>
      <c r="F886" s="21" t="s">
        <v>26</v>
      </c>
      <c r="G886" s="21" t="s">
        <v>5240</v>
      </c>
      <c r="H886" s="21" t="s">
        <v>28</v>
      </c>
      <c r="I886" s="11"/>
      <c r="J886" s="11"/>
      <c r="K886" s="11" t="s">
        <v>5241</v>
      </c>
      <c r="L886" s="11" t="s">
        <v>5243</v>
      </c>
      <c r="M886" s="13" t="s">
        <v>544</v>
      </c>
      <c r="N886" s="22" t="s">
        <v>187</v>
      </c>
      <c r="O886" s="22" t="s">
        <v>5244</v>
      </c>
      <c r="P886" s="23" t="s">
        <v>5242</v>
      </c>
      <c r="Q886" s="22"/>
      <c r="R886" s="23">
        <v>93105</v>
      </c>
      <c r="S886" s="23" t="s">
        <v>5245</v>
      </c>
      <c r="T886" s="24">
        <v>39401</v>
      </c>
      <c r="U886" s="22">
        <v>7383</v>
      </c>
      <c r="V886" s="12"/>
      <c r="W886" s="13"/>
      <c r="X886" s="12"/>
      <c r="Y886" s="12"/>
      <c r="Z886" s="12"/>
      <c r="AA886" s="11"/>
      <c r="AB886" s="8"/>
      <c r="AC886" s="8"/>
      <c r="AD886" s="8"/>
      <c r="AE886" s="8"/>
      <c r="AF886" s="8"/>
      <c r="AG886" s="8"/>
    </row>
    <row r="887" spans="1:33" ht="12.75" hidden="1" customHeight="1" x14ac:dyDescent="0.2">
      <c r="A887" s="22">
        <v>7382</v>
      </c>
      <c r="B887" s="32" t="s">
        <v>5246</v>
      </c>
      <c r="C887" s="44" t="s">
        <v>6485</v>
      </c>
      <c r="D887" s="11" t="s">
        <v>1363</v>
      </c>
      <c r="E887" s="11" t="s">
        <v>5247</v>
      </c>
      <c r="F887" s="21" t="s">
        <v>5793</v>
      </c>
      <c r="G887" s="21" t="s">
        <v>5248</v>
      </c>
      <c r="H887" s="21" t="s">
        <v>5794</v>
      </c>
      <c r="I887" s="11" t="s">
        <v>5249</v>
      </c>
      <c r="J887" s="11"/>
      <c r="K887" s="11" t="s">
        <v>5250</v>
      </c>
      <c r="L887" s="11" t="s">
        <v>5251</v>
      </c>
      <c r="M887" s="13" t="s">
        <v>47</v>
      </c>
      <c r="N887" s="22" t="s">
        <v>1014</v>
      </c>
      <c r="O887" s="22" t="s">
        <v>5252</v>
      </c>
      <c r="P887" s="23"/>
      <c r="Q887" s="22"/>
      <c r="R887" s="23" t="s">
        <v>368</v>
      </c>
      <c r="S887" s="23" t="s">
        <v>5795</v>
      </c>
      <c r="T887" s="24">
        <v>39392</v>
      </c>
      <c r="U887" s="22">
        <v>7382</v>
      </c>
      <c r="V887" s="12"/>
      <c r="W887" s="13"/>
      <c r="X887" s="12"/>
      <c r="Y887" s="12"/>
      <c r="Z887" s="12"/>
      <c r="AA887" s="11"/>
      <c r="AB887" s="8"/>
      <c r="AC887" s="8"/>
      <c r="AD887" s="8"/>
      <c r="AE887" s="8"/>
      <c r="AF887" s="8"/>
      <c r="AG887" s="8"/>
    </row>
    <row r="888" spans="1:33" ht="12.75" hidden="1" customHeight="1" x14ac:dyDescent="0.2">
      <c r="A888" s="22">
        <v>7134</v>
      </c>
      <c r="B888" s="32" t="s">
        <v>8913</v>
      </c>
      <c r="C888" s="44">
        <v>707291001</v>
      </c>
      <c r="D888" s="11" t="s">
        <v>5253</v>
      </c>
      <c r="E888" s="11" t="s">
        <v>5254</v>
      </c>
      <c r="F888" s="21" t="s">
        <v>26</v>
      </c>
      <c r="G888" s="21" t="s">
        <v>5255</v>
      </c>
      <c r="H888" s="21" t="s">
        <v>28</v>
      </c>
      <c r="I888" s="11"/>
      <c r="J888" s="11"/>
      <c r="K888" s="11" t="s">
        <v>5256</v>
      </c>
      <c r="L888" s="11" t="s">
        <v>5257</v>
      </c>
      <c r="M888" s="13" t="s">
        <v>47</v>
      </c>
      <c r="N888" s="22" t="s">
        <v>630</v>
      </c>
      <c r="O888" s="22"/>
      <c r="P888" s="23"/>
      <c r="Q888" s="22"/>
      <c r="R888" s="23">
        <v>93105</v>
      </c>
      <c r="S888" s="23" t="s">
        <v>5258</v>
      </c>
      <c r="T888" s="24">
        <v>37970</v>
      </c>
      <c r="U888" s="22">
        <v>7134</v>
      </c>
      <c r="V888" s="12"/>
      <c r="W888" s="13"/>
      <c r="X888" s="12"/>
      <c r="Y888" s="12"/>
      <c r="Z888" s="12"/>
      <c r="AA888" s="11"/>
      <c r="AB888" s="8"/>
      <c r="AC888" s="8"/>
      <c r="AD888" s="8"/>
      <c r="AE888" s="8"/>
      <c r="AF888" s="8"/>
      <c r="AG888" s="8"/>
    </row>
    <row r="889" spans="1:33" ht="12.75" hidden="1" customHeight="1" x14ac:dyDescent="0.2">
      <c r="A889" s="22">
        <v>7414</v>
      </c>
      <c r="B889" s="32" t="s">
        <v>8914</v>
      </c>
      <c r="C889" s="44">
        <v>721600009</v>
      </c>
      <c r="D889" s="11" t="s">
        <v>5259</v>
      </c>
      <c r="E889" s="11" t="s">
        <v>5260</v>
      </c>
      <c r="F889" s="21" t="s">
        <v>5261</v>
      </c>
      <c r="G889" s="21" t="s">
        <v>5262</v>
      </c>
      <c r="H889" s="21" t="s">
        <v>28</v>
      </c>
      <c r="I889" s="11"/>
      <c r="J889" s="11"/>
      <c r="K889" s="11" t="s">
        <v>5263</v>
      </c>
      <c r="L889" s="11" t="s">
        <v>5265</v>
      </c>
      <c r="M889" s="13" t="s">
        <v>47</v>
      </c>
      <c r="N889" s="22" t="s">
        <v>1458</v>
      </c>
      <c r="O889" s="22" t="s">
        <v>5266</v>
      </c>
      <c r="P889" s="23" t="s">
        <v>5264</v>
      </c>
      <c r="Q889" s="22"/>
      <c r="R889" s="23" t="s">
        <v>257</v>
      </c>
      <c r="S889" s="23" t="s">
        <v>5267</v>
      </c>
      <c r="T889" s="24">
        <v>40021</v>
      </c>
      <c r="U889" s="22">
        <v>7414</v>
      </c>
      <c r="V889" s="12"/>
      <c r="W889" s="13"/>
      <c r="X889" s="12"/>
      <c r="Y889" s="12"/>
      <c r="Z889" s="12"/>
      <c r="AA889" s="11"/>
      <c r="AB889" s="8"/>
      <c r="AC889" s="8"/>
      <c r="AD889" s="8"/>
      <c r="AE889" s="8"/>
      <c r="AF889" s="8"/>
      <c r="AG889" s="8"/>
    </row>
    <row r="890" spans="1:33" ht="12.75" customHeight="1" x14ac:dyDescent="0.2">
      <c r="A890" s="22"/>
      <c r="B890" s="32"/>
      <c r="C890" s="44"/>
      <c r="D890" s="11"/>
      <c r="E890" s="11"/>
      <c r="F890" s="21"/>
      <c r="G890" s="21"/>
      <c r="H890" s="21"/>
      <c r="I890" s="11"/>
      <c r="J890" s="11"/>
      <c r="K890" s="11"/>
      <c r="L890" s="11"/>
      <c r="M890" s="13"/>
      <c r="N890" s="22"/>
      <c r="O890" s="22"/>
      <c r="P890" s="23"/>
      <c r="Q890" s="22"/>
      <c r="R890" s="23"/>
      <c r="S890" s="23"/>
      <c r="T890" s="24"/>
      <c r="U890" s="22"/>
      <c r="V890" s="12"/>
      <c r="W890" s="13"/>
      <c r="X890" s="12"/>
      <c r="Y890" s="12"/>
      <c r="Z890" s="12"/>
      <c r="AA890" s="11"/>
      <c r="AB890" s="8"/>
      <c r="AC890" s="8"/>
      <c r="AD890" s="8"/>
      <c r="AE890" s="8"/>
      <c r="AF890" s="8"/>
      <c r="AG890" s="8"/>
    </row>
    <row r="891" spans="1:33" ht="12.75" customHeight="1" x14ac:dyDescent="0.2">
      <c r="A891" s="22"/>
      <c r="B891" s="32"/>
      <c r="C891" s="44"/>
      <c r="D891" s="11"/>
      <c r="E891" s="11"/>
      <c r="F891" s="21"/>
      <c r="G891" s="21"/>
      <c r="H891" s="21"/>
      <c r="I891" s="11"/>
      <c r="J891" s="11"/>
      <c r="K891" s="11"/>
      <c r="L891" s="11"/>
      <c r="M891" s="13"/>
      <c r="N891" s="22"/>
      <c r="O891" s="22"/>
      <c r="P891" s="23"/>
      <c r="Q891" s="22"/>
      <c r="R891" s="23"/>
      <c r="S891" s="23"/>
      <c r="T891" s="24"/>
      <c r="U891" s="22"/>
      <c r="V891" s="12"/>
      <c r="W891" s="13"/>
      <c r="X891" s="12"/>
      <c r="Y891" s="12"/>
      <c r="Z891" s="12"/>
      <c r="AA891" s="11"/>
    </row>
    <row r="892" spans="1:33" ht="12.75" customHeight="1" x14ac:dyDescent="0.2">
      <c r="A892" s="22"/>
      <c r="B892" s="32"/>
      <c r="C892" s="44"/>
      <c r="D892" s="11"/>
      <c r="E892" s="11"/>
      <c r="F892" s="21"/>
      <c r="G892" s="21"/>
      <c r="H892" s="21"/>
      <c r="I892" s="11"/>
      <c r="J892" s="11"/>
      <c r="K892" s="11"/>
      <c r="L892" s="11"/>
      <c r="M892" s="13"/>
      <c r="N892" s="22"/>
      <c r="O892" s="22"/>
      <c r="P892" s="23"/>
      <c r="Q892" s="22"/>
      <c r="R892" s="23"/>
      <c r="S892" s="23"/>
      <c r="T892" s="24"/>
      <c r="U892" s="22"/>
      <c r="V892" s="12"/>
      <c r="W892" s="13"/>
      <c r="X892" s="12"/>
      <c r="Y892" s="12"/>
      <c r="Z892" s="12"/>
      <c r="AA892" s="11"/>
    </row>
    <row r="893" spans="1:33" ht="12.75" customHeight="1" x14ac:dyDescent="0.2">
      <c r="A893" s="22"/>
      <c r="B893" s="32"/>
      <c r="C893" s="44"/>
      <c r="D893" s="11"/>
      <c r="E893" s="11"/>
      <c r="F893" s="21"/>
      <c r="G893" s="21"/>
      <c r="H893" s="21"/>
      <c r="I893" s="11"/>
      <c r="J893" s="11"/>
      <c r="K893" s="11"/>
      <c r="L893" s="11"/>
      <c r="M893" s="13"/>
      <c r="N893" s="22"/>
      <c r="O893" s="22"/>
      <c r="P893" s="23"/>
      <c r="Q893" s="22"/>
      <c r="R893" s="23"/>
      <c r="S893" s="23"/>
      <c r="T893" s="24"/>
      <c r="U893" s="22"/>
      <c r="V893" s="12"/>
      <c r="W893" s="13"/>
      <c r="X893" s="12"/>
      <c r="Y893" s="12"/>
      <c r="Z893" s="12"/>
      <c r="AA893" s="11"/>
    </row>
    <row r="894" spans="1:33" ht="12.75" customHeight="1" x14ac:dyDescent="0.2">
      <c r="A894" s="22"/>
      <c r="B894" s="32"/>
      <c r="C894" s="44"/>
      <c r="D894" s="11"/>
      <c r="E894" s="11"/>
      <c r="F894" s="21"/>
      <c r="G894" s="21"/>
      <c r="H894" s="21"/>
      <c r="I894" s="11"/>
      <c r="J894" s="11"/>
      <c r="K894" s="11"/>
      <c r="L894" s="11"/>
      <c r="M894" s="13"/>
      <c r="N894" s="22"/>
      <c r="O894" s="22"/>
      <c r="P894" s="23"/>
      <c r="Q894" s="22"/>
      <c r="R894" s="23"/>
      <c r="S894" s="23"/>
      <c r="T894" s="24"/>
      <c r="U894" s="22"/>
      <c r="V894" s="12"/>
      <c r="W894" s="13"/>
      <c r="X894" s="12"/>
      <c r="Y894" s="12"/>
      <c r="Z894" s="12"/>
      <c r="AA894" s="11"/>
    </row>
    <row r="895" spans="1:33" ht="12.75" customHeight="1" x14ac:dyDescent="0.2">
      <c r="A895" s="22"/>
      <c r="B895" s="32"/>
      <c r="C895" s="44"/>
      <c r="D895" s="11"/>
      <c r="E895" s="11"/>
      <c r="F895" s="21"/>
      <c r="G895" s="21"/>
      <c r="H895" s="21"/>
      <c r="I895" s="11"/>
      <c r="J895" s="11"/>
      <c r="K895" s="11"/>
      <c r="L895" s="11"/>
      <c r="M895" s="13"/>
      <c r="N895" s="22"/>
      <c r="O895" s="22"/>
      <c r="P895" s="23"/>
      <c r="Q895" s="22"/>
      <c r="R895" s="23"/>
      <c r="S895" s="23"/>
      <c r="T895" s="24"/>
      <c r="U895" s="22"/>
      <c r="V895" s="12"/>
      <c r="W895" s="13"/>
      <c r="X895" s="12"/>
      <c r="Y895" s="12"/>
      <c r="Z895" s="12"/>
      <c r="AA895" s="11"/>
    </row>
    <row r="896" spans="1:33" ht="12.75" customHeight="1" x14ac:dyDescent="0.2">
      <c r="A896" s="22"/>
      <c r="B896" s="32"/>
      <c r="C896" s="44"/>
      <c r="D896" s="11"/>
      <c r="E896" s="11"/>
      <c r="F896" s="21"/>
      <c r="G896" s="21"/>
      <c r="H896" s="21"/>
      <c r="I896" s="11"/>
      <c r="J896" s="11"/>
      <c r="K896" s="11"/>
      <c r="L896" s="11"/>
      <c r="M896" s="13"/>
      <c r="N896" s="22"/>
      <c r="O896" s="22"/>
      <c r="P896" s="23"/>
      <c r="Q896" s="22"/>
      <c r="R896" s="23"/>
      <c r="S896" s="23"/>
      <c r="T896" s="24"/>
      <c r="U896" s="22"/>
      <c r="V896" s="12"/>
      <c r="W896" s="13"/>
      <c r="X896" s="12"/>
      <c r="Y896" s="12"/>
      <c r="Z896" s="12"/>
      <c r="AA896" s="11"/>
    </row>
    <row r="897" spans="1:27" ht="12.75" customHeight="1" x14ac:dyDescent="0.2">
      <c r="A897" s="22"/>
      <c r="B897" s="32"/>
      <c r="C897" s="44"/>
      <c r="D897" s="11"/>
      <c r="E897" s="11"/>
      <c r="F897" s="21"/>
      <c r="G897" s="21"/>
      <c r="H897" s="21"/>
      <c r="I897" s="11"/>
      <c r="J897" s="11"/>
      <c r="K897" s="11"/>
      <c r="L897" s="11"/>
      <c r="M897" s="13"/>
      <c r="N897" s="22"/>
      <c r="O897" s="22"/>
      <c r="P897" s="23"/>
      <c r="Q897" s="22"/>
      <c r="R897" s="23"/>
      <c r="S897" s="23"/>
      <c r="T897" s="24"/>
      <c r="U897" s="22"/>
      <c r="V897" s="12"/>
      <c r="W897" s="13"/>
      <c r="X897" s="12"/>
      <c r="Y897" s="12"/>
      <c r="Z897" s="12"/>
      <c r="AA897" s="11"/>
    </row>
    <row r="898" spans="1:27" ht="12.75" customHeight="1" x14ac:dyDescent="0.2">
      <c r="A898" s="22"/>
      <c r="B898" s="32"/>
      <c r="C898" s="44"/>
      <c r="D898" s="11"/>
      <c r="E898" s="11"/>
      <c r="F898" s="21"/>
      <c r="G898" s="21"/>
      <c r="H898" s="21"/>
      <c r="I898" s="11"/>
      <c r="J898" s="11"/>
      <c r="K898" s="11"/>
      <c r="L898" s="11"/>
      <c r="M898" s="13"/>
      <c r="N898" s="22"/>
      <c r="O898" s="22"/>
      <c r="P898" s="23"/>
      <c r="Q898" s="22"/>
      <c r="R898" s="23"/>
      <c r="S898" s="23"/>
      <c r="T898" s="24"/>
      <c r="U898" s="22"/>
      <c r="V898" s="12"/>
      <c r="W898" s="13"/>
      <c r="X898" s="12"/>
      <c r="Y898" s="12"/>
      <c r="Z898" s="12"/>
      <c r="AA898" s="11"/>
    </row>
    <row r="899" spans="1:27" ht="12.75" customHeight="1" x14ac:dyDescent="0.2">
      <c r="A899" s="22"/>
      <c r="B899" s="32"/>
      <c r="C899" s="44"/>
      <c r="D899" s="11"/>
      <c r="E899" s="11"/>
      <c r="F899" s="21"/>
      <c r="G899" s="21"/>
      <c r="H899" s="21"/>
      <c r="I899" s="11"/>
      <c r="J899" s="11"/>
      <c r="K899" s="11"/>
      <c r="L899" s="11"/>
      <c r="M899" s="13"/>
      <c r="N899" s="22"/>
      <c r="O899" s="22"/>
      <c r="P899" s="23"/>
      <c r="Q899" s="22"/>
      <c r="R899" s="23"/>
      <c r="S899" s="23"/>
      <c r="T899" s="24"/>
      <c r="U899" s="22"/>
      <c r="V899" s="12"/>
      <c r="W899" s="13"/>
      <c r="X899" s="12"/>
      <c r="Y899" s="12"/>
      <c r="Z899" s="12"/>
      <c r="AA899" s="11"/>
    </row>
    <row r="900" spans="1:27" ht="12.75" customHeight="1" x14ac:dyDescent="0.2">
      <c r="A900" s="22"/>
      <c r="B900" s="32"/>
      <c r="C900" s="44"/>
      <c r="D900" s="11"/>
      <c r="E900" s="11"/>
      <c r="F900" s="21"/>
      <c r="G900" s="21"/>
      <c r="H900" s="21"/>
      <c r="I900" s="11"/>
      <c r="J900" s="11"/>
      <c r="K900" s="11"/>
      <c r="L900" s="11"/>
      <c r="M900" s="13"/>
      <c r="N900" s="22"/>
      <c r="O900" s="22"/>
      <c r="P900" s="23"/>
      <c r="Q900" s="22"/>
      <c r="R900" s="23"/>
      <c r="S900" s="23"/>
      <c r="T900" s="24"/>
      <c r="U900" s="22"/>
      <c r="V900" s="12"/>
      <c r="W900" s="13"/>
      <c r="X900" s="12"/>
      <c r="Y900" s="12"/>
      <c r="Z900" s="12"/>
      <c r="AA900" s="11"/>
    </row>
    <row r="901" spans="1:27" ht="12.75" customHeight="1" x14ac:dyDescent="0.2">
      <c r="A901" s="22"/>
      <c r="B901" s="32"/>
      <c r="C901" s="44"/>
      <c r="D901" s="11"/>
      <c r="E901" s="11"/>
      <c r="F901" s="21"/>
      <c r="G901" s="21"/>
      <c r="H901" s="21"/>
      <c r="I901" s="11"/>
      <c r="J901" s="11"/>
      <c r="K901" s="11"/>
      <c r="L901" s="11"/>
      <c r="M901" s="13"/>
      <c r="N901" s="22"/>
      <c r="O901" s="22"/>
      <c r="P901" s="23"/>
      <c r="Q901" s="22"/>
      <c r="R901" s="23"/>
      <c r="S901" s="23"/>
      <c r="T901" s="24"/>
      <c r="U901" s="22"/>
      <c r="V901" s="12"/>
      <c r="W901" s="13"/>
      <c r="X901" s="12"/>
      <c r="Y901" s="12"/>
      <c r="Z901" s="12"/>
      <c r="AA901" s="11"/>
    </row>
    <row r="902" spans="1:27" ht="12.75" customHeight="1" x14ac:dyDescent="0.2">
      <c r="A902" s="22"/>
      <c r="B902" s="32"/>
      <c r="C902" s="44"/>
      <c r="D902" s="11"/>
      <c r="E902" s="11"/>
      <c r="F902" s="21"/>
      <c r="G902" s="21"/>
      <c r="H902" s="21"/>
      <c r="I902" s="11"/>
      <c r="J902" s="11"/>
      <c r="K902" s="11"/>
      <c r="L902" s="11"/>
      <c r="M902" s="13"/>
      <c r="N902" s="22"/>
      <c r="O902" s="22"/>
      <c r="P902" s="23"/>
      <c r="Q902" s="22"/>
      <c r="R902" s="23"/>
      <c r="S902" s="23"/>
      <c r="T902" s="24"/>
      <c r="U902" s="22"/>
      <c r="V902" s="12"/>
      <c r="W902" s="13"/>
      <c r="X902" s="12"/>
      <c r="Y902" s="12"/>
      <c r="Z902" s="12"/>
      <c r="AA902" s="11"/>
    </row>
    <row r="903" spans="1:27" ht="12.75" customHeight="1" x14ac:dyDescent="0.2">
      <c r="A903" s="22"/>
      <c r="B903" s="32"/>
      <c r="C903" s="44"/>
      <c r="D903" s="11"/>
      <c r="E903" s="11"/>
      <c r="F903" s="21"/>
      <c r="G903" s="21"/>
      <c r="H903" s="21"/>
      <c r="I903" s="11"/>
      <c r="J903" s="11"/>
      <c r="K903" s="11"/>
      <c r="L903" s="11"/>
      <c r="M903" s="13"/>
      <c r="N903" s="22"/>
      <c r="O903" s="22"/>
      <c r="P903" s="23"/>
      <c r="Q903" s="22"/>
      <c r="R903" s="23"/>
      <c r="S903" s="23"/>
      <c r="T903" s="24"/>
      <c r="U903" s="22"/>
      <c r="V903" s="12"/>
      <c r="W903" s="13"/>
      <c r="X903" s="12"/>
      <c r="Y903" s="12"/>
      <c r="Z903" s="12"/>
      <c r="AA903" s="11"/>
    </row>
    <row r="904" spans="1:27" ht="12.75" customHeight="1" x14ac:dyDescent="0.2">
      <c r="A904" s="22"/>
      <c r="B904" s="32"/>
      <c r="C904" s="44"/>
      <c r="D904" s="11"/>
      <c r="E904" s="11"/>
      <c r="F904" s="21"/>
      <c r="G904" s="21"/>
      <c r="H904" s="21"/>
      <c r="I904" s="11"/>
      <c r="J904" s="11"/>
      <c r="K904" s="11"/>
      <c r="L904" s="11"/>
      <c r="M904" s="13"/>
      <c r="N904" s="22"/>
      <c r="O904" s="22"/>
      <c r="P904" s="23"/>
      <c r="Q904" s="22"/>
      <c r="R904" s="23"/>
      <c r="S904" s="23"/>
      <c r="T904" s="24"/>
      <c r="U904" s="22"/>
      <c r="V904" s="12"/>
      <c r="W904" s="13"/>
      <c r="X904" s="12"/>
      <c r="Y904" s="12"/>
      <c r="Z904" s="12"/>
      <c r="AA904" s="11"/>
    </row>
    <row r="905" spans="1:27" ht="12.75" customHeight="1" x14ac:dyDescent="0.2">
      <c r="A905" s="22"/>
      <c r="B905" s="32"/>
      <c r="C905" s="44"/>
      <c r="D905" s="11"/>
      <c r="E905" s="11"/>
      <c r="F905" s="21"/>
      <c r="G905" s="21"/>
      <c r="H905" s="21"/>
      <c r="I905" s="11"/>
      <c r="J905" s="11"/>
      <c r="K905" s="11"/>
      <c r="L905" s="11"/>
      <c r="M905" s="13"/>
      <c r="N905" s="22"/>
      <c r="O905" s="22"/>
      <c r="P905" s="23"/>
      <c r="Q905" s="22"/>
      <c r="R905" s="23"/>
      <c r="S905" s="23"/>
      <c r="T905" s="24"/>
      <c r="U905" s="22"/>
      <c r="V905" s="12"/>
      <c r="W905" s="13"/>
      <c r="X905" s="12"/>
      <c r="Y905" s="12"/>
      <c r="Z905" s="12"/>
      <c r="AA905" s="11"/>
    </row>
    <row r="906" spans="1:27" ht="12.75" customHeight="1" x14ac:dyDescent="0.2">
      <c r="A906" s="22"/>
      <c r="B906" s="32"/>
      <c r="C906" s="44"/>
      <c r="D906" s="11"/>
      <c r="E906" s="11"/>
      <c r="F906" s="21"/>
      <c r="G906" s="21"/>
      <c r="H906" s="21"/>
      <c r="I906" s="11"/>
      <c r="J906" s="11"/>
      <c r="K906" s="11"/>
      <c r="L906" s="11"/>
      <c r="M906" s="13"/>
      <c r="N906" s="22"/>
      <c r="O906" s="22"/>
      <c r="P906" s="23"/>
      <c r="Q906" s="22"/>
      <c r="R906" s="23"/>
      <c r="S906" s="23"/>
      <c r="T906" s="24"/>
      <c r="U906" s="22"/>
      <c r="V906" s="12"/>
      <c r="W906" s="13"/>
      <c r="X906" s="12"/>
      <c r="Y906" s="12"/>
      <c r="Z906" s="12"/>
      <c r="AA906" s="11"/>
    </row>
    <row r="907" spans="1:27" ht="12.75" customHeight="1" x14ac:dyDescent="0.2">
      <c r="A907" s="22"/>
      <c r="B907" s="32"/>
      <c r="C907" s="44"/>
      <c r="D907" s="11"/>
      <c r="E907" s="11"/>
      <c r="F907" s="21"/>
      <c r="G907" s="21"/>
      <c r="H907" s="21"/>
      <c r="I907" s="11"/>
      <c r="J907" s="11"/>
      <c r="K907" s="11"/>
      <c r="L907" s="11"/>
      <c r="M907" s="13"/>
      <c r="N907" s="22"/>
      <c r="O907" s="22"/>
      <c r="P907" s="23"/>
      <c r="Q907" s="22"/>
      <c r="R907" s="23"/>
      <c r="S907" s="23"/>
      <c r="T907" s="24"/>
      <c r="U907" s="22"/>
      <c r="V907" s="12"/>
      <c r="W907" s="13"/>
      <c r="X907" s="12"/>
      <c r="Y907" s="12"/>
      <c r="Z907" s="12"/>
      <c r="AA907" s="11"/>
    </row>
    <row r="908" spans="1:27" ht="12.75" customHeight="1" x14ac:dyDescent="0.2">
      <c r="A908" s="22"/>
      <c r="B908" s="32"/>
      <c r="C908" s="44"/>
      <c r="D908" s="11"/>
      <c r="E908" s="11"/>
      <c r="F908" s="21"/>
      <c r="G908" s="21"/>
      <c r="H908" s="21"/>
      <c r="I908" s="11"/>
      <c r="J908" s="11"/>
      <c r="K908" s="11"/>
      <c r="L908" s="11"/>
      <c r="M908" s="13"/>
      <c r="N908" s="22"/>
      <c r="O908" s="22"/>
      <c r="P908" s="23"/>
      <c r="Q908" s="22"/>
      <c r="R908" s="23"/>
      <c r="S908" s="23"/>
      <c r="T908" s="24"/>
      <c r="U908" s="22"/>
      <c r="V908" s="12"/>
      <c r="W908" s="13"/>
      <c r="X908" s="12"/>
      <c r="Y908" s="12"/>
      <c r="Z908" s="12"/>
      <c r="AA908" s="11"/>
    </row>
    <row r="909" spans="1:27" ht="12.75" customHeight="1" x14ac:dyDescent="0.2">
      <c r="A909" s="22"/>
      <c r="B909" s="32"/>
      <c r="C909" s="44"/>
      <c r="D909" s="11"/>
      <c r="E909" s="11"/>
      <c r="F909" s="21"/>
      <c r="G909" s="21"/>
      <c r="H909" s="21"/>
      <c r="I909" s="11"/>
      <c r="J909" s="11"/>
      <c r="K909" s="11"/>
      <c r="L909" s="11"/>
      <c r="M909" s="13"/>
      <c r="N909" s="22"/>
      <c r="O909" s="22"/>
      <c r="P909" s="23"/>
      <c r="Q909" s="22"/>
      <c r="R909" s="23"/>
      <c r="S909" s="23"/>
      <c r="T909" s="24"/>
      <c r="U909" s="22"/>
      <c r="V909" s="12"/>
      <c r="W909" s="13"/>
      <c r="X909" s="12"/>
      <c r="Y909" s="12"/>
      <c r="Z909" s="12"/>
      <c r="AA909" s="11"/>
    </row>
    <row r="910" spans="1:27" ht="12.75" customHeight="1" x14ac:dyDescent="0.2">
      <c r="A910" s="22"/>
      <c r="B910" s="32"/>
      <c r="C910" s="44"/>
      <c r="D910" s="11"/>
      <c r="E910" s="11"/>
      <c r="F910" s="21"/>
      <c r="G910" s="21"/>
      <c r="H910" s="21"/>
      <c r="I910" s="11"/>
      <c r="J910" s="11"/>
      <c r="K910" s="11"/>
      <c r="L910" s="11"/>
      <c r="M910" s="13"/>
      <c r="N910" s="22"/>
      <c r="O910" s="22"/>
      <c r="P910" s="23"/>
      <c r="Q910" s="22"/>
      <c r="R910" s="23"/>
      <c r="S910" s="23"/>
      <c r="T910" s="24"/>
      <c r="U910" s="22"/>
      <c r="V910" s="12"/>
      <c r="W910" s="13"/>
      <c r="X910" s="12"/>
      <c r="Y910" s="12"/>
      <c r="Z910" s="12"/>
      <c r="AA910" s="11"/>
    </row>
    <row r="911" spans="1:27" ht="12.75" customHeight="1" x14ac:dyDescent="0.2">
      <c r="A911" s="22"/>
      <c r="B911" s="32"/>
      <c r="C911" s="44"/>
      <c r="D911" s="11"/>
      <c r="E911" s="11"/>
      <c r="F911" s="21"/>
      <c r="G911" s="21"/>
      <c r="H911" s="21"/>
      <c r="I911" s="11"/>
      <c r="J911" s="11"/>
      <c r="K911" s="11"/>
      <c r="L911" s="11"/>
      <c r="M911" s="13"/>
      <c r="N911" s="22"/>
      <c r="O911" s="22"/>
      <c r="P911" s="23"/>
      <c r="Q911" s="22"/>
      <c r="R911" s="23"/>
      <c r="S911" s="23"/>
      <c r="T911" s="24"/>
      <c r="U911" s="22"/>
      <c r="V911" s="12"/>
      <c r="W911" s="13"/>
      <c r="X911" s="12"/>
      <c r="Y911" s="12"/>
      <c r="Z911" s="12"/>
      <c r="AA911" s="11"/>
    </row>
    <row r="912" spans="1:27" ht="12.75" customHeight="1" x14ac:dyDescent="0.2">
      <c r="A912" s="22"/>
      <c r="B912" s="32"/>
      <c r="C912" s="44"/>
      <c r="D912" s="11"/>
      <c r="E912" s="11"/>
      <c r="F912" s="21"/>
      <c r="G912" s="21"/>
      <c r="H912" s="21"/>
      <c r="I912" s="11"/>
      <c r="J912" s="11"/>
      <c r="K912" s="11"/>
      <c r="L912" s="11"/>
      <c r="M912" s="13"/>
      <c r="N912" s="22"/>
      <c r="O912" s="22"/>
      <c r="P912" s="23"/>
      <c r="Q912" s="22"/>
      <c r="R912" s="23"/>
      <c r="S912" s="23"/>
      <c r="T912" s="24"/>
      <c r="U912" s="22"/>
      <c r="V912" s="12"/>
      <c r="W912" s="13"/>
      <c r="X912" s="12"/>
      <c r="Y912" s="12"/>
      <c r="Z912" s="12"/>
      <c r="AA912" s="11"/>
    </row>
    <row r="913" spans="1:27" ht="12.75" customHeight="1" x14ac:dyDescent="0.2">
      <c r="A913" s="22"/>
      <c r="B913" s="32"/>
      <c r="C913" s="44"/>
      <c r="D913" s="11"/>
      <c r="E913" s="11"/>
      <c r="F913" s="21"/>
      <c r="G913" s="21"/>
      <c r="H913" s="21"/>
      <c r="I913" s="11"/>
      <c r="J913" s="11"/>
      <c r="K913" s="11"/>
      <c r="L913" s="11"/>
      <c r="M913" s="13"/>
      <c r="N913" s="22"/>
      <c r="O913" s="22"/>
      <c r="P913" s="23"/>
      <c r="Q913" s="22"/>
      <c r="R913" s="23"/>
      <c r="S913" s="23"/>
      <c r="T913" s="24"/>
      <c r="U913" s="22"/>
      <c r="V913" s="12"/>
      <c r="W913" s="13"/>
      <c r="X913" s="12"/>
      <c r="Y913" s="12"/>
      <c r="Z913" s="12"/>
      <c r="AA913" s="11"/>
    </row>
    <row r="914" spans="1:27" ht="12.75" customHeight="1" x14ac:dyDescent="0.2">
      <c r="A914" s="22"/>
      <c r="B914" s="32"/>
      <c r="C914" s="44"/>
      <c r="D914" s="11"/>
      <c r="E914" s="11"/>
      <c r="F914" s="21"/>
      <c r="G914" s="21"/>
      <c r="H914" s="21"/>
      <c r="I914" s="11"/>
      <c r="J914" s="11"/>
      <c r="K914" s="11"/>
      <c r="L914" s="11"/>
      <c r="M914" s="13"/>
      <c r="N914" s="22"/>
      <c r="O914" s="22"/>
      <c r="P914" s="23"/>
      <c r="Q914" s="22"/>
      <c r="R914" s="23"/>
      <c r="S914" s="23"/>
      <c r="T914" s="24"/>
      <c r="U914" s="22"/>
      <c r="V914" s="12"/>
      <c r="W914" s="13"/>
      <c r="X914" s="12"/>
      <c r="Y914" s="12"/>
      <c r="Z914" s="12"/>
      <c r="AA914" s="11"/>
    </row>
    <row r="915" spans="1:27" ht="12.75" customHeight="1" x14ac:dyDescent="0.2">
      <c r="A915" s="22"/>
      <c r="B915" s="32"/>
      <c r="C915" s="44"/>
      <c r="D915" s="11"/>
      <c r="E915" s="11"/>
      <c r="F915" s="21"/>
      <c r="G915" s="21"/>
      <c r="H915" s="21"/>
      <c r="I915" s="11"/>
      <c r="J915" s="11"/>
      <c r="K915" s="11"/>
      <c r="L915" s="11"/>
      <c r="M915" s="13"/>
      <c r="N915" s="22"/>
      <c r="O915" s="22"/>
      <c r="P915" s="23"/>
      <c r="Q915" s="22"/>
      <c r="R915" s="23"/>
      <c r="S915" s="23"/>
      <c r="T915" s="24"/>
      <c r="U915" s="22"/>
      <c r="V915" s="12"/>
      <c r="W915" s="13"/>
      <c r="X915" s="12"/>
      <c r="Y915" s="12"/>
      <c r="Z915" s="12"/>
      <c r="AA915" s="11"/>
    </row>
    <row r="916" spans="1:27" ht="12.75" customHeight="1" x14ac:dyDescent="0.2">
      <c r="A916" s="22"/>
      <c r="B916" s="32"/>
      <c r="C916" s="44"/>
      <c r="D916" s="11"/>
      <c r="E916" s="11"/>
      <c r="F916" s="21"/>
      <c r="G916" s="21"/>
      <c r="H916" s="21"/>
      <c r="I916" s="11"/>
      <c r="J916" s="11"/>
      <c r="K916" s="11"/>
      <c r="L916" s="11"/>
      <c r="M916" s="13"/>
      <c r="N916" s="22"/>
      <c r="O916" s="22"/>
      <c r="P916" s="23"/>
      <c r="Q916" s="22"/>
      <c r="R916" s="23"/>
      <c r="S916" s="23"/>
      <c r="T916" s="24"/>
      <c r="U916" s="22"/>
      <c r="V916" s="12"/>
      <c r="W916" s="13"/>
      <c r="X916" s="12"/>
      <c r="Y916" s="12"/>
      <c r="Z916" s="12"/>
      <c r="AA916" s="11"/>
    </row>
    <row r="917" spans="1:27" ht="12.75" customHeight="1" x14ac:dyDescent="0.2">
      <c r="A917" s="22"/>
      <c r="B917" s="32"/>
      <c r="C917" s="44"/>
      <c r="D917" s="11"/>
      <c r="E917" s="11"/>
      <c r="F917" s="21"/>
      <c r="G917" s="21"/>
      <c r="H917" s="21"/>
      <c r="I917" s="11"/>
      <c r="J917" s="11"/>
      <c r="K917" s="11"/>
      <c r="L917" s="11"/>
      <c r="M917" s="13"/>
      <c r="N917" s="22"/>
      <c r="O917" s="22"/>
      <c r="P917" s="23"/>
      <c r="Q917" s="22"/>
      <c r="R917" s="23"/>
      <c r="S917" s="23"/>
      <c r="T917" s="24"/>
      <c r="U917" s="22"/>
      <c r="V917" s="12"/>
      <c r="W917" s="13"/>
      <c r="X917" s="12"/>
      <c r="Y917" s="12"/>
      <c r="Z917" s="12"/>
      <c r="AA917" s="11"/>
    </row>
    <row r="918" spans="1:27" ht="12.75" customHeight="1" x14ac:dyDescent="0.2">
      <c r="A918" s="22"/>
      <c r="B918" s="32"/>
      <c r="C918" s="44"/>
      <c r="D918" s="11"/>
      <c r="E918" s="11"/>
      <c r="F918" s="21"/>
      <c r="G918" s="21"/>
      <c r="H918" s="21"/>
      <c r="I918" s="11"/>
      <c r="J918" s="11"/>
      <c r="K918" s="11"/>
      <c r="L918" s="11"/>
      <c r="M918" s="13"/>
      <c r="N918" s="22"/>
      <c r="O918" s="22"/>
      <c r="P918" s="23"/>
      <c r="Q918" s="22"/>
      <c r="R918" s="23"/>
      <c r="S918" s="23"/>
      <c r="T918" s="24"/>
      <c r="U918" s="22"/>
      <c r="V918" s="12"/>
      <c r="W918" s="13"/>
      <c r="X918" s="12"/>
      <c r="Y918" s="12"/>
      <c r="Z918" s="12"/>
      <c r="AA918" s="11"/>
    </row>
    <row r="919" spans="1:27" ht="12.75" customHeight="1" x14ac:dyDescent="0.2">
      <c r="A919" s="22"/>
      <c r="B919" s="32"/>
      <c r="C919" s="44"/>
      <c r="D919" s="11"/>
      <c r="E919" s="11"/>
      <c r="F919" s="21"/>
      <c r="G919" s="21"/>
      <c r="H919" s="21"/>
      <c r="I919" s="11"/>
      <c r="J919" s="11"/>
      <c r="K919" s="11"/>
      <c r="L919" s="11"/>
      <c r="M919" s="13"/>
      <c r="N919" s="22"/>
      <c r="O919" s="22"/>
      <c r="P919" s="23"/>
      <c r="Q919" s="22"/>
      <c r="R919" s="23"/>
      <c r="S919" s="23"/>
      <c r="T919" s="24"/>
      <c r="U919" s="22"/>
      <c r="V919" s="12"/>
      <c r="W919" s="13"/>
      <c r="X919" s="12"/>
      <c r="Y919" s="12"/>
      <c r="Z919" s="12"/>
      <c r="AA919" s="11"/>
    </row>
    <row r="920" spans="1:27" ht="12.75" customHeight="1" x14ac:dyDescent="0.2">
      <c r="A920" s="22"/>
      <c r="B920" s="32"/>
      <c r="C920" s="44"/>
      <c r="D920" s="11"/>
      <c r="E920" s="11"/>
      <c r="F920" s="21"/>
      <c r="G920" s="21"/>
      <c r="H920" s="21"/>
      <c r="I920" s="11"/>
      <c r="J920" s="11"/>
      <c r="K920" s="11"/>
      <c r="L920" s="11"/>
      <c r="M920" s="13"/>
      <c r="N920" s="22"/>
      <c r="O920" s="22"/>
      <c r="P920" s="23"/>
      <c r="Q920" s="22"/>
      <c r="R920" s="23"/>
      <c r="S920" s="23"/>
      <c r="T920" s="24"/>
      <c r="U920" s="22"/>
      <c r="V920" s="12"/>
      <c r="W920" s="13"/>
      <c r="X920" s="12"/>
      <c r="Y920" s="12"/>
      <c r="Z920" s="12"/>
      <c r="AA920" s="11"/>
    </row>
    <row r="921" spans="1:27" ht="12.75" customHeight="1" x14ac:dyDescent="0.2">
      <c r="A921" s="22"/>
      <c r="B921" s="32"/>
      <c r="C921" s="44"/>
      <c r="D921" s="11"/>
      <c r="E921" s="11"/>
      <c r="F921" s="21"/>
      <c r="G921" s="21"/>
      <c r="H921" s="21"/>
      <c r="I921" s="11"/>
      <c r="J921" s="11"/>
      <c r="K921" s="11"/>
      <c r="L921" s="11"/>
      <c r="M921" s="13"/>
      <c r="N921" s="22"/>
      <c r="O921" s="22"/>
      <c r="P921" s="23"/>
      <c r="Q921" s="22"/>
      <c r="R921" s="23"/>
      <c r="S921" s="23"/>
      <c r="T921" s="24"/>
      <c r="U921" s="22"/>
      <c r="V921" s="12"/>
      <c r="W921" s="13"/>
      <c r="X921" s="12"/>
      <c r="Y921" s="12"/>
      <c r="Z921" s="12"/>
      <c r="AA921" s="11"/>
    </row>
    <row r="922" spans="1:27" ht="12.75" customHeight="1" x14ac:dyDescent="0.2">
      <c r="A922" s="22"/>
      <c r="B922" s="32"/>
      <c r="C922" s="44"/>
      <c r="D922" s="11"/>
      <c r="E922" s="11"/>
      <c r="F922" s="21"/>
      <c r="G922" s="21"/>
      <c r="H922" s="21"/>
      <c r="I922" s="11"/>
      <c r="J922" s="11"/>
      <c r="K922" s="11"/>
      <c r="L922" s="11"/>
      <c r="M922" s="13"/>
      <c r="N922" s="22"/>
      <c r="O922" s="22"/>
      <c r="P922" s="23"/>
      <c r="Q922" s="22"/>
      <c r="R922" s="23"/>
      <c r="S922" s="23"/>
      <c r="T922" s="24"/>
      <c r="U922" s="22"/>
      <c r="V922" s="12"/>
      <c r="W922" s="13"/>
      <c r="X922" s="12"/>
      <c r="Y922" s="12"/>
      <c r="Z922" s="12"/>
      <c r="AA922" s="11"/>
    </row>
    <row r="923" spans="1:27" ht="12.75" customHeight="1" x14ac:dyDescent="0.2">
      <c r="A923" s="22"/>
      <c r="B923" s="32"/>
      <c r="C923" s="44"/>
      <c r="D923" s="11"/>
      <c r="E923" s="11"/>
      <c r="F923" s="21"/>
      <c r="G923" s="21"/>
      <c r="H923" s="21"/>
      <c r="I923" s="11"/>
      <c r="J923" s="11"/>
      <c r="K923" s="11"/>
      <c r="L923" s="11"/>
      <c r="M923" s="13"/>
      <c r="N923" s="22"/>
      <c r="O923" s="22"/>
      <c r="P923" s="23"/>
      <c r="Q923" s="22"/>
      <c r="R923" s="23"/>
      <c r="S923" s="23"/>
      <c r="T923" s="24"/>
      <c r="U923" s="22"/>
      <c r="V923" s="12"/>
      <c r="W923" s="13"/>
      <c r="X923" s="12"/>
      <c r="Y923" s="12"/>
      <c r="Z923" s="12"/>
      <c r="AA923" s="11"/>
    </row>
    <row r="924" spans="1:27" ht="12.75" customHeight="1" x14ac:dyDescent="0.2">
      <c r="A924" s="22"/>
      <c r="B924" s="32"/>
      <c r="C924" s="168"/>
      <c r="D924" s="8"/>
      <c r="E924" s="8"/>
      <c r="F924" s="65"/>
      <c r="G924" s="65"/>
      <c r="H924" s="65"/>
      <c r="I924" s="11"/>
      <c r="J924" s="11"/>
      <c r="K924" s="11"/>
      <c r="L924" s="11"/>
      <c r="M924" s="13"/>
      <c r="N924" s="22"/>
      <c r="O924" s="22"/>
      <c r="P924" s="23"/>
      <c r="Q924" s="22"/>
      <c r="R924" s="66"/>
      <c r="S924" s="66"/>
      <c r="T924" s="24"/>
      <c r="U924" s="22"/>
      <c r="V924" s="12"/>
      <c r="W924" s="13"/>
      <c r="X924" s="12"/>
      <c r="Y924" s="12"/>
      <c r="Z924" s="12"/>
      <c r="AA924" s="11"/>
    </row>
    <row r="925" spans="1:27" ht="12.75" customHeight="1" x14ac:dyDescent="0.2">
      <c r="A925" s="22"/>
      <c r="B925" s="32"/>
      <c r="C925" s="168"/>
      <c r="D925" s="8"/>
      <c r="E925" s="8"/>
      <c r="F925" s="65"/>
      <c r="G925" s="65"/>
      <c r="H925" s="65"/>
      <c r="I925" s="11"/>
      <c r="J925" s="11"/>
      <c r="K925" s="11"/>
      <c r="L925" s="11"/>
      <c r="M925" s="13"/>
      <c r="N925" s="22"/>
      <c r="O925" s="22"/>
      <c r="P925" s="23"/>
      <c r="Q925" s="22"/>
      <c r="R925" s="66"/>
      <c r="S925" s="66"/>
      <c r="T925" s="24"/>
      <c r="U925" s="22"/>
      <c r="V925" s="12"/>
      <c r="W925" s="13"/>
      <c r="X925" s="12"/>
      <c r="Y925" s="12"/>
      <c r="Z925" s="12"/>
      <c r="AA925" s="11"/>
    </row>
    <row r="926" spans="1:27" ht="12.75" customHeight="1" x14ac:dyDescent="0.2">
      <c r="A926" s="22"/>
      <c r="B926" s="32"/>
      <c r="C926" s="168"/>
      <c r="D926" s="8"/>
      <c r="E926" s="8"/>
      <c r="F926" s="65"/>
      <c r="G926" s="65"/>
      <c r="H926" s="65"/>
      <c r="I926" s="11"/>
      <c r="J926" s="11"/>
      <c r="K926" s="11"/>
      <c r="L926" s="11"/>
      <c r="M926" s="13"/>
      <c r="N926" s="22"/>
      <c r="O926" s="22"/>
      <c r="P926" s="23"/>
      <c r="Q926" s="22"/>
      <c r="R926" s="66"/>
      <c r="S926" s="66"/>
      <c r="T926" s="24"/>
      <c r="U926" s="22"/>
      <c r="V926" s="12"/>
      <c r="W926" s="13"/>
      <c r="X926" s="12"/>
      <c r="Y926" s="12"/>
      <c r="Z926" s="12"/>
      <c r="AA926" s="11"/>
    </row>
    <row r="927" spans="1:27" ht="12.75" customHeight="1" x14ac:dyDescent="0.2">
      <c r="A927" s="22"/>
      <c r="B927" s="32"/>
      <c r="C927" s="168"/>
      <c r="D927" s="8"/>
      <c r="E927" s="8"/>
      <c r="F927" s="65"/>
      <c r="G927" s="65"/>
      <c r="H927" s="65"/>
      <c r="I927" s="11"/>
      <c r="J927" s="11"/>
      <c r="K927" s="11"/>
      <c r="L927" s="11"/>
      <c r="M927" s="13"/>
      <c r="N927" s="22"/>
      <c r="O927" s="22"/>
      <c r="P927" s="23"/>
      <c r="Q927" s="22"/>
      <c r="R927" s="66"/>
      <c r="S927" s="66"/>
      <c r="T927" s="24"/>
      <c r="U927" s="22"/>
      <c r="V927" s="12"/>
      <c r="W927" s="13"/>
      <c r="X927" s="12"/>
      <c r="Y927" s="12"/>
      <c r="Z927" s="12"/>
      <c r="AA927" s="11"/>
    </row>
    <row r="928" spans="1:27" ht="12.75" customHeight="1" x14ac:dyDescent="0.2">
      <c r="A928" s="22"/>
      <c r="B928" s="32"/>
      <c r="C928" s="168"/>
      <c r="D928" s="8"/>
      <c r="E928" s="8"/>
      <c r="F928" s="65"/>
      <c r="G928" s="65"/>
      <c r="H928" s="65"/>
      <c r="I928" s="11"/>
      <c r="J928" s="11"/>
      <c r="K928" s="11"/>
      <c r="L928" s="11"/>
      <c r="M928" s="13"/>
      <c r="N928" s="22"/>
      <c r="O928" s="22"/>
      <c r="P928" s="23"/>
      <c r="Q928" s="22"/>
      <c r="R928" s="66"/>
      <c r="S928" s="66"/>
      <c r="T928" s="24"/>
      <c r="U928" s="22"/>
      <c r="V928" s="12"/>
      <c r="W928" s="13"/>
      <c r="X928" s="12"/>
      <c r="Y928" s="12"/>
      <c r="Z928" s="12"/>
      <c r="AA928" s="11"/>
    </row>
    <row r="929" spans="1:27" ht="12.75" customHeight="1" x14ac:dyDescent="0.2">
      <c r="A929" s="22"/>
      <c r="B929" s="32"/>
      <c r="C929" s="168"/>
      <c r="D929" s="8"/>
      <c r="E929" s="8"/>
      <c r="F929" s="65"/>
      <c r="G929" s="65"/>
      <c r="H929" s="65"/>
      <c r="I929" s="11"/>
      <c r="J929" s="11"/>
      <c r="K929" s="11"/>
      <c r="L929" s="11"/>
      <c r="M929" s="13"/>
      <c r="N929" s="22"/>
      <c r="O929" s="22"/>
      <c r="P929" s="23"/>
      <c r="Q929" s="22"/>
      <c r="R929" s="66"/>
      <c r="S929" s="66"/>
      <c r="T929" s="24"/>
      <c r="U929" s="22"/>
      <c r="V929" s="12"/>
      <c r="W929" s="13"/>
      <c r="X929" s="12"/>
      <c r="Y929" s="12"/>
      <c r="Z929" s="12"/>
      <c r="AA929" s="11"/>
    </row>
    <row r="930" spans="1:27" ht="12.75" customHeight="1" x14ac:dyDescent="0.2">
      <c r="A930" s="22"/>
      <c r="B930" s="32"/>
      <c r="C930" s="168"/>
      <c r="D930" s="8"/>
      <c r="E930" s="8"/>
      <c r="F930" s="65"/>
      <c r="G930" s="65"/>
      <c r="H930" s="65"/>
      <c r="I930" s="11"/>
      <c r="J930" s="11"/>
      <c r="K930" s="11"/>
      <c r="L930" s="11"/>
      <c r="M930" s="13"/>
      <c r="N930" s="22"/>
      <c r="O930" s="22"/>
      <c r="P930" s="23"/>
      <c r="Q930" s="22"/>
      <c r="R930" s="66"/>
      <c r="S930" s="66"/>
      <c r="T930" s="24"/>
      <c r="U930" s="22"/>
      <c r="V930" s="12"/>
      <c r="W930" s="13"/>
      <c r="X930" s="12"/>
      <c r="Y930" s="12"/>
      <c r="Z930" s="12"/>
      <c r="AA930" s="11"/>
    </row>
    <row r="931" spans="1:27" ht="12.75" customHeight="1" x14ac:dyDescent="0.2">
      <c r="A931" s="22"/>
      <c r="B931" s="32"/>
      <c r="C931" s="168"/>
      <c r="D931" s="8"/>
      <c r="E931" s="8"/>
      <c r="F931" s="65"/>
      <c r="G931" s="65"/>
      <c r="H931" s="65"/>
      <c r="I931" s="11"/>
      <c r="J931" s="11"/>
      <c r="K931" s="11"/>
      <c r="L931" s="11"/>
      <c r="M931" s="13"/>
      <c r="N931" s="22"/>
      <c r="O931" s="22"/>
      <c r="P931" s="23"/>
      <c r="Q931" s="22"/>
      <c r="R931" s="66"/>
      <c r="S931" s="66"/>
      <c r="T931" s="24"/>
      <c r="U931" s="22"/>
      <c r="V931" s="12"/>
      <c r="W931" s="13"/>
      <c r="X931" s="12"/>
      <c r="Y931" s="12"/>
      <c r="Z931" s="12"/>
      <c r="AA931" s="11"/>
    </row>
    <row r="932" spans="1:27" ht="12.75" customHeight="1" x14ac:dyDescent="0.2">
      <c r="A932" s="22"/>
      <c r="B932" s="32"/>
      <c r="C932" s="168"/>
      <c r="D932" s="8"/>
      <c r="E932" s="8"/>
      <c r="F932" s="65"/>
      <c r="G932" s="65"/>
      <c r="H932" s="65"/>
      <c r="I932" s="11"/>
      <c r="J932" s="11"/>
      <c r="K932" s="11"/>
      <c r="L932" s="11"/>
      <c r="M932" s="13"/>
      <c r="N932" s="22"/>
      <c r="O932" s="22"/>
      <c r="P932" s="23"/>
      <c r="Q932" s="22"/>
      <c r="R932" s="66"/>
      <c r="S932" s="66"/>
      <c r="T932" s="24"/>
      <c r="U932" s="22"/>
      <c r="V932" s="12"/>
      <c r="W932" s="13"/>
      <c r="X932" s="12"/>
      <c r="Y932" s="12"/>
      <c r="Z932" s="12"/>
      <c r="AA932" s="11"/>
    </row>
    <row r="933" spans="1:27" ht="12.75" customHeight="1" x14ac:dyDescent="0.2">
      <c r="A933" s="22"/>
      <c r="B933" s="32"/>
      <c r="C933" s="168"/>
      <c r="D933" s="8"/>
      <c r="E933" s="8"/>
      <c r="F933" s="65"/>
      <c r="G933" s="65"/>
      <c r="H933" s="65"/>
      <c r="I933" s="11"/>
      <c r="J933" s="11"/>
      <c r="K933" s="11"/>
      <c r="L933" s="11"/>
      <c r="M933" s="13"/>
      <c r="N933" s="22"/>
      <c r="O933" s="22"/>
      <c r="P933" s="23"/>
      <c r="Q933" s="22"/>
      <c r="R933" s="66"/>
      <c r="S933" s="66"/>
      <c r="T933" s="24"/>
      <c r="U933" s="22"/>
      <c r="V933" s="12"/>
      <c r="W933" s="13"/>
      <c r="X933" s="12"/>
      <c r="Y933" s="12"/>
      <c r="Z933" s="12"/>
      <c r="AA933" s="11"/>
    </row>
    <row r="934" spans="1:27" ht="12.75" customHeight="1" x14ac:dyDescent="0.2">
      <c r="A934" s="22"/>
      <c r="B934" s="32"/>
      <c r="C934" s="168"/>
      <c r="D934" s="8"/>
      <c r="E934" s="8"/>
      <c r="F934" s="65"/>
      <c r="G934" s="65"/>
      <c r="H934" s="65"/>
      <c r="I934" s="11"/>
      <c r="J934" s="11"/>
      <c r="K934" s="11"/>
      <c r="L934" s="11"/>
      <c r="M934" s="13"/>
      <c r="N934" s="22"/>
      <c r="O934" s="22"/>
      <c r="P934" s="23"/>
      <c r="Q934" s="22"/>
      <c r="R934" s="66"/>
      <c r="S934" s="66"/>
      <c r="T934" s="24"/>
      <c r="U934" s="22"/>
      <c r="V934" s="12"/>
      <c r="W934" s="13"/>
      <c r="X934" s="12"/>
      <c r="Y934" s="12"/>
      <c r="Z934" s="12"/>
      <c r="AA934" s="11"/>
    </row>
    <row r="935" spans="1:27" ht="12.75" customHeight="1" x14ac:dyDescent="0.2">
      <c r="A935" s="22"/>
      <c r="B935" s="32"/>
      <c r="C935" s="168"/>
      <c r="D935" s="8"/>
      <c r="E935" s="8"/>
      <c r="F935" s="65"/>
      <c r="G935" s="65"/>
      <c r="H935" s="65"/>
      <c r="I935" s="11"/>
      <c r="J935" s="11"/>
      <c r="K935" s="11"/>
      <c r="L935" s="11"/>
      <c r="M935" s="13"/>
      <c r="N935" s="22"/>
      <c r="O935" s="22"/>
      <c r="P935" s="23"/>
      <c r="Q935" s="22"/>
      <c r="R935" s="66"/>
      <c r="S935" s="66"/>
      <c r="T935" s="24"/>
      <c r="U935" s="22"/>
      <c r="V935" s="12"/>
      <c r="W935" s="13"/>
      <c r="X935" s="12"/>
      <c r="Y935" s="12"/>
      <c r="Z935" s="12"/>
      <c r="AA935" s="11"/>
    </row>
    <row r="936" spans="1:27" ht="12.75" customHeight="1" x14ac:dyDescent="0.2">
      <c r="A936" s="22"/>
      <c r="B936" s="13"/>
      <c r="C936" s="168"/>
      <c r="D936" s="8"/>
      <c r="E936" s="8"/>
      <c r="F936" s="65"/>
      <c r="G936" s="65"/>
      <c r="H936" s="65"/>
      <c r="I936" s="11"/>
      <c r="J936" s="11"/>
      <c r="K936" s="11"/>
      <c r="L936" s="11"/>
      <c r="M936" s="13"/>
      <c r="N936" s="22"/>
      <c r="O936" s="22"/>
      <c r="P936" s="23"/>
      <c r="Q936" s="22"/>
      <c r="R936" s="66"/>
      <c r="S936" s="66"/>
      <c r="T936" s="24"/>
      <c r="U936" s="22"/>
      <c r="V936" s="12"/>
      <c r="W936" s="13"/>
      <c r="X936" s="12"/>
      <c r="Y936" s="12"/>
      <c r="Z936" s="12"/>
      <c r="AA936" s="11"/>
    </row>
    <row r="937" spans="1:27" ht="12.75" customHeight="1" x14ac:dyDescent="0.2">
      <c r="A937" s="22"/>
      <c r="B937" s="13"/>
      <c r="C937" s="168"/>
      <c r="D937" s="8"/>
      <c r="E937" s="8"/>
      <c r="F937" s="65"/>
      <c r="G937" s="65"/>
      <c r="H937" s="65"/>
      <c r="I937" s="11"/>
      <c r="J937" s="11"/>
      <c r="K937" s="11"/>
      <c r="L937" s="11"/>
      <c r="M937" s="13"/>
      <c r="N937" s="22"/>
      <c r="O937" s="22"/>
      <c r="P937" s="23"/>
      <c r="Q937" s="22"/>
      <c r="R937" s="66"/>
      <c r="S937" s="66"/>
      <c r="T937" s="24"/>
      <c r="U937" s="22"/>
      <c r="V937" s="12"/>
      <c r="W937" s="13"/>
      <c r="X937" s="12"/>
      <c r="Y937" s="12"/>
      <c r="Z937" s="12"/>
      <c r="AA937" s="11"/>
    </row>
    <row r="938" spans="1:27" ht="12.75" customHeight="1" x14ac:dyDescent="0.2">
      <c r="A938" s="22"/>
      <c r="B938" s="13"/>
      <c r="C938" s="168"/>
      <c r="D938" s="8"/>
      <c r="E938" s="8"/>
      <c r="F938" s="65"/>
      <c r="G938" s="65"/>
      <c r="H938" s="65"/>
      <c r="I938" s="11"/>
      <c r="J938" s="11"/>
      <c r="K938" s="11"/>
      <c r="L938" s="11"/>
      <c r="M938" s="13"/>
      <c r="N938" s="22"/>
      <c r="O938" s="22"/>
      <c r="P938" s="23"/>
      <c r="Q938" s="22"/>
      <c r="R938" s="66"/>
      <c r="S938" s="66"/>
      <c r="T938" s="24"/>
      <c r="U938" s="22"/>
      <c r="V938" s="12"/>
      <c r="W938" s="13"/>
      <c r="X938" s="12"/>
      <c r="Y938" s="12"/>
      <c r="Z938" s="12"/>
      <c r="AA938" s="11"/>
    </row>
    <row r="939" spans="1:27" ht="12.75" customHeight="1" x14ac:dyDescent="0.2">
      <c r="A939" s="22"/>
      <c r="B939" s="13"/>
      <c r="C939" s="168"/>
      <c r="D939" s="8"/>
      <c r="E939" s="8"/>
      <c r="F939" s="65"/>
      <c r="G939" s="65"/>
      <c r="H939" s="65"/>
      <c r="I939" s="11"/>
      <c r="J939" s="11"/>
      <c r="K939" s="11"/>
      <c r="L939" s="11"/>
      <c r="M939" s="13"/>
      <c r="N939" s="22"/>
      <c r="O939" s="22"/>
      <c r="P939" s="23"/>
      <c r="Q939" s="22"/>
      <c r="R939" s="66"/>
      <c r="S939" s="66"/>
      <c r="T939" s="24"/>
      <c r="U939" s="22"/>
      <c r="V939" s="12"/>
      <c r="W939" s="13"/>
      <c r="X939" s="12"/>
      <c r="Y939" s="12"/>
      <c r="Z939" s="12"/>
      <c r="AA939" s="11"/>
    </row>
    <row r="940" spans="1:27" ht="12.75" customHeight="1" x14ac:dyDescent="0.2">
      <c r="A940" s="22"/>
      <c r="B940" s="13"/>
      <c r="C940" s="168"/>
      <c r="D940" s="8"/>
      <c r="E940" s="8"/>
      <c r="F940" s="65"/>
      <c r="G940" s="65"/>
      <c r="H940" s="65"/>
      <c r="I940" s="11"/>
      <c r="J940" s="11"/>
      <c r="K940" s="11"/>
      <c r="L940" s="11"/>
      <c r="M940" s="13"/>
      <c r="N940" s="22"/>
      <c r="O940" s="22"/>
      <c r="P940" s="23"/>
      <c r="Q940" s="22"/>
      <c r="R940" s="66"/>
      <c r="S940" s="66"/>
      <c r="T940" s="24"/>
      <c r="U940" s="22"/>
      <c r="V940" s="12"/>
      <c r="W940" s="13"/>
      <c r="X940" s="12"/>
      <c r="Y940" s="12"/>
      <c r="Z940" s="12"/>
      <c r="AA940" s="11"/>
    </row>
    <row r="941" spans="1:27" ht="12.75" customHeight="1" x14ac:dyDescent="0.2">
      <c r="A941" s="22"/>
      <c r="B941" s="13"/>
      <c r="C941" s="168"/>
      <c r="D941" s="8"/>
      <c r="E941" s="8"/>
      <c r="F941" s="65"/>
      <c r="G941" s="65"/>
      <c r="H941" s="65"/>
      <c r="I941" s="11"/>
      <c r="J941" s="11"/>
      <c r="K941" s="11"/>
      <c r="L941" s="11"/>
      <c r="M941" s="13"/>
      <c r="N941" s="22"/>
      <c r="O941" s="22"/>
      <c r="P941" s="23"/>
      <c r="Q941" s="22"/>
      <c r="R941" s="66"/>
      <c r="S941" s="66"/>
      <c r="T941" s="24"/>
      <c r="U941" s="22"/>
      <c r="V941" s="12"/>
      <c r="W941" s="13"/>
      <c r="X941" s="12"/>
      <c r="Y941" s="12"/>
      <c r="Z941" s="12"/>
      <c r="AA941" s="11"/>
    </row>
    <row r="942" spans="1:27" ht="12.75" customHeight="1" x14ac:dyDescent="0.2">
      <c r="A942" s="22"/>
      <c r="B942" s="13"/>
      <c r="C942" s="168"/>
      <c r="D942" s="8"/>
      <c r="E942" s="8"/>
      <c r="F942" s="65"/>
      <c r="G942" s="65"/>
      <c r="H942" s="65"/>
      <c r="I942" s="11"/>
      <c r="J942" s="11"/>
      <c r="K942" s="11"/>
      <c r="L942" s="11"/>
      <c r="M942" s="13"/>
      <c r="N942" s="22"/>
      <c r="O942" s="22"/>
      <c r="P942" s="23"/>
      <c r="Q942" s="22"/>
      <c r="R942" s="66"/>
      <c r="S942" s="66"/>
      <c r="T942" s="24"/>
      <c r="U942" s="22"/>
      <c r="V942" s="12"/>
      <c r="W942" s="13"/>
      <c r="X942" s="12"/>
      <c r="Y942" s="12"/>
      <c r="Z942" s="12"/>
      <c r="AA942" s="11"/>
    </row>
    <row r="943" spans="1:27" ht="12.75" customHeight="1" x14ac:dyDescent="0.2">
      <c r="A943" s="22"/>
      <c r="B943" s="13"/>
      <c r="C943" s="168"/>
      <c r="D943" s="8"/>
      <c r="E943" s="8"/>
      <c r="F943" s="65"/>
      <c r="G943" s="65"/>
      <c r="H943" s="65"/>
      <c r="I943" s="11"/>
      <c r="J943" s="11"/>
      <c r="K943" s="11"/>
      <c r="L943" s="11"/>
      <c r="M943" s="13"/>
      <c r="N943" s="22"/>
      <c r="O943" s="22"/>
      <c r="P943" s="23"/>
      <c r="Q943" s="22"/>
      <c r="R943" s="66"/>
      <c r="S943" s="66"/>
      <c r="T943" s="24"/>
      <c r="U943" s="22"/>
      <c r="V943" s="12"/>
      <c r="W943" s="13"/>
      <c r="X943" s="12"/>
      <c r="Y943" s="12"/>
      <c r="Z943" s="12"/>
      <c r="AA943" s="11"/>
    </row>
    <row r="944" spans="1:27" ht="12.75" customHeight="1" x14ac:dyDescent="0.2">
      <c r="A944" s="22"/>
      <c r="B944" s="13"/>
      <c r="C944" s="168"/>
      <c r="D944" s="8"/>
      <c r="E944" s="8"/>
      <c r="F944" s="65"/>
      <c r="G944" s="65"/>
      <c r="H944" s="65"/>
      <c r="I944" s="11"/>
      <c r="J944" s="11"/>
      <c r="K944" s="11"/>
      <c r="L944" s="11"/>
      <c r="M944" s="13"/>
      <c r="N944" s="22"/>
      <c r="O944" s="22"/>
      <c r="P944" s="23"/>
      <c r="Q944" s="22"/>
      <c r="R944" s="66"/>
      <c r="S944" s="66"/>
      <c r="T944" s="24"/>
      <c r="U944" s="22"/>
      <c r="V944" s="12"/>
      <c r="W944" s="13"/>
      <c r="X944" s="12"/>
      <c r="Y944" s="12"/>
      <c r="Z944" s="12"/>
      <c r="AA944" s="11"/>
    </row>
    <row r="945" spans="1:27" ht="12.75" customHeight="1" x14ac:dyDescent="0.2">
      <c r="A945" s="22"/>
      <c r="B945" s="13"/>
      <c r="C945" s="168"/>
      <c r="D945" s="8"/>
      <c r="E945" s="8"/>
      <c r="F945" s="65"/>
      <c r="G945" s="65"/>
      <c r="H945" s="65"/>
      <c r="I945" s="11"/>
      <c r="J945" s="11"/>
      <c r="K945" s="11"/>
      <c r="L945" s="11"/>
      <c r="M945" s="13"/>
      <c r="N945" s="22"/>
      <c r="O945" s="22"/>
      <c r="P945" s="23"/>
      <c r="Q945" s="22"/>
      <c r="R945" s="66"/>
      <c r="S945" s="66"/>
      <c r="T945" s="24"/>
      <c r="U945" s="22"/>
      <c r="V945" s="12"/>
      <c r="W945" s="13"/>
      <c r="X945" s="12"/>
      <c r="Y945" s="12"/>
      <c r="Z945" s="12"/>
      <c r="AA945" s="11"/>
    </row>
    <row r="946" spans="1:27" ht="12.75" customHeight="1" x14ac:dyDescent="0.2">
      <c r="A946" s="22"/>
      <c r="B946" s="13"/>
      <c r="C946" s="168"/>
      <c r="D946" s="8"/>
      <c r="E946" s="8"/>
      <c r="F946" s="65"/>
      <c r="G946" s="65"/>
      <c r="H946" s="65"/>
      <c r="I946" s="11"/>
      <c r="J946" s="11"/>
      <c r="K946" s="11"/>
      <c r="L946" s="11"/>
      <c r="M946" s="13"/>
      <c r="N946" s="22"/>
      <c r="O946" s="22"/>
      <c r="P946" s="23"/>
      <c r="Q946" s="22"/>
      <c r="R946" s="66"/>
      <c r="S946" s="66"/>
      <c r="T946" s="24"/>
      <c r="U946" s="22"/>
      <c r="V946" s="12"/>
      <c r="W946" s="13"/>
      <c r="X946" s="12"/>
      <c r="Y946" s="12"/>
      <c r="Z946" s="12"/>
      <c r="AA946" s="11"/>
    </row>
    <row r="947" spans="1:27" ht="12.75" customHeight="1" x14ac:dyDescent="0.2">
      <c r="A947" s="22"/>
      <c r="B947" s="13"/>
      <c r="C947" s="168"/>
      <c r="D947" s="8"/>
      <c r="E947" s="8"/>
      <c r="F947" s="65"/>
      <c r="G947" s="65"/>
      <c r="H947" s="65"/>
      <c r="I947" s="11"/>
      <c r="J947" s="11"/>
      <c r="K947" s="11"/>
      <c r="L947" s="11"/>
      <c r="M947" s="13"/>
      <c r="N947" s="22"/>
      <c r="O947" s="22"/>
      <c r="P947" s="23"/>
      <c r="Q947" s="22"/>
      <c r="R947" s="66"/>
      <c r="S947" s="66"/>
      <c r="T947" s="24"/>
      <c r="U947" s="22"/>
      <c r="V947" s="12"/>
      <c r="W947" s="13"/>
      <c r="X947" s="12"/>
      <c r="Y947" s="12"/>
      <c r="Z947" s="12"/>
      <c r="AA947" s="11"/>
    </row>
    <row r="948" spans="1:27" ht="12.75" customHeight="1" x14ac:dyDescent="0.2">
      <c r="A948" s="22"/>
      <c r="B948" s="13"/>
      <c r="C948" s="168"/>
      <c r="D948" s="8"/>
      <c r="E948" s="8"/>
      <c r="F948" s="65"/>
      <c r="G948" s="65"/>
      <c r="H948" s="65"/>
      <c r="I948" s="11"/>
      <c r="J948" s="11"/>
      <c r="K948" s="11"/>
      <c r="L948" s="11"/>
      <c r="M948" s="13"/>
      <c r="N948" s="22"/>
      <c r="O948" s="22"/>
      <c r="P948" s="23"/>
      <c r="Q948" s="22"/>
      <c r="R948" s="66"/>
      <c r="S948" s="66"/>
      <c r="T948" s="24"/>
      <c r="U948" s="22"/>
      <c r="V948" s="12"/>
      <c r="W948" s="13"/>
      <c r="X948" s="12"/>
      <c r="Y948" s="12"/>
      <c r="Z948" s="12"/>
      <c r="AA948" s="11"/>
    </row>
    <row r="949" spans="1:27" ht="12.75" customHeight="1" x14ac:dyDescent="0.2">
      <c r="A949" s="22"/>
      <c r="B949" s="13"/>
      <c r="C949" s="168"/>
      <c r="D949" s="8"/>
      <c r="E949" s="8"/>
      <c r="F949" s="65"/>
      <c r="G949" s="65"/>
      <c r="H949" s="65"/>
      <c r="I949" s="11"/>
      <c r="J949" s="11"/>
      <c r="K949" s="11"/>
      <c r="L949" s="11"/>
      <c r="M949" s="13"/>
      <c r="N949" s="22"/>
      <c r="O949" s="22"/>
      <c r="P949" s="23"/>
      <c r="Q949" s="22"/>
      <c r="R949" s="66"/>
      <c r="S949" s="66"/>
      <c r="T949" s="24"/>
      <c r="U949" s="22"/>
      <c r="V949" s="12"/>
      <c r="W949" s="13"/>
      <c r="X949" s="12"/>
      <c r="Y949" s="12"/>
      <c r="Z949" s="12"/>
      <c r="AA949" s="11"/>
    </row>
    <row r="950" spans="1:27" ht="12.75" customHeight="1" x14ac:dyDescent="0.2">
      <c r="A950" s="22"/>
      <c r="B950" s="13"/>
      <c r="C950" s="168"/>
      <c r="D950" s="8"/>
      <c r="E950" s="8"/>
      <c r="F950" s="65"/>
      <c r="G950" s="65"/>
      <c r="H950" s="65"/>
      <c r="I950" s="11"/>
      <c r="J950" s="11"/>
      <c r="K950" s="11"/>
      <c r="L950" s="11"/>
      <c r="M950" s="13"/>
      <c r="N950" s="22"/>
      <c r="O950" s="22"/>
      <c r="P950" s="23"/>
      <c r="Q950" s="22"/>
      <c r="R950" s="66"/>
      <c r="S950" s="66"/>
      <c r="T950" s="24"/>
      <c r="U950" s="22"/>
      <c r="V950" s="12"/>
      <c r="W950" s="13"/>
      <c r="X950" s="12"/>
      <c r="Y950" s="12"/>
      <c r="Z950" s="12"/>
      <c r="AA950" s="11"/>
    </row>
    <row r="951" spans="1:27" ht="12.75" customHeight="1" x14ac:dyDescent="0.2">
      <c r="A951" s="22"/>
      <c r="B951" s="13"/>
      <c r="C951" s="168"/>
      <c r="D951" s="8"/>
      <c r="E951" s="8"/>
      <c r="F951" s="65"/>
      <c r="G951" s="65"/>
      <c r="H951" s="65"/>
      <c r="I951" s="11"/>
      <c r="J951" s="11"/>
      <c r="K951" s="11"/>
      <c r="L951" s="11"/>
      <c r="M951" s="13"/>
      <c r="N951" s="22"/>
      <c r="O951" s="22"/>
      <c r="P951" s="23"/>
      <c r="Q951" s="22"/>
      <c r="R951" s="66"/>
      <c r="S951" s="66"/>
      <c r="T951" s="24"/>
      <c r="U951" s="22"/>
      <c r="V951" s="12"/>
      <c r="W951" s="13"/>
      <c r="X951" s="12"/>
      <c r="Y951" s="12"/>
      <c r="Z951" s="12"/>
      <c r="AA951" s="11"/>
    </row>
    <row r="952" spans="1:27" ht="12.75" customHeight="1" x14ac:dyDescent="0.2">
      <c r="A952" s="22"/>
      <c r="B952" s="13"/>
      <c r="C952" s="168"/>
      <c r="D952" s="8"/>
      <c r="E952" s="8"/>
      <c r="F952" s="65"/>
      <c r="G952" s="65"/>
      <c r="H952" s="65"/>
      <c r="I952" s="11"/>
      <c r="J952" s="11"/>
      <c r="K952" s="11"/>
      <c r="L952" s="11"/>
      <c r="M952" s="13"/>
      <c r="N952" s="22"/>
      <c r="O952" s="22"/>
      <c r="P952" s="23"/>
      <c r="Q952" s="22"/>
      <c r="R952" s="66"/>
      <c r="S952" s="66"/>
      <c r="T952" s="24"/>
      <c r="U952" s="22"/>
      <c r="V952" s="12"/>
      <c r="W952" s="13"/>
      <c r="X952" s="12"/>
      <c r="Y952" s="12"/>
      <c r="Z952" s="12"/>
      <c r="AA952" s="11"/>
    </row>
    <row r="953" spans="1:27" ht="12.75" customHeight="1" x14ac:dyDescent="0.2">
      <c r="A953" s="22"/>
      <c r="B953" s="13"/>
      <c r="C953" s="168"/>
      <c r="D953" s="8"/>
      <c r="E953" s="8"/>
      <c r="F953" s="65"/>
      <c r="G953" s="65"/>
      <c r="H953" s="65"/>
      <c r="I953" s="11"/>
      <c r="J953" s="11"/>
      <c r="K953" s="11"/>
      <c r="L953" s="11"/>
      <c r="M953" s="13"/>
      <c r="N953" s="22"/>
      <c r="O953" s="22"/>
      <c r="P953" s="23"/>
      <c r="Q953" s="22"/>
      <c r="R953" s="66"/>
      <c r="S953" s="66"/>
      <c r="T953" s="24"/>
      <c r="U953" s="22"/>
      <c r="V953" s="12"/>
      <c r="W953" s="13"/>
      <c r="X953" s="12"/>
      <c r="Y953" s="12"/>
      <c r="Z953" s="12"/>
      <c r="AA953" s="11"/>
    </row>
    <row r="954" spans="1:27" ht="12.75" customHeight="1" x14ac:dyDescent="0.2">
      <c r="A954" s="22"/>
      <c r="B954" s="13"/>
      <c r="C954" s="168"/>
      <c r="D954" s="8"/>
      <c r="E954" s="8"/>
      <c r="F954" s="65"/>
      <c r="G954" s="65"/>
      <c r="H954" s="65"/>
      <c r="I954" s="11"/>
      <c r="J954" s="11"/>
      <c r="K954" s="11"/>
      <c r="L954" s="11"/>
      <c r="M954" s="13"/>
      <c r="N954" s="22"/>
      <c r="O954" s="22"/>
      <c r="P954" s="23"/>
      <c r="Q954" s="22"/>
      <c r="R954" s="66"/>
      <c r="S954" s="66"/>
      <c r="T954" s="24"/>
      <c r="U954" s="22"/>
      <c r="V954" s="12"/>
      <c r="W954" s="13"/>
      <c r="X954" s="12"/>
      <c r="Y954" s="12"/>
      <c r="Z954" s="12"/>
      <c r="AA954" s="11"/>
    </row>
    <row r="955" spans="1:27" ht="12.75" customHeight="1" x14ac:dyDescent="0.2">
      <c r="A955" s="22"/>
      <c r="B955" s="13"/>
      <c r="C955" s="168"/>
      <c r="D955" s="8"/>
      <c r="E955" s="8"/>
      <c r="F955" s="65"/>
      <c r="G955" s="65"/>
      <c r="H955" s="65"/>
      <c r="I955" s="11"/>
      <c r="J955" s="11"/>
      <c r="K955" s="11"/>
      <c r="L955" s="11"/>
      <c r="M955" s="13"/>
      <c r="N955" s="22"/>
      <c r="O955" s="22"/>
      <c r="P955" s="23"/>
      <c r="Q955" s="22"/>
      <c r="R955" s="66"/>
      <c r="S955" s="66"/>
      <c r="T955" s="24"/>
      <c r="U955" s="22"/>
      <c r="V955" s="12"/>
      <c r="W955" s="13"/>
      <c r="X955" s="12"/>
      <c r="Y955" s="12"/>
      <c r="Z955" s="12"/>
      <c r="AA955" s="11"/>
    </row>
    <row r="956" spans="1:27" ht="12.75" customHeight="1" x14ac:dyDescent="0.2">
      <c r="A956" s="22"/>
      <c r="B956" s="13"/>
      <c r="C956" s="168"/>
      <c r="D956" s="8"/>
      <c r="E956" s="8"/>
      <c r="F956" s="65"/>
      <c r="G956" s="65"/>
      <c r="H956" s="65"/>
      <c r="I956" s="11"/>
      <c r="J956" s="11"/>
      <c r="K956" s="11"/>
      <c r="L956" s="11"/>
      <c r="M956" s="13"/>
      <c r="N956" s="22"/>
      <c r="O956" s="22"/>
      <c r="P956" s="23"/>
      <c r="Q956" s="22"/>
      <c r="R956" s="66"/>
      <c r="S956" s="66"/>
      <c r="T956" s="24"/>
      <c r="U956" s="22"/>
      <c r="V956" s="12"/>
      <c r="W956" s="13"/>
      <c r="X956" s="12"/>
      <c r="Y956" s="12"/>
      <c r="Z956" s="12"/>
      <c r="AA956" s="11"/>
    </row>
    <row r="957" spans="1:27" ht="12.75" customHeight="1" x14ac:dyDescent="0.2">
      <c r="A957" s="22"/>
      <c r="B957" s="13"/>
      <c r="C957" s="168"/>
      <c r="D957" s="8"/>
      <c r="E957" s="8"/>
      <c r="F957" s="65"/>
      <c r="G957" s="65"/>
      <c r="H957" s="65"/>
      <c r="I957" s="11"/>
      <c r="J957" s="11"/>
      <c r="K957" s="11"/>
      <c r="L957" s="11"/>
      <c r="M957" s="13"/>
      <c r="N957" s="22"/>
      <c r="O957" s="22"/>
      <c r="P957" s="23"/>
      <c r="Q957" s="22"/>
      <c r="R957" s="66"/>
      <c r="S957" s="66"/>
      <c r="T957" s="24"/>
      <c r="U957" s="22"/>
      <c r="V957" s="12"/>
      <c r="W957" s="13"/>
      <c r="X957" s="12"/>
      <c r="Y957" s="12"/>
      <c r="Z957" s="12"/>
      <c r="AA957" s="11"/>
    </row>
    <row r="958" spans="1:27" ht="12.75" customHeight="1" x14ac:dyDescent="0.2">
      <c r="A958" s="22"/>
      <c r="B958" s="13"/>
      <c r="C958" s="168"/>
      <c r="D958" s="8"/>
      <c r="E958" s="8"/>
      <c r="F958" s="65"/>
      <c r="G958" s="65"/>
      <c r="H958" s="65"/>
      <c r="I958" s="11"/>
      <c r="J958" s="11"/>
      <c r="K958" s="11"/>
      <c r="L958" s="11"/>
      <c r="M958" s="13"/>
      <c r="N958" s="22"/>
      <c r="O958" s="22"/>
      <c r="P958" s="23"/>
      <c r="Q958" s="22"/>
      <c r="R958" s="66"/>
      <c r="S958" s="66"/>
      <c r="T958" s="24"/>
      <c r="U958" s="22"/>
      <c r="V958" s="12"/>
      <c r="W958" s="13"/>
      <c r="X958" s="12"/>
      <c r="Y958" s="12"/>
      <c r="Z958" s="12"/>
      <c r="AA958" s="11"/>
    </row>
    <row r="959" spans="1:27" ht="12.75" customHeight="1" x14ac:dyDescent="0.2">
      <c r="A959" s="22"/>
      <c r="B959" s="13"/>
      <c r="C959" s="168"/>
      <c r="D959" s="8"/>
      <c r="E959" s="8"/>
      <c r="F959" s="65"/>
      <c r="G959" s="65"/>
      <c r="H959" s="65"/>
      <c r="I959" s="11"/>
      <c r="J959" s="11"/>
      <c r="K959" s="11"/>
      <c r="L959" s="11"/>
      <c r="M959" s="13"/>
      <c r="N959" s="22"/>
      <c r="O959" s="22"/>
      <c r="P959" s="23"/>
      <c r="Q959" s="22"/>
      <c r="R959" s="66"/>
      <c r="S959" s="66"/>
      <c r="T959" s="24"/>
      <c r="U959" s="22"/>
      <c r="V959" s="12"/>
      <c r="W959" s="13"/>
      <c r="X959" s="12"/>
      <c r="Y959" s="12"/>
      <c r="Z959" s="12"/>
      <c r="AA959" s="11"/>
    </row>
    <row r="960" spans="1:27" ht="12.75" customHeight="1" x14ac:dyDescent="0.2">
      <c r="A960" s="22"/>
      <c r="B960" s="13"/>
      <c r="C960" s="168"/>
      <c r="D960" s="8"/>
      <c r="E960" s="8"/>
      <c r="F960" s="65"/>
      <c r="G960" s="65"/>
      <c r="H960" s="65"/>
      <c r="I960" s="11"/>
      <c r="J960" s="11"/>
      <c r="K960" s="11"/>
      <c r="L960" s="11"/>
      <c r="M960" s="13"/>
      <c r="N960" s="22"/>
      <c r="O960" s="22"/>
      <c r="P960" s="23"/>
      <c r="Q960" s="22"/>
      <c r="R960" s="66"/>
      <c r="S960" s="66"/>
      <c r="T960" s="24"/>
      <c r="U960" s="22"/>
      <c r="V960" s="12"/>
      <c r="W960" s="13"/>
      <c r="X960" s="12"/>
      <c r="Y960" s="12"/>
      <c r="Z960" s="12"/>
      <c r="AA960" s="11"/>
    </row>
    <row r="961" spans="1:27" ht="12.75" customHeight="1" x14ac:dyDescent="0.2">
      <c r="A961" s="22"/>
      <c r="B961" s="13"/>
      <c r="C961" s="168"/>
      <c r="D961" s="8"/>
      <c r="E961" s="8"/>
      <c r="F961" s="65"/>
      <c r="G961" s="65"/>
      <c r="H961" s="65"/>
      <c r="I961" s="11"/>
      <c r="J961" s="11"/>
      <c r="K961" s="11"/>
      <c r="L961" s="11"/>
      <c r="M961" s="13"/>
      <c r="N961" s="22"/>
      <c r="O961" s="22"/>
      <c r="P961" s="23"/>
      <c r="Q961" s="22"/>
      <c r="R961" s="66"/>
      <c r="S961" s="66"/>
      <c r="T961" s="24"/>
      <c r="U961" s="22"/>
      <c r="V961" s="12"/>
      <c r="W961" s="13"/>
      <c r="X961" s="12"/>
      <c r="Y961" s="12"/>
      <c r="Z961" s="12"/>
      <c r="AA961" s="11"/>
    </row>
    <row r="962" spans="1:27" ht="12.75" customHeight="1" x14ac:dyDescent="0.2">
      <c r="A962" s="22"/>
      <c r="B962" s="13"/>
      <c r="C962" s="168"/>
      <c r="D962" s="8"/>
      <c r="E962" s="8"/>
      <c r="F962" s="65"/>
      <c r="G962" s="65"/>
      <c r="H962" s="65"/>
      <c r="I962" s="11"/>
      <c r="J962" s="11"/>
      <c r="K962" s="11"/>
      <c r="L962" s="11"/>
      <c r="M962" s="13"/>
      <c r="N962" s="22"/>
      <c r="O962" s="22"/>
      <c r="P962" s="23"/>
      <c r="Q962" s="22"/>
      <c r="R962" s="66"/>
      <c r="S962" s="66"/>
      <c r="T962" s="24"/>
      <c r="U962" s="22"/>
      <c r="V962" s="12"/>
      <c r="W962" s="13"/>
      <c r="X962" s="12"/>
      <c r="Y962" s="12"/>
      <c r="Z962" s="12"/>
      <c r="AA962" s="11"/>
    </row>
    <row r="963" spans="1:27" ht="12.75" customHeight="1" x14ac:dyDescent="0.2">
      <c r="A963" s="22"/>
      <c r="B963" s="13"/>
      <c r="C963" s="168"/>
      <c r="D963" s="8"/>
      <c r="E963" s="8"/>
      <c r="F963" s="65"/>
      <c r="G963" s="65"/>
      <c r="H963" s="65"/>
      <c r="I963" s="11"/>
      <c r="J963" s="11"/>
      <c r="K963" s="11"/>
      <c r="L963" s="11"/>
      <c r="M963" s="13"/>
      <c r="N963" s="22"/>
      <c r="O963" s="22"/>
      <c r="P963" s="23"/>
      <c r="Q963" s="22"/>
      <c r="R963" s="66"/>
      <c r="S963" s="66"/>
      <c r="T963" s="24"/>
      <c r="U963" s="22"/>
      <c r="V963" s="12"/>
      <c r="W963" s="13"/>
      <c r="X963" s="12"/>
      <c r="Y963" s="12"/>
      <c r="Z963" s="12"/>
      <c r="AA963" s="11"/>
    </row>
    <row r="964" spans="1:27" ht="12.75" customHeight="1" x14ac:dyDescent="0.2">
      <c r="A964" s="22"/>
      <c r="B964" s="13"/>
      <c r="C964" s="168"/>
      <c r="D964" s="8"/>
      <c r="E964" s="8"/>
      <c r="F964" s="65"/>
      <c r="G964" s="65"/>
      <c r="H964" s="65"/>
      <c r="I964" s="11"/>
      <c r="J964" s="11"/>
      <c r="K964" s="11"/>
      <c r="L964" s="11"/>
      <c r="M964" s="13"/>
      <c r="N964" s="22"/>
      <c r="O964" s="22"/>
      <c r="P964" s="23"/>
      <c r="Q964" s="22"/>
      <c r="R964" s="66"/>
      <c r="S964" s="66"/>
      <c r="T964" s="24"/>
      <c r="U964" s="22"/>
      <c r="V964" s="12"/>
      <c r="W964" s="13"/>
      <c r="X964" s="12"/>
      <c r="Y964" s="12"/>
      <c r="Z964" s="12"/>
      <c r="AA964" s="11"/>
    </row>
    <row r="965" spans="1:27" ht="12.75" customHeight="1" x14ac:dyDescent="0.2">
      <c r="A965" s="22"/>
      <c r="B965" s="13"/>
      <c r="C965" s="168"/>
      <c r="D965" s="8"/>
      <c r="E965" s="8"/>
      <c r="F965" s="65"/>
      <c r="G965" s="65"/>
      <c r="H965" s="65"/>
      <c r="I965" s="11"/>
      <c r="J965" s="11"/>
      <c r="K965" s="11"/>
      <c r="L965" s="11"/>
      <c r="M965" s="13"/>
      <c r="N965" s="22"/>
      <c r="O965" s="22"/>
      <c r="P965" s="23"/>
      <c r="Q965" s="22"/>
      <c r="R965" s="66"/>
      <c r="S965" s="66"/>
      <c r="T965" s="24"/>
      <c r="U965" s="22"/>
      <c r="V965" s="12"/>
      <c r="W965" s="13"/>
      <c r="X965" s="12"/>
      <c r="Y965" s="12"/>
      <c r="Z965" s="12"/>
      <c r="AA965" s="11"/>
    </row>
    <row r="966" spans="1:27" ht="12.75" customHeight="1" x14ac:dyDescent="0.2">
      <c r="A966" s="22"/>
      <c r="B966" s="13"/>
      <c r="C966" s="168"/>
      <c r="D966" s="8"/>
      <c r="E966" s="8"/>
      <c r="F966" s="65"/>
      <c r="G966" s="65"/>
      <c r="H966" s="65"/>
      <c r="I966" s="11"/>
      <c r="J966" s="11"/>
      <c r="K966" s="11"/>
      <c r="L966" s="11"/>
      <c r="M966" s="13"/>
      <c r="N966" s="22"/>
      <c r="O966" s="22"/>
      <c r="P966" s="23"/>
      <c r="Q966" s="22"/>
      <c r="R966" s="66"/>
      <c r="S966" s="66"/>
      <c r="T966" s="24"/>
      <c r="U966" s="22"/>
      <c r="V966" s="12"/>
      <c r="W966" s="13"/>
      <c r="X966" s="12"/>
      <c r="Y966" s="12"/>
      <c r="Z966" s="12"/>
      <c r="AA966" s="11"/>
    </row>
    <row r="967" spans="1:27" ht="12.75" customHeight="1" x14ac:dyDescent="0.2">
      <c r="A967" s="22"/>
      <c r="B967" s="13"/>
      <c r="C967" s="168"/>
      <c r="D967" s="8"/>
      <c r="E967" s="8"/>
      <c r="F967" s="65"/>
      <c r="G967" s="65"/>
      <c r="H967" s="65"/>
      <c r="I967" s="11"/>
      <c r="J967" s="11"/>
      <c r="K967" s="11"/>
      <c r="L967" s="11"/>
      <c r="M967" s="13"/>
      <c r="N967" s="22"/>
      <c r="O967" s="22"/>
      <c r="P967" s="23"/>
      <c r="Q967" s="22"/>
      <c r="R967" s="66"/>
      <c r="S967" s="66"/>
      <c r="T967" s="24"/>
      <c r="U967" s="22"/>
      <c r="V967" s="12"/>
      <c r="W967" s="13"/>
      <c r="X967" s="12"/>
      <c r="Y967" s="12"/>
      <c r="Z967" s="12"/>
      <c r="AA967" s="11"/>
    </row>
    <row r="968" spans="1:27" ht="12.75" customHeight="1" x14ac:dyDescent="0.2">
      <c r="A968" s="22"/>
      <c r="B968" s="13"/>
      <c r="C968" s="168"/>
      <c r="D968" s="8"/>
      <c r="E968" s="8"/>
      <c r="F968" s="65"/>
      <c r="G968" s="65"/>
      <c r="H968" s="65"/>
      <c r="I968" s="11"/>
      <c r="J968" s="11"/>
      <c r="K968" s="11"/>
      <c r="L968" s="11"/>
      <c r="M968" s="13"/>
      <c r="N968" s="22"/>
      <c r="O968" s="22"/>
      <c r="P968" s="23"/>
      <c r="Q968" s="22"/>
      <c r="R968" s="66"/>
      <c r="S968" s="66"/>
      <c r="T968" s="24"/>
      <c r="U968" s="22"/>
      <c r="V968" s="12"/>
      <c r="W968" s="13"/>
      <c r="X968" s="12"/>
      <c r="Y968" s="12"/>
      <c r="Z968" s="12"/>
      <c r="AA968" s="11"/>
    </row>
    <row r="969" spans="1:27" ht="12.75" customHeight="1" x14ac:dyDescent="0.2">
      <c r="A969" s="22"/>
      <c r="B969" s="13"/>
      <c r="C969" s="168"/>
      <c r="D969" s="8"/>
      <c r="E969" s="8"/>
      <c r="F969" s="65"/>
      <c r="G969" s="65"/>
      <c r="H969" s="65"/>
      <c r="I969" s="11"/>
      <c r="J969" s="11"/>
      <c r="K969" s="11"/>
      <c r="L969" s="11"/>
      <c r="M969" s="13"/>
      <c r="N969" s="22"/>
      <c r="O969" s="22"/>
      <c r="P969" s="23"/>
      <c r="Q969" s="22"/>
      <c r="R969" s="66"/>
      <c r="S969" s="66"/>
      <c r="T969" s="24"/>
      <c r="U969" s="22"/>
      <c r="V969" s="12"/>
      <c r="W969" s="13"/>
      <c r="X969" s="12"/>
      <c r="Y969" s="12"/>
      <c r="Z969" s="12"/>
      <c r="AA969" s="11"/>
    </row>
    <row r="970" spans="1:27" ht="12.75" customHeight="1" x14ac:dyDescent="0.2">
      <c r="A970" s="22"/>
      <c r="B970" s="13"/>
      <c r="C970" s="168"/>
      <c r="D970" s="8"/>
      <c r="E970" s="8"/>
      <c r="F970" s="65"/>
      <c r="G970" s="65"/>
      <c r="H970" s="65"/>
      <c r="I970" s="11"/>
      <c r="J970" s="11"/>
      <c r="K970" s="11"/>
      <c r="L970" s="11"/>
      <c r="M970" s="13"/>
      <c r="N970" s="22"/>
      <c r="O970" s="22"/>
      <c r="P970" s="23"/>
      <c r="Q970" s="22"/>
      <c r="R970" s="66"/>
      <c r="S970" s="66"/>
      <c r="T970" s="24"/>
      <c r="U970" s="22"/>
      <c r="V970" s="12"/>
      <c r="W970" s="13"/>
      <c r="X970" s="12"/>
      <c r="Y970" s="12"/>
      <c r="Z970" s="12"/>
      <c r="AA970" s="11"/>
    </row>
    <row r="971" spans="1:27" ht="12.75" customHeight="1" x14ac:dyDescent="0.2">
      <c r="A971" s="22"/>
      <c r="B971" s="13"/>
      <c r="C971" s="168"/>
      <c r="D971" s="8"/>
      <c r="E971" s="8"/>
      <c r="F971" s="65"/>
      <c r="G971" s="65"/>
      <c r="H971" s="65"/>
      <c r="I971" s="11"/>
      <c r="J971" s="11"/>
      <c r="K971" s="11"/>
      <c r="L971" s="11"/>
      <c r="M971" s="13"/>
      <c r="N971" s="22"/>
      <c r="O971" s="22"/>
      <c r="P971" s="23"/>
      <c r="Q971" s="22"/>
      <c r="R971" s="66"/>
      <c r="S971" s="66"/>
      <c r="T971" s="24"/>
      <c r="U971" s="22"/>
      <c r="V971" s="12"/>
      <c r="W971" s="13"/>
      <c r="X971" s="12"/>
      <c r="Y971" s="12"/>
      <c r="Z971" s="12"/>
      <c r="AA971" s="11"/>
    </row>
    <row r="972" spans="1:27" ht="12.75" customHeight="1" x14ac:dyDescent="0.2">
      <c r="A972" s="22"/>
      <c r="B972" s="13"/>
      <c r="C972" s="168"/>
      <c r="D972" s="8"/>
      <c r="E972" s="8"/>
      <c r="F972" s="65"/>
      <c r="G972" s="65"/>
      <c r="H972" s="65"/>
      <c r="I972" s="11"/>
      <c r="J972" s="11"/>
      <c r="K972" s="11"/>
      <c r="L972" s="11"/>
      <c r="M972" s="13"/>
      <c r="N972" s="22"/>
      <c r="O972" s="22"/>
      <c r="P972" s="23"/>
      <c r="Q972" s="22"/>
      <c r="R972" s="66"/>
      <c r="S972" s="66"/>
      <c r="T972" s="24"/>
      <c r="U972" s="22"/>
      <c r="V972" s="12"/>
      <c r="W972" s="13"/>
      <c r="X972" s="12"/>
      <c r="Y972" s="12"/>
      <c r="Z972" s="12"/>
      <c r="AA972" s="11"/>
    </row>
    <row r="973" spans="1:27" ht="12.75" customHeight="1" x14ac:dyDescent="0.2">
      <c r="A973" s="22"/>
      <c r="B973" s="13"/>
      <c r="C973" s="168"/>
      <c r="D973" s="8"/>
      <c r="E973" s="8"/>
      <c r="F973" s="65"/>
      <c r="G973" s="65"/>
      <c r="H973" s="65"/>
      <c r="I973" s="11"/>
      <c r="J973" s="11"/>
      <c r="K973" s="11"/>
      <c r="L973" s="11"/>
      <c r="M973" s="13"/>
      <c r="N973" s="22"/>
      <c r="O973" s="22"/>
      <c r="P973" s="23"/>
      <c r="Q973" s="22"/>
      <c r="R973" s="66"/>
      <c r="S973" s="66"/>
      <c r="T973" s="24"/>
      <c r="U973" s="22"/>
      <c r="V973" s="12"/>
      <c r="W973" s="13"/>
      <c r="X973" s="12"/>
      <c r="Y973" s="12"/>
      <c r="Z973" s="12"/>
      <c r="AA973" s="11"/>
    </row>
    <row r="974" spans="1:27" ht="12.75" customHeight="1" x14ac:dyDescent="0.2">
      <c r="A974" s="22"/>
      <c r="B974" s="13"/>
      <c r="C974" s="168"/>
      <c r="D974" s="8"/>
      <c r="E974" s="8"/>
      <c r="F974" s="65"/>
      <c r="G974" s="65"/>
      <c r="H974" s="65"/>
      <c r="I974" s="11"/>
      <c r="J974" s="11"/>
      <c r="K974" s="11"/>
      <c r="L974" s="11"/>
      <c r="M974" s="13"/>
      <c r="N974" s="22"/>
      <c r="O974" s="22"/>
      <c r="P974" s="23"/>
      <c r="Q974" s="22"/>
      <c r="R974" s="66"/>
      <c r="S974" s="66"/>
      <c r="T974" s="24"/>
      <c r="U974" s="22"/>
      <c r="V974" s="12"/>
      <c r="W974" s="13"/>
      <c r="X974" s="12"/>
      <c r="Y974" s="12"/>
      <c r="Z974" s="12"/>
      <c r="AA974" s="11"/>
    </row>
    <row r="975" spans="1:27" ht="12.75" customHeight="1" x14ac:dyDescent="0.2">
      <c r="A975" s="22"/>
      <c r="B975" s="13"/>
      <c r="C975" s="168"/>
      <c r="D975" s="8"/>
      <c r="E975" s="8"/>
      <c r="F975" s="65"/>
      <c r="G975" s="65"/>
      <c r="H975" s="65"/>
      <c r="I975" s="11"/>
      <c r="J975" s="11"/>
      <c r="K975" s="11"/>
      <c r="L975" s="11"/>
      <c r="M975" s="13"/>
      <c r="N975" s="22"/>
      <c r="O975" s="22"/>
      <c r="P975" s="23"/>
      <c r="Q975" s="22"/>
      <c r="R975" s="66"/>
      <c r="S975" s="66"/>
      <c r="T975" s="24"/>
      <c r="U975" s="22"/>
      <c r="V975" s="12"/>
      <c r="W975" s="13"/>
      <c r="X975" s="12"/>
      <c r="Y975" s="12"/>
      <c r="Z975" s="12"/>
      <c r="AA975" s="11"/>
    </row>
    <row r="976" spans="1:27" ht="12.75" customHeight="1" x14ac:dyDescent="0.2">
      <c r="A976" s="22"/>
      <c r="B976" s="13"/>
      <c r="C976" s="168"/>
      <c r="D976" s="8"/>
      <c r="E976" s="8"/>
      <c r="F976" s="65"/>
      <c r="G976" s="65"/>
      <c r="H976" s="65"/>
      <c r="I976" s="11"/>
      <c r="J976" s="11"/>
      <c r="K976" s="11"/>
      <c r="L976" s="11"/>
      <c r="M976" s="13"/>
      <c r="N976" s="22"/>
      <c r="O976" s="22"/>
      <c r="P976" s="23"/>
      <c r="Q976" s="22"/>
      <c r="R976" s="66"/>
      <c r="S976" s="66"/>
      <c r="T976" s="24"/>
      <c r="U976" s="22"/>
      <c r="V976" s="12"/>
      <c r="W976" s="13"/>
      <c r="X976" s="12"/>
      <c r="Y976" s="12"/>
      <c r="Z976" s="12"/>
      <c r="AA976" s="11"/>
    </row>
    <row r="977" spans="1:27" ht="12.75" customHeight="1" x14ac:dyDescent="0.2">
      <c r="A977" s="22"/>
      <c r="B977" s="13"/>
      <c r="C977" s="168"/>
      <c r="D977" s="8"/>
      <c r="E977" s="8"/>
      <c r="F977" s="65"/>
      <c r="G977" s="65"/>
      <c r="H977" s="65"/>
      <c r="I977" s="11"/>
      <c r="J977" s="11"/>
      <c r="K977" s="11"/>
      <c r="L977" s="11"/>
      <c r="M977" s="13"/>
      <c r="N977" s="22"/>
      <c r="O977" s="22"/>
      <c r="P977" s="23"/>
      <c r="Q977" s="22"/>
      <c r="R977" s="66"/>
      <c r="S977" s="66"/>
      <c r="T977" s="24"/>
      <c r="U977" s="22"/>
      <c r="V977" s="12"/>
      <c r="W977" s="13"/>
      <c r="X977" s="12"/>
      <c r="Y977" s="12"/>
      <c r="Z977" s="12"/>
      <c r="AA977" s="11"/>
    </row>
    <row r="978" spans="1:27" ht="12.75" customHeight="1" x14ac:dyDescent="0.2">
      <c r="A978" s="22"/>
      <c r="B978" s="13"/>
      <c r="C978" s="168"/>
      <c r="D978" s="8"/>
      <c r="E978" s="8"/>
      <c r="F978" s="65"/>
      <c r="G978" s="65"/>
      <c r="H978" s="65"/>
      <c r="I978" s="11"/>
      <c r="J978" s="11"/>
      <c r="K978" s="11"/>
      <c r="L978" s="11"/>
      <c r="M978" s="13"/>
      <c r="N978" s="22"/>
      <c r="O978" s="22"/>
      <c r="P978" s="23"/>
      <c r="Q978" s="22"/>
      <c r="R978" s="66"/>
      <c r="S978" s="66"/>
      <c r="T978" s="24"/>
      <c r="U978" s="22"/>
      <c r="V978" s="12"/>
      <c r="W978" s="13"/>
      <c r="X978" s="12"/>
      <c r="Y978" s="12"/>
      <c r="Z978" s="12"/>
      <c r="AA978" s="11"/>
    </row>
    <row r="979" spans="1:27" ht="12.75" customHeight="1" x14ac:dyDescent="0.2">
      <c r="A979" s="22"/>
      <c r="B979" s="13"/>
      <c r="C979" s="168"/>
      <c r="D979" s="8"/>
      <c r="E979" s="8"/>
      <c r="F979" s="65"/>
      <c r="G979" s="65"/>
      <c r="H979" s="65"/>
      <c r="I979" s="11"/>
      <c r="J979" s="11"/>
      <c r="K979" s="11"/>
      <c r="L979" s="11"/>
      <c r="M979" s="13"/>
      <c r="N979" s="22"/>
      <c r="O979" s="22"/>
      <c r="P979" s="23"/>
      <c r="Q979" s="22"/>
      <c r="R979" s="66"/>
      <c r="S979" s="66"/>
      <c r="T979" s="24"/>
      <c r="U979" s="22"/>
      <c r="V979" s="12"/>
      <c r="W979" s="13"/>
      <c r="X979" s="12"/>
      <c r="Y979" s="12"/>
      <c r="Z979" s="12"/>
      <c r="AA979" s="11"/>
    </row>
    <row r="980" spans="1:27" ht="12.75" customHeight="1" x14ac:dyDescent="0.2">
      <c r="A980" s="22"/>
      <c r="B980" s="13"/>
      <c r="C980" s="168"/>
      <c r="D980" s="8"/>
      <c r="E980" s="8"/>
      <c r="F980" s="65"/>
      <c r="G980" s="65"/>
      <c r="H980" s="65"/>
      <c r="I980" s="11"/>
      <c r="J980" s="11"/>
      <c r="K980" s="11"/>
      <c r="L980" s="11"/>
      <c r="M980" s="13"/>
      <c r="N980" s="22"/>
      <c r="O980" s="22"/>
      <c r="P980" s="23"/>
      <c r="Q980" s="22"/>
      <c r="R980" s="66"/>
      <c r="S980" s="66"/>
      <c r="T980" s="24"/>
      <c r="U980" s="22"/>
      <c r="V980" s="12"/>
      <c r="W980" s="13"/>
      <c r="X980" s="12"/>
      <c r="Y980" s="12"/>
      <c r="Z980" s="12"/>
      <c r="AA980" s="11"/>
    </row>
    <row r="981" spans="1:27" ht="12.75" customHeight="1" x14ac:dyDescent="0.2">
      <c r="A981" s="22"/>
      <c r="B981" s="13"/>
      <c r="C981" s="168"/>
      <c r="D981" s="8"/>
      <c r="E981" s="8"/>
      <c r="F981" s="65"/>
      <c r="G981" s="65"/>
      <c r="H981" s="65"/>
      <c r="I981" s="11"/>
      <c r="J981" s="11"/>
      <c r="K981" s="11"/>
      <c r="L981" s="11"/>
      <c r="M981" s="13"/>
      <c r="N981" s="22"/>
      <c r="O981" s="22"/>
      <c r="P981" s="23"/>
      <c r="Q981" s="22"/>
      <c r="R981" s="66"/>
      <c r="S981" s="66"/>
      <c r="T981" s="24"/>
      <c r="U981" s="22"/>
      <c r="V981" s="12"/>
      <c r="W981" s="13"/>
      <c r="X981" s="12"/>
      <c r="Y981" s="12"/>
      <c r="Z981" s="12"/>
      <c r="AA981" s="11"/>
    </row>
    <row r="982" spans="1:27" ht="12.75" customHeight="1" x14ac:dyDescent="0.2">
      <c r="A982" s="22"/>
      <c r="B982" s="13"/>
      <c r="C982" s="168"/>
      <c r="D982" s="8"/>
      <c r="E982" s="8"/>
      <c r="F982" s="65"/>
      <c r="G982" s="65"/>
      <c r="H982" s="65"/>
      <c r="I982" s="11"/>
      <c r="J982" s="11"/>
      <c r="K982" s="11"/>
      <c r="L982" s="11"/>
      <c r="M982" s="13"/>
      <c r="N982" s="22"/>
      <c r="O982" s="22"/>
      <c r="P982" s="23"/>
      <c r="Q982" s="22"/>
      <c r="R982" s="66"/>
      <c r="S982" s="66"/>
      <c r="T982" s="24"/>
      <c r="U982" s="22"/>
      <c r="V982" s="12"/>
      <c r="W982" s="13"/>
      <c r="X982" s="12"/>
      <c r="Y982" s="12"/>
      <c r="Z982" s="12"/>
      <c r="AA982" s="11"/>
    </row>
    <row r="983" spans="1:27" ht="12.75" customHeight="1" x14ac:dyDescent="0.2">
      <c r="A983" s="22"/>
      <c r="B983" s="13"/>
      <c r="C983" s="168"/>
      <c r="D983" s="8"/>
      <c r="E983" s="8"/>
      <c r="F983" s="65"/>
      <c r="G983" s="65"/>
      <c r="H983" s="65"/>
      <c r="I983" s="11"/>
      <c r="J983" s="11"/>
      <c r="K983" s="11"/>
      <c r="L983" s="11"/>
      <c r="M983" s="13"/>
      <c r="N983" s="22"/>
      <c r="O983" s="22"/>
      <c r="P983" s="23"/>
      <c r="Q983" s="22"/>
      <c r="R983" s="66"/>
      <c r="S983" s="66"/>
      <c r="T983" s="24"/>
      <c r="U983" s="22"/>
      <c r="V983" s="12"/>
      <c r="W983" s="13"/>
      <c r="X983" s="12"/>
      <c r="Y983" s="12"/>
      <c r="Z983" s="12"/>
      <c r="AA983" s="11"/>
    </row>
    <row r="984" spans="1:27" ht="12.75" customHeight="1" x14ac:dyDescent="0.2">
      <c r="A984" s="22"/>
      <c r="B984" s="13"/>
      <c r="C984" s="168"/>
      <c r="D984" s="8"/>
      <c r="E984" s="8"/>
      <c r="F984" s="65"/>
      <c r="G984" s="65"/>
      <c r="H984" s="65"/>
      <c r="I984" s="11"/>
      <c r="J984" s="11"/>
      <c r="K984" s="11"/>
      <c r="L984" s="11"/>
      <c r="M984" s="13"/>
      <c r="N984" s="22"/>
      <c r="O984" s="22"/>
      <c r="P984" s="23"/>
      <c r="Q984" s="22"/>
      <c r="R984" s="66"/>
      <c r="S984" s="66"/>
      <c r="T984" s="24"/>
      <c r="U984" s="22"/>
      <c r="V984" s="12"/>
      <c r="W984" s="13"/>
      <c r="X984" s="12"/>
      <c r="Y984" s="12"/>
      <c r="Z984" s="12"/>
      <c r="AA984" s="11"/>
    </row>
    <row r="985" spans="1:27" ht="12.75" customHeight="1" x14ac:dyDescent="0.2">
      <c r="A985" s="22"/>
      <c r="B985" s="13"/>
      <c r="C985" s="168"/>
      <c r="D985" s="8"/>
      <c r="E985" s="8"/>
      <c r="F985" s="65"/>
      <c r="G985" s="65"/>
      <c r="H985" s="65"/>
      <c r="I985" s="11"/>
      <c r="J985" s="11"/>
      <c r="K985" s="11"/>
      <c r="L985" s="11"/>
      <c r="M985" s="13"/>
      <c r="N985" s="22"/>
      <c r="O985" s="22"/>
      <c r="P985" s="23"/>
      <c r="Q985" s="22"/>
      <c r="R985" s="66"/>
      <c r="S985" s="66"/>
      <c r="T985" s="24"/>
      <c r="U985" s="22"/>
      <c r="V985" s="12"/>
      <c r="W985" s="13"/>
      <c r="X985" s="12"/>
      <c r="Y985" s="12"/>
      <c r="Z985" s="12"/>
      <c r="AA985" s="11"/>
    </row>
    <row r="986" spans="1:27" ht="12.75" customHeight="1" x14ac:dyDescent="0.2">
      <c r="A986" s="22"/>
      <c r="B986" s="13"/>
      <c r="C986" s="168"/>
      <c r="D986" s="8"/>
      <c r="E986" s="8"/>
      <c r="F986" s="65"/>
      <c r="G986" s="65"/>
      <c r="H986" s="65"/>
      <c r="I986" s="11"/>
      <c r="J986" s="11"/>
      <c r="K986" s="11"/>
      <c r="L986" s="11"/>
      <c r="M986" s="13"/>
      <c r="N986" s="22"/>
      <c r="O986" s="22"/>
      <c r="P986" s="23"/>
      <c r="Q986" s="22"/>
      <c r="R986" s="66"/>
      <c r="S986" s="66"/>
      <c r="T986" s="24"/>
      <c r="U986" s="22"/>
      <c r="V986" s="12"/>
      <c r="W986" s="13"/>
      <c r="X986" s="12"/>
      <c r="Y986" s="12"/>
      <c r="Z986" s="12"/>
      <c r="AA986" s="11"/>
    </row>
    <row r="987" spans="1:27" ht="12.75" customHeight="1" x14ac:dyDescent="0.2">
      <c r="A987" s="22"/>
      <c r="B987" s="13"/>
      <c r="C987" s="168"/>
      <c r="D987" s="8"/>
      <c r="E987" s="8"/>
      <c r="F987" s="65"/>
      <c r="G987" s="65"/>
      <c r="H987" s="65"/>
      <c r="I987" s="11"/>
      <c r="J987" s="11"/>
      <c r="K987" s="11"/>
      <c r="L987" s="11"/>
      <c r="M987" s="13"/>
      <c r="N987" s="22"/>
      <c r="O987" s="22"/>
      <c r="P987" s="23"/>
      <c r="Q987" s="22"/>
      <c r="R987" s="66"/>
      <c r="S987" s="66"/>
      <c r="T987" s="24"/>
      <c r="U987" s="22"/>
      <c r="V987" s="12"/>
      <c r="W987" s="13"/>
      <c r="X987" s="12"/>
      <c r="Y987" s="12"/>
      <c r="Z987" s="12"/>
      <c r="AA987" s="11"/>
    </row>
    <row r="988" spans="1:27" ht="12.75" customHeight="1" x14ac:dyDescent="0.2">
      <c r="A988" s="22"/>
      <c r="B988" s="13"/>
      <c r="C988" s="168"/>
      <c r="D988" s="8"/>
      <c r="E988" s="8"/>
      <c r="F988" s="65"/>
      <c r="G988" s="65"/>
      <c r="H988" s="65"/>
      <c r="I988" s="11"/>
      <c r="J988" s="11"/>
      <c r="K988" s="11"/>
      <c r="L988" s="11"/>
      <c r="M988" s="13"/>
      <c r="N988" s="22"/>
      <c r="O988" s="22"/>
      <c r="P988" s="23"/>
      <c r="Q988" s="22"/>
      <c r="R988" s="66"/>
      <c r="S988" s="66"/>
      <c r="T988" s="24"/>
      <c r="U988" s="22"/>
      <c r="V988" s="12"/>
      <c r="W988" s="13"/>
      <c r="X988" s="12"/>
      <c r="Y988" s="12"/>
      <c r="Z988" s="12"/>
      <c r="AA988" s="11"/>
    </row>
    <row r="989" spans="1:27" ht="12.75" customHeight="1" x14ac:dyDescent="0.2">
      <c r="A989" s="22"/>
      <c r="B989" s="13"/>
      <c r="C989" s="168"/>
      <c r="D989" s="8"/>
      <c r="E989" s="8"/>
      <c r="F989" s="65"/>
      <c r="G989" s="65"/>
      <c r="H989" s="65"/>
      <c r="I989" s="11"/>
      <c r="J989" s="11"/>
      <c r="K989" s="11"/>
      <c r="L989" s="11"/>
      <c r="M989" s="13"/>
      <c r="N989" s="22"/>
      <c r="O989" s="22"/>
      <c r="P989" s="23"/>
      <c r="Q989" s="22"/>
      <c r="R989" s="66"/>
      <c r="S989" s="66"/>
      <c r="T989" s="24"/>
      <c r="U989" s="22"/>
      <c r="V989" s="12"/>
      <c r="W989" s="13"/>
      <c r="X989" s="12"/>
      <c r="Y989" s="12"/>
      <c r="Z989" s="12"/>
      <c r="AA989" s="11"/>
    </row>
    <row r="990" spans="1:27" ht="12.75" customHeight="1" x14ac:dyDescent="0.2">
      <c r="A990" s="22"/>
      <c r="B990" s="13"/>
      <c r="C990" s="168"/>
      <c r="D990" s="8"/>
      <c r="E990" s="8"/>
      <c r="F990" s="65"/>
      <c r="G990" s="65"/>
      <c r="H990" s="65"/>
      <c r="I990" s="11"/>
      <c r="J990" s="11"/>
      <c r="K990" s="11"/>
      <c r="L990" s="11"/>
      <c r="M990" s="13"/>
      <c r="N990" s="22"/>
      <c r="O990" s="22"/>
      <c r="P990" s="23"/>
      <c r="Q990" s="22"/>
      <c r="R990" s="66"/>
      <c r="S990" s="66"/>
      <c r="T990" s="24"/>
      <c r="U990" s="22"/>
      <c r="V990" s="12"/>
      <c r="W990" s="13"/>
      <c r="X990" s="12"/>
      <c r="Y990" s="12"/>
      <c r="Z990" s="12"/>
      <c r="AA990" s="11"/>
    </row>
    <row r="991" spans="1:27" ht="12.75" customHeight="1" x14ac:dyDescent="0.2">
      <c r="A991" s="22"/>
      <c r="B991" s="13"/>
      <c r="C991" s="168"/>
      <c r="D991" s="8"/>
      <c r="E991" s="8"/>
      <c r="F991" s="65"/>
      <c r="G991" s="65"/>
      <c r="H991" s="65"/>
      <c r="I991" s="11"/>
      <c r="J991" s="11"/>
      <c r="K991" s="11"/>
      <c r="L991" s="11"/>
      <c r="M991" s="13"/>
      <c r="N991" s="22"/>
      <c r="O991" s="22"/>
      <c r="P991" s="23"/>
      <c r="Q991" s="22"/>
      <c r="R991" s="66"/>
      <c r="S991" s="66"/>
      <c r="T991" s="24"/>
      <c r="U991" s="22"/>
      <c r="V991" s="12"/>
      <c r="W991" s="13"/>
      <c r="X991" s="12"/>
      <c r="Y991" s="12"/>
      <c r="Z991" s="12"/>
      <c r="AA991" s="11"/>
    </row>
    <row r="992" spans="1:27" ht="12.75" customHeight="1" x14ac:dyDescent="0.2">
      <c r="A992" s="22"/>
      <c r="B992" s="13"/>
      <c r="C992" s="168"/>
      <c r="D992" s="8"/>
      <c r="E992" s="8"/>
      <c r="F992" s="65"/>
      <c r="G992" s="65"/>
      <c r="H992" s="65"/>
      <c r="I992" s="11"/>
      <c r="J992" s="11"/>
      <c r="K992" s="11"/>
      <c r="L992" s="11"/>
      <c r="M992" s="13"/>
      <c r="N992" s="22"/>
      <c r="O992" s="22"/>
      <c r="P992" s="23"/>
      <c r="Q992" s="22"/>
      <c r="R992" s="66"/>
      <c r="S992" s="66"/>
      <c r="T992" s="24"/>
      <c r="U992" s="22"/>
      <c r="V992" s="12"/>
      <c r="W992" s="13"/>
      <c r="X992" s="12"/>
      <c r="Y992" s="12"/>
      <c r="Z992" s="12"/>
      <c r="AA992" s="11"/>
    </row>
    <row r="993" spans="1:27" ht="12.75" customHeight="1" x14ac:dyDescent="0.2">
      <c r="A993" s="22"/>
      <c r="B993" s="13"/>
      <c r="C993" s="168"/>
      <c r="D993" s="8"/>
      <c r="E993" s="8"/>
      <c r="F993" s="65"/>
      <c r="G993" s="65"/>
      <c r="H993" s="65"/>
      <c r="I993" s="11"/>
      <c r="J993" s="11"/>
      <c r="K993" s="11"/>
      <c r="L993" s="11"/>
      <c r="M993" s="13"/>
      <c r="N993" s="22"/>
      <c r="O993" s="22"/>
      <c r="P993" s="23"/>
      <c r="Q993" s="22"/>
      <c r="R993" s="66"/>
      <c r="S993" s="66"/>
      <c r="T993" s="24"/>
      <c r="U993" s="22"/>
      <c r="V993" s="12"/>
      <c r="W993" s="13"/>
      <c r="X993" s="12"/>
      <c r="Y993" s="12"/>
      <c r="Z993" s="12"/>
      <c r="AA993" s="11"/>
    </row>
    <row r="994" spans="1:27" ht="12.75" customHeight="1" x14ac:dyDescent="0.2">
      <c r="A994" s="22"/>
      <c r="B994" s="13"/>
      <c r="C994" s="168"/>
      <c r="D994" s="8"/>
      <c r="E994" s="8"/>
      <c r="F994" s="65"/>
      <c r="G994" s="65"/>
      <c r="H994" s="65"/>
      <c r="I994" s="11"/>
      <c r="J994" s="11"/>
      <c r="K994" s="11"/>
      <c r="L994" s="11"/>
      <c r="M994" s="13"/>
      <c r="N994" s="22"/>
      <c r="O994" s="22"/>
      <c r="P994" s="23"/>
      <c r="Q994" s="22"/>
      <c r="R994" s="66"/>
      <c r="S994" s="66"/>
      <c r="T994" s="24"/>
      <c r="U994" s="22"/>
      <c r="V994" s="12"/>
      <c r="W994" s="13"/>
      <c r="X994" s="12"/>
      <c r="Y994" s="12"/>
      <c r="Z994" s="12"/>
      <c r="AA994" s="11"/>
    </row>
    <row r="995" spans="1:27" ht="12.75" customHeight="1" x14ac:dyDescent="0.2">
      <c r="A995" s="22"/>
      <c r="B995" s="13"/>
      <c r="C995" s="168"/>
      <c r="D995" s="8"/>
      <c r="E995" s="8"/>
      <c r="F995" s="65"/>
      <c r="G995" s="65"/>
      <c r="H995" s="65"/>
      <c r="I995" s="11"/>
      <c r="J995" s="11"/>
      <c r="K995" s="11"/>
      <c r="L995" s="11"/>
      <c r="M995" s="13"/>
      <c r="N995" s="22"/>
      <c r="O995" s="22"/>
      <c r="P995" s="23"/>
      <c r="Q995" s="22"/>
      <c r="R995" s="66"/>
      <c r="S995" s="66"/>
      <c r="T995" s="24"/>
      <c r="U995" s="22"/>
      <c r="V995" s="12"/>
      <c r="W995" s="13"/>
      <c r="X995" s="12"/>
      <c r="Y995" s="12"/>
      <c r="Z995" s="12"/>
      <c r="AA995" s="11"/>
    </row>
    <row r="996" spans="1:27" ht="12.75" customHeight="1" x14ac:dyDescent="0.2">
      <c r="A996" s="22"/>
      <c r="B996" s="13"/>
      <c r="C996" s="168"/>
      <c r="D996" s="8"/>
      <c r="E996" s="8"/>
      <c r="F996" s="65"/>
      <c r="G996" s="65"/>
      <c r="H996" s="65"/>
      <c r="I996" s="11"/>
      <c r="J996" s="11"/>
      <c r="K996" s="11"/>
      <c r="L996" s="11"/>
      <c r="M996" s="13"/>
      <c r="N996" s="22"/>
      <c r="O996" s="22"/>
      <c r="P996" s="23"/>
      <c r="Q996" s="22"/>
      <c r="R996" s="66"/>
      <c r="S996" s="66"/>
      <c r="T996" s="24"/>
      <c r="U996" s="22"/>
      <c r="V996" s="12"/>
      <c r="W996" s="13"/>
      <c r="X996" s="12"/>
      <c r="Y996" s="12"/>
      <c r="Z996" s="12"/>
      <c r="AA996" s="11"/>
    </row>
    <row r="997" spans="1:27" ht="12.75" customHeight="1" x14ac:dyDescent="0.2">
      <c r="A997" s="22"/>
      <c r="B997" s="13"/>
      <c r="C997" s="168"/>
      <c r="D997" s="8"/>
      <c r="E997" s="8"/>
      <c r="F997" s="65"/>
      <c r="G997" s="65"/>
      <c r="H997" s="65"/>
      <c r="I997" s="11"/>
      <c r="J997" s="11"/>
      <c r="K997" s="11"/>
      <c r="L997" s="11"/>
      <c r="M997" s="13"/>
      <c r="N997" s="22"/>
      <c r="O997" s="22"/>
      <c r="P997" s="23"/>
      <c r="Q997" s="22"/>
      <c r="R997" s="66"/>
      <c r="S997" s="66"/>
      <c r="T997" s="24"/>
      <c r="U997" s="22"/>
      <c r="V997" s="12"/>
      <c r="W997" s="13"/>
      <c r="X997" s="12"/>
      <c r="Y997" s="12"/>
      <c r="Z997" s="12"/>
      <c r="AA997" s="11"/>
    </row>
    <row r="998" spans="1:27" ht="12.75" customHeight="1" x14ac:dyDescent="0.2">
      <c r="A998" s="22"/>
      <c r="B998" s="13"/>
      <c r="C998" s="168"/>
      <c r="D998" s="8"/>
      <c r="E998" s="8"/>
      <c r="F998" s="65"/>
      <c r="G998" s="65"/>
      <c r="H998" s="65"/>
      <c r="I998" s="11"/>
      <c r="J998" s="11"/>
      <c r="K998" s="11"/>
      <c r="L998" s="11"/>
      <c r="M998" s="13"/>
      <c r="N998" s="22"/>
      <c r="O998" s="22"/>
      <c r="P998" s="23"/>
      <c r="Q998" s="22"/>
      <c r="R998" s="66"/>
      <c r="S998" s="66"/>
      <c r="T998" s="24"/>
      <c r="U998" s="22"/>
      <c r="V998" s="12"/>
      <c r="W998" s="13"/>
      <c r="X998" s="12"/>
      <c r="Y998" s="12"/>
      <c r="Z998" s="12"/>
      <c r="AA998" s="11"/>
    </row>
    <row r="999" spans="1:27" ht="12.75" customHeight="1" x14ac:dyDescent="0.2">
      <c r="A999" s="22"/>
      <c r="B999" s="13"/>
      <c r="C999" s="168"/>
      <c r="D999" s="8"/>
      <c r="E999" s="8"/>
      <c r="F999" s="65"/>
      <c r="G999" s="65"/>
      <c r="H999" s="65"/>
      <c r="I999" s="11"/>
      <c r="J999" s="11"/>
      <c r="K999" s="11"/>
      <c r="L999" s="11"/>
      <c r="M999" s="13"/>
      <c r="N999" s="22"/>
      <c r="O999" s="22"/>
      <c r="P999" s="23"/>
      <c r="Q999" s="22"/>
      <c r="R999" s="66"/>
      <c r="S999" s="66"/>
      <c r="T999" s="24"/>
      <c r="U999" s="22"/>
      <c r="V999" s="12"/>
      <c r="W999" s="13"/>
      <c r="X999" s="12"/>
      <c r="Y999" s="12"/>
      <c r="Z999" s="12"/>
      <c r="AA999" s="11"/>
    </row>
    <row r="1000" spans="1:27" ht="12.75" customHeight="1" x14ac:dyDescent="0.2">
      <c r="A1000" s="22"/>
      <c r="B1000" s="13"/>
      <c r="C1000" s="168"/>
      <c r="D1000" s="8"/>
      <c r="E1000" s="8"/>
      <c r="F1000" s="65"/>
      <c r="G1000" s="65"/>
      <c r="H1000" s="65"/>
      <c r="I1000" s="11"/>
      <c r="J1000" s="11"/>
      <c r="K1000" s="11"/>
      <c r="L1000" s="11"/>
      <c r="M1000" s="13"/>
      <c r="N1000" s="22"/>
      <c r="O1000" s="22"/>
      <c r="P1000" s="23"/>
      <c r="Q1000" s="22"/>
      <c r="R1000" s="66"/>
      <c r="S1000" s="66"/>
      <c r="T1000" s="24"/>
      <c r="U1000" s="22"/>
      <c r="V1000" s="12"/>
      <c r="W1000" s="13"/>
      <c r="X1000" s="12"/>
      <c r="Y1000" s="12"/>
      <c r="Z1000" s="12"/>
      <c r="AA1000" s="11"/>
    </row>
    <row r="1001" spans="1:27" ht="12.75" customHeight="1" x14ac:dyDescent="0.2">
      <c r="A1001" s="22"/>
      <c r="B1001" s="13"/>
      <c r="C1001" s="168"/>
      <c r="D1001" s="8"/>
      <c r="E1001" s="8"/>
      <c r="F1001" s="65"/>
      <c r="G1001" s="65"/>
      <c r="H1001" s="65"/>
      <c r="I1001" s="11"/>
      <c r="J1001" s="11"/>
      <c r="K1001" s="11"/>
      <c r="L1001" s="11"/>
      <c r="M1001" s="13"/>
      <c r="N1001" s="22"/>
      <c r="O1001" s="22"/>
      <c r="P1001" s="23"/>
      <c r="Q1001" s="22"/>
      <c r="R1001" s="66"/>
      <c r="S1001" s="66"/>
      <c r="T1001" s="24"/>
      <c r="U1001" s="22"/>
      <c r="V1001" s="12"/>
      <c r="W1001" s="13"/>
      <c r="X1001" s="12"/>
      <c r="Y1001" s="12"/>
      <c r="Z1001" s="12"/>
      <c r="AA1001" s="11"/>
    </row>
    <row r="1002" spans="1:27" ht="12.75" customHeight="1" x14ac:dyDescent="0.2">
      <c r="A1002" s="22"/>
      <c r="B1002" s="13"/>
      <c r="C1002" s="168"/>
      <c r="D1002" s="8"/>
      <c r="E1002" s="8"/>
      <c r="F1002" s="65"/>
      <c r="G1002" s="65"/>
      <c r="H1002" s="65"/>
      <c r="I1002" s="11"/>
      <c r="J1002" s="11"/>
      <c r="K1002" s="11"/>
      <c r="L1002" s="11"/>
      <c r="M1002" s="13"/>
      <c r="N1002" s="22"/>
      <c r="O1002" s="22"/>
      <c r="P1002" s="23"/>
      <c r="Q1002" s="22"/>
      <c r="R1002" s="66"/>
      <c r="S1002" s="66"/>
      <c r="T1002" s="24"/>
      <c r="U1002" s="22"/>
      <c r="V1002" s="12"/>
      <c r="W1002" s="13"/>
      <c r="X1002" s="12"/>
      <c r="Y1002" s="12"/>
      <c r="Z1002" s="12"/>
      <c r="AA1002" s="11"/>
    </row>
    <row r="1003" spans="1:27" ht="12.75" customHeight="1" x14ac:dyDescent="0.2">
      <c r="A1003" s="22"/>
      <c r="B1003" s="13"/>
      <c r="C1003" s="168"/>
      <c r="D1003" s="8"/>
      <c r="E1003" s="8"/>
      <c r="F1003" s="65"/>
      <c r="G1003" s="65"/>
      <c r="H1003" s="65"/>
      <c r="I1003" s="11"/>
      <c r="J1003" s="11"/>
      <c r="K1003" s="11"/>
      <c r="L1003" s="11"/>
      <c r="M1003" s="13"/>
      <c r="N1003" s="22"/>
      <c r="O1003" s="22"/>
      <c r="P1003" s="23"/>
      <c r="Q1003" s="22"/>
      <c r="R1003" s="66"/>
      <c r="S1003" s="66"/>
      <c r="T1003" s="24"/>
      <c r="U1003" s="22"/>
      <c r="V1003" s="12"/>
      <c r="W1003" s="13"/>
      <c r="X1003" s="12"/>
      <c r="Y1003" s="12"/>
      <c r="Z1003" s="12"/>
      <c r="AA1003" s="11"/>
    </row>
    <row r="1004" spans="1:27" ht="12.75" customHeight="1" x14ac:dyDescent="0.2">
      <c r="A1004" s="22"/>
      <c r="B1004" s="13"/>
      <c r="C1004" s="168"/>
      <c r="D1004" s="8"/>
      <c r="E1004" s="8"/>
      <c r="F1004" s="65"/>
      <c r="G1004" s="65"/>
      <c r="H1004" s="65"/>
      <c r="I1004" s="11"/>
      <c r="J1004" s="11"/>
      <c r="K1004" s="11"/>
      <c r="L1004" s="11"/>
      <c r="M1004" s="13"/>
      <c r="N1004" s="22"/>
      <c r="O1004" s="22"/>
      <c r="P1004" s="23"/>
      <c r="Q1004" s="22"/>
      <c r="R1004" s="66"/>
      <c r="S1004" s="66"/>
      <c r="T1004" s="24"/>
      <c r="U1004" s="22"/>
      <c r="V1004" s="12"/>
      <c r="W1004" s="13"/>
      <c r="X1004" s="12"/>
      <c r="Y1004" s="12"/>
      <c r="Z1004" s="12"/>
      <c r="AA1004" s="11"/>
    </row>
    <row r="1005" spans="1:27" ht="12.75" customHeight="1" x14ac:dyDescent="0.2">
      <c r="A1005" s="22"/>
      <c r="B1005" s="13"/>
      <c r="C1005" s="168"/>
      <c r="D1005" s="8"/>
      <c r="E1005" s="8"/>
      <c r="F1005" s="65"/>
      <c r="G1005" s="65"/>
      <c r="H1005" s="65"/>
      <c r="I1005" s="11"/>
      <c r="J1005" s="11"/>
      <c r="K1005" s="11"/>
      <c r="L1005" s="11"/>
      <c r="M1005" s="13"/>
      <c r="N1005" s="22"/>
      <c r="O1005" s="22"/>
      <c r="P1005" s="23"/>
      <c r="Q1005" s="22"/>
      <c r="R1005" s="66"/>
      <c r="S1005" s="66"/>
      <c r="T1005" s="24"/>
      <c r="U1005" s="22"/>
      <c r="V1005" s="12"/>
      <c r="W1005" s="13"/>
      <c r="X1005" s="12"/>
      <c r="Y1005" s="12"/>
      <c r="Z1005" s="12"/>
      <c r="AA1005" s="11"/>
    </row>
    <row r="1006" spans="1:27" ht="12.75" customHeight="1" x14ac:dyDescent="0.2">
      <c r="A1006" s="22"/>
      <c r="B1006" s="13"/>
      <c r="C1006" s="168"/>
      <c r="D1006" s="8"/>
      <c r="E1006" s="8"/>
      <c r="F1006" s="65"/>
      <c r="G1006" s="65"/>
      <c r="H1006" s="65"/>
      <c r="I1006" s="11"/>
      <c r="J1006" s="11"/>
      <c r="K1006" s="11"/>
      <c r="L1006" s="11"/>
      <c r="M1006" s="13"/>
      <c r="N1006" s="22"/>
      <c r="O1006" s="22"/>
      <c r="P1006" s="23"/>
      <c r="Q1006" s="22"/>
      <c r="R1006" s="66"/>
      <c r="S1006" s="66"/>
      <c r="T1006" s="24"/>
      <c r="U1006" s="22"/>
      <c r="V1006" s="12"/>
      <c r="W1006" s="13"/>
      <c r="X1006" s="12"/>
      <c r="Y1006" s="12"/>
      <c r="Z1006" s="12"/>
      <c r="AA1006" s="11"/>
    </row>
    <row r="1007" spans="1:27" ht="12.75" customHeight="1" x14ac:dyDescent="0.2">
      <c r="A1007" s="22"/>
      <c r="B1007" s="13"/>
      <c r="C1007" s="168"/>
      <c r="D1007" s="8"/>
      <c r="E1007" s="8"/>
      <c r="F1007" s="65"/>
      <c r="G1007" s="65"/>
      <c r="H1007" s="65"/>
      <c r="I1007" s="11"/>
      <c r="J1007" s="11"/>
      <c r="K1007" s="11"/>
      <c r="L1007" s="11"/>
      <c r="M1007" s="13"/>
      <c r="N1007" s="22"/>
      <c r="O1007" s="22"/>
      <c r="P1007" s="23"/>
      <c r="Q1007" s="22"/>
      <c r="R1007" s="66"/>
      <c r="S1007" s="66"/>
      <c r="T1007" s="24"/>
      <c r="U1007" s="22"/>
      <c r="V1007" s="12"/>
      <c r="W1007" s="13"/>
      <c r="X1007" s="12"/>
      <c r="Y1007" s="12"/>
      <c r="Z1007" s="12"/>
      <c r="AA1007" s="11"/>
    </row>
    <row r="1008" spans="1:27" ht="12.75" customHeight="1" x14ac:dyDescent="0.2">
      <c r="A1008" s="22"/>
      <c r="B1008" s="13"/>
      <c r="C1008" s="168"/>
      <c r="D1008" s="8"/>
      <c r="E1008" s="8"/>
      <c r="F1008" s="65"/>
      <c r="G1008" s="65"/>
      <c r="H1008" s="65"/>
      <c r="I1008" s="11"/>
      <c r="J1008" s="11"/>
      <c r="K1008" s="11"/>
      <c r="L1008" s="11"/>
      <c r="M1008" s="13"/>
      <c r="N1008" s="22"/>
      <c r="O1008" s="22"/>
      <c r="P1008" s="23"/>
      <c r="Q1008" s="22"/>
      <c r="R1008" s="66"/>
      <c r="S1008" s="66"/>
      <c r="T1008" s="24"/>
      <c r="U1008" s="22"/>
      <c r="V1008" s="12"/>
      <c r="W1008" s="13"/>
      <c r="X1008" s="12"/>
      <c r="Y1008" s="12"/>
      <c r="Z1008" s="12"/>
      <c r="AA1008" s="11"/>
    </row>
    <row r="1009" spans="1:27" ht="12.75" customHeight="1" x14ac:dyDescent="0.2">
      <c r="A1009" s="22"/>
      <c r="B1009" s="13"/>
      <c r="C1009" s="168"/>
      <c r="D1009" s="8"/>
      <c r="E1009" s="8"/>
      <c r="F1009" s="65"/>
      <c r="G1009" s="65"/>
      <c r="H1009" s="65"/>
      <c r="I1009" s="11"/>
      <c r="J1009" s="11"/>
      <c r="K1009" s="11"/>
      <c r="L1009" s="11"/>
      <c r="M1009" s="13"/>
      <c r="N1009" s="22"/>
      <c r="O1009" s="22"/>
      <c r="P1009" s="23"/>
      <c r="Q1009" s="22"/>
      <c r="R1009" s="66"/>
      <c r="S1009" s="66"/>
      <c r="T1009" s="24"/>
      <c r="U1009" s="22"/>
      <c r="V1009" s="12"/>
      <c r="W1009" s="13"/>
      <c r="X1009" s="12"/>
      <c r="Y1009" s="12"/>
      <c r="Z1009" s="12"/>
      <c r="AA1009" s="11"/>
    </row>
    <row r="1010" spans="1:27" ht="12.75" customHeight="1" x14ac:dyDescent="0.2">
      <c r="A1010" s="22"/>
      <c r="B1010" s="13"/>
      <c r="C1010" s="168"/>
      <c r="D1010" s="8"/>
      <c r="E1010" s="8"/>
      <c r="F1010" s="65"/>
      <c r="G1010" s="65"/>
      <c r="H1010" s="65"/>
      <c r="I1010" s="11"/>
      <c r="J1010" s="11"/>
      <c r="K1010" s="11"/>
      <c r="L1010" s="11"/>
      <c r="M1010" s="13"/>
      <c r="N1010" s="22"/>
      <c r="O1010" s="22"/>
      <c r="P1010" s="23"/>
      <c r="Q1010" s="22"/>
      <c r="R1010" s="66"/>
      <c r="S1010" s="66"/>
      <c r="T1010" s="24"/>
      <c r="U1010" s="22"/>
      <c r="V1010" s="12"/>
      <c r="W1010" s="13"/>
      <c r="X1010" s="12"/>
      <c r="Y1010" s="12"/>
      <c r="Z1010" s="12"/>
      <c r="AA1010" s="11"/>
    </row>
    <row r="1011" spans="1:27" ht="12.75" customHeight="1" x14ac:dyDescent="0.2">
      <c r="A1011" s="22"/>
      <c r="B1011" s="13"/>
      <c r="C1011" s="168"/>
      <c r="D1011" s="8"/>
      <c r="E1011" s="8"/>
      <c r="F1011" s="65"/>
      <c r="G1011" s="65"/>
      <c r="H1011" s="65"/>
      <c r="I1011" s="11"/>
      <c r="J1011" s="11"/>
      <c r="K1011" s="11"/>
      <c r="L1011" s="11"/>
      <c r="M1011" s="13"/>
      <c r="N1011" s="22"/>
      <c r="O1011" s="22"/>
      <c r="P1011" s="23"/>
      <c r="Q1011" s="22"/>
      <c r="R1011" s="66"/>
      <c r="S1011" s="66"/>
      <c r="T1011" s="24"/>
      <c r="U1011" s="22"/>
      <c r="V1011" s="12"/>
      <c r="W1011" s="13"/>
      <c r="X1011" s="12"/>
      <c r="Y1011" s="12"/>
      <c r="Z1011" s="12"/>
      <c r="AA1011" s="11"/>
    </row>
    <row r="1012" spans="1:27" ht="12.75" customHeight="1" x14ac:dyDescent="0.2">
      <c r="A1012" s="22"/>
      <c r="B1012" s="13"/>
      <c r="C1012" s="168"/>
      <c r="D1012" s="8"/>
      <c r="E1012" s="8"/>
      <c r="F1012" s="65"/>
      <c r="G1012" s="65"/>
      <c r="H1012" s="65"/>
      <c r="I1012" s="11"/>
      <c r="J1012" s="11"/>
      <c r="K1012" s="11"/>
      <c r="L1012" s="11"/>
      <c r="M1012" s="13"/>
      <c r="N1012" s="22"/>
      <c r="O1012" s="22"/>
      <c r="P1012" s="23"/>
      <c r="Q1012" s="22"/>
      <c r="R1012" s="66"/>
      <c r="S1012" s="66"/>
      <c r="T1012" s="24"/>
      <c r="U1012" s="22"/>
      <c r="V1012" s="12"/>
      <c r="W1012" s="13"/>
      <c r="X1012" s="12"/>
      <c r="Y1012" s="12"/>
      <c r="Z1012" s="12"/>
      <c r="AA1012" s="11"/>
    </row>
    <row r="1013" spans="1:27" ht="12.75" customHeight="1" x14ac:dyDescent="0.2">
      <c r="A1013" s="22"/>
      <c r="B1013" s="13"/>
      <c r="C1013" s="168"/>
      <c r="D1013" s="8"/>
      <c r="E1013" s="8"/>
      <c r="F1013" s="65"/>
      <c r="G1013" s="65"/>
      <c r="H1013" s="65"/>
      <c r="I1013" s="11"/>
      <c r="J1013" s="11"/>
      <c r="K1013" s="11"/>
      <c r="L1013" s="11"/>
      <c r="M1013" s="13"/>
      <c r="N1013" s="22"/>
      <c r="O1013" s="22"/>
      <c r="P1013" s="23"/>
      <c r="Q1013" s="22"/>
      <c r="R1013" s="66"/>
      <c r="S1013" s="66"/>
      <c r="T1013" s="24"/>
      <c r="U1013" s="22"/>
      <c r="V1013" s="12"/>
      <c r="W1013" s="13"/>
      <c r="X1013" s="12"/>
      <c r="Y1013" s="12"/>
      <c r="Z1013" s="12"/>
      <c r="AA1013" s="11"/>
    </row>
    <row r="1014" spans="1:27" ht="12.75" customHeight="1" x14ac:dyDescent="0.2">
      <c r="A1014" s="22"/>
      <c r="B1014" s="13"/>
      <c r="C1014" s="168"/>
      <c r="D1014" s="8"/>
      <c r="E1014" s="8"/>
      <c r="F1014" s="65"/>
      <c r="G1014" s="65"/>
      <c r="H1014" s="65"/>
      <c r="I1014" s="11"/>
      <c r="J1014" s="11"/>
      <c r="K1014" s="11"/>
      <c r="L1014" s="11"/>
      <c r="M1014" s="13"/>
      <c r="N1014" s="22"/>
      <c r="O1014" s="22"/>
      <c r="P1014" s="23"/>
      <c r="Q1014" s="22"/>
      <c r="R1014" s="66"/>
      <c r="S1014" s="66"/>
      <c r="T1014" s="24"/>
      <c r="U1014" s="22"/>
      <c r="V1014" s="12"/>
      <c r="W1014" s="13"/>
      <c r="X1014" s="12"/>
      <c r="Y1014" s="12"/>
      <c r="Z1014" s="12"/>
      <c r="AA1014" s="11"/>
    </row>
    <row r="1015" spans="1:27" ht="12.75" customHeight="1" x14ac:dyDescent="0.2">
      <c r="A1015" s="22"/>
      <c r="B1015" s="13"/>
      <c r="C1015" s="168"/>
      <c r="D1015" s="8"/>
      <c r="E1015" s="8"/>
      <c r="F1015" s="65"/>
      <c r="G1015" s="65"/>
      <c r="H1015" s="65"/>
      <c r="I1015" s="11"/>
      <c r="J1015" s="11"/>
      <c r="K1015" s="11"/>
      <c r="L1015" s="11"/>
      <c r="M1015" s="13"/>
      <c r="N1015" s="22"/>
      <c r="O1015" s="22"/>
      <c r="P1015" s="23"/>
      <c r="Q1015" s="22"/>
      <c r="R1015" s="66"/>
      <c r="S1015" s="66"/>
      <c r="T1015" s="24"/>
      <c r="U1015" s="22"/>
      <c r="V1015" s="12"/>
      <c r="W1015" s="13"/>
      <c r="X1015" s="12"/>
      <c r="Y1015" s="12"/>
      <c r="Z1015" s="12"/>
      <c r="AA1015" s="11"/>
    </row>
    <row r="1016" spans="1:27" ht="12.75" customHeight="1" x14ac:dyDescent="0.2">
      <c r="A1016" s="22"/>
      <c r="B1016" s="13"/>
      <c r="C1016" s="168"/>
      <c r="D1016" s="8"/>
      <c r="E1016" s="8"/>
      <c r="F1016" s="65"/>
      <c r="G1016" s="65"/>
      <c r="H1016" s="65"/>
      <c r="I1016" s="11"/>
      <c r="J1016" s="11"/>
      <c r="K1016" s="11"/>
      <c r="L1016" s="11"/>
      <c r="M1016" s="13"/>
      <c r="N1016" s="22"/>
      <c r="O1016" s="22"/>
      <c r="P1016" s="23"/>
      <c r="Q1016" s="22"/>
      <c r="R1016" s="66"/>
      <c r="S1016" s="66"/>
      <c r="T1016" s="24"/>
      <c r="U1016" s="22"/>
      <c r="V1016" s="12"/>
      <c r="W1016" s="13"/>
      <c r="X1016" s="12"/>
      <c r="Y1016" s="12"/>
      <c r="Z1016" s="12"/>
      <c r="AA1016" s="11"/>
    </row>
    <row r="1017" spans="1:27" ht="12.75" customHeight="1" x14ac:dyDescent="0.2">
      <c r="A1017" s="22"/>
      <c r="B1017" s="13"/>
      <c r="C1017" s="168"/>
      <c r="D1017" s="8"/>
      <c r="E1017" s="8"/>
      <c r="F1017" s="65"/>
      <c r="G1017" s="65"/>
      <c r="H1017" s="65"/>
      <c r="I1017" s="11"/>
      <c r="J1017" s="11"/>
      <c r="K1017" s="11"/>
      <c r="L1017" s="11"/>
      <c r="M1017" s="13"/>
      <c r="N1017" s="22"/>
      <c r="O1017" s="22"/>
      <c r="P1017" s="23"/>
      <c r="Q1017" s="22"/>
      <c r="R1017" s="66"/>
      <c r="S1017" s="66"/>
      <c r="T1017" s="24"/>
      <c r="U1017" s="22"/>
      <c r="V1017" s="12"/>
      <c r="W1017" s="13"/>
      <c r="X1017" s="12"/>
      <c r="Y1017" s="12"/>
      <c r="Z1017" s="12"/>
      <c r="AA1017" s="11"/>
    </row>
    <row r="1018" spans="1:27" ht="12.75" customHeight="1" x14ac:dyDescent="0.2">
      <c r="A1018" s="22"/>
      <c r="B1018" s="13"/>
      <c r="C1018" s="168"/>
      <c r="D1018" s="8"/>
      <c r="E1018" s="8"/>
      <c r="F1018" s="65"/>
      <c r="G1018" s="65"/>
      <c r="H1018" s="65"/>
      <c r="I1018" s="11"/>
      <c r="J1018" s="11"/>
      <c r="K1018" s="11"/>
      <c r="L1018" s="11"/>
      <c r="M1018" s="13"/>
      <c r="N1018" s="22"/>
      <c r="O1018" s="22"/>
      <c r="P1018" s="23"/>
      <c r="Q1018" s="22"/>
      <c r="R1018" s="66"/>
      <c r="S1018" s="66"/>
      <c r="T1018" s="24"/>
      <c r="U1018" s="22"/>
      <c r="V1018" s="12"/>
      <c r="W1018" s="13"/>
      <c r="X1018" s="12"/>
      <c r="Y1018" s="12"/>
      <c r="Z1018" s="12"/>
      <c r="AA1018" s="11"/>
    </row>
    <row r="1019" spans="1:27" ht="12.75" customHeight="1" x14ac:dyDescent="0.2">
      <c r="A1019" s="22"/>
      <c r="B1019" s="13"/>
      <c r="C1019" s="168"/>
      <c r="D1019" s="8"/>
      <c r="E1019" s="8"/>
      <c r="F1019" s="65"/>
      <c r="G1019" s="65"/>
      <c r="H1019" s="65"/>
      <c r="I1019" s="11"/>
      <c r="J1019" s="11"/>
      <c r="K1019" s="11"/>
      <c r="L1019" s="11"/>
      <c r="M1019" s="13"/>
      <c r="N1019" s="22"/>
      <c r="O1019" s="22"/>
      <c r="P1019" s="23"/>
      <c r="Q1019" s="22"/>
      <c r="R1019" s="66"/>
      <c r="S1019" s="66"/>
      <c r="T1019" s="24"/>
      <c r="U1019" s="22"/>
      <c r="V1019" s="12"/>
      <c r="W1019" s="13"/>
      <c r="X1019" s="12"/>
      <c r="Y1019" s="12"/>
      <c r="Z1019" s="12"/>
      <c r="AA1019" s="11"/>
    </row>
    <row r="1020" spans="1:27" ht="12.75" customHeight="1" x14ac:dyDescent="0.2">
      <c r="A1020" s="22"/>
      <c r="B1020" s="13"/>
      <c r="C1020" s="168"/>
      <c r="D1020" s="8"/>
      <c r="E1020" s="8"/>
      <c r="F1020" s="65"/>
      <c r="G1020" s="65"/>
      <c r="H1020" s="65"/>
      <c r="I1020" s="11"/>
      <c r="J1020" s="11"/>
      <c r="K1020" s="11"/>
      <c r="L1020" s="11"/>
      <c r="M1020" s="13"/>
      <c r="N1020" s="22"/>
      <c r="O1020" s="22"/>
      <c r="P1020" s="23"/>
      <c r="Q1020" s="22"/>
      <c r="R1020" s="66"/>
      <c r="S1020" s="66"/>
      <c r="T1020" s="24"/>
      <c r="U1020" s="22"/>
      <c r="V1020" s="12"/>
      <c r="W1020" s="13"/>
      <c r="X1020" s="12"/>
      <c r="Y1020" s="12"/>
      <c r="Z1020" s="12"/>
      <c r="AA1020" s="11"/>
    </row>
    <row r="1021" spans="1:27" ht="12.75" customHeight="1" x14ac:dyDescent="0.2">
      <c r="A1021" s="22"/>
      <c r="B1021" s="13"/>
      <c r="C1021" s="168"/>
      <c r="D1021" s="8"/>
      <c r="E1021" s="8"/>
      <c r="F1021" s="65"/>
      <c r="G1021" s="65"/>
      <c r="H1021" s="65"/>
      <c r="I1021" s="11"/>
      <c r="J1021" s="11"/>
      <c r="K1021" s="11"/>
      <c r="L1021" s="11"/>
      <c r="M1021" s="13"/>
      <c r="N1021" s="22"/>
      <c r="O1021" s="22"/>
      <c r="P1021" s="23"/>
      <c r="Q1021" s="22"/>
      <c r="R1021" s="66"/>
      <c r="S1021" s="66"/>
      <c r="T1021" s="24"/>
      <c r="U1021" s="22"/>
      <c r="V1021" s="12"/>
      <c r="W1021" s="13"/>
      <c r="X1021" s="12"/>
      <c r="Y1021" s="12"/>
      <c r="Z1021" s="12"/>
      <c r="AA1021" s="11"/>
    </row>
    <row r="1022" spans="1:27" ht="12.75" customHeight="1" x14ac:dyDescent="0.2">
      <c r="A1022" s="22"/>
      <c r="B1022" s="13"/>
      <c r="C1022" s="168"/>
      <c r="D1022" s="8"/>
      <c r="E1022" s="8"/>
      <c r="F1022" s="65"/>
      <c r="G1022" s="65"/>
      <c r="H1022" s="65"/>
      <c r="I1022" s="11"/>
      <c r="J1022" s="11"/>
      <c r="K1022" s="11"/>
      <c r="L1022" s="11"/>
      <c r="M1022" s="13"/>
      <c r="N1022" s="22"/>
      <c r="O1022" s="22"/>
      <c r="P1022" s="23"/>
      <c r="Q1022" s="22"/>
      <c r="R1022" s="66"/>
      <c r="S1022" s="66"/>
      <c r="T1022" s="24"/>
      <c r="U1022" s="22"/>
      <c r="V1022" s="12"/>
      <c r="W1022" s="13"/>
      <c r="X1022" s="12"/>
      <c r="Y1022" s="12"/>
      <c r="Z1022" s="12"/>
      <c r="AA1022" s="11"/>
    </row>
    <row r="1023" spans="1:27" ht="12.75" customHeight="1" x14ac:dyDescent="0.2">
      <c r="A1023" s="22"/>
      <c r="B1023" s="13"/>
      <c r="C1023" s="168"/>
      <c r="D1023" s="8"/>
      <c r="E1023" s="8"/>
      <c r="F1023" s="65"/>
      <c r="G1023" s="65"/>
      <c r="H1023" s="65"/>
      <c r="I1023" s="11"/>
      <c r="J1023" s="11"/>
      <c r="K1023" s="11"/>
      <c r="L1023" s="11"/>
      <c r="M1023" s="13"/>
      <c r="N1023" s="22"/>
      <c r="O1023" s="22"/>
      <c r="P1023" s="23"/>
      <c r="Q1023" s="22"/>
      <c r="R1023" s="66"/>
      <c r="S1023" s="66"/>
      <c r="T1023" s="24"/>
      <c r="U1023" s="22"/>
      <c r="V1023" s="12"/>
      <c r="W1023" s="13"/>
      <c r="X1023" s="12"/>
      <c r="Y1023" s="12"/>
      <c r="Z1023" s="12"/>
      <c r="AA1023" s="11"/>
    </row>
    <row r="1024" spans="1:27" ht="12.75" customHeight="1" x14ac:dyDescent="0.2">
      <c r="A1024" s="22"/>
      <c r="B1024" s="13"/>
      <c r="C1024" s="168"/>
      <c r="D1024" s="8"/>
      <c r="E1024" s="8"/>
      <c r="F1024" s="65"/>
      <c r="G1024" s="65"/>
      <c r="H1024" s="65"/>
      <c r="I1024" s="11"/>
      <c r="J1024" s="11"/>
      <c r="K1024" s="11"/>
      <c r="L1024" s="11"/>
      <c r="M1024" s="13"/>
      <c r="N1024" s="22"/>
      <c r="O1024" s="22"/>
      <c r="P1024" s="23"/>
      <c r="Q1024" s="22"/>
      <c r="R1024" s="66"/>
      <c r="S1024" s="66"/>
      <c r="T1024" s="24"/>
      <c r="U1024" s="22"/>
      <c r="V1024" s="12"/>
      <c r="W1024" s="13"/>
      <c r="X1024" s="12"/>
      <c r="Y1024" s="12"/>
      <c r="Z1024" s="12"/>
      <c r="AA1024" s="11"/>
    </row>
    <row r="1025" spans="1:27" ht="12.75" customHeight="1" x14ac:dyDescent="0.2">
      <c r="A1025" s="22"/>
      <c r="B1025" s="13"/>
      <c r="C1025" s="168"/>
      <c r="D1025" s="8"/>
      <c r="E1025" s="8"/>
      <c r="F1025" s="65"/>
      <c r="G1025" s="65"/>
      <c r="H1025" s="65"/>
      <c r="I1025" s="11"/>
      <c r="J1025" s="11"/>
      <c r="K1025" s="11"/>
      <c r="L1025" s="11"/>
      <c r="M1025" s="13"/>
      <c r="N1025" s="22"/>
      <c r="O1025" s="22"/>
      <c r="P1025" s="23"/>
      <c r="Q1025" s="22"/>
      <c r="R1025" s="66"/>
      <c r="S1025" s="66"/>
      <c r="T1025" s="24"/>
      <c r="U1025" s="22"/>
      <c r="V1025" s="12"/>
      <c r="W1025" s="13"/>
      <c r="X1025" s="12"/>
      <c r="Y1025" s="12"/>
      <c r="Z1025" s="12"/>
      <c r="AA1025" s="11"/>
    </row>
    <row r="1026" spans="1:27" ht="12.75" customHeight="1" x14ac:dyDescent="0.2">
      <c r="A1026" s="22"/>
      <c r="B1026" s="13"/>
      <c r="C1026" s="168"/>
      <c r="D1026" s="8"/>
      <c r="E1026" s="8"/>
      <c r="F1026" s="65"/>
      <c r="G1026" s="65"/>
      <c r="H1026" s="65"/>
      <c r="I1026" s="11"/>
      <c r="J1026" s="11"/>
      <c r="K1026" s="11"/>
      <c r="L1026" s="11"/>
      <c r="M1026" s="13"/>
      <c r="N1026" s="22"/>
      <c r="O1026" s="22"/>
      <c r="P1026" s="23"/>
      <c r="Q1026" s="22"/>
      <c r="R1026" s="66"/>
      <c r="S1026" s="66"/>
      <c r="T1026" s="24"/>
      <c r="U1026" s="22"/>
      <c r="V1026" s="12"/>
      <c r="W1026" s="13"/>
      <c r="X1026" s="12"/>
      <c r="Y1026" s="12"/>
      <c r="Z1026" s="12"/>
      <c r="AA1026" s="11"/>
    </row>
    <row r="1027" spans="1:27" ht="12.75" customHeight="1" x14ac:dyDescent="0.2">
      <c r="A1027" s="22"/>
      <c r="B1027" s="13"/>
      <c r="C1027" s="168"/>
      <c r="D1027" s="8"/>
      <c r="E1027" s="8"/>
      <c r="F1027" s="65"/>
      <c r="G1027" s="65"/>
      <c r="H1027" s="65"/>
      <c r="I1027" s="11"/>
      <c r="J1027" s="11"/>
      <c r="K1027" s="11"/>
      <c r="L1027" s="11"/>
      <c r="M1027" s="13"/>
      <c r="N1027" s="22"/>
      <c r="O1027" s="22"/>
      <c r="P1027" s="23"/>
      <c r="Q1027" s="22"/>
      <c r="R1027" s="66"/>
      <c r="S1027" s="66"/>
      <c r="T1027" s="24"/>
      <c r="U1027" s="22"/>
      <c r="V1027" s="12"/>
      <c r="W1027" s="13"/>
      <c r="X1027" s="12"/>
      <c r="Y1027" s="12"/>
      <c r="Z1027" s="12"/>
      <c r="AA1027" s="11"/>
    </row>
    <row r="1028" spans="1:27" ht="12.75" customHeight="1" x14ac:dyDescent="0.2">
      <c r="A1028" s="22"/>
      <c r="B1028" s="13"/>
      <c r="C1028" s="168"/>
      <c r="D1028" s="8"/>
      <c r="E1028" s="8"/>
      <c r="F1028" s="65"/>
      <c r="G1028" s="65"/>
      <c r="H1028" s="65"/>
      <c r="I1028" s="11"/>
      <c r="J1028" s="11"/>
      <c r="K1028" s="11"/>
      <c r="L1028" s="11"/>
      <c r="M1028" s="13"/>
      <c r="N1028" s="22"/>
      <c r="O1028" s="22"/>
      <c r="P1028" s="23"/>
      <c r="Q1028" s="22"/>
      <c r="R1028" s="66"/>
      <c r="S1028" s="66"/>
      <c r="T1028" s="24"/>
      <c r="U1028" s="22"/>
      <c r="V1028" s="12"/>
      <c r="W1028" s="13"/>
      <c r="X1028" s="12"/>
      <c r="Y1028" s="12"/>
      <c r="Z1028" s="12"/>
      <c r="AA1028" s="11"/>
    </row>
    <row r="1029" spans="1:27" ht="12.75" customHeight="1" x14ac:dyDescent="0.2">
      <c r="A1029" s="22"/>
      <c r="B1029" s="13"/>
      <c r="C1029" s="168"/>
      <c r="D1029" s="8"/>
      <c r="E1029" s="8"/>
      <c r="F1029" s="65"/>
      <c r="G1029" s="65"/>
      <c r="H1029" s="65"/>
      <c r="I1029" s="11"/>
      <c r="J1029" s="11"/>
      <c r="K1029" s="11"/>
      <c r="L1029" s="11"/>
      <c r="M1029" s="13"/>
      <c r="N1029" s="22"/>
      <c r="O1029" s="22"/>
      <c r="P1029" s="23"/>
      <c r="Q1029" s="22"/>
      <c r="R1029" s="66"/>
      <c r="S1029" s="66"/>
      <c r="T1029" s="24"/>
      <c r="U1029" s="22"/>
      <c r="V1029" s="12"/>
      <c r="W1029" s="13"/>
      <c r="X1029" s="12"/>
      <c r="Y1029" s="12"/>
      <c r="Z1029" s="12"/>
      <c r="AA1029" s="11"/>
    </row>
    <row r="1030" spans="1:27" ht="12.75" customHeight="1" x14ac:dyDescent="0.2">
      <c r="A1030" s="22"/>
      <c r="B1030" s="13"/>
      <c r="C1030" s="168"/>
      <c r="D1030" s="8"/>
      <c r="E1030" s="8"/>
      <c r="F1030" s="65"/>
      <c r="G1030" s="65"/>
      <c r="H1030" s="65"/>
      <c r="I1030" s="11"/>
      <c r="J1030" s="11"/>
      <c r="K1030" s="11"/>
      <c r="L1030" s="11"/>
      <c r="M1030" s="13"/>
      <c r="N1030" s="22"/>
      <c r="O1030" s="22"/>
      <c r="P1030" s="23"/>
      <c r="Q1030" s="22"/>
      <c r="R1030" s="66"/>
      <c r="S1030" s="66"/>
      <c r="T1030" s="24"/>
      <c r="U1030" s="22"/>
      <c r="V1030" s="12"/>
      <c r="W1030" s="13"/>
      <c r="X1030" s="12"/>
      <c r="Y1030" s="12"/>
      <c r="Z1030" s="12"/>
      <c r="AA1030" s="11"/>
    </row>
    <row r="1031" spans="1:27" ht="12.75" customHeight="1" x14ac:dyDescent="0.2">
      <c r="A1031" s="22"/>
      <c r="B1031" s="13"/>
      <c r="C1031" s="168"/>
      <c r="D1031" s="8"/>
      <c r="E1031" s="8"/>
      <c r="F1031" s="65"/>
      <c r="G1031" s="65"/>
      <c r="H1031" s="65"/>
      <c r="I1031" s="11"/>
      <c r="J1031" s="11"/>
      <c r="K1031" s="11"/>
      <c r="L1031" s="11"/>
      <c r="M1031" s="13"/>
      <c r="N1031" s="22"/>
      <c r="O1031" s="22"/>
      <c r="P1031" s="23"/>
      <c r="Q1031" s="22"/>
      <c r="R1031" s="66"/>
      <c r="S1031" s="66"/>
      <c r="T1031" s="24"/>
      <c r="U1031" s="22"/>
      <c r="V1031" s="12"/>
      <c r="W1031" s="13"/>
      <c r="X1031" s="12"/>
      <c r="Y1031" s="12"/>
      <c r="Z1031" s="12"/>
      <c r="AA1031" s="11"/>
    </row>
    <row r="1032" spans="1:27" ht="12.75" customHeight="1" x14ac:dyDescent="0.2">
      <c r="A1032" s="22"/>
      <c r="B1032" s="13"/>
      <c r="C1032" s="168"/>
      <c r="D1032" s="8"/>
      <c r="E1032" s="8"/>
      <c r="F1032" s="65"/>
      <c r="G1032" s="65"/>
      <c r="H1032" s="65"/>
      <c r="I1032" s="11"/>
      <c r="J1032" s="11"/>
      <c r="K1032" s="11"/>
      <c r="L1032" s="11"/>
      <c r="M1032" s="13"/>
      <c r="N1032" s="22"/>
      <c r="O1032" s="22"/>
      <c r="P1032" s="23"/>
      <c r="Q1032" s="22"/>
      <c r="R1032" s="66"/>
      <c r="S1032" s="66"/>
      <c r="T1032" s="24"/>
      <c r="U1032" s="22"/>
      <c r="V1032" s="12"/>
      <c r="W1032" s="13"/>
      <c r="X1032" s="12"/>
      <c r="Y1032" s="12"/>
      <c r="Z1032" s="12"/>
      <c r="AA1032" s="11"/>
    </row>
    <row r="1033" spans="1:27" ht="12.75" customHeight="1" x14ac:dyDescent="0.2">
      <c r="A1033" s="22"/>
      <c r="B1033" s="13"/>
      <c r="C1033" s="168"/>
      <c r="D1033" s="8"/>
      <c r="E1033" s="8"/>
      <c r="F1033" s="65"/>
      <c r="G1033" s="65"/>
      <c r="H1033" s="65"/>
      <c r="I1033" s="11"/>
      <c r="J1033" s="11"/>
      <c r="K1033" s="11"/>
      <c r="L1033" s="11"/>
      <c r="M1033" s="13"/>
      <c r="N1033" s="22"/>
      <c r="O1033" s="22"/>
      <c r="P1033" s="23"/>
      <c r="Q1033" s="22"/>
      <c r="R1033" s="66"/>
      <c r="S1033" s="66"/>
      <c r="T1033" s="24"/>
      <c r="U1033" s="22"/>
      <c r="V1033" s="12"/>
      <c r="W1033" s="13"/>
      <c r="X1033" s="12"/>
      <c r="Y1033" s="12"/>
      <c r="Z1033" s="12"/>
      <c r="AA1033" s="11"/>
    </row>
    <row r="1034" spans="1:27" ht="12.75" customHeight="1" x14ac:dyDescent="0.2">
      <c r="A1034" s="22"/>
      <c r="B1034" s="13"/>
      <c r="C1034" s="168"/>
      <c r="D1034" s="8"/>
      <c r="E1034" s="8"/>
      <c r="F1034" s="65"/>
      <c r="G1034" s="65"/>
      <c r="H1034" s="65"/>
      <c r="I1034" s="11"/>
      <c r="J1034" s="11"/>
      <c r="K1034" s="11"/>
      <c r="L1034" s="11"/>
      <c r="M1034" s="13"/>
      <c r="N1034" s="22"/>
      <c r="O1034" s="22"/>
      <c r="P1034" s="23"/>
      <c r="Q1034" s="22"/>
      <c r="R1034" s="66"/>
      <c r="S1034" s="66"/>
      <c r="T1034" s="24"/>
      <c r="U1034" s="22"/>
      <c r="V1034" s="12"/>
      <c r="W1034" s="13"/>
      <c r="X1034" s="12"/>
      <c r="Y1034" s="12"/>
      <c r="Z1034" s="12"/>
      <c r="AA1034" s="11"/>
    </row>
    <row r="1035" spans="1:27" ht="12.75" customHeight="1" x14ac:dyDescent="0.2">
      <c r="A1035" s="22"/>
      <c r="B1035" s="13"/>
      <c r="C1035" s="168"/>
      <c r="D1035" s="8"/>
      <c r="E1035" s="8"/>
      <c r="F1035" s="65"/>
      <c r="G1035" s="65"/>
      <c r="H1035" s="65"/>
      <c r="I1035" s="11"/>
      <c r="J1035" s="11"/>
      <c r="K1035" s="11"/>
      <c r="L1035" s="11"/>
      <c r="M1035" s="13"/>
      <c r="N1035" s="22"/>
      <c r="O1035" s="22"/>
      <c r="P1035" s="23"/>
      <c r="Q1035" s="22"/>
      <c r="R1035" s="66"/>
      <c r="S1035" s="66"/>
      <c r="T1035" s="24"/>
      <c r="U1035" s="22"/>
      <c r="V1035" s="12"/>
      <c r="W1035" s="13"/>
      <c r="X1035" s="12"/>
      <c r="Y1035" s="12"/>
      <c r="Z1035" s="12"/>
      <c r="AA1035" s="11"/>
    </row>
    <row r="1036" spans="1:27" ht="12.75" customHeight="1" x14ac:dyDescent="0.2">
      <c r="A1036" s="22"/>
      <c r="B1036" s="13"/>
      <c r="C1036" s="168"/>
      <c r="D1036" s="8"/>
      <c r="E1036" s="8"/>
      <c r="F1036" s="65"/>
      <c r="G1036" s="65"/>
      <c r="H1036" s="65"/>
      <c r="I1036" s="11"/>
      <c r="J1036" s="11"/>
      <c r="K1036" s="11"/>
      <c r="L1036" s="11"/>
      <c r="M1036" s="13"/>
      <c r="N1036" s="22"/>
      <c r="O1036" s="22"/>
      <c r="P1036" s="23"/>
      <c r="Q1036" s="22"/>
      <c r="R1036" s="66"/>
      <c r="S1036" s="66"/>
      <c r="T1036" s="24"/>
      <c r="U1036" s="22"/>
      <c r="V1036" s="12"/>
      <c r="W1036" s="13"/>
      <c r="X1036" s="12"/>
      <c r="Y1036" s="12"/>
      <c r="Z1036" s="12"/>
      <c r="AA1036" s="11"/>
    </row>
    <row r="1037" spans="1:27" ht="12.75" customHeight="1" x14ac:dyDescent="0.2">
      <c r="A1037" s="22"/>
      <c r="B1037" s="13"/>
      <c r="C1037" s="168"/>
      <c r="D1037" s="8"/>
      <c r="E1037" s="8"/>
      <c r="F1037" s="65"/>
      <c r="G1037" s="65"/>
      <c r="H1037" s="65"/>
      <c r="I1037" s="11"/>
      <c r="J1037" s="11"/>
      <c r="K1037" s="11"/>
      <c r="L1037" s="11"/>
      <c r="M1037" s="13"/>
      <c r="N1037" s="22"/>
      <c r="O1037" s="22"/>
      <c r="P1037" s="23"/>
      <c r="Q1037" s="22"/>
      <c r="R1037" s="66"/>
      <c r="S1037" s="66"/>
      <c r="T1037" s="24"/>
      <c r="U1037" s="22"/>
      <c r="V1037" s="12"/>
      <c r="W1037" s="13"/>
      <c r="X1037" s="12"/>
      <c r="Y1037" s="12"/>
      <c r="Z1037" s="12"/>
      <c r="AA1037" s="11"/>
    </row>
    <row r="1038" spans="1:27" ht="12.75" customHeight="1" x14ac:dyDescent="0.2">
      <c r="A1038" s="22"/>
      <c r="B1038" s="13"/>
      <c r="C1038" s="168"/>
      <c r="D1038" s="8"/>
      <c r="E1038" s="8"/>
      <c r="F1038" s="65"/>
      <c r="G1038" s="65"/>
      <c r="H1038" s="65"/>
      <c r="I1038" s="11"/>
      <c r="J1038" s="11"/>
      <c r="K1038" s="11"/>
      <c r="L1038" s="11"/>
      <c r="M1038" s="13"/>
      <c r="N1038" s="22"/>
      <c r="O1038" s="22"/>
      <c r="P1038" s="23"/>
      <c r="Q1038" s="22"/>
      <c r="R1038" s="66"/>
      <c r="S1038" s="66"/>
      <c r="T1038" s="24"/>
      <c r="U1038" s="22"/>
      <c r="V1038" s="12"/>
      <c r="W1038" s="13"/>
      <c r="X1038" s="12"/>
      <c r="Y1038" s="12"/>
      <c r="Z1038" s="12"/>
      <c r="AA1038" s="11"/>
    </row>
    <row r="1039" spans="1:27" ht="12.75" customHeight="1" x14ac:dyDescent="0.2">
      <c r="A1039" s="22"/>
      <c r="B1039" s="13"/>
      <c r="C1039" s="168"/>
      <c r="D1039" s="8"/>
      <c r="E1039" s="8"/>
      <c r="F1039" s="65"/>
      <c r="G1039" s="65"/>
      <c r="H1039" s="65"/>
      <c r="I1039" s="11"/>
      <c r="J1039" s="11"/>
      <c r="K1039" s="11"/>
      <c r="L1039" s="11"/>
      <c r="M1039" s="13"/>
      <c r="N1039" s="22"/>
      <c r="O1039" s="22"/>
      <c r="P1039" s="23"/>
      <c r="Q1039" s="22"/>
      <c r="R1039" s="66"/>
      <c r="S1039" s="66"/>
      <c r="T1039" s="24"/>
      <c r="U1039" s="22"/>
      <c r="V1039" s="12"/>
      <c r="W1039" s="13"/>
      <c r="X1039" s="12"/>
      <c r="Y1039" s="12"/>
      <c r="Z1039" s="12"/>
      <c r="AA1039" s="11"/>
    </row>
    <row r="1040" spans="1:27" ht="12.75" customHeight="1" x14ac:dyDescent="0.2">
      <c r="A1040" s="22"/>
      <c r="B1040" s="13"/>
      <c r="C1040" s="168"/>
      <c r="D1040" s="8"/>
      <c r="E1040" s="8"/>
      <c r="F1040" s="65"/>
      <c r="G1040" s="65"/>
      <c r="H1040" s="65"/>
      <c r="I1040" s="11"/>
      <c r="J1040" s="11"/>
      <c r="K1040" s="11"/>
      <c r="L1040" s="11"/>
      <c r="M1040" s="13"/>
      <c r="N1040" s="22"/>
      <c r="O1040" s="22"/>
      <c r="P1040" s="23"/>
      <c r="Q1040" s="22"/>
      <c r="R1040" s="66"/>
      <c r="S1040" s="66"/>
      <c r="T1040" s="24"/>
      <c r="U1040" s="22"/>
      <c r="V1040" s="12"/>
      <c r="W1040" s="13"/>
      <c r="X1040" s="12"/>
      <c r="Y1040" s="12"/>
      <c r="Z1040" s="12"/>
      <c r="AA1040" s="11"/>
    </row>
    <row r="1041" spans="1:27" ht="12.75" customHeight="1" x14ac:dyDescent="0.2">
      <c r="A1041" s="22"/>
      <c r="B1041" s="13"/>
      <c r="C1041" s="168"/>
      <c r="D1041" s="8"/>
      <c r="E1041" s="8"/>
      <c r="F1041" s="65"/>
      <c r="G1041" s="65"/>
      <c r="H1041" s="65"/>
      <c r="I1041" s="11"/>
      <c r="J1041" s="11"/>
      <c r="K1041" s="11"/>
      <c r="L1041" s="11"/>
      <c r="M1041" s="13"/>
      <c r="N1041" s="22"/>
      <c r="O1041" s="22"/>
      <c r="P1041" s="23"/>
      <c r="Q1041" s="22"/>
      <c r="R1041" s="66"/>
      <c r="S1041" s="66"/>
      <c r="T1041" s="24"/>
      <c r="U1041" s="22"/>
      <c r="V1041" s="12"/>
      <c r="W1041" s="13"/>
      <c r="X1041" s="12"/>
      <c r="Y1041" s="12"/>
      <c r="Z1041" s="12"/>
      <c r="AA1041" s="11"/>
    </row>
    <row r="1042" spans="1:27" ht="12.75" customHeight="1" x14ac:dyDescent="0.2">
      <c r="A1042" s="22"/>
      <c r="B1042" s="13"/>
      <c r="C1042" s="168"/>
      <c r="D1042" s="8"/>
      <c r="E1042" s="8"/>
      <c r="F1042" s="65"/>
      <c r="G1042" s="65"/>
      <c r="H1042" s="65"/>
      <c r="I1042" s="11"/>
      <c r="J1042" s="11"/>
      <c r="K1042" s="11"/>
      <c r="L1042" s="11"/>
      <c r="M1042" s="13"/>
      <c r="N1042" s="22"/>
      <c r="O1042" s="22"/>
      <c r="P1042" s="23"/>
      <c r="Q1042" s="22"/>
      <c r="R1042" s="66"/>
      <c r="S1042" s="66"/>
      <c r="T1042" s="24"/>
      <c r="U1042" s="22"/>
      <c r="V1042" s="12"/>
      <c r="W1042" s="13"/>
      <c r="X1042" s="12"/>
      <c r="Y1042" s="12"/>
      <c r="Z1042" s="12"/>
      <c r="AA1042" s="11"/>
    </row>
    <row r="1043" spans="1:27" ht="12.75" customHeight="1" x14ac:dyDescent="0.2">
      <c r="A1043" s="22"/>
      <c r="B1043" s="13"/>
      <c r="C1043" s="168"/>
      <c r="D1043" s="8"/>
      <c r="E1043" s="8"/>
      <c r="F1043" s="65"/>
      <c r="G1043" s="65"/>
      <c r="H1043" s="65"/>
      <c r="I1043" s="11"/>
      <c r="J1043" s="11"/>
      <c r="K1043" s="11"/>
      <c r="L1043" s="11"/>
      <c r="M1043" s="13"/>
      <c r="N1043" s="22"/>
      <c r="O1043" s="22"/>
      <c r="P1043" s="23"/>
      <c r="Q1043" s="22"/>
      <c r="R1043" s="66"/>
      <c r="S1043" s="66"/>
      <c r="T1043" s="24"/>
      <c r="U1043" s="22"/>
      <c r="V1043" s="12"/>
      <c r="W1043" s="13"/>
      <c r="X1043" s="12"/>
      <c r="Y1043" s="12"/>
      <c r="Z1043" s="12"/>
      <c r="AA1043" s="11"/>
    </row>
    <row r="1044" spans="1:27" ht="12.75" customHeight="1" x14ac:dyDescent="0.2">
      <c r="A1044" s="22"/>
      <c r="B1044" s="13"/>
      <c r="C1044" s="168"/>
      <c r="D1044" s="8"/>
      <c r="E1044" s="8"/>
      <c r="F1044" s="65"/>
      <c r="G1044" s="65"/>
      <c r="H1044" s="65"/>
      <c r="I1044" s="11"/>
      <c r="J1044" s="11"/>
      <c r="K1044" s="11"/>
      <c r="L1044" s="11"/>
      <c r="M1044" s="13"/>
      <c r="N1044" s="22"/>
      <c r="O1044" s="22"/>
      <c r="P1044" s="23"/>
      <c r="Q1044" s="22"/>
      <c r="R1044" s="66"/>
      <c r="S1044" s="66"/>
      <c r="T1044" s="24"/>
      <c r="U1044" s="22"/>
      <c r="V1044" s="12"/>
      <c r="W1044" s="13"/>
      <c r="X1044" s="12"/>
      <c r="Y1044" s="12"/>
      <c r="Z1044" s="12"/>
      <c r="AA1044" s="11"/>
    </row>
    <row r="1045" spans="1:27" ht="12.75" customHeight="1" x14ac:dyDescent="0.2">
      <c r="A1045" s="22"/>
      <c r="B1045" s="13"/>
      <c r="C1045" s="168"/>
      <c r="D1045" s="8"/>
      <c r="E1045" s="8"/>
      <c r="F1045" s="65"/>
      <c r="G1045" s="65"/>
      <c r="H1045" s="65"/>
      <c r="I1045" s="11"/>
      <c r="J1045" s="11"/>
      <c r="K1045" s="11"/>
      <c r="L1045" s="11"/>
      <c r="M1045" s="13"/>
      <c r="N1045" s="22"/>
      <c r="O1045" s="22"/>
      <c r="P1045" s="23"/>
      <c r="Q1045" s="22"/>
      <c r="R1045" s="66"/>
      <c r="S1045" s="66"/>
      <c r="T1045" s="24"/>
      <c r="U1045" s="22"/>
      <c r="V1045" s="12"/>
      <c r="W1045" s="13"/>
      <c r="X1045" s="12"/>
      <c r="Y1045" s="12"/>
      <c r="Z1045" s="12"/>
      <c r="AA1045" s="11"/>
    </row>
    <row r="1046" spans="1:27" ht="12.75" customHeight="1" x14ac:dyDescent="0.2">
      <c r="A1046" s="22"/>
      <c r="B1046" s="13"/>
      <c r="C1046" s="168"/>
      <c r="D1046" s="8"/>
      <c r="E1046" s="8"/>
      <c r="F1046" s="65"/>
      <c r="G1046" s="65"/>
      <c r="H1046" s="65"/>
      <c r="I1046" s="11"/>
      <c r="J1046" s="11"/>
      <c r="K1046" s="11"/>
      <c r="L1046" s="11"/>
      <c r="M1046" s="13"/>
      <c r="N1046" s="22"/>
      <c r="O1046" s="22"/>
      <c r="P1046" s="23"/>
      <c r="Q1046" s="22"/>
      <c r="R1046" s="66"/>
      <c r="S1046" s="66"/>
      <c r="T1046" s="24"/>
      <c r="U1046" s="22"/>
      <c r="V1046" s="12"/>
      <c r="W1046" s="13"/>
      <c r="X1046" s="12"/>
      <c r="Y1046" s="12"/>
      <c r="Z1046" s="12"/>
      <c r="AA1046" s="11"/>
    </row>
    <row r="1047" spans="1:27" ht="12.75" customHeight="1" x14ac:dyDescent="0.2">
      <c r="A1047" s="22"/>
      <c r="B1047" s="13"/>
      <c r="C1047" s="168"/>
      <c r="D1047" s="8"/>
      <c r="E1047" s="8"/>
      <c r="F1047" s="65"/>
      <c r="G1047" s="65"/>
      <c r="H1047" s="65"/>
      <c r="I1047" s="11"/>
      <c r="J1047" s="11"/>
      <c r="K1047" s="11"/>
      <c r="L1047" s="11"/>
      <c r="M1047" s="13"/>
      <c r="N1047" s="22"/>
      <c r="O1047" s="22"/>
      <c r="P1047" s="23"/>
      <c r="Q1047" s="22"/>
      <c r="R1047" s="66"/>
      <c r="S1047" s="66"/>
      <c r="T1047" s="24"/>
      <c r="U1047" s="22"/>
      <c r="V1047" s="12"/>
      <c r="W1047" s="13"/>
      <c r="X1047" s="12"/>
      <c r="Y1047" s="12"/>
      <c r="Z1047" s="12"/>
      <c r="AA1047" s="11"/>
    </row>
    <row r="1048" spans="1:27" ht="12.75" customHeight="1" x14ac:dyDescent="0.2">
      <c r="A1048" s="22"/>
      <c r="B1048" s="13"/>
      <c r="C1048" s="168"/>
      <c r="D1048" s="8"/>
      <c r="E1048" s="8"/>
      <c r="F1048" s="65"/>
      <c r="G1048" s="65"/>
      <c r="H1048" s="65"/>
      <c r="I1048" s="11"/>
      <c r="J1048" s="11"/>
      <c r="K1048" s="11"/>
      <c r="L1048" s="11"/>
      <c r="M1048" s="13"/>
      <c r="N1048" s="22"/>
      <c r="O1048" s="22"/>
      <c r="P1048" s="23"/>
      <c r="Q1048" s="22"/>
      <c r="R1048" s="66"/>
      <c r="S1048" s="66"/>
      <c r="T1048" s="24"/>
      <c r="U1048" s="22"/>
      <c r="V1048" s="12"/>
      <c r="W1048" s="13"/>
      <c r="X1048" s="12"/>
      <c r="Y1048" s="12"/>
      <c r="Z1048" s="12"/>
      <c r="AA1048" s="11"/>
    </row>
    <row r="1049" spans="1:27" ht="12.75" customHeight="1" x14ac:dyDescent="0.2">
      <c r="A1049" s="22"/>
      <c r="B1049" s="13"/>
      <c r="C1049" s="168"/>
      <c r="D1049" s="8"/>
      <c r="E1049" s="8"/>
      <c r="F1049" s="65"/>
      <c r="G1049" s="65"/>
      <c r="H1049" s="65"/>
      <c r="I1049" s="11"/>
      <c r="J1049" s="11"/>
      <c r="K1049" s="11"/>
      <c r="L1049" s="11"/>
      <c r="M1049" s="13"/>
      <c r="N1049" s="22"/>
      <c r="O1049" s="22"/>
      <c r="P1049" s="23"/>
      <c r="Q1049" s="22"/>
      <c r="R1049" s="66"/>
      <c r="S1049" s="66"/>
      <c r="T1049" s="24"/>
      <c r="U1049" s="22"/>
      <c r="V1049" s="12"/>
      <c r="W1049" s="13"/>
      <c r="X1049" s="12"/>
      <c r="Y1049" s="12"/>
      <c r="Z1049" s="12"/>
      <c r="AA1049" s="11"/>
    </row>
    <row r="1050" spans="1:27" ht="12.75" customHeight="1" x14ac:dyDescent="0.2">
      <c r="A1050" s="22"/>
      <c r="B1050" s="13"/>
      <c r="C1050" s="168"/>
      <c r="D1050" s="8"/>
      <c r="E1050" s="8"/>
      <c r="F1050" s="65"/>
      <c r="G1050" s="65"/>
      <c r="H1050" s="65"/>
      <c r="I1050" s="11"/>
      <c r="J1050" s="11"/>
      <c r="K1050" s="11"/>
      <c r="L1050" s="11"/>
      <c r="M1050" s="13"/>
      <c r="N1050" s="22"/>
      <c r="O1050" s="22"/>
      <c r="P1050" s="23"/>
      <c r="Q1050" s="22"/>
      <c r="R1050" s="66"/>
      <c r="S1050" s="66"/>
      <c r="T1050" s="24"/>
      <c r="U1050" s="22"/>
      <c r="V1050" s="12"/>
      <c r="W1050" s="13"/>
      <c r="X1050" s="12"/>
      <c r="Y1050" s="12"/>
      <c r="Z1050" s="12"/>
      <c r="AA1050" s="11"/>
    </row>
    <row r="1051" spans="1:27" ht="12.75" customHeight="1" x14ac:dyDescent="0.2">
      <c r="A1051" s="22"/>
      <c r="B1051" s="13"/>
      <c r="C1051" s="168"/>
      <c r="D1051" s="8"/>
      <c r="E1051" s="8"/>
      <c r="F1051" s="65"/>
      <c r="G1051" s="65"/>
      <c r="H1051" s="65"/>
      <c r="I1051" s="11"/>
      <c r="J1051" s="11"/>
      <c r="K1051" s="11"/>
      <c r="L1051" s="11"/>
      <c r="M1051" s="13"/>
      <c r="N1051" s="22"/>
      <c r="O1051" s="22"/>
      <c r="P1051" s="23"/>
      <c r="Q1051" s="22"/>
      <c r="R1051" s="66"/>
      <c r="S1051" s="66"/>
      <c r="T1051" s="24"/>
      <c r="U1051" s="22"/>
      <c r="V1051" s="12"/>
      <c r="W1051" s="13"/>
      <c r="X1051" s="12"/>
      <c r="Y1051" s="12"/>
      <c r="Z1051" s="12"/>
      <c r="AA1051" s="11"/>
    </row>
    <row r="1052" spans="1:27" ht="12.75" customHeight="1" x14ac:dyDescent="0.2">
      <c r="A1052" s="22"/>
      <c r="B1052" s="13"/>
      <c r="C1052" s="168"/>
      <c r="D1052" s="8"/>
      <c r="E1052" s="8"/>
      <c r="F1052" s="65"/>
      <c r="G1052" s="65"/>
      <c r="H1052" s="65"/>
      <c r="I1052" s="11"/>
      <c r="J1052" s="11"/>
      <c r="K1052" s="11"/>
      <c r="L1052" s="11"/>
      <c r="M1052" s="13"/>
      <c r="N1052" s="22"/>
      <c r="O1052" s="22"/>
      <c r="P1052" s="23"/>
      <c r="Q1052" s="22"/>
      <c r="R1052" s="66"/>
      <c r="S1052" s="66"/>
      <c r="T1052" s="24"/>
      <c r="U1052" s="22"/>
      <c r="V1052" s="12"/>
      <c r="W1052" s="13"/>
      <c r="X1052" s="12"/>
      <c r="Y1052" s="12"/>
      <c r="Z1052" s="12"/>
      <c r="AA1052" s="11"/>
    </row>
    <row r="1053" spans="1:27" ht="12.75" customHeight="1" x14ac:dyDescent="0.2">
      <c r="A1053" s="22"/>
      <c r="B1053" s="13"/>
      <c r="C1053" s="168"/>
      <c r="D1053" s="8"/>
      <c r="E1053" s="8"/>
      <c r="F1053" s="65"/>
      <c r="G1053" s="65"/>
      <c r="H1053" s="65"/>
      <c r="I1053" s="11"/>
      <c r="J1053" s="11"/>
      <c r="K1053" s="11"/>
      <c r="L1053" s="11"/>
      <c r="M1053" s="13"/>
      <c r="N1053" s="22"/>
      <c r="O1053" s="22"/>
      <c r="P1053" s="23"/>
      <c r="Q1053" s="22"/>
      <c r="R1053" s="66"/>
      <c r="S1053" s="66"/>
      <c r="T1053" s="24"/>
      <c r="U1053" s="22"/>
      <c r="V1053" s="12"/>
      <c r="W1053" s="13"/>
      <c r="X1053" s="12"/>
      <c r="Y1053" s="12"/>
      <c r="Z1053" s="12"/>
      <c r="AA1053" s="11"/>
    </row>
    <row r="1054" spans="1:27" ht="12.75" customHeight="1" x14ac:dyDescent="0.2">
      <c r="A1054" s="22"/>
      <c r="B1054" s="13"/>
      <c r="C1054" s="168"/>
      <c r="D1054" s="8"/>
      <c r="E1054" s="8"/>
      <c r="F1054" s="65"/>
      <c r="G1054" s="65"/>
      <c r="H1054" s="65"/>
      <c r="I1054" s="11"/>
      <c r="J1054" s="11"/>
      <c r="K1054" s="11"/>
      <c r="L1054" s="11"/>
      <c r="M1054" s="13"/>
      <c r="N1054" s="22"/>
      <c r="O1054" s="22"/>
      <c r="P1054" s="23"/>
      <c r="Q1054" s="22"/>
      <c r="R1054" s="66"/>
      <c r="S1054" s="66"/>
      <c r="T1054" s="24"/>
      <c r="U1054" s="22"/>
      <c r="V1054" s="12"/>
      <c r="W1054" s="13"/>
      <c r="X1054" s="12"/>
      <c r="Y1054" s="12"/>
      <c r="Z1054" s="12"/>
      <c r="AA1054" s="11"/>
    </row>
    <row r="1055" spans="1:27" ht="12.75" customHeight="1" x14ac:dyDescent="0.2">
      <c r="A1055" s="22"/>
      <c r="B1055" s="13"/>
      <c r="C1055" s="168"/>
      <c r="D1055" s="8"/>
      <c r="E1055" s="8"/>
      <c r="F1055" s="65"/>
      <c r="G1055" s="65"/>
      <c r="H1055" s="65"/>
      <c r="I1055" s="11"/>
      <c r="J1055" s="11"/>
      <c r="K1055" s="11"/>
      <c r="L1055" s="11"/>
      <c r="M1055" s="13"/>
      <c r="N1055" s="22"/>
      <c r="O1055" s="22"/>
      <c r="P1055" s="23"/>
      <c r="Q1055" s="22"/>
      <c r="R1055" s="66"/>
      <c r="S1055" s="66"/>
      <c r="T1055" s="24"/>
      <c r="U1055" s="22"/>
      <c r="V1055" s="12"/>
      <c r="W1055" s="13"/>
      <c r="X1055" s="12"/>
      <c r="Y1055" s="12"/>
      <c r="Z1055" s="12"/>
      <c r="AA1055" s="11"/>
    </row>
    <row r="1056" spans="1:27" ht="12.75" customHeight="1" x14ac:dyDescent="0.2">
      <c r="A1056" s="22"/>
      <c r="B1056" s="13"/>
      <c r="C1056" s="168"/>
      <c r="D1056" s="8"/>
      <c r="E1056" s="8"/>
      <c r="F1056" s="65"/>
      <c r="G1056" s="65"/>
      <c r="H1056" s="65"/>
      <c r="I1056" s="11"/>
      <c r="J1056" s="11"/>
      <c r="K1056" s="11"/>
      <c r="L1056" s="11"/>
      <c r="M1056" s="13"/>
      <c r="N1056" s="22"/>
      <c r="O1056" s="22"/>
      <c r="P1056" s="23"/>
      <c r="Q1056" s="22"/>
      <c r="R1056" s="66"/>
      <c r="S1056" s="66"/>
      <c r="T1056" s="24"/>
      <c r="U1056" s="22"/>
      <c r="V1056" s="12"/>
      <c r="W1056" s="13"/>
      <c r="X1056" s="12"/>
      <c r="Y1056" s="12"/>
      <c r="Z1056" s="12"/>
      <c r="AA1056" s="11"/>
    </row>
    <row r="1057" spans="1:27" ht="12.75" customHeight="1" x14ac:dyDescent="0.2">
      <c r="A1057" s="22"/>
      <c r="B1057" s="13"/>
      <c r="C1057" s="168"/>
      <c r="D1057" s="8"/>
      <c r="E1057" s="8"/>
      <c r="F1057" s="65"/>
      <c r="G1057" s="65"/>
      <c r="H1057" s="65"/>
      <c r="I1057" s="11"/>
      <c r="J1057" s="11"/>
      <c r="K1057" s="11"/>
      <c r="L1057" s="11"/>
      <c r="M1057" s="13"/>
      <c r="N1057" s="22"/>
      <c r="O1057" s="22"/>
      <c r="P1057" s="23"/>
      <c r="Q1057" s="22"/>
      <c r="R1057" s="66"/>
      <c r="S1057" s="66"/>
      <c r="T1057" s="24"/>
      <c r="U1057" s="22"/>
      <c r="V1057" s="12"/>
      <c r="W1057" s="13"/>
      <c r="X1057" s="12"/>
      <c r="Y1057" s="12"/>
      <c r="Z1057" s="12"/>
      <c r="AA1057" s="11"/>
    </row>
    <row r="1058" spans="1:27" ht="12.75" customHeight="1" x14ac:dyDescent="0.2">
      <c r="A1058" s="22"/>
      <c r="B1058" s="13"/>
      <c r="C1058" s="168"/>
      <c r="D1058" s="8"/>
      <c r="E1058" s="8"/>
      <c r="F1058" s="65"/>
      <c r="G1058" s="65"/>
      <c r="H1058" s="65"/>
      <c r="I1058" s="11"/>
      <c r="J1058" s="11"/>
      <c r="K1058" s="11"/>
      <c r="L1058" s="11"/>
      <c r="M1058" s="13"/>
      <c r="N1058" s="22"/>
      <c r="O1058" s="22"/>
      <c r="P1058" s="23"/>
      <c r="Q1058" s="22"/>
      <c r="R1058" s="66"/>
      <c r="S1058" s="66"/>
      <c r="T1058" s="24"/>
      <c r="U1058" s="22"/>
      <c r="V1058" s="12"/>
      <c r="W1058" s="13"/>
      <c r="X1058" s="12"/>
      <c r="Y1058" s="12"/>
      <c r="Z1058" s="12"/>
      <c r="AA1058" s="11"/>
    </row>
    <row r="1059" spans="1:27" ht="12.75" customHeight="1" x14ac:dyDescent="0.2">
      <c r="A1059" s="22"/>
      <c r="B1059" s="13"/>
      <c r="C1059" s="168"/>
      <c r="D1059" s="8"/>
      <c r="E1059" s="8"/>
      <c r="F1059" s="65"/>
      <c r="G1059" s="65"/>
      <c r="H1059" s="65"/>
      <c r="I1059" s="11"/>
      <c r="J1059" s="11"/>
      <c r="K1059" s="11"/>
      <c r="L1059" s="11"/>
      <c r="M1059" s="13"/>
      <c r="N1059" s="22"/>
      <c r="O1059" s="22"/>
      <c r="P1059" s="23"/>
      <c r="Q1059" s="22"/>
      <c r="R1059" s="66"/>
      <c r="S1059" s="66"/>
      <c r="T1059" s="24"/>
      <c r="U1059" s="22"/>
      <c r="V1059" s="12"/>
      <c r="W1059" s="13"/>
      <c r="X1059" s="12"/>
      <c r="Y1059" s="12"/>
      <c r="Z1059" s="12"/>
      <c r="AA1059" s="11"/>
    </row>
    <row r="1060" spans="1:27" ht="12.75" customHeight="1" x14ac:dyDescent="0.2">
      <c r="A1060" s="22"/>
      <c r="B1060" s="13"/>
      <c r="C1060" s="168"/>
      <c r="D1060" s="8"/>
      <c r="E1060" s="8"/>
      <c r="F1060" s="65"/>
      <c r="G1060" s="65"/>
      <c r="H1060" s="65"/>
      <c r="I1060" s="11"/>
      <c r="J1060" s="11"/>
      <c r="K1060" s="11"/>
      <c r="L1060" s="11"/>
      <c r="M1060" s="13"/>
      <c r="N1060" s="22"/>
      <c r="O1060" s="22"/>
      <c r="P1060" s="23"/>
      <c r="Q1060" s="22"/>
      <c r="R1060" s="66"/>
      <c r="S1060" s="66"/>
      <c r="T1060" s="24"/>
      <c r="U1060" s="22"/>
      <c r="V1060" s="12"/>
      <c r="W1060" s="13"/>
      <c r="X1060" s="12"/>
      <c r="Y1060" s="12"/>
      <c r="Z1060" s="12"/>
      <c r="AA1060" s="11"/>
    </row>
    <row r="1061" spans="1:27" ht="12.75" customHeight="1" x14ac:dyDescent="0.2">
      <c r="A1061" s="22"/>
      <c r="B1061" s="13"/>
      <c r="C1061" s="168"/>
      <c r="D1061" s="8"/>
      <c r="E1061" s="8"/>
      <c r="F1061" s="65"/>
      <c r="G1061" s="65"/>
      <c r="H1061" s="65"/>
      <c r="I1061" s="11"/>
      <c r="J1061" s="11"/>
      <c r="K1061" s="11"/>
      <c r="L1061" s="11"/>
      <c r="M1061" s="13"/>
      <c r="N1061" s="22"/>
      <c r="O1061" s="22"/>
      <c r="P1061" s="23"/>
      <c r="Q1061" s="22"/>
      <c r="R1061" s="66"/>
      <c r="S1061" s="66"/>
      <c r="T1061" s="24"/>
      <c r="U1061" s="22"/>
      <c r="V1061" s="12"/>
      <c r="W1061" s="13"/>
      <c r="X1061" s="12"/>
      <c r="Y1061" s="12"/>
      <c r="Z1061" s="12"/>
      <c r="AA1061" s="11"/>
    </row>
    <row r="1062" spans="1:27" ht="12.75" customHeight="1" x14ac:dyDescent="0.2">
      <c r="A1062" s="22"/>
      <c r="B1062" s="13"/>
      <c r="C1062" s="168"/>
      <c r="D1062" s="8"/>
      <c r="E1062" s="8"/>
      <c r="F1062" s="65"/>
      <c r="G1062" s="65"/>
      <c r="H1062" s="65"/>
      <c r="I1062" s="11"/>
      <c r="J1062" s="11"/>
      <c r="K1062" s="11"/>
      <c r="L1062" s="11"/>
      <c r="M1062" s="13"/>
      <c r="N1062" s="22"/>
      <c r="O1062" s="22"/>
      <c r="P1062" s="23"/>
      <c r="Q1062" s="22"/>
      <c r="R1062" s="66"/>
      <c r="S1062" s="66"/>
      <c r="T1062" s="24"/>
      <c r="U1062" s="22"/>
      <c r="V1062" s="12"/>
      <c r="W1062" s="13"/>
      <c r="X1062" s="12"/>
      <c r="Y1062" s="12"/>
      <c r="Z1062" s="12"/>
      <c r="AA1062" s="11"/>
    </row>
    <row r="1063" spans="1:27" ht="12.75" customHeight="1" x14ac:dyDescent="0.2">
      <c r="A1063" s="22"/>
      <c r="B1063" s="13"/>
      <c r="C1063" s="168"/>
      <c r="D1063" s="8"/>
      <c r="E1063" s="8"/>
      <c r="F1063" s="65"/>
      <c r="G1063" s="65"/>
      <c r="H1063" s="65"/>
      <c r="I1063" s="11"/>
      <c r="J1063" s="11"/>
      <c r="K1063" s="11"/>
      <c r="L1063" s="11"/>
      <c r="M1063" s="13"/>
      <c r="N1063" s="22"/>
      <c r="O1063" s="22"/>
      <c r="P1063" s="23"/>
      <c r="Q1063" s="22"/>
      <c r="R1063" s="66"/>
      <c r="S1063" s="66"/>
      <c r="T1063" s="24"/>
      <c r="U1063" s="22"/>
      <c r="V1063" s="12"/>
      <c r="W1063" s="13"/>
      <c r="X1063" s="12"/>
      <c r="Y1063" s="12"/>
      <c r="Z1063" s="12"/>
      <c r="AA1063" s="11"/>
    </row>
    <row r="1064" spans="1:27" ht="12.75" customHeight="1" x14ac:dyDescent="0.2">
      <c r="A1064" s="22"/>
      <c r="B1064" s="13"/>
      <c r="C1064" s="168"/>
      <c r="D1064" s="8"/>
      <c r="E1064" s="8"/>
      <c r="F1064" s="65"/>
      <c r="G1064" s="65"/>
      <c r="H1064" s="65"/>
      <c r="I1064" s="11"/>
      <c r="J1064" s="11"/>
      <c r="K1064" s="11"/>
      <c r="L1064" s="11"/>
      <c r="M1064" s="13"/>
      <c r="N1064" s="22"/>
      <c r="O1064" s="22"/>
      <c r="P1064" s="23"/>
      <c r="Q1064" s="22"/>
      <c r="R1064" s="66"/>
      <c r="S1064" s="66"/>
      <c r="T1064" s="24"/>
      <c r="U1064" s="22"/>
      <c r="V1064" s="12"/>
      <c r="W1064" s="13"/>
      <c r="X1064" s="12"/>
      <c r="Y1064" s="12"/>
      <c r="Z1064" s="12"/>
      <c r="AA1064" s="11"/>
    </row>
    <row r="1065" spans="1:27" ht="12.75" customHeight="1" x14ac:dyDescent="0.2">
      <c r="A1065" s="22"/>
      <c r="B1065" s="13"/>
      <c r="C1065" s="168"/>
      <c r="D1065" s="8"/>
      <c r="E1065" s="8"/>
      <c r="F1065" s="65"/>
      <c r="G1065" s="65"/>
      <c r="H1065" s="65"/>
      <c r="I1065" s="11"/>
      <c r="J1065" s="11"/>
      <c r="K1065" s="11"/>
      <c r="L1065" s="11"/>
      <c r="M1065" s="13"/>
      <c r="N1065" s="22"/>
      <c r="O1065" s="22"/>
      <c r="P1065" s="23"/>
      <c r="Q1065" s="22"/>
      <c r="R1065" s="66"/>
      <c r="S1065" s="66"/>
      <c r="T1065" s="24"/>
      <c r="U1065" s="22"/>
      <c r="V1065" s="12"/>
      <c r="W1065" s="13"/>
      <c r="X1065" s="12"/>
      <c r="Y1065" s="12"/>
      <c r="Z1065" s="12"/>
      <c r="AA1065" s="11"/>
    </row>
    <row r="1066" spans="1:27" ht="12.75" customHeight="1" x14ac:dyDescent="0.2">
      <c r="A1066" s="22"/>
      <c r="B1066" s="13"/>
      <c r="C1066" s="168"/>
      <c r="D1066" s="8"/>
      <c r="E1066" s="8"/>
      <c r="F1066" s="65"/>
      <c r="G1066" s="65"/>
      <c r="H1066" s="65"/>
      <c r="I1066" s="11"/>
      <c r="J1066" s="11"/>
      <c r="K1066" s="11"/>
      <c r="L1066" s="11"/>
      <c r="M1066" s="13"/>
      <c r="N1066" s="22"/>
      <c r="O1066" s="22"/>
      <c r="P1066" s="23"/>
      <c r="Q1066" s="22"/>
      <c r="R1066" s="66"/>
      <c r="S1066" s="66"/>
      <c r="T1066" s="24"/>
      <c r="U1066" s="22"/>
      <c r="V1066" s="12"/>
      <c r="W1066" s="13"/>
      <c r="X1066" s="12"/>
      <c r="Y1066" s="12"/>
      <c r="Z1066" s="12"/>
      <c r="AA1066" s="11"/>
    </row>
    <row r="1067" spans="1:27" ht="12.75" customHeight="1" x14ac:dyDescent="0.2">
      <c r="A1067" s="22"/>
      <c r="B1067" s="13"/>
      <c r="C1067" s="168"/>
      <c r="D1067" s="8"/>
      <c r="E1067" s="8"/>
      <c r="F1067" s="65"/>
      <c r="G1067" s="65"/>
      <c r="H1067" s="65"/>
      <c r="I1067" s="11"/>
      <c r="J1067" s="11"/>
      <c r="K1067" s="11"/>
      <c r="L1067" s="11"/>
      <c r="M1067" s="13"/>
      <c r="N1067" s="22"/>
      <c r="O1067" s="22"/>
      <c r="P1067" s="23"/>
      <c r="Q1067" s="22"/>
      <c r="R1067" s="66"/>
      <c r="S1067" s="66"/>
      <c r="T1067" s="24"/>
      <c r="U1067" s="22"/>
      <c r="V1067" s="12"/>
      <c r="W1067" s="13"/>
      <c r="X1067" s="12"/>
      <c r="Y1067" s="12"/>
      <c r="Z1067" s="12"/>
      <c r="AA1067" s="11"/>
    </row>
    <row r="1068" spans="1:27" ht="12.75" customHeight="1" x14ac:dyDescent="0.2">
      <c r="A1068" s="22"/>
      <c r="B1068" s="13"/>
      <c r="C1068" s="168"/>
      <c r="D1068" s="8"/>
      <c r="E1068" s="8"/>
      <c r="F1068" s="65"/>
      <c r="G1068" s="65"/>
      <c r="H1068" s="65"/>
      <c r="I1068" s="11"/>
      <c r="J1068" s="11"/>
      <c r="K1068" s="11"/>
      <c r="L1068" s="11"/>
      <c r="M1068" s="13"/>
      <c r="N1068" s="22"/>
      <c r="O1068" s="22"/>
      <c r="P1068" s="23"/>
      <c r="Q1068" s="22"/>
      <c r="R1068" s="66"/>
      <c r="S1068" s="66"/>
      <c r="T1068" s="24"/>
      <c r="U1068" s="22"/>
      <c r="V1068" s="12"/>
      <c r="W1068" s="13"/>
      <c r="X1068" s="12"/>
      <c r="Y1068" s="12"/>
      <c r="Z1068" s="12"/>
      <c r="AA1068" s="11"/>
    </row>
    <row r="1069" spans="1:27" ht="12.75" customHeight="1" x14ac:dyDescent="0.2">
      <c r="A1069" s="22"/>
      <c r="B1069" s="13"/>
      <c r="C1069" s="168"/>
      <c r="D1069" s="8"/>
      <c r="E1069" s="8"/>
      <c r="F1069" s="65"/>
      <c r="G1069" s="65"/>
      <c r="H1069" s="65"/>
      <c r="I1069" s="11"/>
      <c r="J1069" s="11"/>
      <c r="K1069" s="11"/>
      <c r="L1069" s="11"/>
      <c r="M1069" s="13"/>
      <c r="N1069" s="22"/>
      <c r="O1069" s="22"/>
      <c r="P1069" s="23"/>
      <c r="Q1069" s="22"/>
      <c r="R1069" s="66"/>
      <c r="S1069" s="66"/>
      <c r="T1069" s="24"/>
      <c r="U1069" s="22"/>
      <c r="V1069" s="12"/>
      <c r="W1069" s="13"/>
      <c r="X1069" s="12"/>
      <c r="Y1069" s="12"/>
      <c r="Z1069" s="12"/>
      <c r="AA1069" s="11"/>
    </row>
    <row r="1070" spans="1:27" ht="12.75" customHeight="1" x14ac:dyDescent="0.2">
      <c r="A1070" s="22"/>
      <c r="B1070" s="13"/>
      <c r="C1070" s="168"/>
      <c r="D1070" s="8"/>
      <c r="E1070" s="8"/>
      <c r="F1070" s="65"/>
      <c r="G1070" s="65"/>
      <c r="H1070" s="65"/>
      <c r="I1070" s="11"/>
      <c r="J1070" s="11"/>
      <c r="K1070" s="11"/>
      <c r="L1070" s="11"/>
      <c r="M1070" s="13"/>
      <c r="N1070" s="22"/>
      <c r="O1070" s="22"/>
      <c r="P1070" s="23"/>
      <c r="Q1070" s="22"/>
      <c r="R1070" s="66"/>
      <c r="S1070" s="66"/>
      <c r="T1070" s="24"/>
      <c r="U1070" s="22"/>
      <c r="V1070" s="12"/>
      <c r="W1070" s="13"/>
      <c r="X1070" s="12"/>
      <c r="Y1070" s="12"/>
      <c r="Z1070" s="12"/>
      <c r="AA1070" s="11"/>
    </row>
    <row r="1071" spans="1:27" ht="12.75" customHeight="1" x14ac:dyDescent="0.2">
      <c r="A1071" s="22"/>
      <c r="B1071" s="13"/>
      <c r="C1071" s="168"/>
      <c r="D1071" s="8"/>
      <c r="E1071" s="8"/>
      <c r="F1071" s="65"/>
      <c r="G1071" s="65"/>
      <c r="H1071" s="65"/>
      <c r="I1071" s="11"/>
      <c r="J1071" s="11"/>
      <c r="K1071" s="11"/>
      <c r="L1071" s="11"/>
      <c r="M1071" s="13"/>
      <c r="N1071" s="22"/>
      <c r="O1071" s="22"/>
      <c r="P1071" s="23"/>
      <c r="Q1071" s="22"/>
      <c r="R1071" s="66"/>
      <c r="S1071" s="66"/>
      <c r="T1071" s="24"/>
      <c r="U1071" s="22"/>
      <c r="V1071" s="12"/>
      <c r="W1071" s="13"/>
      <c r="X1071" s="12"/>
      <c r="Y1071" s="12"/>
      <c r="Z1071" s="12"/>
      <c r="AA1071" s="11"/>
    </row>
    <row r="1072" spans="1:27" ht="12.75" customHeight="1" x14ac:dyDescent="0.2">
      <c r="A1072" s="22"/>
      <c r="B1072" s="13"/>
      <c r="C1072" s="168"/>
      <c r="D1072" s="8"/>
      <c r="E1072" s="8"/>
      <c r="F1072" s="65"/>
      <c r="G1072" s="65"/>
      <c r="H1072" s="65"/>
      <c r="I1072" s="11"/>
      <c r="J1072" s="11"/>
      <c r="K1072" s="11"/>
      <c r="L1072" s="11"/>
      <c r="M1072" s="13"/>
      <c r="N1072" s="22"/>
      <c r="O1072" s="22"/>
      <c r="P1072" s="23"/>
      <c r="Q1072" s="22"/>
      <c r="R1072" s="66"/>
      <c r="S1072" s="66"/>
      <c r="T1072" s="24"/>
      <c r="U1072" s="22"/>
      <c r="V1072" s="12"/>
      <c r="W1072" s="13"/>
      <c r="X1072" s="12"/>
      <c r="Y1072" s="12"/>
      <c r="Z1072" s="12"/>
      <c r="AA1072" s="11"/>
    </row>
    <row r="1073" spans="1:27" ht="12.75" customHeight="1" x14ac:dyDescent="0.2">
      <c r="A1073" s="22"/>
      <c r="B1073" s="13"/>
      <c r="C1073" s="168"/>
      <c r="D1073" s="8"/>
      <c r="E1073" s="8"/>
      <c r="F1073" s="65"/>
      <c r="G1073" s="65"/>
      <c r="H1073" s="65"/>
      <c r="I1073" s="11"/>
      <c r="J1073" s="11"/>
      <c r="K1073" s="11"/>
      <c r="L1073" s="11"/>
      <c r="M1073" s="13"/>
      <c r="N1073" s="22"/>
      <c r="O1073" s="22"/>
      <c r="P1073" s="23"/>
      <c r="Q1073" s="22"/>
      <c r="R1073" s="66"/>
      <c r="S1073" s="66"/>
      <c r="T1073" s="24"/>
      <c r="U1073" s="22"/>
      <c r="V1073" s="12"/>
      <c r="W1073" s="13"/>
      <c r="X1073" s="12"/>
      <c r="Y1073" s="12"/>
      <c r="Z1073" s="12"/>
      <c r="AA1073" s="11"/>
    </row>
    <row r="1074" spans="1:27" ht="12.75" customHeight="1" x14ac:dyDescent="0.2">
      <c r="A1074" s="22"/>
      <c r="B1074" s="13"/>
      <c r="C1074" s="168"/>
      <c r="D1074" s="8"/>
      <c r="E1074" s="8"/>
      <c r="F1074" s="65"/>
      <c r="G1074" s="65"/>
      <c r="H1074" s="65"/>
      <c r="I1074" s="11"/>
      <c r="J1074" s="11"/>
      <c r="K1074" s="11"/>
      <c r="L1074" s="11"/>
      <c r="M1074" s="13"/>
      <c r="N1074" s="22"/>
      <c r="O1074" s="22"/>
      <c r="P1074" s="23"/>
      <c r="Q1074" s="22"/>
      <c r="R1074" s="66"/>
      <c r="S1074" s="66"/>
      <c r="T1074" s="24"/>
      <c r="U1074" s="22"/>
      <c r="V1074" s="12"/>
      <c r="W1074" s="13"/>
      <c r="X1074" s="12"/>
      <c r="Y1074" s="12"/>
      <c r="Z1074" s="12"/>
      <c r="AA1074" s="11"/>
    </row>
    <row r="1075" spans="1:27" ht="12.75" customHeight="1" x14ac:dyDescent="0.2">
      <c r="A1075" s="22"/>
      <c r="B1075" s="13"/>
      <c r="C1075" s="168"/>
      <c r="D1075" s="8"/>
      <c r="E1075" s="8"/>
      <c r="F1075" s="65"/>
      <c r="G1075" s="65"/>
      <c r="H1075" s="65"/>
      <c r="I1075" s="11"/>
      <c r="J1075" s="11"/>
      <c r="K1075" s="11"/>
      <c r="L1075" s="11"/>
      <c r="M1075" s="13"/>
      <c r="N1075" s="22"/>
      <c r="O1075" s="22"/>
      <c r="P1075" s="23"/>
      <c r="Q1075" s="22"/>
      <c r="R1075" s="66"/>
      <c r="S1075" s="66"/>
      <c r="T1075" s="24"/>
      <c r="U1075" s="22"/>
      <c r="V1075" s="12"/>
      <c r="W1075" s="13"/>
      <c r="X1075" s="12"/>
      <c r="Y1075" s="12"/>
      <c r="Z1075" s="12"/>
      <c r="AA1075" s="11"/>
    </row>
    <row r="1076" spans="1:27" ht="12.75" customHeight="1" x14ac:dyDescent="0.2">
      <c r="A1076" s="22"/>
      <c r="B1076" s="13"/>
      <c r="C1076" s="168"/>
      <c r="D1076" s="8"/>
      <c r="E1076" s="8"/>
      <c r="F1076" s="65"/>
      <c r="G1076" s="65"/>
      <c r="H1076" s="65"/>
      <c r="I1076" s="11"/>
      <c r="J1076" s="11"/>
      <c r="K1076" s="11"/>
      <c r="L1076" s="11"/>
      <c r="M1076" s="13"/>
      <c r="N1076" s="22"/>
      <c r="O1076" s="22"/>
      <c r="P1076" s="23"/>
      <c r="Q1076" s="22"/>
      <c r="R1076" s="66"/>
      <c r="S1076" s="66"/>
      <c r="T1076" s="24"/>
      <c r="U1076" s="22"/>
      <c r="V1076" s="12"/>
      <c r="W1076" s="13"/>
      <c r="X1076" s="12"/>
      <c r="Y1076" s="12"/>
      <c r="Z1076" s="12"/>
      <c r="AA1076" s="11"/>
    </row>
    <row r="1077" spans="1:27" ht="12.75" customHeight="1" x14ac:dyDescent="0.2">
      <c r="A1077" s="22"/>
      <c r="B1077" s="13"/>
      <c r="C1077" s="168"/>
      <c r="D1077" s="8"/>
      <c r="E1077" s="8"/>
      <c r="F1077" s="65"/>
      <c r="G1077" s="65"/>
      <c r="H1077" s="65"/>
      <c r="I1077" s="11"/>
      <c r="J1077" s="11"/>
      <c r="K1077" s="11"/>
      <c r="L1077" s="11"/>
      <c r="M1077" s="13"/>
      <c r="N1077" s="22"/>
      <c r="O1077" s="22"/>
      <c r="P1077" s="23"/>
      <c r="Q1077" s="22"/>
      <c r="R1077" s="66"/>
      <c r="S1077" s="66"/>
      <c r="T1077" s="24"/>
      <c r="U1077" s="22"/>
      <c r="V1077" s="12"/>
      <c r="W1077" s="13"/>
      <c r="X1077" s="12"/>
      <c r="Y1077" s="12"/>
      <c r="Z1077" s="12"/>
      <c r="AA1077" s="11"/>
    </row>
    <row r="1078" spans="1:27" ht="12.75" customHeight="1" x14ac:dyDescent="0.2">
      <c r="A1078" s="22"/>
      <c r="B1078" s="13"/>
      <c r="C1078" s="168"/>
      <c r="D1078" s="8"/>
      <c r="E1078" s="8"/>
      <c r="F1078" s="65"/>
      <c r="G1078" s="65"/>
      <c r="H1078" s="65"/>
      <c r="I1078" s="11"/>
      <c r="J1078" s="11"/>
      <c r="K1078" s="11"/>
      <c r="L1078" s="11"/>
      <c r="M1078" s="13"/>
      <c r="N1078" s="22"/>
      <c r="O1078" s="22"/>
      <c r="P1078" s="23"/>
      <c r="Q1078" s="22"/>
      <c r="R1078" s="66"/>
      <c r="S1078" s="66"/>
      <c r="T1078" s="24"/>
      <c r="U1078" s="22"/>
      <c r="V1078" s="12"/>
      <c r="W1078" s="13"/>
      <c r="X1078" s="12"/>
      <c r="Y1078" s="12"/>
      <c r="Z1078" s="12"/>
      <c r="AA1078" s="11"/>
    </row>
    <row r="1079" spans="1:27" ht="12.75" customHeight="1" x14ac:dyDescent="0.2">
      <c r="A1079" s="22"/>
      <c r="B1079" s="13"/>
      <c r="C1079" s="168"/>
      <c r="D1079" s="8"/>
      <c r="E1079" s="8"/>
      <c r="F1079" s="65"/>
      <c r="G1079" s="65"/>
      <c r="H1079" s="65"/>
      <c r="I1079" s="11"/>
      <c r="J1079" s="11"/>
      <c r="K1079" s="11"/>
      <c r="L1079" s="11"/>
      <c r="M1079" s="13"/>
      <c r="N1079" s="22"/>
      <c r="O1079" s="22"/>
      <c r="P1079" s="23"/>
      <c r="Q1079" s="22"/>
      <c r="R1079" s="66"/>
      <c r="S1079" s="66"/>
      <c r="T1079" s="24"/>
      <c r="U1079" s="22"/>
      <c r="V1079" s="12"/>
      <c r="W1079" s="13"/>
      <c r="X1079" s="12"/>
      <c r="Y1079" s="12"/>
      <c r="Z1079" s="12"/>
      <c r="AA1079" s="11"/>
    </row>
    <row r="1080" spans="1:27" ht="12.75" customHeight="1" x14ac:dyDescent="0.2">
      <c r="A1080" s="22"/>
      <c r="B1080" s="13"/>
      <c r="C1080" s="168"/>
      <c r="D1080" s="8"/>
      <c r="E1080" s="8"/>
      <c r="F1080" s="65"/>
      <c r="G1080" s="65"/>
      <c r="H1080" s="65"/>
      <c r="I1080" s="11"/>
      <c r="J1080" s="11"/>
      <c r="K1080" s="11"/>
      <c r="L1080" s="11"/>
      <c r="M1080" s="13"/>
      <c r="N1080" s="22"/>
      <c r="O1080" s="22"/>
      <c r="P1080" s="23"/>
      <c r="Q1080" s="22"/>
      <c r="R1080" s="66"/>
      <c r="S1080" s="66"/>
      <c r="T1080" s="24"/>
      <c r="U1080" s="22"/>
      <c r="V1080" s="12"/>
      <c r="W1080" s="13"/>
      <c r="X1080" s="12"/>
      <c r="Y1080" s="12"/>
      <c r="Z1080" s="12"/>
      <c r="AA1080" s="11"/>
    </row>
    <row r="1081" spans="1:27" ht="12.75" customHeight="1" x14ac:dyDescent="0.2">
      <c r="A1081" s="22"/>
      <c r="B1081" s="13"/>
      <c r="C1081" s="168"/>
      <c r="D1081" s="8"/>
      <c r="E1081" s="8"/>
      <c r="F1081" s="65"/>
      <c r="G1081" s="65"/>
      <c r="H1081" s="65"/>
      <c r="I1081" s="11"/>
      <c r="J1081" s="11"/>
      <c r="K1081" s="11"/>
      <c r="L1081" s="11"/>
      <c r="M1081" s="13"/>
      <c r="N1081" s="22"/>
      <c r="O1081" s="22"/>
      <c r="P1081" s="23"/>
      <c r="Q1081" s="22"/>
      <c r="R1081" s="66"/>
      <c r="S1081" s="66"/>
      <c r="T1081" s="24"/>
      <c r="U1081" s="22"/>
      <c r="V1081" s="12"/>
      <c r="W1081" s="13"/>
      <c r="X1081" s="12"/>
      <c r="Y1081" s="12"/>
      <c r="Z1081" s="12"/>
      <c r="AA1081" s="11"/>
    </row>
    <row r="1082" spans="1:27" ht="12.75" customHeight="1" x14ac:dyDescent="0.2">
      <c r="A1082" s="22"/>
      <c r="B1082" s="13"/>
      <c r="C1082" s="168"/>
      <c r="D1082" s="8"/>
      <c r="E1082" s="8"/>
      <c r="F1082" s="65"/>
      <c r="G1082" s="65"/>
      <c r="H1082" s="65"/>
      <c r="I1082" s="11"/>
      <c r="J1082" s="11"/>
      <c r="K1082" s="11"/>
      <c r="L1082" s="11"/>
      <c r="M1082" s="13"/>
      <c r="N1082" s="22"/>
      <c r="O1082" s="22"/>
      <c r="P1082" s="23"/>
      <c r="Q1082" s="22"/>
      <c r="R1082" s="66"/>
      <c r="S1082" s="66"/>
      <c r="T1082" s="24"/>
      <c r="U1082" s="22"/>
      <c r="V1082" s="12"/>
      <c r="W1082" s="13"/>
      <c r="X1082" s="12"/>
      <c r="Y1082" s="12"/>
      <c r="Z1082" s="12"/>
      <c r="AA1082" s="11"/>
    </row>
    <row r="1083" spans="1:27" ht="12.75" customHeight="1" x14ac:dyDescent="0.2">
      <c r="A1083" s="22"/>
      <c r="B1083" s="13"/>
      <c r="C1083" s="168"/>
      <c r="D1083" s="8"/>
      <c r="E1083" s="8"/>
      <c r="F1083" s="65"/>
      <c r="G1083" s="65"/>
      <c r="H1083" s="65"/>
      <c r="I1083" s="11"/>
      <c r="J1083" s="11"/>
      <c r="K1083" s="11"/>
      <c r="L1083" s="11"/>
      <c r="M1083" s="13"/>
      <c r="N1083" s="22"/>
      <c r="O1083" s="22"/>
      <c r="P1083" s="23"/>
      <c r="Q1083" s="22"/>
      <c r="R1083" s="66"/>
      <c r="S1083" s="66"/>
      <c r="T1083" s="24"/>
      <c r="U1083" s="22"/>
      <c r="V1083" s="12"/>
      <c r="W1083" s="13"/>
      <c r="X1083" s="12"/>
      <c r="Y1083" s="12"/>
      <c r="Z1083" s="12"/>
      <c r="AA1083" s="11"/>
    </row>
    <row r="1084" spans="1:27" ht="12.75" customHeight="1" x14ac:dyDescent="0.2">
      <c r="A1084" s="22"/>
      <c r="B1084" s="13"/>
      <c r="C1084" s="168"/>
      <c r="D1084" s="8"/>
      <c r="E1084" s="8"/>
      <c r="F1084" s="65"/>
      <c r="G1084" s="65"/>
      <c r="H1084" s="65"/>
      <c r="I1084" s="11"/>
      <c r="J1084" s="11"/>
      <c r="K1084" s="11"/>
      <c r="L1084" s="11"/>
      <c r="M1084" s="13"/>
      <c r="N1084" s="22"/>
      <c r="O1084" s="22"/>
      <c r="P1084" s="23"/>
      <c r="Q1084" s="22"/>
      <c r="R1084" s="66"/>
      <c r="S1084" s="66"/>
      <c r="T1084" s="24"/>
      <c r="U1084" s="22"/>
      <c r="V1084" s="12"/>
      <c r="W1084" s="13"/>
      <c r="X1084" s="12"/>
      <c r="Y1084" s="12"/>
      <c r="Z1084" s="12"/>
      <c r="AA1084" s="11"/>
    </row>
    <row r="1085" spans="1:27" ht="12.75" customHeight="1" x14ac:dyDescent="0.2">
      <c r="A1085" s="22"/>
      <c r="B1085" s="13"/>
      <c r="C1085" s="168"/>
      <c r="D1085" s="8"/>
      <c r="E1085" s="8"/>
      <c r="F1085" s="65"/>
      <c r="G1085" s="65"/>
      <c r="H1085" s="65"/>
      <c r="I1085" s="11"/>
      <c r="J1085" s="11"/>
      <c r="K1085" s="11"/>
      <c r="L1085" s="11"/>
      <c r="M1085" s="13"/>
      <c r="N1085" s="22"/>
      <c r="O1085" s="22"/>
      <c r="P1085" s="23"/>
      <c r="Q1085" s="22"/>
      <c r="R1085" s="66"/>
      <c r="S1085" s="66"/>
      <c r="T1085" s="24"/>
      <c r="U1085" s="22"/>
      <c r="V1085" s="12"/>
      <c r="W1085" s="13"/>
      <c r="X1085" s="12"/>
      <c r="Y1085" s="12"/>
      <c r="Z1085" s="12"/>
      <c r="AA1085" s="11"/>
    </row>
    <row r="1086" spans="1:27" ht="12.75" customHeight="1" x14ac:dyDescent="0.2">
      <c r="A1086" s="22"/>
      <c r="B1086" s="13"/>
      <c r="C1086" s="168"/>
      <c r="D1086" s="8"/>
      <c r="E1086" s="8"/>
      <c r="F1086" s="65"/>
      <c r="G1086" s="65"/>
      <c r="H1086" s="65"/>
      <c r="I1086" s="11"/>
      <c r="J1086" s="11"/>
      <c r="K1086" s="11"/>
      <c r="L1086" s="11"/>
      <c r="M1086" s="13"/>
      <c r="N1086" s="22"/>
      <c r="O1086" s="22"/>
      <c r="P1086" s="23"/>
      <c r="Q1086" s="22"/>
      <c r="R1086" s="66"/>
      <c r="S1086" s="66"/>
      <c r="T1086" s="24"/>
      <c r="U1086" s="22"/>
      <c r="V1086" s="12"/>
      <c r="W1086" s="13"/>
      <c r="X1086" s="12"/>
      <c r="Y1086" s="12"/>
      <c r="Z1086" s="12"/>
      <c r="AA1086" s="11"/>
    </row>
    <row r="1087" spans="1:27" ht="12.75" customHeight="1" x14ac:dyDescent="0.2">
      <c r="A1087" s="22"/>
      <c r="B1087" s="13"/>
      <c r="C1087" s="168"/>
      <c r="D1087" s="8"/>
      <c r="E1087" s="8"/>
      <c r="F1087" s="65"/>
      <c r="G1087" s="65"/>
      <c r="H1087" s="65"/>
      <c r="I1087" s="11"/>
      <c r="J1087" s="11"/>
      <c r="K1087" s="11"/>
      <c r="L1087" s="11"/>
      <c r="M1087" s="13"/>
      <c r="N1087" s="22"/>
      <c r="O1087" s="22"/>
      <c r="P1087" s="23"/>
      <c r="Q1087" s="22"/>
      <c r="R1087" s="66"/>
      <c r="S1087" s="66"/>
      <c r="T1087" s="24"/>
      <c r="U1087" s="22"/>
      <c r="V1087" s="12"/>
      <c r="W1087" s="13"/>
      <c r="X1087" s="12"/>
      <c r="Y1087" s="12"/>
      <c r="Z1087" s="12"/>
      <c r="AA1087" s="11"/>
    </row>
    <row r="1088" spans="1:27" ht="12.75" customHeight="1" x14ac:dyDescent="0.2">
      <c r="A1088" s="22"/>
      <c r="B1088" s="13"/>
      <c r="C1088" s="168"/>
      <c r="D1088" s="8"/>
      <c r="E1088" s="8"/>
      <c r="F1088" s="65"/>
      <c r="G1088" s="65"/>
      <c r="H1088" s="65"/>
      <c r="I1088" s="11"/>
      <c r="J1088" s="11"/>
      <c r="K1088" s="11"/>
      <c r="L1088" s="11"/>
      <c r="M1088" s="13"/>
      <c r="N1088" s="22"/>
      <c r="O1088" s="22"/>
      <c r="P1088" s="23"/>
      <c r="Q1088" s="22"/>
      <c r="R1088" s="66"/>
      <c r="S1088" s="66"/>
      <c r="T1088" s="24"/>
      <c r="U1088" s="22"/>
      <c r="V1088" s="12"/>
      <c r="W1088" s="13"/>
      <c r="X1088" s="12"/>
      <c r="Y1088" s="12"/>
      <c r="Z1088" s="12"/>
      <c r="AA1088" s="11"/>
    </row>
    <row r="1089" spans="1:27" ht="12.75" customHeight="1" x14ac:dyDescent="0.2">
      <c r="A1089" s="22"/>
      <c r="B1089" s="13"/>
      <c r="C1089" s="168"/>
      <c r="D1089" s="8"/>
      <c r="E1089" s="8"/>
      <c r="F1089" s="65"/>
      <c r="G1089" s="65"/>
      <c r="H1089" s="65"/>
      <c r="I1089" s="11"/>
      <c r="J1089" s="11"/>
      <c r="K1089" s="11"/>
      <c r="L1089" s="11"/>
      <c r="M1089" s="13"/>
      <c r="N1089" s="22"/>
      <c r="O1089" s="22"/>
      <c r="P1089" s="23"/>
      <c r="Q1089" s="22"/>
      <c r="R1089" s="66"/>
      <c r="S1089" s="66"/>
      <c r="T1089" s="24"/>
      <c r="U1089" s="22"/>
      <c r="V1089" s="12"/>
      <c r="W1089" s="13"/>
      <c r="X1089" s="12"/>
      <c r="Y1089" s="12"/>
      <c r="Z1089" s="12"/>
      <c r="AA1089" s="11"/>
    </row>
    <row r="1090" spans="1:27" ht="12.75" customHeight="1" x14ac:dyDescent="0.2">
      <c r="A1090" s="22"/>
      <c r="B1090" s="13"/>
      <c r="C1090" s="168"/>
      <c r="D1090" s="8"/>
      <c r="E1090" s="8"/>
      <c r="F1090" s="65"/>
      <c r="G1090" s="65"/>
      <c r="H1090" s="65"/>
      <c r="I1090" s="11"/>
      <c r="J1090" s="11"/>
      <c r="K1090" s="11"/>
      <c r="L1090" s="11"/>
      <c r="M1090" s="13"/>
      <c r="N1090" s="22"/>
      <c r="O1090" s="22"/>
      <c r="P1090" s="23"/>
      <c r="Q1090" s="22"/>
      <c r="R1090" s="66"/>
      <c r="S1090" s="66"/>
      <c r="T1090" s="24"/>
      <c r="U1090" s="22"/>
      <c r="V1090" s="12"/>
      <c r="W1090" s="13"/>
      <c r="X1090" s="12"/>
      <c r="Y1090" s="12"/>
      <c r="Z1090" s="12"/>
      <c r="AA1090" s="11"/>
    </row>
    <row r="1091" spans="1:27" ht="12.75" customHeight="1" x14ac:dyDescent="0.2">
      <c r="A1091" s="22"/>
      <c r="B1091" s="13"/>
      <c r="C1091" s="168"/>
      <c r="D1091" s="8"/>
      <c r="E1091" s="8"/>
      <c r="F1091" s="65"/>
      <c r="G1091" s="65"/>
      <c r="H1091" s="65"/>
      <c r="I1091" s="11"/>
      <c r="J1091" s="11"/>
      <c r="K1091" s="11"/>
      <c r="L1091" s="11"/>
      <c r="M1091" s="13"/>
      <c r="N1091" s="22"/>
      <c r="O1091" s="22"/>
      <c r="P1091" s="23"/>
      <c r="Q1091" s="22"/>
      <c r="R1091" s="66"/>
      <c r="S1091" s="66"/>
      <c r="T1091" s="24"/>
      <c r="U1091" s="22"/>
      <c r="V1091" s="12"/>
      <c r="W1091" s="13"/>
      <c r="X1091" s="12"/>
      <c r="Y1091" s="12"/>
      <c r="Z1091" s="12"/>
      <c r="AA1091" s="11"/>
    </row>
    <row r="1092" spans="1:27" ht="12.75" customHeight="1" x14ac:dyDescent="0.2">
      <c r="A1092" s="22"/>
      <c r="B1092" s="13"/>
      <c r="C1092" s="168"/>
      <c r="D1092" s="8"/>
      <c r="E1092" s="8"/>
      <c r="F1092" s="65"/>
      <c r="G1092" s="65"/>
      <c r="H1092" s="65"/>
      <c r="I1092" s="11"/>
      <c r="J1092" s="11"/>
      <c r="K1092" s="11"/>
      <c r="L1092" s="11"/>
      <c r="M1092" s="13"/>
      <c r="N1092" s="22"/>
      <c r="O1092" s="22"/>
      <c r="P1092" s="23"/>
      <c r="Q1092" s="22"/>
      <c r="R1092" s="66"/>
      <c r="S1092" s="66"/>
      <c r="T1092" s="24"/>
      <c r="U1092" s="22"/>
      <c r="V1092" s="12"/>
      <c r="W1092" s="13"/>
      <c r="X1092" s="12"/>
      <c r="Y1092" s="12"/>
      <c r="Z1092" s="12"/>
      <c r="AA1092" s="11"/>
    </row>
    <row r="1093" spans="1:27" ht="12.75" customHeight="1" x14ac:dyDescent="0.2">
      <c r="A1093" s="22"/>
      <c r="B1093" s="13"/>
      <c r="C1093" s="168"/>
      <c r="D1093" s="8"/>
      <c r="E1093" s="8"/>
      <c r="F1093" s="65"/>
      <c r="G1093" s="65"/>
      <c r="H1093" s="65"/>
      <c r="I1093" s="11"/>
      <c r="J1093" s="11"/>
      <c r="K1093" s="11"/>
      <c r="L1093" s="11"/>
      <c r="M1093" s="13"/>
      <c r="N1093" s="22"/>
      <c r="O1093" s="22"/>
      <c r="P1093" s="23"/>
      <c r="Q1093" s="22"/>
      <c r="R1093" s="66"/>
      <c r="S1093" s="66"/>
      <c r="T1093" s="24"/>
      <c r="U1093" s="22"/>
      <c r="V1093" s="12"/>
      <c r="W1093" s="13"/>
      <c r="X1093" s="12"/>
      <c r="Y1093" s="12"/>
      <c r="Z1093" s="12"/>
      <c r="AA1093" s="11"/>
    </row>
    <row r="1094" spans="1:27" ht="12.75" customHeight="1" x14ac:dyDescent="0.2">
      <c r="A1094" s="22"/>
      <c r="B1094" s="13"/>
      <c r="C1094" s="168"/>
      <c r="D1094" s="8"/>
      <c r="E1094" s="8"/>
      <c r="F1094" s="65"/>
      <c r="G1094" s="65"/>
      <c r="H1094" s="65"/>
      <c r="I1094" s="11"/>
      <c r="J1094" s="11"/>
      <c r="K1094" s="11"/>
      <c r="L1094" s="11"/>
      <c r="M1094" s="13"/>
      <c r="N1094" s="22"/>
      <c r="O1094" s="22"/>
      <c r="P1094" s="23"/>
      <c r="Q1094" s="22"/>
      <c r="R1094" s="66"/>
      <c r="S1094" s="66"/>
      <c r="T1094" s="24"/>
      <c r="U1094" s="22"/>
      <c r="V1094" s="12"/>
      <c r="W1094" s="13"/>
      <c r="X1094" s="12"/>
      <c r="Y1094" s="12"/>
      <c r="Z1094" s="12"/>
      <c r="AA1094" s="11"/>
    </row>
    <row r="1095" spans="1:27" ht="12.75" customHeight="1" x14ac:dyDescent="0.2">
      <c r="A1095" s="22"/>
      <c r="B1095" s="13"/>
      <c r="C1095" s="168"/>
      <c r="D1095" s="8"/>
      <c r="E1095" s="8"/>
      <c r="F1095" s="65"/>
      <c r="G1095" s="65"/>
      <c r="H1095" s="65"/>
      <c r="I1095" s="11"/>
      <c r="J1095" s="11"/>
      <c r="K1095" s="11"/>
      <c r="L1095" s="11"/>
      <c r="M1095" s="13"/>
      <c r="N1095" s="22"/>
      <c r="O1095" s="22"/>
      <c r="P1095" s="23"/>
      <c r="Q1095" s="22"/>
      <c r="R1095" s="66"/>
      <c r="S1095" s="66"/>
      <c r="T1095" s="24"/>
      <c r="U1095" s="22"/>
      <c r="V1095" s="12"/>
      <c r="W1095" s="13"/>
      <c r="X1095" s="12"/>
      <c r="Y1095" s="12"/>
      <c r="Z1095" s="12"/>
      <c r="AA1095" s="11"/>
    </row>
    <row r="1096" spans="1:27" ht="12.75" customHeight="1" x14ac:dyDescent="0.2">
      <c r="A1096" s="22"/>
      <c r="B1096" s="13"/>
      <c r="C1096" s="168"/>
      <c r="D1096" s="8"/>
      <c r="E1096" s="8"/>
      <c r="F1096" s="65"/>
      <c r="G1096" s="65"/>
      <c r="H1096" s="65"/>
      <c r="I1096" s="11"/>
      <c r="J1096" s="11"/>
      <c r="K1096" s="11"/>
      <c r="L1096" s="11"/>
      <c r="M1096" s="13"/>
      <c r="N1096" s="22"/>
      <c r="O1096" s="22"/>
      <c r="P1096" s="23"/>
      <c r="Q1096" s="22"/>
      <c r="R1096" s="66"/>
      <c r="S1096" s="66"/>
      <c r="T1096" s="24"/>
      <c r="U1096" s="22"/>
      <c r="V1096" s="12"/>
      <c r="W1096" s="13"/>
      <c r="X1096" s="12"/>
      <c r="Y1096" s="12"/>
      <c r="Z1096" s="12"/>
      <c r="AA1096" s="11"/>
    </row>
    <row r="1097" spans="1:27" ht="12.75" customHeight="1" x14ac:dyDescent="0.2">
      <c r="A1097" s="22"/>
      <c r="B1097" s="13"/>
      <c r="C1097" s="168"/>
      <c r="D1097" s="8"/>
      <c r="E1097" s="8"/>
      <c r="F1097" s="65"/>
      <c r="G1097" s="65"/>
      <c r="H1097" s="65"/>
      <c r="I1097" s="11"/>
      <c r="J1097" s="11"/>
      <c r="K1097" s="11"/>
      <c r="L1097" s="11"/>
      <c r="M1097" s="13"/>
      <c r="N1097" s="22"/>
      <c r="O1097" s="22"/>
      <c r="P1097" s="23"/>
      <c r="Q1097" s="22"/>
      <c r="R1097" s="66"/>
      <c r="S1097" s="66"/>
      <c r="T1097" s="24"/>
      <c r="U1097" s="22"/>
      <c r="V1097" s="12"/>
      <c r="W1097" s="13"/>
      <c r="X1097" s="12"/>
      <c r="Y1097" s="12"/>
      <c r="Z1097" s="12"/>
      <c r="AA1097" s="11"/>
    </row>
    <row r="1098" spans="1:27" ht="12.75" customHeight="1" x14ac:dyDescent="0.2">
      <c r="A1098" s="22"/>
      <c r="B1098" s="13"/>
      <c r="C1098" s="168"/>
      <c r="D1098" s="8"/>
      <c r="E1098" s="8"/>
      <c r="F1098" s="65"/>
      <c r="G1098" s="65"/>
      <c r="H1098" s="65"/>
      <c r="I1098" s="11"/>
      <c r="J1098" s="11"/>
      <c r="K1098" s="11"/>
      <c r="L1098" s="11"/>
      <c r="M1098" s="13"/>
      <c r="N1098" s="22"/>
      <c r="O1098" s="22"/>
      <c r="P1098" s="23"/>
      <c r="Q1098" s="22"/>
      <c r="R1098" s="66"/>
      <c r="S1098" s="66"/>
      <c r="T1098" s="24"/>
      <c r="U1098" s="22"/>
      <c r="V1098" s="12"/>
      <c r="W1098" s="13"/>
      <c r="X1098" s="12"/>
      <c r="Y1098" s="12"/>
      <c r="Z1098" s="12"/>
      <c r="AA1098" s="11"/>
    </row>
    <row r="1099" spans="1:27" ht="12.75" customHeight="1" x14ac:dyDescent="0.2">
      <c r="A1099" s="22"/>
      <c r="B1099" s="13"/>
      <c r="C1099" s="168"/>
      <c r="D1099" s="8"/>
      <c r="E1099" s="8"/>
      <c r="F1099" s="65"/>
      <c r="G1099" s="65"/>
      <c r="H1099" s="65"/>
      <c r="I1099" s="11"/>
      <c r="J1099" s="11"/>
      <c r="K1099" s="11"/>
      <c r="L1099" s="11"/>
      <c r="M1099" s="13"/>
      <c r="N1099" s="22"/>
      <c r="O1099" s="22"/>
      <c r="P1099" s="23"/>
      <c r="Q1099" s="22"/>
      <c r="R1099" s="66"/>
      <c r="S1099" s="66"/>
      <c r="T1099" s="24"/>
      <c r="U1099" s="22"/>
      <c r="V1099" s="12"/>
      <c r="W1099" s="13"/>
      <c r="X1099" s="12"/>
      <c r="Y1099" s="12"/>
      <c r="Z1099" s="12"/>
      <c r="AA1099" s="11"/>
    </row>
    <row r="1100" spans="1:27" ht="12.75" customHeight="1" x14ac:dyDescent="0.2">
      <c r="A1100" s="22"/>
      <c r="B1100" s="13"/>
      <c r="C1100" s="168"/>
      <c r="D1100" s="8"/>
      <c r="E1100" s="8"/>
      <c r="F1100" s="65"/>
      <c r="G1100" s="65"/>
      <c r="H1100" s="65"/>
      <c r="I1100" s="11"/>
      <c r="J1100" s="11"/>
      <c r="K1100" s="11"/>
      <c r="L1100" s="11"/>
      <c r="M1100" s="13"/>
      <c r="N1100" s="22"/>
      <c r="O1100" s="22"/>
      <c r="P1100" s="23"/>
      <c r="Q1100" s="22"/>
      <c r="R1100" s="66"/>
      <c r="S1100" s="66"/>
      <c r="T1100" s="24"/>
      <c r="U1100" s="22"/>
      <c r="V1100" s="12"/>
      <c r="W1100" s="13"/>
      <c r="X1100" s="12"/>
      <c r="Y1100" s="12"/>
      <c r="Z1100" s="12"/>
      <c r="AA1100" s="11"/>
    </row>
    <row r="1101" spans="1:27" ht="12.75" customHeight="1" x14ac:dyDescent="0.2">
      <c r="A1101" s="22"/>
      <c r="B1101" s="13"/>
      <c r="C1101" s="168"/>
      <c r="D1101" s="8"/>
      <c r="E1101" s="8"/>
      <c r="F1101" s="65"/>
      <c r="G1101" s="65"/>
      <c r="H1101" s="65"/>
      <c r="I1101" s="11"/>
      <c r="J1101" s="11"/>
      <c r="K1101" s="11"/>
      <c r="L1101" s="11"/>
      <c r="M1101" s="13"/>
      <c r="N1101" s="22"/>
      <c r="O1101" s="22"/>
      <c r="P1101" s="23"/>
      <c r="Q1101" s="22"/>
      <c r="R1101" s="66"/>
      <c r="S1101" s="66"/>
      <c r="T1101" s="24"/>
      <c r="U1101" s="22"/>
      <c r="V1101" s="12"/>
      <c r="W1101" s="13"/>
      <c r="X1101" s="12"/>
      <c r="Y1101" s="12"/>
      <c r="Z1101" s="12"/>
      <c r="AA1101" s="11"/>
    </row>
    <row r="1102" spans="1:27" ht="12.75" customHeight="1" x14ac:dyDescent="0.2">
      <c r="A1102" s="22"/>
      <c r="B1102" s="13"/>
      <c r="C1102" s="168"/>
      <c r="D1102" s="8"/>
      <c r="E1102" s="8"/>
      <c r="F1102" s="65"/>
      <c r="G1102" s="65"/>
      <c r="H1102" s="65"/>
      <c r="I1102" s="11"/>
      <c r="J1102" s="11"/>
      <c r="K1102" s="11"/>
      <c r="L1102" s="11"/>
      <c r="M1102" s="13"/>
      <c r="N1102" s="22"/>
      <c r="O1102" s="22"/>
      <c r="P1102" s="23"/>
      <c r="Q1102" s="22"/>
      <c r="R1102" s="66"/>
      <c r="S1102" s="66"/>
      <c r="T1102" s="24"/>
      <c r="U1102" s="22"/>
      <c r="V1102" s="12"/>
      <c r="W1102" s="13"/>
      <c r="X1102" s="12"/>
      <c r="Y1102" s="12"/>
      <c r="Z1102" s="12"/>
      <c r="AA1102" s="11"/>
    </row>
    <row r="1103" spans="1:27" ht="12.75" customHeight="1" x14ac:dyDescent="0.2">
      <c r="A1103" s="22"/>
      <c r="B1103" s="13"/>
      <c r="C1103" s="168"/>
      <c r="D1103" s="8"/>
      <c r="E1103" s="8"/>
      <c r="F1103" s="65"/>
      <c r="G1103" s="65"/>
      <c r="H1103" s="65"/>
      <c r="I1103" s="11"/>
      <c r="J1103" s="11"/>
      <c r="K1103" s="11"/>
      <c r="L1103" s="11"/>
      <c r="M1103" s="13"/>
      <c r="N1103" s="22"/>
      <c r="O1103" s="22"/>
      <c r="P1103" s="23"/>
      <c r="Q1103" s="22"/>
      <c r="R1103" s="66"/>
      <c r="S1103" s="66"/>
      <c r="T1103" s="24"/>
      <c r="U1103" s="22"/>
      <c r="V1103" s="12"/>
      <c r="W1103" s="13"/>
      <c r="X1103" s="12"/>
      <c r="Y1103" s="12"/>
      <c r="Z1103" s="12"/>
      <c r="AA1103" s="11"/>
    </row>
    <row r="1104" spans="1:27" ht="12.75" customHeight="1" x14ac:dyDescent="0.2">
      <c r="A1104" s="22"/>
      <c r="B1104" s="13"/>
      <c r="C1104" s="168"/>
      <c r="D1104" s="8"/>
      <c r="E1104" s="8"/>
      <c r="F1104" s="65"/>
      <c r="G1104" s="65"/>
      <c r="H1104" s="65"/>
      <c r="I1104" s="11"/>
      <c r="J1104" s="11"/>
      <c r="K1104" s="11"/>
      <c r="L1104" s="11"/>
      <c r="M1104" s="13"/>
      <c r="N1104" s="22"/>
      <c r="O1104" s="22"/>
      <c r="P1104" s="23"/>
      <c r="Q1104" s="22"/>
      <c r="R1104" s="66"/>
      <c r="S1104" s="66"/>
      <c r="T1104" s="24"/>
      <c r="U1104" s="22"/>
      <c r="V1104" s="12"/>
      <c r="W1104" s="13"/>
      <c r="X1104" s="12"/>
      <c r="Y1104" s="12"/>
      <c r="Z1104" s="12"/>
      <c r="AA1104" s="11"/>
    </row>
    <row r="1105" spans="1:27" ht="12.75" customHeight="1" x14ac:dyDescent="0.2">
      <c r="A1105" s="22"/>
      <c r="B1105" s="13"/>
      <c r="C1105" s="168"/>
      <c r="D1105" s="8"/>
      <c r="E1105" s="8"/>
      <c r="F1105" s="65"/>
      <c r="G1105" s="65"/>
      <c r="H1105" s="65"/>
      <c r="I1105" s="11"/>
      <c r="J1105" s="11"/>
      <c r="K1105" s="11"/>
      <c r="L1105" s="11"/>
      <c r="M1105" s="13"/>
      <c r="N1105" s="22"/>
      <c r="O1105" s="22"/>
      <c r="P1105" s="23"/>
      <c r="Q1105" s="22"/>
      <c r="R1105" s="66"/>
      <c r="S1105" s="66"/>
      <c r="T1105" s="24"/>
      <c r="U1105" s="22"/>
      <c r="V1105" s="12"/>
      <c r="W1105" s="13"/>
      <c r="X1105" s="12"/>
      <c r="Y1105" s="12"/>
      <c r="Z1105" s="12"/>
      <c r="AA1105" s="11"/>
    </row>
    <row r="1106" spans="1:27" ht="12.75" customHeight="1" x14ac:dyDescent="0.2">
      <c r="A1106" s="22"/>
      <c r="B1106" s="13"/>
      <c r="C1106" s="168"/>
      <c r="D1106" s="8"/>
      <c r="E1106" s="8"/>
      <c r="F1106" s="65"/>
      <c r="G1106" s="65"/>
      <c r="H1106" s="65"/>
      <c r="I1106" s="11"/>
      <c r="J1106" s="11"/>
      <c r="K1106" s="11"/>
      <c r="L1106" s="11"/>
      <c r="M1106" s="13"/>
      <c r="N1106" s="22"/>
      <c r="O1106" s="22"/>
      <c r="P1106" s="23"/>
      <c r="Q1106" s="22"/>
      <c r="R1106" s="66"/>
      <c r="S1106" s="66"/>
      <c r="T1106" s="24"/>
      <c r="U1106" s="22"/>
      <c r="V1106" s="12"/>
      <c r="W1106" s="13"/>
      <c r="X1106" s="12"/>
      <c r="Y1106" s="12"/>
      <c r="Z1106" s="12"/>
      <c r="AA1106" s="11"/>
    </row>
    <row r="1107" spans="1:27" ht="12.75" customHeight="1" x14ac:dyDescent="0.2">
      <c r="A1107" s="22"/>
      <c r="B1107" s="13"/>
      <c r="C1107" s="168"/>
      <c r="D1107" s="8"/>
      <c r="E1107" s="8"/>
      <c r="F1107" s="65"/>
      <c r="G1107" s="65"/>
      <c r="H1107" s="65"/>
      <c r="I1107" s="11"/>
      <c r="J1107" s="11"/>
      <c r="K1107" s="11"/>
      <c r="L1107" s="11"/>
      <c r="M1107" s="13"/>
      <c r="N1107" s="22"/>
      <c r="O1107" s="22"/>
      <c r="P1107" s="23"/>
      <c r="Q1107" s="22"/>
      <c r="R1107" s="66"/>
      <c r="S1107" s="66"/>
      <c r="T1107" s="24"/>
      <c r="U1107" s="22"/>
      <c r="V1107" s="12"/>
      <c r="W1107" s="13"/>
      <c r="X1107" s="12"/>
      <c r="Y1107" s="12"/>
      <c r="Z1107" s="12"/>
      <c r="AA1107" s="11"/>
    </row>
    <row r="1108" spans="1:27" ht="12.75" customHeight="1" x14ac:dyDescent="0.2">
      <c r="A1108" s="22"/>
      <c r="B1108" s="13"/>
      <c r="C1108" s="168"/>
      <c r="D1108" s="8"/>
      <c r="E1108" s="8"/>
      <c r="F1108" s="65"/>
      <c r="G1108" s="65"/>
      <c r="H1108" s="65"/>
      <c r="I1108" s="11"/>
      <c r="J1108" s="11"/>
      <c r="K1108" s="11"/>
      <c r="L1108" s="11"/>
      <c r="M1108" s="13"/>
      <c r="N1108" s="22"/>
      <c r="O1108" s="22"/>
      <c r="P1108" s="23"/>
      <c r="Q1108" s="22"/>
      <c r="R1108" s="66"/>
      <c r="S1108" s="66"/>
      <c r="T1108" s="24"/>
      <c r="U1108" s="22"/>
      <c r="V1108" s="12"/>
      <c r="W1108" s="13"/>
      <c r="X1108" s="12"/>
      <c r="Y1108" s="12"/>
      <c r="Z1108" s="12"/>
      <c r="AA1108" s="11"/>
    </row>
    <row r="1109" spans="1:27" ht="12.75" customHeight="1" x14ac:dyDescent="0.2">
      <c r="A1109" s="22"/>
      <c r="B1109" s="13"/>
      <c r="C1109" s="168"/>
      <c r="D1109" s="8"/>
      <c r="E1109" s="8"/>
      <c r="F1109" s="65"/>
      <c r="G1109" s="65"/>
      <c r="H1109" s="65"/>
      <c r="I1109" s="11"/>
      <c r="J1109" s="11"/>
      <c r="K1109" s="11"/>
      <c r="L1109" s="11"/>
      <c r="M1109" s="13"/>
      <c r="N1109" s="22"/>
      <c r="O1109" s="22"/>
      <c r="P1109" s="23"/>
      <c r="Q1109" s="22"/>
      <c r="R1109" s="66"/>
      <c r="S1109" s="66"/>
      <c r="T1109" s="24"/>
      <c r="U1109" s="22"/>
      <c r="V1109" s="12"/>
      <c r="W1109" s="13"/>
      <c r="X1109" s="12"/>
      <c r="Y1109" s="12"/>
      <c r="Z1109" s="12"/>
      <c r="AA1109" s="11"/>
    </row>
    <row r="1110" spans="1:27" ht="12.75" customHeight="1" x14ac:dyDescent="0.2">
      <c r="A1110" s="22"/>
      <c r="B1110" s="13"/>
      <c r="C1110" s="168"/>
      <c r="D1110" s="8"/>
      <c r="E1110" s="8"/>
      <c r="F1110" s="65"/>
      <c r="G1110" s="65"/>
      <c r="H1110" s="65"/>
      <c r="I1110" s="11"/>
      <c r="J1110" s="11"/>
      <c r="K1110" s="11"/>
      <c r="L1110" s="11"/>
      <c r="M1110" s="13"/>
      <c r="N1110" s="22"/>
      <c r="O1110" s="22"/>
      <c r="P1110" s="23"/>
      <c r="Q1110" s="22"/>
      <c r="R1110" s="66"/>
      <c r="S1110" s="66"/>
      <c r="T1110" s="24"/>
      <c r="U1110" s="22"/>
      <c r="V1110" s="12"/>
      <c r="W1110" s="13"/>
      <c r="X1110" s="12"/>
      <c r="Y1110" s="12"/>
      <c r="Z1110" s="12"/>
      <c r="AA1110" s="11"/>
    </row>
    <row r="1111" spans="1:27" ht="12.75" customHeight="1" x14ac:dyDescent="0.2">
      <c r="A1111" s="22"/>
      <c r="B1111" s="13"/>
      <c r="C1111" s="168"/>
      <c r="D1111" s="8"/>
      <c r="E1111" s="8"/>
      <c r="F1111" s="65"/>
      <c r="G1111" s="65"/>
      <c r="H1111" s="65"/>
      <c r="I1111" s="11"/>
      <c r="J1111" s="11"/>
      <c r="K1111" s="11"/>
      <c r="L1111" s="11"/>
      <c r="M1111" s="13"/>
      <c r="N1111" s="22"/>
      <c r="O1111" s="22"/>
      <c r="P1111" s="23"/>
      <c r="Q1111" s="22"/>
      <c r="R1111" s="66"/>
      <c r="S1111" s="66"/>
      <c r="T1111" s="24"/>
      <c r="U1111" s="22"/>
      <c r="V1111" s="12"/>
      <c r="W1111" s="13"/>
      <c r="X1111" s="12"/>
      <c r="Y1111" s="12"/>
      <c r="Z1111" s="12"/>
      <c r="AA1111" s="11"/>
    </row>
    <row r="1112" spans="1:27" ht="12.75" customHeight="1" x14ac:dyDescent="0.2">
      <c r="A1112" s="22"/>
      <c r="B1112" s="13"/>
      <c r="C1112" s="168"/>
      <c r="D1112" s="8"/>
      <c r="E1112" s="8"/>
      <c r="F1112" s="65"/>
      <c r="G1112" s="65"/>
      <c r="H1112" s="65"/>
      <c r="I1112" s="11"/>
      <c r="J1112" s="11"/>
      <c r="K1112" s="11"/>
      <c r="L1112" s="11"/>
      <c r="M1112" s="13"/>
      <c r="N1112" s="22"/>
      <c r="O1112" s="22"/>
      <c r="P1112" s="23"/>
      <c r="Q1112" s="22"/>
      <c r="R1112" s="66"/>
      <c r="S1112" s="66"/>
      <c r="T1112" s="24"/>
      <c r="U1112" s="22"/>
      <c r="V1112" s="12"/>
      <c r="W1112" s="13"/>
      <c r="X1112" s="12"/>
      <c r="Y1112" s="12"/>
      <c r="Z1112" s="12"/>
      <c r="AA1112" s="11"/>
    </row>
    <row r="1113" spans="1:27" ht="12.75" customHeight="1" x14ac:dyDescent="0.2">
      <c r="A1113" s="22"/>
      <c r="B1113" s="13"/>
      <c r="C1113" s="168"/>
      <c r="D1113" s="8"/>
      <c r="E1113" s="8"/>
      <c r="F1113" s="65"/>
      <c r="G1113" s="65"/>
      <c r="H1113" s="65"/>
      <c r="I1113" s="11"/>
      <c r="J1113" s="11"/>
      <c r="K1113" s="11"/>
      <c r="L1113" s="11"/>
      <c r="M1113" s="13"/>
      <c r="N1113" s="22"/>
      <c r="O1113" s="22"/>
      <c r="P1113" s="23"/>
      <c r="Q1113" s="22"/>
      <c r="R1113" s="66"/>
      <c r="S1113" s="66"/>
      <c r="T1113" s="24"/>
      <c r="U1113" s="22"/>
      <c r="V1113" s="12"/>
      <c r="W1113" s="13"/>
      <c r="X1113" s="12"/>
      <c r="Y1113" s="12"/>
      <c r="Z1113" s="12"/>
      <c r="AA1113" s="11"/>
    </row>
    <row r="1114" spans="1:27" ht="12.75" customHeight="1" x14ac:dyDescent="0.2">
      <c r="A1114" s="22"/>
      <c r="B1114" s="13"/>
      <c r="C1114" s="168"/>
      <c r="D1114" s="8"/>
      <c r="E1114" s="8"/>
      <c r="F1114" s="65"/>
      <c r="G1114" s="65"/>
      <c r="H1114" s="65"/>
      <c r="I1114" s="11"/>
      <c r="J1114" s="11"/>
      <c r="K1114" s="11"/>
      <c r="L1114" s="11"/>
      <c r="M1114" s="13"/>
      <c r="N1114" s="22"/>
      <c r="O1114" s="22"/>
      <c r="P1114" s="23"/>
      <c r="Q1114" s="22"/>
      <c r="R1114" s="66"/>
      <c r="S1114" s="66"/>
      <c r="T1114" s="24"/>
      <c r="U1114" s="22"/>
      <c r="V1114" s="12"/>
      <c r="W1114" s="13"/>
      <c r="X1114" s="12"/>
      <c r="Y1114" s="12"/>
      <c r="Z1114" s="12"/>
      <c r="AA1114" s="11"/>
    </row>
    <row r="1115" spans="1:27" ht="12.75" customHeight="1" x14ac:dyDescent="0.2">
      <c r="A1115" s="22"/>
      <c r="B1115" s="13"/>
      <c r="C1115" s="168"/>
      <c r="D1115" s="8"/>
      <c r="E1115" s="8"/>
      <c r="F1115" s="65"/>
      <c r="G1115" s="65"/>
      <c r="H1115" s="65"/>
      <c r="I1115" s="11"/>
      <c r="J1115" s="11"/>
      <c r="K1115" s="11"/>
      <c r="L1115" s="11"/>
      <c r="M1115" s="13"/>
      <c r="N1115" s="22"/>
      <c r="O1115" s="22"/>
      <c r="P1115" s="23"/>
      <c r="Q1115" s="22"/>
      <c r="R1115" s="66"/>
      <c r="S1115" s="66"/>
      <c r="T1115" s="24"/>
      <c r="U1115" s="22"/>
      <c r="V1115" s="12"/>
      <c r="W1115" s="13"/>
      <c r="X1115" s="12"/>
      <c r="Y1115" s="12"/>
      <c r="Z1115" s="12"/>
      <c r="AA1115" s="11"/>
    </row>
    <row r="1116" spans="1:27" ht="12.75" customHeight="1" x14ac:dyDescent="0.2">
      <c r="A1116" s="22"/>
      <c r="B1116" s="13"/>
      <c r="C1116" s="168"/>
      <c r="D1116" s="8"/>
      <c r="E1116" s="8"/>
      <c r="F1116" s="65"/>
      <c r="G1116" s="65"/>
      <c r="H1116" s="65"/>
      <c r="I1116" s="11"/>
      <c r="J1116" s="11"/>
      <c r="K1116" s="11"/>
      <c r="L1116" s="11"/>
      <c r="M1116" s="13"/>
      <c r="N1116" s="22"/>
      <c r="O1116" s="22"/>
      <c r="P1116" s="23"/>
      <c r="Q1116" s="22"/>
      <c r="R1116" s="66"/>
      <c r="S1116" s="66"/>
      <c r="T1116" s="24"/>
      <c r="U1116" s="22"/>
      <c r="V1116" s="12"/>
      <c r="W1116" s="13"/>
      <c r="X1116" s="12"/>
      <c r="Y1116" s="12"/>
      <c r="Z1116" s="12"/>
      <c r="AA1116" s="11"/>
    </row>
    <row r="1117" spans="1:27" ht="12.75" customHeight="1" x14ac:dyDescent="0.2">
      <c r="A1117" s="22"/>
      <c r="B1117" s="13"/>
      <c r="C1117" s="168"/>
      <c r="D1117" s="8"/>
      <c r="E1117" s="8"/>
      <c r="F1117" s="65"/>
      <c r="G1117" s="65"/>
      <c r="H1117" s="65"/>
      <c r="I1117" s="11"/>
      <c r="J1117" s="11"/>
      <c r="K1117" s="11"/>
      <c r="L1117" s="11"/>
      <c r="M1117" s="13"/>
      <c r="N1117" s="22"/>
      <c r="O1117" s="22"/>
      <c r="P1117" s="23"/>
      <c r="Q1117" s="22"/>
      <c r="R1117" s="66"/>
      <c r="S1117" s="66"/>
      <c r="T1117" s="24"/>
      <c r="U1117" s="22"/>
      <c r="V1117" s="12"/>
      <c r="W1117" s="13"/>
      <c r="X1117" s="12"/>
      <c r="Y1117" s="12"/>
      <c r="Z1117" s="12"/>
      <c r="AA1117" s="11"/>
    </row>
    <row r="1118" spans="1:27" ht="12.75" customHeight="1" x14ac:dyDescent="0.2">
      <c r="A1118" s="22"/>
      <c r="B1118" s="13"/>
      <c r="C1118" s="168"/>
      <c r="D1118" s="8"/>
      <c r="E1118" s="8"/>
      <c r="F1118" s="65"/>
      <c r="G1118" s="65"/>
      <c r="H1118" s="65"/>
      <c r="I1118" s="11"/>
      <c r="J1118" s="11"/>
      <c r="K1118" s="11"/>
      <c r="L1118" s="11"/>
      <c r="M1118" s="13"/>
      <c r="N1118" s="22"/>
      <c r="O1118" s="22"/>
      <c r="P1118" s="23"/>
      <c r="Q1118" s="22"/>
      <c r="R1118" s="66"/>
      <c r="S1118" s="66"/>
      <c r="T1118" s="24"/>
      <c r="U1118" s="22"/>
      <c r="V1118" s="12"/>
      <c r="W1118" s="13"/>
      <c r="X1118" s="12"/>
      <c r="Y1118" s="12"/>
      <c r="Z1118" s="12"/>
      <c r="AA1118" s="11"/>
    </row>
    <row r="1119" spans="1:27" ht="12.75" customHeight="1" x14ac:dyDescent="0.2">
      <c r="A1119" s="22"/>
      <c r="B1119" s="13"/>
      <c r="C1119" s="168"/>
      <c r="D1119" s="8"/>
      <c r="E1119" s="8"/>
      <c r="F1119" s="65"/>
      <c r="G1119" s="65"/>
      <c r="H1119" s="65"/>
      <c r="I1119" s="11"/>
      <c r="J1119" s="11"/>
      <c r="K1119" s="11"/>
      <c r="L1119" s="11"/>
      <c r="M1119" s="13"/>
      <c r="N1119" s="22"/>
      <c r="O1119" s="22"/>
      <c r="P1119" s="23"/>
      <c r="Q1119" s="22"/>
      <c r="R1119" s="66"/>
      <c r="S1119" s="66"/>
      <c r="T1119" s="24"/>
      <c r="U1119" s="22"/>
      <c r="V1119" s="12"/>
      <c r="W1119" s="13"/>
      <c r="X1119" s="12"/>
      <c r="Y1119" s="12"/>
      <c r="Z1119" s="12"/>
      <c r="AA1119" s="11"/>
    </row>
    <row r="1120" spans="1:27" ht="12.75" customHeight="1" x14ac:dyDescent="0.2">
      <c r="A1120" s="22"/>
      <c r="B1120" s="13"/>
      <c r="C1120" s="168"/>
      <c r="D1120" s="8"/>
      <c r="E1120" s="8"/>
      <c r="F1120" s="65"/>
      <c r="G1120" s="65"/>
      <c r="H1120" s="65"/>
      <c r="I1120" s="11"/>
      <c r="J1120" s="11"/>
      <c r="K1120" s="11"/>
      <c r="L1120" s="11"/>
      <c r="M1120" s="13"/>
      <c r="N1120" s="22"/>
      <c r="O1120" s="22"/>
      <c r="P1120" s="23"/>
      <c r="Q1120" s="22"/>
      <c r="R1120" s="66"/>
      <c r="S1120" s="66"/>
      <c r="T1120" s="24"/>
      <c r="U1120" s="22"/>
      <c r="V1120" s="12"/>
      <c r="W1120" s="13"/>
      <c r="X1120" s="12"/>
      <c r="Y1120" s="12"/>
      <c r="Z1120" s="12"/>
      <c r="AA1120" s="11"/>
    </row>
    <row r="1121" spans="1:27" ht="12.75" customHeight="1" x14ac:dyDescent="0.2">
      <c r="A1121" s="22"/>
      <c r="B1121" s="13"/>
      <c r="C1121" s="168"/>
      <c r="D1121" s="8"/>
      <c r="E1121" s="8"/>
      <c r="F1121" s="65"/>
      <c r="G1121" s="65"/>
      <c r="H1121" s="65"/>
      <c r="I1121" s="11"/>
      <c r="J1121" s="11"/>
      <c r="K1121" s="11"/>
      <c r="L1121" s="11"/>
      <c r="M1121" s="13"/>
      <c r="N1121" s="22"/>
      <c r="O1121" s="22"/>
      <c r="P1121" s="23"/>
      <c r="Q1121" s="22"/>
      <c r="R1121" s="66"/>
      <c r="S1121" s="66"/>
      <c r="T1121" s="24"/>
      <c r="U1121" s="22"/>
      <c r="V1121" s="12"/>
      <c r="W1121" s="13"/>
      <c r="X1121" s="12"/>
      <c r="Y1121" s="12"/>
      <c r="Z1121" s="12"/>
      <c r="AA1121" s="11"/>
    </row>
    <row r="1122" spans="1:27" ht="12.75" customHeight="1" x14ac:dyDescent="0.2">
      <c r="A1122" s="22"/>
      <c r="B1122" s="13"/>
      <c r="C1122" s="168"/>
      <c r="D1122" s="8"/>
      <c r="E1122" s="8"/>
      <c r="F1122" s="65"/>
      <c r="G1122" s="65"/>
      <c r="H1122" s="65"/>
      <c r="I1122" s="11"/>
      <c r="J1122" s="11"/>
      <c r="K1122" s="11"/>
      <c r="L1122" s="11"/>
      <c r="M1122" s="13"/>
      <c r="N1122" s="22"/>
      <c r="O1122" s="22"/>
      <c r="P1122" s="23"/>
      <c r="Q1122" s="22"/>
      <c r="R1122" s="66"/>
      <c r="S1122" s="66"/>
      <c r="T1122" s="24"/>
      <c r="U1122" s="22"/>
      <c r="V1122" s="12"/>
      <c r="W1122" s="13"/>
      <c r="X1122" s="12"/>
      <c r="Y1122" s="12"/>
      <c r="Z1122" s="12"/>
      <c r="AA1122" s="11"/>
    </row>
    <row r="1123" spans="1:27" ht="12.75" customHeight="1" x14ac:dyDescent="0.2">
      <c r="A1123" s="22"/>
      <c r="B1123" s="13"/>
      <c r="C1123" s="168"/>
      <c r="D1123" s="8"/>
      <c r="E1123" s="8"/>
      <c r="F1123" s="65"/>
      <c r="G1123" s="65"/>
      <c r="H1123" s="65"/>
      <c r="I1123" s="11"/>
      <c r="J1123" s="11"/>
      <c r="K1123" s="11"/>
      <c r="L1123" s="11"/>
      <c r="M1123" s="13"/>
      <c r="N1123" s="22"/>
      <c r="O1123" s="22"/>
      <c r="P1123" s="23"/>
      <c r="Q1123" s="22"/>
      <c r="R1123" s="66"/>
      <c r="S1123" s="66"/>
      <c r="T1123" s="24"/>
      <c r="U1123" s="22"/>
      <c r="V1123" s="12"/>
      <c r="W1123" s="13"/>
      <c r="X1123" s="12"/>
      <c r="Y1123" s="12"/>
      <c r="Z1123" s="12"/>
      <c r="AA1123" s="11"/>
    </row>
    <row r="1124" spans="1:27" ht="12.75" customHeight="1" x14ac:dyDescent="0.2">
      <c r="A1124" s="22"/>
      <c r="B1124" s="13"/>
      <c r="C1124" s="168"/>
      <c r="D1124" s="8"/>
      <c r="E1124" s="8"/>
      <c r="F1124" s="65"/>
      <c r="G1124" s="65"/>
      <c r="H1124" s="65"/>
      <c r="I1124" s="11"/>
      <c r="J1124" s="11"/>
      <c r="K1124" s="11"/>
      <c r="L1124" s="11"/>
      <c r="M1124" s="13"/>
      <c r="N1124" s="22"/>
      <c r="O1124" s="22"/>
      <c r="P1124" s="23"/>
      <c r="Q1124" s="22"/>
      <c r="R1124" s="66"/>
      <c r="S1124" s="66"/>
      <c r="T1124" s="24"/>
      <c r="U1124" s="22"/>
      <c r="V1124" s="12"/>
      <c r="W1124" s="13"/>
      <c r="X1124" s="12"/>
      <c r="Y1124" s="12"/>
      <c r="Z1124" s="12"/>
      <c r="AA1124" s="11"/>
    </row>
    <row r="1125" spans="1:27" ht="12.75" customHeight="1" x14ac:dyDescent="0.2">
      <c r="A1125" s="22"/>
      <c r="B1125" s="13"/>
      <c r="C1125" s="168"/>
      <c r="D1125" s="8"/>
      <c r="E1125" s="8"/>
      <c r="F1125" s="65"/>
      <c r="G1125" s="65"/>
      <c r="H1125" s="65"/>
      <c r="I1125" s="11"/>
      <c r="J1125" s="11"/>
      <c r="K1125" s="11"/>
      <c r="L1125" s="11"/>
      <c r="M1125" s="13"/>
      <c r="N1125" s="22"/>
      <c r="O1125" s="22"/>
      <c r="P1125" s="23"/>
      <c r="Q1125" s="22"/>
      <c r="R1125" s="66"/>
      <c r="S1125" s="66"/>
      <c r="T1125" s="24"/>
      <c r="U1125" s="22"/>
      <c r="V1125" s="12"/>
      <c r="W1125" s="13"/>
      <c r="X1125" s="12"/>
      <c r="Y1125" s="12"/>
      <c r="Z1125" s="12"/>
      <c r="AA1125" s="11"/>
    </row>
    <row r="1126" spans="1:27" ht="12.75" customHeight="1" x14ac:dyDescent="0.2">
      <c r="A1126" s="22"/>
      <c r="B1126" s="13"/>
      <c r="C1126" s="168"/>
      <c r="D1126" s="8"/>
      <c r="E1126" s="8"/>
      <c r="F1126" s="65"/>
      <c r="G1126" s="65"/>
      <c r="H1126" s="65"/>
      <c r="I1126" s="11"/>
      <c r="J1126" s="11"/>
      <c r="K1126" s="11"/>
      <c r="L1126" s="11"/>
      <c r="M1126" s="13"/>
      <c r="N1126" s="22"/>
      <c r="O1126" s="22"/>
      <c r="P1126" s="23"/>
      <c r="Q1126" s="22"/>
      <c r="R1126" s="66"/>
      <c r="S1126" s="66"/>
      <c r="T1126" s="24"/>
      <c r="U1126" s="22"/>
      <c r="V1126" s="12"/>
      <c r="W1126" s="13"/>
      <c r="X1126" s="12"/>
      <c r="Y1126" s="12"/>
      <c r="Z1126" s="12"/>
      <c r="AA1126" s="11"/>
    </row>
    <row r="1127" spans="1:27" ht="12.75" customHeight="1" x14ac:dyDescent="0.2">
      <c r="A1127" s="22"/>
      <c r="B1127" s="13"/>
      <c r="C1127" s="168"/>
      <c r="D1127" s="8"/>
      <c r="E1127" s="8"/>
      <c r="F1127" s="65"/>
      <c r="G1127" s="65"/>
      <c r="H1127" s="65"/>
      <c r="I1127" s="11"/>
      <c r="J1127" s="11"/>
      <c r="K1127" s="11"/>
      <c r="L1127" s="11"/>
      <c r="M1127" s="13"/>
      <c r="N1127" s="22"/>
      <c r="O1127" s="22"/>
      <c r="P1127" s="23"/>
      <c r="Q1127" s="22"/>
      <c r="R1127" s="66"/>
      <c r="S1127" s="66"/>
      <c r="T1127" s="24"/>
      <c r="U1127" s="22"/>
      <c r="V1127" s="12"/>
      <c r="W1127" s="13"/>
      <c r="X1127" s="12"/>
      <c r="Y1127" s="12"/>
      <c r="Z1127" s="12"/>
      <c r="AA1127" s="11"/>
    </row>
    <row r="1128" spans="1:27" ht="12.75" customHeight="1" x14ac:dyDescent="0.2">
      <c r="A1128" s="22"/>
      <c r="B1128" s="13"/>
      <c r="C1128" s="168"/>
      <c r="D1128" s="8"/>
      <c r="E1128" s="8"/>
      <c r="F1128" s="65"/>
      <c r="G1128" s="65"/>
      <c r="H1128" s="65"/>
      <c r="I1128" s="11"/>
      <c r="J1128" s="11"/>
      <c r="K1128" s="11"/>
      <c r="L1128" s="11"/>
      <c r="M1128" s="13"/>
      <c r="N1128" s="22"/>
      <c r="O1128" s="22"/>
      <c r="P1128" s="23"/>
      <c r="Q1128" s="22"/>
      <c r="R1128" s="66"/>
      <c r="S1128" s="66"/>
      <c r="T1128" s="24"/>
      <c r="U1128" s="22"/>
      <c r="V1128" s="12"/>
      <c r="W1128" s="13"/>
      <c r="X1128" s="12"/>
      <c r="Y1128" s="12"/>
      <c r="Z1128" s="12"/>
      <c r="AA1128" s="11"/>
    </row>
    <row r="1129" spans="1:27" ht="12.75" customHeight="1" x14ac:dyDescent="0.2">
      <c r="A1129" s="22"/>
      <c r="B1129" s="13"/>
      <c r="C1129" s="168"/>
      <c r="D1129" s="8"/>
      <c r="E1129" s="8"/>
      <c r="F1129" s="65"/>
      <c r="G1129" s="65"/>
      <c r="H1129" s="65"/>
      <c r="I1129" s="11"/>
      <c r="J1129" s="11"/>
      <c r="K1129" s="11"/>
      <c r="L1129" s="11"/>
      <c r="M1129" s="13"/>
      <c r="N1129" s="22"/>
      <c r="O1129" s="22"/>
      <c r="P1129" s="23"/>
      <c r="Q1129" s="22"/>
      <c r="R1129" s="66"/>
      <c r="S1129" s="66"/>
      <c r="T1129" s="24"/>
      <c r="U1129" s="22"/>
      <c r="V1129" s="12"/>
      <c r="W1129" s="13"/>
      <c r="X1129" s="12"/>
      <c r="Y1129" s="12"/>
      <c r="Z1129" s="12"/>
      <c r="AA1129" s="11"/>
    </row>
    <row r="1130" spans="1:27" ht="12.75" customHeight="1" x14ac:dyDescent="0.2">
      <c r="A1130" s="22"/>
      <c r="B1130" s="13"/>
      <c r="C1130" s="168"/>
      <c r="D1130" s="8"/>
      <c r="E1130" s="8"/>
      <c r="F1130" s="65"/>
      <c r="G1130" s="65"/>
      <c r="H1130" s="65"/>
      <c r="I1130" s="11"/>
      <c r="J1130" s="11"/>
      <c r="K1130" s="11"/>
      <c r="L1130" s="11"/>
      <c r="M1130" s="13"/>
      <c r="N1130" s="22"/>
      <c r="O1130" s="22"/>
      <c r="P1130" s="23"/>
      <c r="Q1130" s="22"/>
      <c r="R1130" s="66"/>
      <c r="S1130" s="66"/>
      <c r="T1130" s="24"/>
      <c r="U1130" s="22"/>
      <c r="V1130" s="12"/>
      <c r="W1130" s="13"/>
      <c r="X1130" s="12"/>
      <c r="Y1130" s="12"/>
      <c r="Z1130" s="12"/>
      <c r="AA1130" s="11"/>
    </row>
    <row r="1131" spans="1:27" ht="12.75" customHeight="1" x14ac:dyDescent="0.2">
      <c r="A1131" s="22"/>
      <c r="B1131" s="13"/>
      <c r="C1131" s="168"/>
      <c r="D1131" s="8"/>
      <c r="E1131" s="8"/>
      <c r="F1131" s="65"/>
      <c r="G1131" s="65"/>
      <c r="H1131" s="65"/>
      <c r="I1131" s="11"/>
      <c r="J1131" s="11"/>
      <c r="K1131" s="11"/>
      <c r="L1131" s="11"/>
      <c r="M1131" s="13"/>
      <c r="N1131" s="22"/>
      <c r="O1131" s="22"/>
      <c r="P1131" s="23"/>
      <c r="Q1131" s="22"/>
      <c r="R1131" s="66"/>
      <c r="S1131" s="66"/>
      <c r="T1131" s="24"/>
      <c r="U1131" s="22"/>
      <c r="V1131" s="12"/>
      <c r="W1131" s="13"/>
      <c r="X1131" s="12"/>
      <c r="Y1131" s="12"/>
      <c r="Z1131" s="12"/>
      <c r="AA1131" s="11"/>
    </row>
    <row r="1132" spans="1:27" ht="12.75" customHeight="1" x14ac:dyDescent="0.2">
      <c r="A1132" s="22"/>
      <c r="B1132" s="13"/>
      <c r="C1132" s="168"/>
      <c r="D1132" s="8"/>
      <c r="E1132" s="8"/>
      <c r="F1132" s="65"/>
      <c r="G1132" s="65"/>
      <c r="H1132" s="65"/>
      <c r="I1132" s="11"/>
      <c r="J1132" s="11"/>
      <c r="K1132" s="11"/>
      <c r="L1132" s="11"/>
      <c r="M1132" s="13"/>
      <c r="N1132" s="22"/>
      <c r="O1132" s="22"/>
      <c r="P1132" s="23"/>
      <c r="Q1132" s="22"/>
      <c r="R1132" s="66"/>
      <c r="S1132" s="66"/>
      <c r="T1132" s="24"/>
      <c r="U1132" s="22"/>
      <c r="V1132" s="12"/>
      <c r="W1132" s="13"/>
      <c r="X1132" s="12"/>
      <c r="Y1132" s="12"/>
      <c r="Z1132" s="12"/>
      <c r="AA1132" s="11"/>
    </row>
    <row r="1133" spans="1:27" ht="12.75" customHeight="1" x14ac:dyDescent="0.2">
      <c r="A1133" s="22"/>
      <c r="B1133" s="13"/>
      <c r="C1133" s="168"/>
      <c r="D1133" s="8"/>
      <c r="E1133" s="8"/>
      <c r="F1133" s="65"/>
      <c r="G1133" s="65"/>
      <c r="H1133" s="65"/>
      <c r="I1133" s="11"/>
      <c r="J1133" s="11"/>
      <c r="K1133" s="11"/>
      <c r="L1133" s="11"/>
      <c r="M1133" s="13"/>
      <c r="N1133" s="22"/>
      <c r="O1133" s="22"/>
      <c r="P1133" s="23"/>
      <c r="Q1133" s="22"/>
      <c r="R1133" s="66"/>
      <c r="S1133" s="66"/>
      <c r="T1133" s="24"/>
      <c r="U1133" s="22"/>
      <c r="V1133" s="12"/>
      <c r="W1133" s="13"/>
      <c r="X1133" s="12"/>
      <c r="Y1133" s="12"/>
      <c r="Z1133" s="12"/>
      <c r="AA1133" s="11"/>
    </row>
    <row r="1134" spans="1:27" ht="12.75" customHeight="1" x14ac:dyDescent="0.2">
      <c r="A1134" s="22"/>
      <c r="B1134" s="13"/>
      <c r="C1134" s="168"/>
      <c r="D1134" s="8"/>
      <c r="E1134" s="8"/>
      <c r="F1134" s="65"/>
      <c r="G1134" s="65"/>
      <c r="H1134" s="65"/>
      <c r="I1134" s="11"/>
      <c r="J1134" s="11"/>
      <c r="K1134" s="11"/>
      <c r="L1134" s="11"/>
      <c r="M1134" s="13"/>
      <c r="N1134" s="22"/>
      <c r="O1134" s="22"/>
      <c r="P1134" s="23"/>
      <c r="Q1134" s="22"/>
      <c r="R1134" s="66"/>
      <c r="S1134" s="66"/>
      <c r="T1134" s="24"/>
      <c r="U1134" s="22"/>
      <c r="V1134" s="12"/>
      <c r="W1134" s="13"/>
      <c r="X1134" s="12"/>
      <c r="Y1134" s="12"/>
      <c r="Z1134" s="12"/>
      <c r="AA1134" s="11"/>
    </row>
    <row r="1135" spans="1:27" ht="12.75" customHeight="1" x14ac:dyDescent="0.2">
      <c r="A1135" s="22"/>
      <c r="B1135" s="13"/>
      <c r="C1135" s="168"/>
      <c r="D1135" s="8"/>
      <c r="E1135" s="8"/>
      <c r="F1135" s="65"/>
      <c r="G1135" s="65"/>
      <c r="H1135" s="65"/>
      <c r="I1135" s="11"/>
      <c r="J1135" s="11"/>
      <c r="K1135" s="11"/>
      <c r="L1135" s="11"/>
      <c r="M1135" s="13"/>
      <c r="N1135" s="22"/>
      <c r="O1135" s="22"/>
      <c r="P1135" s="23"/>
      <c r="Q1135" s="22"/>
      <c r="R1135" s="66"/>
      <c r="S1135" s="66"/>
      <c r="T1135" s="24"/>
      <c r="U1135" s="22"/>
      <c r="V1135" s="12"/>
      <c r="W1135" s="13"/>
      <c r="X1135" s="12"/>
      <c r="Y1135" s="12"/>
      <c r="Z1135" s="12"/>
      <c r="AA1135" s="11"/>
    </row>
    <row r="1136" spans="1:27" ht="12.75" customHeight="1" x14ac:dyDescent="0.2">
      <c r="A1136" s="22"/>
      <c r="B1136" s="13"/>
      <c r="C1136" s="168"/>
      <c r="D1136" s="8"/>
      <c r="E1136" s="8"/>
      <c r="F1136" s="65"/>
      <c r="G1136" s="65"/>
      <c r="H1136" s="65"/>
      <c r="I1136" s="11"/>
      <c r="J1136" s="11"/>
      <c r="K1136" s="11"/>
      <c r="L1136" s="11"/>
      <c r="M1136" s="13"/>
      <c r="N1136" s="22"/>
      <c r="O1136" s="22"/>
      <c r="P1136" s="23"/>
      <c r="Q1136" s="22"/>
      <c r="R1136" s="66"/>
      <c r="S1136" s="66"/>
      <c r="T1136" s="24"/>
      <c r="U1136" s="22"/>
      <c r="V1136" s="12"/>
      <c r="W1136" s="13"/>
      <c r="X1136" s="12"/>
      <c r="Y1136" s="12"/>
      <c r="Z1136" s="12"/>
      <c r="AA1136" s="11"/>
    </row>
    <row r="1137" spans="1:27" ht="12.75" customHeight="1" x14ac:dyDescent="0.2">
      <c r="A1137" s="22"/>
      <c r="B1137" s="13"/>
      <c r="C1137" s="168"/>
      <c r="D1137" s="8"/>
      <c r="E1137" s="8"/>
      <c r="F1137" s="65"/>
      <c r="G1137" s="65"/>
      <c r="H1137" s="65"/>
      <c r="I1137" s="11"/>
      <c r="J1137" s="11"/>
      <c r="K1137" s="11"/>
      <c r="L1137" s="11"/>
      <c r="M1137" s="13"/>
      <c r="N1137" s="22"/>
      <c r="O1137" s="22"/>
      <c r="P1137" s="23"/>
      <c r="Q1137" s="22"/>
      <c r="R1137" s="66"/>
      <c r="S1137" s="66"/>
      <c r="T1137" s="24"/>
      <c r="U1137" s="22"/>
      <c r="V1137" s="12"/>
      <c r="W1137" s="13"/>
      <c r="X1137" s="12"/>
      <c r="Y1137" s="12"/>
      <c r="Z1137" s="12"/>
      <c r="AA1137" s="11"/>
    </row>
    <row r="1138" spans="1:27" ht="12.75" customHeight="1" x14ac:dyDescent="0.2">
      <c r="A1138" s="22"/>
      <c r="B1138" s="13"/>
      <c r="C1138" s="168"/>
      <c r="D1138" s="8"/>
      <c r="E1138" s="8"/>
      <c r="F1138" s="65"/>
      <c r="G1138" s="65"/>
      <c r="H1138" s="65"/>
      <c r="I1138" s="11"/>
      <c r="J1138" s="11"/>
      <c r="K1138" s="11"/>
      <c r="L1138" s="11"/>
      <c r="M1138" s="13"/>
      <c r="N1138" s="22"/>
      <c r="O1138" s="22"/>
      <c r="P1138" s="23"/>
      <c r="Q1138" s="22"/>
      <c r="R1138" s="66"/>
      <c r="S1138" s="66"/>
      <c r="T1138" s="24"/>
      <c r="U1138" s="22"/>
      <c r="V1138" s="12"/>
      <c r="W1138" s="13"/>
      <c r="X1138" s="12"/>
      <c r="Y1138" s="12"/>
      <c r="Z1138" s="12"/>
      <c r="AA1138" s="11"/>
    </row>
    <row r="1139" spans="1:27" ht="12.75" customHeight="1" x14ac:dyDescent="0.2">
      <c r="A1139" s="22"/>
      <c r="B1139" s="13"/>
      <c r="C1139" s="168"/>
      <c r="D1139" s="8"/>
      <c r="E1139" s="8"/>
      <c r="F1139" s="65"/>
      <c r="G1139" s="65"/>
      <c r="H1139" s="65"/>
      <c r="I1139" s="11"/>
      <c r="J1139" s="11"/>
      <c r="K1139" s="11"/>
      <c r="L1139" s="11"/>
      <c r="M1139" s="13"/>
      <c r="N1139" s="22"/>
      <c r="O1139" s="22"/>
      <c r="P1139" s="23"/>
      <c r="Q1139" s="22"/>
      <c r="R1139" s="66"/>
      <c r="S1139" s="66"/>
      <c r="T1139" s="24"/>
      <c r="U1139" s="22"/>
      <c r="V1139" s="12"/>
      <c r="W1139" s="13"/>
      <c r="X1139" s="12"/>
      <c r="Y1139" s="12"/>
      <c r="Z1139" s="12"/>
      <c r="AA1139" s="11"/>
    </row>
    <row r="1140" spans="1:27" ht="12.75" customHeight="1" x14ac:dyDescent="0.2">
      <c r="A1140" s="22"/>
      <c r="B1140" s="13"/>
      <c r="C1140" s="168"/>
      <c r="D1140" s="8"/>
      <c r="E1140" s="8"/>
      <c r="F1140" s="65"/>
      <c r="G1140" s="65"/>
      <c r="H1140" s="65"/>
      <c r="I1140" s="11"/>
      <c r="J1140" s="11"/>
      <c r="K1140" s="11"/>
      <c r="L1140" s="11"/>
      <c r="M1140" s="13"/>
      <c r="N1140" s="22"/>
      <c r="O1140" s="22"/>
      <c r="P1140" s="23"/>
      <c r="Q1140" s="22"/>
      <c r="R1140" s="66"/>
      <c r="S1140" s="66"/>
      <c r="T1140" s="24"/>
      <c r="U1140" s="22"/>
      <c r="V1140" s="12"/>
      <c r="W1140" s="13"/>
      <c r="X1140" s="12"/>
      <c r="Y1140" s="12"/>
      <c r="Z1140" s="12"/>
      <c r="AA1140" s="11"/>
    </row>
    <row r="1141" spans="1:27" ht="12.75" customHeight="1" x14ac:dyDescent="0.2">
      <c r="A1141" s="22"/>
      <c r="B1141" s="13"/>
      <c r="C1141" s="168"/>
      <c r="D1141" s="8"/>
      <c r="E1141" s="8"/>
      <c r="F1141" s="65"/>
      <c r="G1141" s="65"/>
      <c r="H1141" s="65"/>
      <c r="I1141" s="11"/>
      <c r="J1141" s="11"/>
      <c r="K1141" s="11"/>
      <c r="L1141" s="11"/>
      <c r="M1141" s="13"/>
      <c r="N1141" s="22"/>
      <c r="O1141" s="22"/>
      <c r="P1141" s="23"/>
      <c r="Q1141" s="22"/>
      <c r="R1141" s="66"/>
      <c r="S1141" s="66"/>
      <c r="T1141" s="24"/>
      <c r="U1141" s="22"/>
      <c r="V1141" s="12"/>
      <c r="W1141" s="13"/>
      <c r="X1141" s="12"/>
      <c r="Y1141" s="12"/>
      <c r="Z1141" s="12"/>
      <c r="AA1141" s="11"/>
    </row>
    <row r="1142" spans="1:27" ht="12.75" customHeight="1" x14ac:dyDescent="0.2">
      <c r="A1142" s="22"/>
      <c r="B1142" s="13"/>
      <c r="C1142" s="168"/>
      <c r="D1142" s="8"/>
      <c r="E1142" s="8"/>
      <c r="F1142" s="65"/>
      <c r="G1142" s="65"/>
      <c r="H1142" s="65"/>
      <c r="I1142" s="11"/>
      <c r="J1142" s="11"/>
      <c r="K1142" s="11"/>
      <c r="L1142" s="11"/>
      <c r="M1142" s="13"/>
      <c r="N1142" s="22"/>
      <c r="O1142" s="22"/>
      <c r="P1142" s="23"/>
      <c r="Q1142" s="22"/>
      <c r="R1142" s="66"/>
      <c r="S1142" s="66"/>
      <c r="T1142" s="24"/>
      <c r="U1142" s="22"/>
      <c r="V1142" s="12"/>
      <c r="W1142" s="13"/>
      <c r="X1142" s="12"/>
      <c r="Y1142" s="12"/>
      <c r="Z1142" s="12"/>
      <c r="AA1142" s="11"/>
    </row>
    <row r="1143" spans="1:27" ht="12.75" customHeight="1" x14ac:dyDescent="0.2">
      <c r="A1143" s="22"/>
      <c r="B1143" s="13"/>
      <c r="C1143" s="168"/>
      <c r="D1143" s="8"/>
      <c r="E1143" s="8"/>
      <c r="F1143" s="65"/>
      <c r="G1143" s="65"/>
      <c r="H1143" s="65"/>
      <c r="I1143" s="11"/>
      <c r="J1143" s="11"/>
      <c r="K1143" s="11"/>
      <c r="L1143" s="11"/>
      <c r="M1143" s="13"/>
      <c r="N1143" s="22"/>
      <c r="O1143" s="22"/>
      <c r="P1143" s="23"/>
      <c r="Q1143" s="22"/>
      <c r="R1143" s="66"/>
      <c r="S1143" s="66"/>
      <c r="T1143" s="24"/>
      <c r="U1143" s="22"/>
      <c r="V1143" s="12"/>
      <c r="W1143" s="13"/>
      <c r="X1143" s="12"/>
      <c r="Y1143" s="12"/>
      <c r="Z1143" s="12"/>
      <c r="AA1143" s="11"/>
    </row>
    <row r="1144" spans="1:27" ht="12.75" customHeight="1" x14ac:dyDescent="0.2">
      <c r="A1144" s="22"/>
      <c r="B1144" s="13"/>
      <c r="C1144" s="168"/>
      <c r="D1144" s="8"/>
      <c r="E1144" s="8"/>
      <c r="F1144" s="65"/>
      <c r="G1144" s="65"/>
      <c r="H1144" s="65"/>
      <c r="I1144" s="11"/>
      <c r="J1144" s="11"/>
      <c r="K1144" s="11"/>
      <c r="L1144" s="11"/>
      <c r="M1144" s="13"/>
      <c r="N1144" s="22"/>
      <c r="O1144" s="22"/>
      <c r="P1144" s="23"/>
      <c r="Q1144" s="22"/>
      <c r="R1144" s="66"/>
      <c r="S1144" s="66"/>
      <c r="T1144" s="24"/>
      <c r="U1144" s="22"/>
      <c r="V1144" s="12"/>
      <c r="W1144" s="13"/>
      <c r="X1144" s="12"/>
      <c r="Y1144" s="12"/>
      <c r="Z1144" s="12"/>
      <c r="AA1144" s="11"/>
    </row>
    <row r="1145" spans="1:27" ht="12.75" customHeight="1" x14ac:dyDescent="0.2">
      <c r="A1145" s="22"/>
      <c r="B1145" s="13"/>
      <c r="C1145" s="168"/>
      <c r="D1145" s="8"/>
      <c r="E1145" s="8"/>
      <c r="F1145" s="65"/>
      <c r="G1145" s="65"/>
      <c r="H1145" s="65"/>
      <c r="I1145" s="11"/>
      <c r="J1145" s="11"/>
      <c r="K1145" s="11"/>
      <c r="L1145" s="11"/>
      <c r="M1145" s="13"/>
      <c r="N1145" s="22"/>
      <c r="O1145" s="22"/>
      <c r="P1145" s="23"/>
      <c r="Q1145" s="22"/>
      <c r="R1145" s="66"/>
      <c r="S1145" s="66"/>
      <c r="T1145" s="24"/>
      <c r="U1145" s="22"/>
      <c r="V1145" s="12"/>
      <c r="W1145" s="13"/>
      <c r="X1145" s="12"/>
      <c r="Y1145" s="12"/>
      <c r="Z1145" s="12"/>
      <c r="AA1145" s="11"/>
    </row>
    <row r="1146" spans="1:27" ht="12.75" customHeight="1" x14ac:dyDescent="0.2">
      <c r="A1146" s="22"/>
      <c r="B1146" s="13"/>
      <c r="C1146" s="168"/>
      <c r="D1146" s="8"/>
      <c r="E1146" s="8"/>
      <c r="F1146" s="65"/>
      <c r="G1146" s="65"/>
      <c r="H1146" s="65"/>
      <c r="I1146" s="11"/>
      <c r="J1146" s="11"/>
      <c r="K1146" s="11"/>
      <c r="L1146" s="11"/>
      <c r="M1146" s="13"/>
      <c r="N1146" s="22"/>
      <c r="O1146" s="22"/>
      <c r="P1146" s="23"/>
      <c r="Q1146" s="22"/>
      <c r="R1146" s="66"/>
      <c r="S1146" s="66"/>
      <c r="T1146" s="24"/>
      <c r="U1146" s="22"/>
      <c r="V1146" s="12"/>
      <c r="W1146" s="13"/>
      <c r="X1146" s="12"/>
      <c r="Y1146" s="12"/>
      <c r="Z1146" s="12"/>
      <c r="AA1146" s="11"/>
    </row>
    <row r="1147" spans="1:27" ht="12.75" customHeight="1" x14ac:dyDescent="0.2">
      <c r="A1147" s="22"/>
      <c r="B1147" s="13"/>
      <c r="C1147" s="168"/>
      <c r="D1147" s="8"/>
      <c r="E1147" s="8"/>
      <c r="F1147" s="65"/>
      <c r="G1147" s="65"/>
      <c r="H1147" s="65"/>
      <c r="I1147" s="11"/>
      <c r="J1147" s="11"/>
      <c r="K1147" s="11"/>
      <c r="L1147" s="11"/>
      <c r="M1147" s="13"/>
      <c r="N1147" s="22"/>
      <c r="O1147" s="22"/>
      <c r="P1147" s="23"/>
      <c r="Q1147" s="22"/>
      <c r="R1147" s="66"/>
      <c r="S1147" s="66"/>
      <c r="T1147" s="24"/>
      <c r="U1147" s="22"/>
      <c r="V1147" s="12"/>
      <c r="W1147" s="13"/>
      <c r="X1147" s="12"/>
      <c r="Y1147" s="12"/>
      <c r="Z1147" s="12"/>
      <c r="AA1147" s="11"/>
    </row>
    <row r="1148" spans="1:27" ht="12.75" customHeight="1" x14ac:dyDescent="0.2">
      <c r="A1148" s="22"/>
      <c r="B1148" s="13"/>
      <c r="C1148" s="168"/>
      <c r="D1148" s="8"/>
      <c r="E1148" s="8"/>
      <c r="F1148" s="65"/>
      <c r="G1148" s="65"/>
      <c r="H1148" s="65"/>
      <c r="I1148" s="11"/>
      <c r="J1148" s="11"/>
      <c r="K1148" s="11"/>
      <c r="L1148" s="11"/>
      <c r="M1148" s="13"/>
      <c r="N1148" s="22"/>
      <c r="O1148" s="22"/>
      <c r="P1148" s="23"/>
      <c r="Q1148" s="22"/>
      <c r="R1148" s="66"/>
      <c r="S1148" s="66"/>
      <c r="T1148" s="24"/>
      <c r="U1148" s="22"/>
      <c r="V1148" s="12"/>
      <c r="W1148" s="13"/>
      <c r="X1148" s="12"/>
      <c r="Y1148" s="12"/>
      <c r="Z1148" s="12"/>
      <c r="AA1148" s="11"/>
    </row>
    <row r="1149" spans="1:27" ht="12.75" customHeight="1" x14ac:dyDescent="0.2">
      <c r="A1149" s="22"/>
      <c r="B1149" s="13"/>
      <c r="C1149" s="168"/>
      <c r="D1149" s="8"/>
      <c r="E1149" s="8"/>
      <c r="F1149" s="65"/>
      <c r="G1149" s="65"/>
      <c r="H1149" s="65"/>
      <c r="I1149" s="11"/>
      <c r="J1149" s="11"/>
      <c r="K1149" s="11"/>
      <c r="L1149" s="11"/>
      <c r="M1149" s="13"/>
      <c r="N1149" s="22"/>
      <c r="O1149" s="22"/>
      <c r="P1149" s="23"/>
      <c r="Q1149" s="22"/>
      <c r="R1149" s="66"/>
      <c r="S1149" s="66"/>
      <c r="T1149" s="24"/>
      <c r="U1149" s="22"/>
      <c r="V1149" s="12"/>
      <c r="W1149" s="13"/>
      <c r="X1149" s="12"/>
      <c r="Y1149" s="12"/>
      <c r="Z1149" s="12"/>
      <c r="AA1149" s="11"/>
    </row>
    <row r="1150" spans="1:27" ht="12.75" customHeight="1" x14ac:dyDescent="0.2">
      <c r="A1150" s="22"/>
      <c r="B1150" s="13"/>
      <c r="C1150" s="168"/>
      <c r="D1150" s="8"/>
      <c r="E1150" s="8"/>
      <c r="F1150" s="65"/>
      <c r="G1150" s="65"/>
      <c r="H1150" s="65"/>
      <c r="I1150" s="11"/>
      <c r="J1150" s="11"/>
      <c r="K1150" s="11"/>
      <c r="L1150" s="11"/>
      <c r="M1150" s="13"/>
      <c r="N1150" s="22"/>
      <c r="O1150" s="22"/>
      <c r="P1150" s="23"/>
      <c r="Q1150" s="22"/>
      <c r="R1150" s="66"/>
      <c r="S1150" s="66"/>
      <c r="T1150" s="24"/>
      <c r="U1150" s="22"/>
      <c r="V1150" s="12"/>
      <c r="W1150" s="13"/>
      <c r="X1150" s="12"/>
      <c r="Y1150" s="12"/>
      <c r="Z1150" s="12"/>
      <c r="AA1150" s="11"/>
    </row>
    <row r="1151" spans="1:27" ht="12.75" customHeight="1" x14ac:dyDescent="0.2">
      <c r="A1151" s="22"/>
      <c r="B1151" s="13"/>
      <c r="C1151" s="168"/>
      <c r="D1151" s="8"/>
      <c r="E1151" s="8"/>
      <c r="F1151" s="65"/>
      <c r="G1151" s="65"/>
      <c r="H1151" s="65"/>
      <c r="I1151" s="11"/>
      <c r="J1151" s="11"/>
      <c r="K1151" s="11"/>
      <c r="L1151" s="11"/>
      <c r="M1151" s="13"/>
      <c r="N1151" s="22"/>
      <c r="O1151" s="22"/>
      <c r="P1151" s="23"/>
      <c r="Q1151" s="22"/>
      <c r="R1151" s="66"/>
      <c r="S1151" s="66"/>
      <c r="T1151" s="24"/>
      <c r="U1151" s="22"/>
      <c r="V1151" s="12"/>
      <c r="W1151" s="13"/>
      <c r="X1151" s="12"/>
      <c r="Y1151" s="12"/>
      <c r="Z1151" s="12"/>
      <c r="AA1151" s="11"/>
    </row>
    <row r="1152" spans="1:27" ht="12.75" customHeight="1" x14ac:dyDescent="0.2">
      <c r="A1152" s="22"/>
      <c r="B1152" s="13"/>
      <c r="C1152" s="168"/>
      <c r="D1152" s="8"/>
      <c r="E1152" s="8"/>
      <c r="F1152" s="65"/>
      <c r="G1152" s="65"/>
      <c r="H1152" s="65"/>
      <c r="I1152" s="11"/>
      <c r="J1152" s="11"/>
      <c r="K1152" s="11"/>
      <c r="L1152" s="11"/>
      <c r="M1152" s="13"/>
      <c r="N1152" s="22"/>
      <c r="O1152" s="22"/>
      <c r="P1152" s="23"/>
      <c r="Q1152" s="22"/>
      <c r="R1152" s="66"/>
      <c r="S1152" s="66"/>
      <c r="T1152" s="24"/>
      <c r="U1152" s="22"/>
      <c r="V1152" s="12"/>
      <c r="W1152" s="13"/>
      <c r="X1152" s="12"/>
      <c r="Y1152" s="12"/>
      <c r="Z1152" s="12"/>
      <c r="AA1152" s="11"/>
    </row>
    <row r="1153" spans="1:27" ht="12.75" customHeight="1" x14ac:dyDescent="0.2">
      <c r="A1153" s="22"/>
      <c r="B1153" s="13"/>
      <c r="C1153" s="168"/>
      <c r="D1153" s="8"/>
      <c r="E1153" s="8"/>
      <c r="F1153" s="65"/>
      <c r="G1153" s="65"/>
      <c r="H1153" s="65"/>
      <c r="I1153" s="11"/>
      <c r="J1153" s="11"/>
      <c r="K1153" s="11"/>
      <c r="L1153" s="11"/>
      <c r="M1153" s="13"/>
      <c r="N1153" s="22"/>
      <c r="O1153" s="22"/>
      <c r="P1153" s="23"/>
      <c r="Q1153" s="22"/>
      <c r="R1153" s="66"/>
      <c r="S1153" s="66"/>
      <c r="T1153" s="24"/>
      <c r="U1153" s="22"/>
      <c r="V1153" s="12"/>
      <c r="W1153" s="13"/>
      <c r="X1153" s="12"/>
      <c r="Y1153" s="12"/>
      <c r="Z1153" s="12"/>
      <c r="AA1153" s="11"/>
    </row>
    <row r="1154" spans="1:27" ht="12.75" customHeight="1" x14ac:dyDescent="0.2">
      <c r="A1154" s="22"/>
      <c r="B1154" s="13"/>
      <c r="C1154" s="168"/>
      <c r="D1154" s="8"/>
      <c r="E1154" s="8"/>
      <c r="F1154" s="65"/>
      <c r="G1154" s="65"/>
      <c r="H1154" s="65"/>
      <c r="I1154" s="11"/>
      <c r="J1154" s="11"/>
      <c r="K1154" s="11"/>
      <c r="L1154" s="11"/>
      <c r="M1154" s="13"/>
      <c r="N1154" s="22"/>
      <c r="O1154" s="22"/>
      <c r="P1154" s="23"/>
      <c r="Q1154" s="22"/>
      <c r="R1154" s="66"/>
      <c r="S1154" s="66"/>
      <c r="T1154" s="24"/>
      <c r="U1154" s="22"/>
      <c r="V1154" s="12"/>
      <c r="W1154" s="13"/>
      <c r="X1154" s="12"/>
      <c r="Y1154" s="12"/>
      <c r="Z1154" s="12"/>
      <c r="AA1154" s="11"/>
    </row>
    <row r="1155" spans="1:27" ht="12.75" customHeight="1" x14ac:dyDescent="0.2">
      <c r="A1155" s="22"/>
      <c r="B1155" s="13"/>
      <c r="C1155" s="168"/>
      <c r="D1155" s="8"/>
      <c r="E1155" s="8"/>
      <c r="F1155" s="65"/>
      <c r="G1155" s="65"/>
      <c r="H1155" s="65"/>
      <c r="I1155" s="11"/>
      <c r="J1155" s="11"/>
      <c r="K1155" s="11"/>
      <c r="L1155" s="11"/>
      <c r="M1155" s="13"/>
      <c r="N1155" s="22"/>
      <c r="O1155" s="22"/>
      <c r="P1155" s="23"/>
      <c r="Q1155" s="22"/>
      <c r="R1155" s="66"/>
      <c r="S1155" s="66"/>
      <c r="T1155" s="24"/>
      <c r="U1155" s="22"/>
      <c r="V1155" s="12"/>
      <c r="W1155" s="13"/>
      <c r="X1155" s="12"/>
      <c r="Y1155" s="12"/>
      <c r="Z1155" s="12"/>
      <c r="AA1155" s="11"/>
    </row>
    <row r="1156" spans="1:27" ht="12.75" customHeight="1" x14ac:dyDescent="0.2">
      <c r="A1156" s="22"/>
      <c r="B1156" s="13"/>
      <c r="C1156" s="168"/>
      <c r="D1156" s="8"/>
      <c r="E1156" s="8"/>
      <c r="F1156" s="65"/>
      <c r="G1156" s="65"/>
      <c r="H1156" s="65"/>
      <c r="I1156" s="11"/>
      <c r="J1156" s="11"/>
      <c r="K1156" s="11"/>
      <c r="L1156" s="11"/>
      <c r="M1156" s="13"/>
      <c r="N1156" s="22"/>
      <c r="O1156" s="22"/>
      <c r="P1156" s="23"/>
      <c r="Q1156" s="22"/>
      <c r="R1156" s="66"/>
      <c r="S1156" s="66"/>
      <c r="T1156" s="24"/>
      <c r="U1156" s="22"/>
      <c r="V1156" s="12"/>
      <c r="W1156" s="13"/>
      <c r="X1156" s="12"/>
      <c r="Y1156" s="12"/>
      <c r="Z1156" s="12"/>
      <c r="AA1156" s="11"/>
    </row>
    <row r="1157" spans="1:27" ht="12.75" customHeight="1" x14ac:dyDescent="0.2">
      <c r="A1157" s="22"/>
      <c r="B1157" s="13"/>
      <c r="C1157" s="168"/>
      <c r="D1157" s="8"/>
      <c r="E1157" s="8"/>
      <c r="F1157" s="65"/>
      <c r="G1157" s="65"/>
      <c r="H1157" s="65"/>
      <c r="I1157" s="11"/>
      <c r="J1157" s="11"/>
      <c r="K1157" s="11"/>
      <c r="L1157" s="11"/>
      <c r="M1157" s="13"/>
      <c r="N1157" s="22"/>
      <c r="O1157" s="22"/>
      <c r="P1157" s="23"/>
      <c r="Q1157" s="22"/>
      <c r="R1157" s="66"/>
      <c r="S1157" s="66"/>
      <c r="T1157" s="24"/>
      <c r="U1157" s="22"/>
      <c r="V1157" s="12"/>
      <c r="W1157" s="13"/>
      <c r="X1157" s="12"/>
      <c r="Y1157" s="12"/>
      <c r="Z1157" s="12"/>
      <c r="AA1157" s="11"/>
    </row>
    <row r="1158" spans="1:27" ht="12.75" customHeight="1" x14ac:dyDescent="0.2">
      <c r="A1158" s="22"/>
      <c r="B1158" s="13"/>
      <c r="C1158" s="168"/>
      <c r="D1158" s="8"/>
      <c r="E1158" s="8"/>
      <c r="F1158" s="65"/>
      <c r="G1158" s="65"/>
      <c r="H1158" s="65"/>
      <c r="I1158" s="11"/>
      <c r="J1158" s="11"/>
      <c r="K1158" s="11"/>
      <c r="L1158" s="11"/>
      <c r="M1158" s="13"/>
      <c r="N1158" s="22"/>
      <c r="O1158" s="22"/>
      <c r="P1158" s="23"/>
      <c r="Q1158" s="22"/>
      <c r="R1158" s="66"/>
      <c r="S1158" s="66"/>
      <c r="T1158" s="24"/>
      <c r="U1158" s="22"/>
      <c r="V1158" s="12"/>
      <c r="W1158" s="13"/>
      <c r="X1158" s="12"/>
      <c r="Y1158" s="12"/>
      <c r="Z1158" s="12"/>
      <c r="AA1158" s="11"/>
    </row>
    <row r="1159" spans="1:27" ht="12.75" customHeight="1" x14ac:dyDescent="0.2">
      <c r="A1159" s="22"/>
      <c r="B1159" s="13"/>
      <c r="C1159" s="168"/>
      <c r="D1159" s="8"/>
      <c r="E1159" s="8"/>
      <c r="F1159" s="65"/>
      <c r="G1159" s="65"/>
      <c r="H1159" s="65"/>
      <c r="I1159" s="11"/>
      <c r="J1159" s="11"/>
      <c r="K1159" s="11"/>
      <c r="L1159" s="11"/>
      <c r="M1159" s="13"/>
      <c r="N1159" s="22"/>
      <c r="O1159" s="22"/>
      <c r="P1159" s="23"/>
      <c r="Q1159" s="22"/>
      <c r="R1159" s="66"/>
      <c r="S1159" s="66"/>
      <c r="T1159" s="24"/>
      <c r="U1159" s="22"/>
      <c r="V1159" s="12"/>
      <c r="W1159" s="13"/>
      <c r="X1159" s="12"/>
      <c r="Y1159" s="12"/>
      <c r="Z1159" s="12"/>
      <c r="AA1159" s="11"/>
    </row>
    <row r="1160" spans="1:27" ht="12.75" customHeight="1" x14ac:dyDescent="0.2">
      <c r="A1160" s="22"/>
      <c r="B1160" s="13"/>
      <c r="C1160" s="168"/>
      <c r="D1160" s="8"/>
      <c r="E1160" s="8"/>
      <c r="F1160" s="65"/>
      <c r="G1160" s="65"/>
      <c r="H1160" s="65"/>
      <c r="I1160" s="11"/>
      <c r="J1160" s="11"/>
      <c r="K1160" s="11"/>
      <c r="L1160" s="11"/>
      <c r="M1160" s="13"/>
      <c r="N1160" s="22"/>
      <c r="O1160" s="22"/>
      <c r="P1160" s="23"/>
      <c r="Q1160" s="22"/>
      <c r="R1160" s="66"/>
      <c r="S1160" s="66"/>
      <c r="T1160" s="24"/>
      <c r="U1160" s="22"/>
      <c r="V1160" s="12"/>
      <c r="W1160" s="13"/>
      <c r="X1160" s="12"/>
      <c r="Y1160" s="12"/>
      <c r="Z1160" s="12"/>
      <c r="AA1160" s="11"/>
    </row>
    <row r="1161" spans="1:27" ht="12.75" customHeight="1" x14ac:dyDescent="0.2">
      <c r="A1161" s="22"/>
      <c r="B1161" s="13"/>
      <c r="C1161" s="168"/>
      <c r="D1161" s="8"/>
      <c r="E1161" s="8"/>
      <c r="F1161" s="65"/>
      <c r="G1161" s="65"/>
      <c r="H1161" s="65"/>
      <c r="I1161" s="11"/>
      <c r="J1161" s="11"/>
      <c r="K1161" s="11"/>
      <c r="L1161" s="11"/>
      <c r="M1161" s="13"/>
      <c r="N1161" s="22"/>
      <c r="O1161" s="22"/>
      <c r="P1161" s="23"/>
      <c r="Q1161" s="22"/>
      <c r="R1161" s="66"/>
      <c r="S1161" s="66"/>
      <c r="T1161" s="24"/>
      <c r="U1161" s="22"/>
      <c r="V1161" s="12"/>
      <c r="W1161" s="13"/>
      <c r="X1161" s="12"/>
      <c r="Y1161" s="12"/>
      <c r="Z1161" s="12"/>
      <c r="AA1161" s="11"/>
    </row>
    <row r="1162" spans="1:27" ht="12.75" customHeight="1" x14ac:dyDescent="0.2">
      <c r="A1162" s="22"/>
      <c r="B1162" s="13"/>
      <c r="C1162" s="168"/>
      <c r="D1162" s="8"/>
      <c r="E1162" s="8"/>
      <c r="F1162" s="65"/>
      <c r="G1162" s="65"/>
      <c r="H1162" s="65"/>
      <c r="I1162" s="11"/>
      <c r="J1162" s="11"/>
      <c r="K1162" s="11"/>
      <c r="L1162" s="11"/>
      <c r="M1162" s="13"/>
      <c r="N1162" s="22"/>
      <c r="O1162" s="22"/>
      <c r="P1162" s="23"/>
      <c r="Q1162" s="22"/>
      <c r="R1162" s="66"/>
      <c r="S1162" s="66"/>
      <c r="T1162" s="24"/>
      <c r="U1162" s="22"/>
      <c r="V1162" s="12"/>
      <c r="W1162" s="13"/>
      <c r="X1162" s="12"/>
      <c r="Y1162" s="12"/>
      <c r="Z1162" s="12"/>
      <c r="AA1162" s="11"/>
    </row>
    <row r="1163" spans="1:27" ht="12.75" customHeight="1" x14ac:dyDescent="0.2">
      <c r="A1163" s="22"/>
      <c r="B1163" s="13"/>
      <c r="C1163" s="168"/>
      <c r="D1163" s="8"/>
      <c r="E1163" s="8"/>
      <c r="F1163" s="65"/>
      <c r="G1163" s="65"/>
      <c r="H1163" s="65"/>
      <c r="I1163" s="11"/>
      <c r="J1163" s="11"/>
      <c r="K1163" s="11"/>
      <c r="L1163" s="11"/>
      <c r="M1163" s="13"/>
      <c r="N1163" s="22"/>
      <c r="O1163" s="22"/>
      <c r="P1163" s="23"/>
      <c r="Q1163" s="22"/>
      <c r="R1163" s="66"/>
      <c r="S1163" s="66"/>
      <c r="T1163" s="24"/>
      <c r="U1163" s="22"/>
      <c r="V1163" s="12"/>
      <c r="W1163" s="13"/>
      <c r="X1163" s="12"/>
      <c r="Y1163" s="12"/>
      <c r="Z1163" s="12"/>
      <c r="AA1163" s="11"/>
    </row>
    <row r="1164" spans="1:27" ht="12.75" customHeight="1" x14ac:dyDescent="0.2">
      <c r="A1164" s="22"/>
      <c r="B1164" s="13"/>
      <c r="C1164" s="168"/>
      <c r="D1164" s="8"/>
      <c r="E1164" s="8"/>
      <c r="F1164" s="65"/>
      <c r="G1164" s="65"/>
      <c r="H1164" s="65"/>
      <c r="I1164" s="11"/>
      <c r="J1164" s="11"/>
      <c r="K1164" s="11"/>
      <c r="L1164" s="11"/>
      <c r="M1164" s="13"/>
      <c r="N1164" s="22"/>
      <c r="O1164" s="22"/>
      <c r="P1164" s="23"/>
      <c r="Q1164" s="22"/>
      <c r="R1164" s="66"/>
      <c r="S1164" s="66"/>
      <c r="T1164" s="24"/>
      <c r="U1164" s="22"/>
      <c r="V1164" s="12"/>
      <c r="W1164" s="13"/>
      <c r="X1164" s="12"/>
      <c r="Y1164" s="12"/>
      <c r="Z1164" s="12"/>
      <c r="AA1164" s="11"/>
    </row>
    <row r="1165" spans="1:27" ht="12.75" customHeight="1" x14ac:dyDescent="0.2">
      <c r="A1165" s="22"/>
      <c r="B1165" s="13"/>
      <c r="C1165" s="168"/>
      <c r="D1165" s="8"/>
      <c r="E1165" s="8"/>
      <c r="F1165" s="65"/>
      <c r="G1165" s="65"/>
      <c r="H1165" s="65"/>
      <c r="I1165" s="11"/>
      <c r="J1165" s="11"/>
      <c r="K1165" s="11"/>
      <c r="L1165" s="11"/>
      <c r="M1165" s="13"/>
      <c r="N1165" s="22"/>
      <c r="O1165" s="22"/>
      <c r="P1165" s="23"/>
      <c r="Q1165" s="22"/>
      <c r="R1165" s="66"/>
      <c r="S1165" s="66"/>
      <c r="T1165" s="24"/>
      <c r="U1165" s="22"/>
      <c r="V1165" s="12"/>
      <c r="W1165" s="13"/>
      <c r="X1165" s="12"/>
      <c r="Y1165" s="12"/>
      <c r="Z1165" s="12"/>
      <c r="AA1165" s="11"/>
    </row>
    <row r="1166" spans="1:27" ht="12.75" customHeight="1" x14ac:dyDescent="0.2">
      <c r="A1166" s="22"/>
      <c r="B1166" s="13"/>
      <c r="C1166" s="168"/>
      <c r="D1166" s="8"/>
      <c r="E1166" s="8"/>
      <c r="F1166" s="65"/>
      <c r="G1166" s="65"/>
      <c r="H1166" s="65"/>
      <c r="I1166" s="11"/>
      <c r="J1166" s="11"/>
      <c r="K1166" s="11"/>
      <c r="L1166" s="11"/>
      <c r="M1166" s="13"/>
      <c r="N1166" s="22"/>
      <c r="O1166" s="22"/>
      <c r="P1166" s="23"/>
      <c r="Q1166" s="22"/>
      <c r="R1166" s="66"/>
      <c r="S1166" s="66"/>
      <c r="T1166" s="24"/>
      <c r="U1166" s="22"/>
      <c r="V1166" s="12"/>
      <c r="W1166" s="13"/>
      <c r="X1166" s="12"/>
      <c r="Y1166" s="12"/>
      <c r="Z1166" s="12"/>
      <c r="AA1166" s="11"/>
    </row>
    <row r="1167" spans="1:27" ht="12.75" customHeight="1" x14ac:dyDescent="0.2">
      <c r="A1167" s="22"/>
      <c r="B1167" s="13"/>
      <c r="C1167" s="168"/>
      <c r="D1167" s="8"/>
      <c r="E1167" s="8"/>
      <c r="F1167" s="65"/>
      <c r="G1167" s="65"/>
      <c r="H1167" s="65"/>
      <c r="I1167" s="11"/>
      <c r="J1167" s="11"/>
      <c r="K1167" s="11"/>
      <c r="L1167" s="11"/>
      <c r="M1167" s="13"/>
      <c r="N1167" s="22"/>
      <c r="O1167" s="22"/>
      <c r="P1167" s="23"/>
      <c r="Q1167" s="22"/>
      <c r="R1167" s="66"/>
      <c r="S1167" s="66"/>
      <c r="T1167" s="24"/>
      <c r="U1167" s="22"/>
      <c r="V1167" s="12"/>
      <c r="W1167" s="13"/>
      <c r="X1167" s="12"/>
      <c r="Y1167" s="12"/>
      <c r="Z1167" s="12"/>
      <c r="AA1167" s="11"/>
    </row>
    <row r="1168" spans="1:27" ht="12.75" customHeight="1" x14ac:dyDescent="0.2">
      <c r="A1168" s="22"/>
      <c r="B1168" s="13"/>
      <c r="C1168" s="168"/>
      <c r="D1168" s="8"/>
      <c r="E1168" s="8"/>
      <c r="F1168" s="65"/>
      <c r="G1168" s="65"/>
      <c r="H1168" s="65"/>
      <c r="I1168" s="11"/>
      <c r="J1168" s="11"/>
      <c r="K1168" s="11"/>
      <c r="L1168" s="11"/>
      <c r="M1168" s="13"/>
      <c r="N1168" s="22"/>
      <c r="O1168" s="22"/>
      <c r="P1168" s="23"/>
      <c r="Q1168" s="22"/>
      <c r="R1168" s="66"/>
      <c r="S1168" s="66"/>
      <c r="T1168" s="24"/>
      <c r="U1168" s="22"/>
      <c r="V1168" s="12"/>
      <c r="W1168" s="13"/>
      <c r="X1168" s="12"/>
      <c r="Y1168" s="12"/>
      <c r="Z1168" s="12"/>
      <c r="AA1168" s="11"/>
    </row>
    <row r="1169" spans="1:27" ht="12.75" customHeight="1" x14ac:dyDescent="0.2">
      <c r="A1169" s="22"/>
      <c r="B1169" s="13"/>
      <c r="C1169" s="168"/>
      <c r="D1169" s="8"/>
      <c r="E1169" s="8"/>
      <c r="F1169" s="65"/>
      <c r="G1169" s="65"/>
      <c r="H1169" s="65"/>
      <c r="I1169" s="11"/>
      <c r="J1169" s="11"/>
      <c r="K1169" s="11"/>
      <c r="L1169" s="11"/>
      <c r="M1169" s="13"/>
      <c r="N1169" s="22"/>
      <c r="O1169" s="22"/>
      <c r="P1169" s="23"/>
      <c r="Q1169" s="22"/>
      <c r="R1169" s="66"/>
      <c r="S1169" s="66"/>
      <c r="T1169" s="24"/>
      <c r="U1169" s="22"/>
      <c r="V1169" s="12"/>
      <c r="W1169" s="13"/>
      <c r="X1169" s="12"/>
      <c r="Y1169" s="12"/>
      <c r="Z1169" s="12"/>
      <c r="AA1169" s="11"/>
    </row>
    <row r="1170" spans="1:27" ht="12.75" customHeight="1" x14ac:dyDescent="0.2">
      <c r="A1170" s="22"/>
      <c r="B1170" s="13"/>
      <c r="C1170" s="168"/>
      <c r="D1170" s="8"/>
      <c r="E1170" s="8"/>
      <c r="F1170" s="65"/>
      <c r="G1170" s="65"/>
      <c r="H1170" s="65"/>
      <c r="I1170" s="11"/>
      <c r="J1170" s="11"/>
      <c r="K1170" s="11"/>
      <c r="L1170" s="11"/>
      <c r="M1170" s="13"/>
      <c r="N1170" s="22"/>
      <c r="O1170" s="22"/>
      <c r="P1170" s="23"/>
      <c r="Q1170" s="22"/>
      <c r="R1170" s="66"/>
      <c r="S1170" s="66"/>
      <c r="T1170" s="24"/>
      <c r="U1170" s="22"/>
      <c r="V1170" s="12"/>
      <c r="W1170" s="13"/>
      <c r="X1170" s="12"/>
      <c r="Y1170" s="12"/>
      <c r="Z1170" s="12"/>
      <c r="AA1170" s="11"/>
    </row>
    <row r="1171" spans="1:27" ht="12.75" customHeight="1" x14ac:dyDescent="0.2">
      <c r="A1171" s="22"/>
      <c r="B1171" s="13"/>
      <c r="C1171" s="168"/>
      <c r="D1171" s="8"/>
      <c r="E1171" s="8"/>
      <c r="F1171" s="65"/>
      <c r="G1171" s="65"/>
      <c r="H1171" s="65"/>
      <c r="I1171" s="11"/>
      <c r="J1171" s="11"/>
      <c r="K1171" s="11"/>
      <c r="L1171" s="11"/>
      <c r="M1171" s="13"/>
      <c r="N1171" s="22"/>
      <c r="O1171" s="22"/>
      <c r="P1171" s="23"/>
      <c r="Q1171" s="22"/>
      <c r="R1171" s="66"/>
      <c r="S1171" s="66"/>
      <c r="T1171" s="24"/>
      <c r="U1171" s="22"/>
      <c r="V1171" s="12"/>
      <c r="W1171" s="13"/>
      <c r="X1171" s="12"/>
      <c r="Y1171" s="12"/>
      <c r="Z1171" s="12"/>
      <c r="AA1171" s="11"/>
    </row>
    <row r="1172" spans="1:27" ht="12.75" customHeight="1" x14ac:dyDescent="0.2">
      <c r="A1172" s="22"/>
      <c r="B1172" s="13"/>
      <c r="C1172" s="168"/>
      <c r="D1172" s="8"/>
      <c r="E1172" s="8"/>
      <c r="F1172" s="65"/>
      <c r="G1172" s="65"/>
      <c r="H1172" s="65"/>
      <c r="I1172" s="11"/>
      <c r="J1172" s="11"/>
      <c r="K1172" s="11"/>
      <c r="L1172" s="11"/>
      <c r="M1172" s="13"/>
      <c r="N1172" s="22"/>
      <c r="O1172" s="22"/>
      <c r="P1172" s="23"/>
      <c r="Q1172" s="22"/>
      <c r="R1172" s="66"/>
      <c r="S1172" s="66"/>
      <c r="T1172" s="24"/>
      <c r="U1172" s="22"/>
      <c r="V1172" s="12"/>
      <c r="W1172" s="13"/>
      <c r="X1172" s="12"/>
      <c r="Y1172" s="12"/>
      <c r="Z1172" s="12"/>
      <c r="AA1172" s="11"/>
    </row>
    <row r="1173" spans="1:27" ht="12.75" customHeight="1" x14ac:dyDescent="0.2">
      <c r="A1173" s="22"/>
      <c r="B1173" s="13"/>
      <c r="C1173" s="168"/>
      <c r="D1173" s="8"/>
      <c r="E1173" s="8"/>
      <c r="F1173" s="65"/>
      <c r="G1173" s="65"/>
      <c r="H1173" s="65"/>
      <c r="I1173" s="11"/>
      <c r="J1173" s="11"/>
      <c r="K1173" s="11"/>
      <c r="L1173" s="11"/>
      <c r="M1173" s="13"/>
      <c r="N1173" s="22"/>
      <c r="O1173" s="22"/>
      <c r="P1173" s="23"/>
      <c r="Q1173" s="22"/>
      <c r="R1173" s="66"/>
      <c r="S1173" s="66"/>
      <c r="T1173" s="24"/>
      <c r="U1173" s="22"/>
      <c r="V1173" s="12"/>
      <c r="W1173" s="13"/>
      <c r="X1173" s="12"/>
      <c r="Y1173" s="12"/>
      <c r="Z1173" s="12"/>
      <c r="AA1173" s="11"/>
    </row>
    <row r="1174" spans="1:27" ht="12.75" customHeight="1" x14ac:dyDescent="0.2">
      <c r="A1174" s="22"/>
      <c r="B1174" s="13"/>
      <c r="C1174" s="168"/>
      <c r="D1174" s="8"/>
      <c r="E1174" s="8"/>
      <c r="F1174" s="65"/>
      <c r="G1174" s="65"/>
      <c r="H1174" s="65"/>
      <c r="I1174" s="11"/>
      <c r="J1174" s="11"/>
      <c r="K1174" s="11"/>
      <c r="L1174" s="11"/>
      <c r="M1174" s="13"/>
      <c r="N1174" s="22"/>
      <c r="O1174" s="22"/>
      <c r="P1174" s="23"/>
      <c r="Q1174" s="22"/>
      <c r="R1174" s="66"/>
      <c r="S1174" s="66"/>
      <c r="T1174" s="24"/>
      <c r="U1174" s="22"/>
      <c r="V1174" s="12"/>
      <c r="W1174" s="13"/>
      <c r="X1174" s="12"/>
      <c r="Y1174" s="12"/>
      <c r="Z1174" s="12"/>
      <c r="AA1174" s="11"/>
    </row>
    <row r="1175" spans="1:27" ht="12.75" customHeight="1" x14ac:dyDescent="0.2">
      <c r="A1175" s="22"/>
      <c r="B1175" s="13"/>
      <c r="C1175" s="168"/>
      <c r="D1175" s="8"/>
      <c r="E1175" s="8"/>
      <c r="F1175" s="65"/>
      <c r="G1175" s="65"/>
      <c r="H1175" s="65"/>
      <c r="I1175" s="11"/>
      <c r="J1175" s="11"/>
      <c r="K1175" s="11"/>
      <c r="L1175" s="11"/>
      <c r="M1175" s="13"/>
      <c r="N1175" s="22"/>
      <c r="O1175" s="22"/>
      <c r="P1175" s="23"/>
      <c r="Q1175" s="22"/>
      <c r="R1175" s="66"/>
      <c r="S1175" s="66"/>
      <c r="T1175" s="24"/>
      <c r="U1175" s="22"/>
      <c r="V1175" s="12"/>
      <c r="W1175" s="13"/>
      <c r="X1175" s="12"/>
      <c r="Y1175" s="12"/>
      <c r="Z1175" s="12"/>
      <c r="AA1175" s="11"/>
    </row>
    <row r="1176" spans="1:27" ht="12.75" customHeight="1" x14ac:dyDescent="0.2">
      <c r="A1176" s="22"/>
      <c r="B1176" s="13"/>
      <c r="C1176" s="168"/>
      <c r="D1176" s="8"/>
      <c r="E1176" s="8"/>
      <c r="F1176" s="65"/>
      <c r="G1176" s="65"/>
      <c r="H1176" s="65"/>
      <c r="I1176" s="11"/>
      <c r="J1176" s="11"/>
      <c r="K1176" s="11"/>
      <c r="L1176" s="11"/>
      <c r="M1176" s="13"/>
      <c r="N1176" s="22"/>
      <c r="O1176" s="22"/>
      <c r="P1176" s="23"/>
      <c r="Q1176" s="22"/>
      <c r="R1176" s="66"/>
      <c r="S1176" s="66"/>
      <c r="T1176" s="24"/>
      <c r="U1176" s="22"/>
      <c r="V1176" s="12"/>
      <c r="W1176" s="13"/>
      <c r="X1176" s="12"/>
      <c r="Y1176" s="12"/>
      <c r="Z1176" s="12"/>
      <c r="AA1176" s="11"/>
    </row>
    <row r="1177" spans="1:27" ht="12.75" customHeight="1" x14ac:dyDescent="0.2">
      <c r="A1177" s="22"/>
      <c r="B1177" s="13"/>
      <c r="C1177" s="168"/>
      <c r="D1177" s="8"/>
      <c r="E1177" s="8"/>
      <c r="F1177" s="65"/>
      <c r="G1177" s="65"/>
      <c r="H1177" s="65"/>
      <c r="I1177" s="11"/>
      <c r="J1177" s="11"/>
      <c r="K1177" s="11"/>
      <c r="L1177" s="11"/>
      <c r="M1177" s="13"/>
      <c r="N1177" s="22"/>
      <c r="O1177" s="22"/>
      <c r="P1177" s="23"/>
      <c r="Q1177" s="22"/>
      <c r="R1177" s="66"/>
      <c r="S1177" s="66"/>
      <c r="T1177" s="24"/>
      <c r="U1177" s="22"/>
      <c r="V1177" s="12"/>
      <c r="W1177" s="13"/>
      <c r="X1177" s="12"/>
      <c r="Y1177" s="12"/>
      <c r="Z1177" s="12"/>
      <c r="AA1177" s="11"/>
    </row>
    <row r="1178" spans="1:27" ht="12.75" customHeight="1" x14ac:dyDescent="0.2">
      <c r="A1178" s="22"/>
      <c r="B1178" s="13"/>
      <c r="C1178" s="168"/>
      <c r="D1178" s="8"/>
      <c r="E1178" s="8"/>
      <c r="F1178" s="65"/>
      <c r="G1178" s="65"/>
      <c r="H1178" s="65"/>
      <c r="I1178" s="11"/>
      <c r="J1178" s="11"/>
      <c r="K1178" s="11"/>
      <c r="L1178" s="11"/>
      <c r="M1178" s="13"/>
      <c r="N1178" s="22"/>
      <c r="O1178" s="22"/>
      <c r="P1178" s="23"/>
      <c r="Q1178" s="22"/>
      <c r="R1178" s="66"/>
      <c r="S1178" s="66"/>
      <c r="T1178" s="24"/>
      <c r="U1178" s="22"/>
      <c r="V1178" s="12"/>
      <c r="W1178" s="13"/>
      <c r="X1178" s="12"/>
      <c r="Y1178" s="12"/>
      <c r="Z1178" s="12"/>
      <c r="AA1178" s="11"/>
    </row>
    <row r="1179" spans="1:27" ht="12.75" customHeight="1" x14ac:dyDescent="0.2">
      <c r="A1179" s="22"/>
      <c r="B1179" s="13"/>
      <c r="C1179" s="168"/>
      <c r="D1179" s="8"/>
      <c r="E1179" s="8"/>
      <c r="F1179" s="65"/>
      <c r="G1179" s="65"/>
      <c r="H1179" s="65"/>
      <c r="I1179" s="11"/>
      <c r="J1179" s="11"/>
      <c r="K1179" s="11"/>
      <c r="L1179" s="11"/>
      <c r="M1179" s="13"/>
      <c r="N1179" s="22"/>
      <c r="O1179" s="22"/>
      <c r="P1179" s="23"/>
      <c r="Q1179" s="22"/>
      <c r="R1179" s="66"/>
      <c r="S1179" s="66"/>
      <c r="T1179" s="24"/>
      <c r="U1179" s="22"/>
      <c r="V1179" s="12"/>
      <c r="W1179" s="13"/>
      <c r="X1179" s="12"/>
      <c r="Y1179" s="12"/>
      <c r="Z1179" s="12"/>
      <c r="AA1179" s="11"/>
    </row>
    <row r="1180" spans="1:27" ht="12.75" customHeight="1" x14ac:dyDescent="0.2">
      <c r="A1180" s="22"/>
      <c r="B1180" s="13"/>
      <c r="C1180" s="168"/>
      <c r="D1180" s="8"/>
      <c r="E1180" s="8"/>
      <c r="F1180" s="65"/>
      <c r="G1180" s="65"/>
      <c r="H1180" s="65"/>
      <c r="I1180" s="11"/>
      <c r="J1180" s="11"/>
      <c r="K1180" s="11"/>
      <c r="L1180" s="11"/>
      <c r="M1180" s="13"/>
      <c r="N1180" s="22"/>
      <c r="O1180" s="22"/>
      <c r="P1180" s="23"/>
      <c r="Q1180" s="22"/>
      <c r="R1180" s="66"/>
      <c r="S1180" s="66"/>
      <c r="T1180" s="24"/>
      <c r="U1180" s="22"/>
      <c r="V1180" s="12"/>
      <c r="W1180" s="13"/>
      <c r="X1180" s="12"/>
      <c r="Y1180" s="12"/>
      <c r="Z1180" s="12"/>
      <c r="AA1180" s="11"/>
    </row>
    <row r="1181" spans="1:27" ht="12.75" customHeight="1" x14ac:dyDescent="0.2">
      <c r="A1181" s="22"/>
      <c r="B1181" s="13"/>
      <c r="C1181" s="168"/>
      <c r="D1181" s="8"/>
      <c r="E1181" s="8"/>
      <c r="F1181" s="65"/>
      <c r="G1181" s="65"/>
      <c r="H1181" s="65"/>
      <c r="I1181" s="11"/>
      <c r="J1181" s="11"/>
      <c r="K1181" s="11"/>
      <c r="L1181" s="11"/>
      <c r="M1181" s="13"/>
      <c r="N1181" s="22"/>
      <c r="O1181" s="22"/>
      <c r="P1181" s="23"/>
      <c r="Q1181" s="22"/>
      <c r="R1181" s="66"/>
      <c r="S1181" s="66"/>
      <c r="T1181" s="24"/>
      <c r="U1181" s="22"/>
      <c r="V1181" s="12"/>
      <c r="W1181" s="13"/>
      <c r="X1181" s="12"/>
      <c r="Y1181" s="12"/>
      <c r="Z1181" s="12"/>
      <c r="AA1181" s="11"/>
    </row>
    <row r="1182" spans="1:27" ht="12.75" customHeight="1" x14ac:dyDescent="0.2">
      <c r="A1182" s="22"/>
      <c r="B1182" s="13"/>
      <c r="C1182" s="168"/>
      <c r="D1182" s="8"/>
      <c r="E1182" s="8"/>
      <c r="F1182" s="65"/>
      <c r="G1182" s="65"/>
      <c r="H1182" s="65"/>
      <c r="I1182" s="11"/>
      <c r="J1182" s="11"/>
      <c r="K1182" s="11"/>
      <c r="L1182" s="11"/>
      <c r="M1182" s="13"/>
      <c r="N1182" s="22"/>
      <c r="O1182" s="22"/>
      <c r="P1182" s="23"/>
      <c r="Q1182" s="22"/>
      <c r="R1182" s="66"/>
      <c r="S1182" s="66"/>
      <c r="T1182" s="24"/>
      <c r="U1182" s="22"/>
      <c r="V1182" s="12"/>
      <c r="W1182" s="13"/>
      <c r="X1182" s="12"/>
      <c r="Y1182" s="12"/>
      <c r="Z1182" s="12"/>
      <c r="AA1182" s="11"/>
    </row>
    <row r="1183" spans="1:27" ht="12.75" customHeight="1" x14ac:dyDescent="0.2">
      <c r="A1183" s="22"/>
      <c r="B1183" s="13"/>
      <c r="C1183" s="168"/>
      <c r="D1183" s="8"/>
      <c r="E1183" s="8"/>
      <c r="F1183" s="65"/>
      <c r="G1183" s="65"/>
      <c r="H1183" s="65"/>
      <c r="I1183" s="11"/>
      <c r="J1183" s="11"/>
      <c r="K1183" s="11"/>
      <c r="L1183" s="11"/>
      <c r="M1183" s="13"/>
      <c r="N1183" s="22"/>
      <c r="O1183" s="22"/>
      <c r="P1183" s="23"/>
      <c r="Q1183" s="22"/>
      <c r="R1183" s="66"/>
      <c r="S1183" s="66"/>
      <c r="T1183" s="24"/>
      <c r="U1183" s="22"/>
      <c r="V1183" s="12"/>
      <c r="W1183" s="13"/>
      <c r="X1183" s="12"/>
      <c r="Y1183" s="12"/>
      <c r="Z1183" s="12"/>
      <c r="AA1183" s="11"/>
    </row>
    <row r="1184" spans="1:27" ht="12.75" customHeight="1" x14ac:dyDescent="0.2">
      <c r="A1184" s="22"/>
      <c r="B1184" s="13"/>
      <c r="C1184" s="168"/>
      <c r="D1184" s="8"/>
      <c r="E1184" s="8"/>
      <c r="F1184" s="65"/>
      <c r="G1184" s="65"/>
      <c r="H1184" s="65"/>
      <c r="I1184" s="11"/>
      <c r="J1184" s="11"/>
      <c r="K1184" s="11"/>
      <c r="L1184" s="11"/>
      <c r="M1184" s="13"/>
      <c r="N1184" s="22"/>
      <c r="O1184" s="22"/>
      <c r="P1184" s="23"/>
      <c r="Q1184" s="22"/>
      <c r="R1184" s="66"/>
      <c r="S1184" s="66"/>
      <c r="T1184" s="24"/>
      <c r="U1184" s="22"/>
      <c r="V1184" s="12"/>
      <c r="W1184" s="13"/>
      <c r="X1184" s="12"/>
      <c r="Y1184" s="12"/>
      <c r="Z1184" s="12"/>
      <c r="AA1184" s="11"/>
    </row>
    <row r="1185" spans="1:27" ht="12.75" customHeight="1" x14ac:dyDescent="0.2">
      <c r="A1185" s="22"/>
      <c r="B1185" s="13"/>
      <c r="C1185" s="168"/>
      <c r="D1185" s="8"/>
      <c r="E1185" s="8"/>
      <c r="F1185" s="65"/>
      <c r="G1185" s="65"/>
      <c r="H1185" s="65"/>
      <c r="I1185" s="11"/>
      <c r="J1185" s="11"/>
      <c r="K1185" s="11"/>
      <c r="L1185" s="11"/>
      <c r="M1185" s="13"/>
      <c r="N1185" s="22"/>
      <c r="O1185" s="22"/>
      <c r="P1185" s="23"/>
      <c r="Q1185" s="22"/>
      <c r="R1185" s="66"/>
      <c r="S1185" s="66"/>
      <c r="T1185" s="24"/>
      <c r="U1185" s="22"/>
      <c r="V1185" s="12"/>
      <c r="W1185" s="13"/>
      <c r="X1185" s="12"/>
      <c r="Y1185" s="12"/>
      <c r="Z1185" s="12"/>
      <c r="AA1185" s="11"/>
    </row>
    <row r="1186" spans="1:27" ht="12.75" customHeight="1" x14ac:dyDescent="0.2">
      <c r="A1186" s="22"/>
      <c r="B1186" s="13"/>
      <c r="C1186" s="168"/>
      <c r="D1186" s="8"/>
      <c r="E1186" s="8"/>
      <c r="F1186" s="65"/>
      <c r="G1186" s="65"/>
      <c r="H1186" s="65"/>
      <c r="I1186" s="11"/>
      <c r="J1186" s="11"/>
      <c r="K1186" s="11"/>
      <c r="L1186" s="11"/>
      <c r="M1186" s="13"/>
      <c r="N1186" s="22"/>
      <c r="O1186" s="22"/>
      <c r="P1186" s="23"/>
      <c r="Q1186" s="22"/>
      <c r="R1186" s="66"/>
      <c r="S1186" s="66"/>
      <c r="T1186" s="24"/>
      <c r="U1186" s="22"/>
      <c r="V1186" s="12"/>
      <c r="W1186" s="13"/>
      <c r="X1186" s="12"/>
      <c r="Y1186" s="12"/>
      <c r="Z1186" s="12"/>
      <c r="AA1186" s="11"/>
    </row>
    <row r="1187" spans="1:27" ht="12.75" customHeight="1" x14ac:dyDescent="0.2">
      <c r="A1187" s="22"/>
      <c r="B1187" s="13"/>
      <c r="C1187" s="168"/>
      <c r="D1187" s="8"/>
      <c r="E1187" s="8"/>
      <c r="F1187" s="65"/>
      <c r="G1187" s="65"/>
      <c r="H1187" s="65"/>
      <c r="I1187" s="11"/>
      <c r="J1187" s="11"/>
      <c r="K1187" s="11"/>
      <c r="L1187" s="11"/>
      <c r="M1187" s="13"/>
      <c r="N1187" s="22"/>
      <c r="O1187" s="22"/>
      <c r="P1187" s="23"/>
      <c r="Q1187" s="22"/>
      <c r="R1187" s="66"/>
      <c r="S1187" s="66"/>
      <c r="T1187" s="24"/>
      <c r="U1187" s="22"/>
      <c r="V1187" s="12"/>
      <c r="W1187" s="13"/>
      <c r="X1187" s="12"/>
      <c r="Y1187" s="12"/>
      <c r="Z1187" s="12"/>
      <c r="AA1187" s="11"/>
    </row>
    <row r="1188" spans="1:27" ht="12.75" customHeight="1" x14ac:dyDescent="0.2">
      <c r="A1188" s="22"/>
      <c r="B1188" s="13"/>
      <c r="C1188" s="168"/>
      <c r="D1188" s="8"/>
      <c r="E1188" s="8"/>
      <c r="F1188" s="65"/>
      <c r="G1188" s="65"/>
      <c r="H1188" s="65"/>
      <c r="I1188" s="11"/>
      <c r="J1188" s="11"/>
      <c r="K1188" s="11"/>
      <c r="L1188" s="11"/>
      <c r="M1188" s="13"/>
      <c r="N1188" s="22"/>
      <c r="O1188" s="22"/>
      <c r="P1188" s="23"/>
      <c r="Q1188" s="22"/>
      <c r="R1188" s="66"/>
      <c r="S1188" s="66"/>
      <c r="T1188" s="24"/>
      <c r="U1188" s="22"/>
      <c r="V1188" s="12"/>
      <c r="W1188" s="13"/>
      <c r="X1188" s="12"/>
      <c r="Y1188" s="12"/>
      <c r="Z1188" s="12"/>
      <c r="AA1188" s="11"/>
    </row>
    <row r="1189" spans="1:27" ht="12.75" customHeight="1" x14ac:dyDescent="0.2">
      <c r="A1189" s="22"/>
      <c r="B1189" s="13"/>
      <c r="C1189" s="168"/>
      <c r="D1189" s="8"/>
      <c r="E1189" s="8"/>
      <c r="F1189" s="65"/>
      <c r="G1189" s="65"/>
      <c r="H1189" s="65"/>
      <c r="I1189" s="11"/>
      <c r="J1189" s="11"/>
      <c r="K1189" s="11"/>
      <c r="L1189" s="11"/>
      <c r="M1189" s="13"/>
      <c r="N1189" s="22"/>
      <c r="O1189" s="22"/>
      <c r="P1189" s="23"/>
      <c r="Q1189" s="22"/>
      <c r="R1189" s="66"/>
      <c r="S1189" s="66"/>
      <c r="T1189" s="24"/>
      <c r="U1189" s="22"/>
      <c r="V1189" s="12"/>
      <c r="W1189" s="13"/>
      <c r="X1189" s="12"/>
      <c r="Y1189" s="12"/>
      <c r="Z1189" s="12"/>
      <c r="AA1189" s="11"/>
    </row>
    <row r="1190" spans="1:27" ht="12.75" customHeight="1" x14ac:dyDescent="0.2">
      <c r="A1190" s="22"/>
      <c r="B1190" s="13"/>
      <c r="C1190" s="168"/>
      <c r="D1190" s="8"/>
      <c r="E1190" s="8"/>
      <c r="F1190" s="65"/>
      <c r="G1190" s="65"/>
      <c r="H1190" s="65"/>
      <c r="I1190" s="11"/>
      <c r="J1190" s="11"/>
      <c r="K1190" s="11"/>
      <c r="L1190" s="11"/>
      <c r="M1190" s="13"/>
      <c r="N1190" s="22"/>
      <c r="O1190" s="22"/>
      <c r="P1190" s="23"/>
      <c r="Q1190" s="22"/>
      <c r="R1190" s="66"/>
      <c r="S1190" s="66"/>
      <c r="T1190" s="24"/>
      <c r="U1190" s="22"/>
      <c r="V1190" s="12"/>
      <c r="W1190" s="13"/>
      <c r="X1190" s="12"/>
      <c r="Y1190" s="12"/>
      <c r="Z1190" s="12"/>
      <c r="AA1190" s="11"/>
    </row>
    <row r="1191" spans="1:27" ht="12.75" customHeight="1" x14ac:dyDescent="0.2">
      <c r="A1191" s="22"/>
      <c r="B1191" s="13"/>
      <c r="C1191" s="168"/>
      <c r="D1191" s="8"/>
      <c r="E1191" s="8"/>
      <c r="F1191" s="65"/>
      <c r="G1191" s="65"/>
      <c r="H1191" s="65"/>
      <c r="I1191" s="11"/>
      <c r="J1191" s="11"/>
      <c r="K1191" s="11"/>
      <c r="L1191" s="11"/>
      <c r="M1191" s="13"/>
      <c r="N1191" s="22"/>
      <c r="O1191" s="22"/>
      <c r="P1191" s="23"/>
      <c r="Q1191" s="22"/>
      <c r="R1191" s="66"/>
      <c r="S1191" s="66"/>
      <c r="T1191" s="24"/>
      <c r="U1191" s="22"/>
      <c r="V1191" s="12"/>
      <c r="W1191" s="13"/>
      <c r="X1191" s="12"/>
      <c r="Y1191" s="12"/>
      <c r="Z1191" s="12"/>
      <c r="AA1191" s="11"/>
    </row>
    <row r="1192" spans="1:27" ht="12.75" customHeight="1" x14ac:dyDescent="0.2">
      <c r="A1192" s="22"/>
      <c r="B1192" s="13"/>
      <c r="C1192" s="168"/>
      <c r="D1192" s="8"/>
      <c r="E1192" s="8"/>
      <c r="F1192" s="65"/>
      <c r="G1192" s="65"/>
      <c r="H1192" s="65"/>
      <c r="I1192" s="11"/>
      <c r="J1192" s="11"/>
      <c r="K1192" s="11"/>
      <c r="L1192" s="11"/>
      <c r="M1192" s="13"/>
      <c r="N1192" s="22"/>
      <c r="O1192" s="22"/>
      <c r="P1192" s="23"/>
      <c r="Q1192" s="22"/>
      <c r="R1192" s="66"/>
      <c r="S1192" s="66"/>
      <c r="T1192" s="24"/>
      <c r="U1192" s="22"/>
      <c r="V1192" s="12"/>
      <c r="W1192" s="13"/>
      <c r="X1192" s="12"/>
      <c r="Y1192" s="12"/>
      <c r="Z1192" s="12"/>
      <c r="AA1192" s="11"/>
    </row>
    <row r="1193" spans="1:27" ht="12.75" customHeight="1" x14ac:dyDescent="0.2">
      <c r="A1193" s="22"/>
      <c r="B1193" s="13"/>
      <c r="C1193" s="168"/>
      <c r="D1193" s="8"/>
      <c r="E1193" s="8"/>
      <c r="F1193" s="65"/>
      <c r="G1193" s="65"/>
      <c r="H1193" s="65"/>
      <c r="I1193" s="11"/>
      <c r="J1193" s="11"/>
      <c r="K1193" s="11"/>
      <c r="L1193" s="11"/>
      <c r="M1193" s="13"/>
      <c r="N1193" s="22"/>
      <c r="O1193" s="22"/>
      <c r="P1193" s="23"/>
      <c r="Q1193" s="22"/>
      <c r="R1193" s="66"/>
      <c r="S1193" s="66"/>
      <c r="T1193" s="24"/>
      <c r="U1193" s="22"/>
      <c r="V1193" s="12"/>
      <c r="W1193" s="13"/>
      <c r="X1193" s="12"/>
      <c r="Y1193" s="12"/>
      <c r="Z1193" s="12"/>
      <c r="AA1193" s="11"/>
    </row>
    <row r="1194" spans="1:27" ht="12.75" customHeight="1" x14ac:dyDescent="0.2">
      <c r="A1194" s="22"/>
      <c r="B1194" s="13"/>
      <c r="C1194" s="168"/>
      <c r="D1194" s="8"/>
      <c r="E1194" s="8"/>
      <c r="F1194" s="65"/>
      <c r="G1194" s="65"/>
      <c r="H1194" s="65"/>
      <c r="I1194" s="11"/>
      <c r="J1194" s="11"/>
      <c r="K1194" s="11"/>
      <c r="L1194" s="11"/>
      <c r="M1194" s="13"/>
      <c r="N1194" s="22"/>
      <c r="O1194" s="22"/>
      <c r="P1194" s="23"/>
      <c r="Q1194" s="22"/>
      <c r="R1194" s="66"/>
      <c r="S1194" s="66"/>
      <c r="T1194" s="24"/>
      <c r="U1194" s="22"/>
      <c r="V1194" s="12"/>
      <c r="W1194" s="13"/>
      <c r="X1194" s="12"/>
      <c r="Y1194" s="12"/>
      <c r="Z1194" s="12"/>
      <c r="AA1194" s="11"/>
    </row>
    <row r="1195" spans="1:27" ht="12.75" customHeight="1" x14ac:dyDescent="0.2">
      <c r="A1195" s="22"/>
      <c r="B1195" s="13"/>
      <c r="C1195" s="168"/>
      <c r="D1195" s="8"/>
      <c r="E1195" s="8"/>
      <c r="F1195" s="65"/>
      <c r="G1195" s="65"/>
      <c r="H1195" s="65"/>
      <c r="I1195" s="11"/>
      <c r="J1195" s="11"/>
      <c r="K1195" s="11"/>
      <c r="L1195" s="11"/>
      <c r="M1195" s="13"/>
      <c r="N1195" s="22"/>
      <c r="O1195" s="22"/>
      <c r="P1195" s="23"/>
      <c r="Q1195" s="22"/>
      <c r="R1195" s="66"/>
      <c r="S1195" s="66"/>
      <c r="T1195" s="24"/>
      <c r="U1195" s="22"/>
      <c r="V1195" s="12"/>
      <c r="W1195" s="13"/>
      <c r="X1195" s="12"/>
      <c r="Y1195" s="12"/>
      <c r="Z1195" s="12"/>
      <c r="AA1195" s="11"/>
    </row>
    <row r="1196" spans="1:27" ht="12.75" customHeight="1" x14ac:dyDescent="0.2">
      <c r="A1196" s="22"/>
      <c r="B1196" s="13"/>
      <c r="C1196" s="168"/>
      <c r="D1196" s="8"/>
      <c r="E1196" s="8"/>
      <c r="F1196" s="65"/>
      <c r="G1196" s="65"/>
      <c r="H1196" s="65"/>
      <c r="I1196" s="11"/>
      <c r="J1196" s="11"/>
      <c r="K1196" s="11"/>
      <c r="L1196" s="11"/>
      <c r="M1196" s="13"/>
      <c r="N1196" s="22"/>
      <c r="O1196" s="22"/>
      <c r="P1196" s="23"/>
      <c r="Q1196" s="22"/>
      <c r="R1196" s="66"/>
      <c r="S1196" s="66"/>
      <c r="T1196" s="24"/>
      <c r="U1196" s="22"/>
      <c r="V1196" s="12"/>
      <c r="W1196" s="13"/>
      <c r="X1196" s="12"/>
      <c r="Y1196" s="12"/>
      <c r="Z1196" s="12"/>
      <c r="AA1196" s="11"/>
    </row>
    <row r="1197" spans="1:27" ht="12.75" customHeight="1" x14ac:dyDescent="0.2">
      <c r="A1197" s="22"/>
      <c r="B1197" s="13"/>
      <c r="C1197" s="168"/>
      <c r="D1197" s="8"/>
      <c r="E1197" s="8"/>
      <c r="F1197" s="65"/>
      <c r="G1197" s="65"/>
      <c r="H1197" s="65"/>
      <c r="I1197" s="11"/>
      <c r="J1197" s="11"/>
      <c r="K1197" s="11"/>
      <c r="L1197" s="11"/>
      <c r="M1197" s="13"/>
      <c r="N1197" s="22"/>
      <c r="O1197" s="22"/>
      <c r="P1197" s="23"/>
      <c r="Q1197" s="22"/>
      <c r="R1197" s="66"/>
      <c r="S1197" s="66"/>
      <c r="T1197" s="24"/>
      <c r="U1197" s="22"/>
      <c r="V1197" s="12"/>
      <c r="W1197" s="13"/>
      <c r="X1197" s="12"/>
      <c r="Y1197" s="12"/>
      <c r="Z1197" s="12"/>
      <c r="AA1197" s="11"/>
    </row>
    <row r="1198" spans="1:27" ht="12.75" customHeight="1" x14ac:dyDescent="0.2">
      <c r="A1198" s="22"/>
      <c r="B1198" s="13"/>
      <c r="C1198" s="168"/>
      <c r="D1198" s="8"/>
      <c r="E1198" s="8"/>
      <c r="F1198" s="65"/>
      <c r="G1198" s="65"/>
      <c r="H1198" s="65"/>
      <c r="I1198" s="11"/>
      <c r="J1198" s="11"/>
      <c r="K1198" s="11"/>
      <c r="L1198" s="11"/>
      <c r="M1198" s="13"/>
      <c r="N1198" s="22"/>
      <c r="O1198" s="22"/>
      <c r="P1198" s="23"/>
      <c r="Q1198" s="22"/>
      <c r="R1198" s="66"/>
      <c r="S1198" s="66"/>
      <c r="T1198" s="24"/>
      <c r="U1198" s="22"/>
      <c r="V1198" s="12"/>
      <c r="W1198" s="13"/>
      <c r="X1198" s="12"/>
      <c r="Y1198" s="12"/>
      <c r="Z1198" s="12"/>
      <c r="AA1198" s="11"/>
    </row>
    <row r="1199" spans="1:27" ht="12.75" customHeight="1" x14ac:dyDescent="0.2">
      <c r="A1199" s="22"/>
      <c r="B1199" s="13"/>
      <c r="C1199" s="168"/>
      <c r="D1199" s="8"/>
      <c r="E1199" s="8"/>
      <c r="F1199" s="65"/>
      <c r="G1199" s="65"/>
      <c r="H1199" s="65"/>
      <c r="I1199" s="11"/>
      <c r="J1199" s="11"/>
      <c r="K1199" s="11"/>
      <c r="L1199" s="11"/>
      <c r="M1199" s="13"/>
      <c r="N1199" s="22"/>
      <c r="O1199" s="22"/>
      <c r="P1199" s="23"/>
      <c r="Q1199" s="22"/>
      <c r="R1199" s="66"/>
      <c r="S1199" s="66"/>
      <c r="T1199" s="24"/>
      <c r="U1199" s="22"/>
      <c r="V1199" s="12"/>
      <c r="W1199" s="13"/>
      <c r="X1199" s="12"/>
      <c r="Y1199" s="12"/>
      <c r="Z1199" s="12"/>
      <c r="AA1199" s="11"/>
    </row>
    <row r="1200" spans="1:27" ht="12.75" customHeight="1" x14ac:dyDescent="0.2">
      <c r="A1200" s="22"/>
      <c r="B1200" s="13"/>
      <c r="C1200" s="168"/>
      <c r="D1200" s="8"/>
      <c r="E1200" s="8"/>
      <c r="F1200" s="65"/>
      <c r="G1200" s="65"/>
      <c r="H1200" s="65"/>
      <c r="I1200" s="11"/>
      <c r="J1200" s="11"/>
      <c r="K1200" s="11"/>
      <c r="L1200" s="11"/>
      <c r="M1200" s="13"/>
      <c r="N1200" s="22"/>
      <c r="O1200" s="22"/>
      <c r="P1200" s="23"/>
      <c r="Q1200" s="22"/>
      <c r="R1200" s="66"/>
      <c r="S1200" s="66"/>
      <c r="T1200" s="24"/>
      <c r="U1200" s="22"/>
      <c r="V1200" s="12"/>
      <c r="W1200" s="13"/>
      <c r="X1200" s="12"/>
      <c r="Y1200" s="12"/>
      <c r="Z1200" s="12"/>
      <c r="AA1200" s="11"/>
    </row>
    <row r="1201" spans="1:27" ht="12.75" customHeight="1" x14ac:dyDescent="0.2">
      <c r="A1201" s="22"/>
      <c r="B1201" s="13"/>
      <c r="C1201" s="168"/>
      <c r="D1201" s="8"/>
      <c r="E1201" s="8"/>
      <c r="F1201" s="65"/>
      <c r="G1201" s="65"/>
      <c r="H1201" s="65"/>
      <c r="I1201" s="11"/>
      <c r="J1201" s="11"/>
      <c r="K1201" s="11"/>
      <c r="L1201" s="11"/>
      <c r="M1201" s="13"/>
      <c r="N1201" s="22"/>
      <c r="O1201" s="22"/>
      <c r="P1201" s="23"/>
      <c r="Q1201" s="22"/>
      <c r="R1201" s="66"/>
      <c r="S1201" s="66"/>
      <c r="T1201" s="24"/>
      <c r="U1201" s="22"/>
      <c r="V1201" s="12"/>
      <c r="W1201" s="13"/>
      <c r="X1201" s="12"/>
      <c r="Y1201" s="12"/>
      <c r="Z1201" s="12"/>
      <c r="AA1201" s="11"/>
    </row>
    <row r="1202" spans="1:27" ht="12.75" customHeight="1" x14ac:dyDescent="0.2">
      <c r="A1202" s="22"/>
      <c r="B1202" s="13"/>
      <c r="C1202" s="168"/>
      <c r="D1202" s="8"/>
      <c r="E1202" s="8"/>
      <c r="F1202" s="65"/>
      <c r="G1202" s="65"/>
      <c r="H1202" s="65"/>
      <c r="I1202" s="11"/>
      <c r="J1202" s="11"/>
      <c r="K1202" s="11"/>
      <c r="L1202" s="11"/>
      <c r="M1202" s="13"/>
      <c r="N1202" s="22"/>
      <c r="O1202" s="22"/>
      <c r="P1202" s="23"/>
      <c r="Q1202" s="22"/>
      <c r="R1202" s="66"/>
      <c r="S1202" s="66"/>
      <c r="T1202" s="24"/>
      <c r="U1202" s="22"/>
      <c r="V1202" s="12"/>
      <c r="W1202" s="13"/>
      <c r="X1202" s="12"/>
      <c r="Y1202" s="12"/>
      <c r="Z1202" s="12"/>
      <c r="AA1202" s="11"/>
    </row>
    <row r="1203" spans="1:27" ht="12.75" customHeight="1" x14ac:dyDescent="0.2">
      <c r="A1203" s="22"/>
      <c r="B1203" s="13"/>
      <c r="C1203" s="168"/>
      <c r="D1203" s="8"/>
      <c r="E1203" s="8"/>
      <c r="F1203" s="65"/>
      <c r="G1203" s="65"/>
      <c r="H1203" s="65"/>
      <c r="I1203" s="11"/>
      <c r="J1203" s="11"/>
      <c r="K1203" s="11"/>
      <c r="L1203" s="11"/>
      <c r="M1203" s="13"/>
      <c r="N1203" s="22"/>
      <c r="O1203" s="22"/>
      <c r="P1203" s="23"/>
      <c r="Q1203" s="22"/>
      <c r="R1203" s="66"/>
      <c r="S1203" s="66"/>
      <c r="T1203" s="24"/>
      <c r="U1203" s="22"/>
      <c r="V1203" s="12"/>
      <c r="W1203" s="13"/>
      <c r="X1203" s="12"/>
      <c r="Y1203" s="12"/>
      <c r="Z1203" s="12"/>
      <c r="AA1203" s="11"/>
    </row>
    <row r="1204" spans="1:27" ht="12.75" customHeight="1" x14ac:dyDescent="0.2">
      <c r="A1204" s="22"/>
      <c r="B1204" s="13"/>
      <c r="C1204" s="168"/>
      <c r="D1204" s="8"/>
      <c r="E1204" s="8"/>
      <c r="F1204" s="65"/>
      <c r="G1204" s="65"/>
      <c r="H1204" s="65"/>
      <c r="I1204" s="11"/>
      <c r="J1204" s="11"/>
      <c r="K1204" s="11"/>
      <c r="L1204" s="11"/>
      <c r="M1204" s="13"/>
      <c r="N1204" s="22"/>
      <c r="O1204" s="22"/>
      <c r="P1204" s="23"/>
      <c r="Q1204" s="22"/>
      <c r="R1204" s="66"/>
      <c r="S1204" s="66"/>
      <c r="T1204" s="24"/>
      <c r="U1204" s="22"/>
      <c r="V1204" s="12"/>
      <c r="W1204" s="13"/>
      <c r="X1204" s="12"/>
      <c r="Y1204" s="12"/>
      <c r="Z1204" s="12"/>
      <c r="AA1204" s="11"/>
    </row>
    <row r="1205" spans="1:27" ht="12.75" customHeight="1" x14ac:dyDescent="0.2">
      <c r="A1205" s="22"/>
      <c r="B1205" s="13"/>
      <c r="C1205" s="168"/>
      <c r="D1205" s="8"/>
      <c r="E1205" s="8"/>
      <c r="F1205" s="65"/>
      <c r="G1205" s="65"/>
      <c r="H1205" s="65"/>
      <c r="I1205" s="11"/>
      <c r="J1205" s="11"/>
      <c r="K1205" s="11"/>
      <c r="L1205" s="11"/>
      <c r="M1205" s="13"/>
      <c r="N1205" s="22"/>
      <c r="O1205" s="22"/>
      <c r="P1205" s="23"/>
      <c r="Q1205" s="22"/>
      <c r="R1205" s="66"/>
      <c r="S1205" s="66"/>
      <c r="T1205" s="24"/>
      <c r="U1205" s="22"/>
      <c r="V1205" s="12"/>
      <c r="W1205" s="13"/>
      <c r="X1205" s="12"/>
      <c r="Y1205" s="12"/>
      <c r="Z1205" s="12"/>
      <c r="AA1205" s="11"/>
    </row>
    <row r="1206" spans="1:27" ht="12.75" customHeight="1" x14ac:dyDescent="0.2">
      <c r="A1206" s="22"/>
      <c r="B1206" s="13"/>
      <c r="C1206" s="168"/>
      <c r="D1206" s="8"/>
      <c r="E1206" s="8"/>
      <c r="F1206" s="65"/>
      <c r="G1206" s="65"/>
      <c r="H1206" s="65"/>
      <c r="I1206" s="11"/>
      <c r="J1206" s="11"/>
      <c r="K1206" s="11"/>
      <c r="L1206" s="11"/>
      <c r="M1206" s="13"/>
      <c r="N1206" s="22"/>
      <c r="O1206" s="22"/>
      <c r="P1206" s="23"/>
      <c r="Q1206" s="22"/>
      <c r="R1206" s="66"/>
      <c r="S1206" s="66"/>
      <c r="T1206" s="24"/>
      <c r="U1206" s="22"/>
      <c r="V1206" s="12"/>
      <c r="W1206" s="13"/>
      <c r="X1206" s="12"/>
      <c r="Y1206" s="12"/>
      <c r="Z1206" s="12"/>
      <c r="AA1206" s="11"/>
    </row>
    <row r="1207" spans="1:27" ht="12.75" customHeight="1" x14ac:dyDescent="0.2">
      <c r="A1207" s="22"/>
      <c r="B1207" s="13"/>
      <c r="C1207" s="168"/>
      <c r="D1207" s="8"/>
      <c r="E1207" s="8"/>
      <c r="F1207" s="65"/>
      <c r="G1207" s="65"/>
      <c r="H1207" s="65"/>
      <c r="I1207" s="11"/>
      <c r="J1207" s="11"/>
      <c r="K1207" s="11"/>
      <c r="L1207" s="11"/>
      <c r="M1207" s="13"/>
      <c r="N1207" s="22"/>
      <c r="O1207" s="22"/>
      <c r="P1207" s="23"/>
      <c r="Q1207" s="22"/>
      <c r="R1207" s="66"/>
      <c r="S1207" s="66"/>
      <c r="T1207" s="24"/>
      <c r="U1207" s="22"/>
      <c r="V1207" s="12"/>
      <c r="W1207" s="13"/>
      <c r="X1207" s="12"/>
      <c r="Y1207" s="12"/>
      <c r="Z1207" s="12"/>
      <c r="AA1207" s="11"/>
    </row>
    <row r="1208" spans="1:27" ht="12.75" customHeight="1" x14ac:dyDescent="0.2">
      <c r="A1208" s="22"/>
      <c r="B1208" s="13"/>
      <c r="C1208" s="168"/>
      <c r="D1208" s="8"/>
      <c r="E1208" s="8"/>
      <c r="F1208" s="65"/>
      <c r="G1208" s="65"/>
      <c r="H1208" s="65"/>
      <c r="I1208" s="11"/>
      <c r="J1208" s="11"/>
      <c r="K1208" s="11"/>
      <c r="L1208" s="11"/>
      <c r="M1208" s="13"/>
      <c r="N1208" s="22"/>
      <c r="O1208" s="22"/>
      <c r="P1208" s="23"/>
      <c r="Q1208" s="22"/>
      <c r="R1208" s="66"/>
      <c r="S1208" s="66"/>
      <c r="T1208" s="24"/>
      <c r="U1208" s="22"/>
      <c r="V1208" s="12"/>
      <c r="W1208" s="13"/>
      <c r="X1208" s="12"/>
      <c r="Y1208" s="12"/>
      <c r="Z1208" s="12"/>
      <c r="AA1208" s="11"/>
    </row>
    <row r="1209" spans="1:27" ht="12.75" customHeight="1" x14ac:dyDescent="0.2">
      <c r="A1209" s="22"/>
      <c r="B1209" s="13"/>
      <c r="C1209" s="168"/>
      <c r="D1209" s="8"/>
      <c r="E1209" s="8"/>
      <c r="F1209" s="65"/>
      <c r="G1209" s="65"/>
      <c r="H1209" s="65"/>
      <c r="I1209" s="11"/>
      <c r="J1209" s="11"/>
      <c r="K1209" s="11"/>
      <c r="L1209" s="11"/>
      <c r="M1209" s="13"/>
      <c r="N1209" s="22"/>
      <c r="O1209" s="22"/>
      <c r="P1209" s="23"/>
      <c r="Q1209" s="22"/>
      <c r="R1209" s="66"/>
      <c r="S1209" s="66"/>
      <c r="T1209" s="24"/>
      <c r="U1209" s="22"/>
      <c r="V1209" s="12"/>
      <c r="W1209" s="13"/>
      <c r="X1209" s="12"/>
      <c r="Y1209" s="12"/>
      <c r="Z1209" s="12"/>
      <c r="AA1209" s="11"/>
    </row>
    <row r="1210" spans="1:27" ht="12.75" customHeight="1" x14ac:dyDescent="0.2">
      <c r="A1210" s="22"/>
      <c r="B1210" s="13"/>
      <c r="C1210" s="168"/>
      <c r="D1210" s="8"/>
      <c r="E1210" s="8"/>
      <c r="F1210" s="65"/>
      <c r="G1210" s="65"/>
      <c r="H1210" s="65"/>
      <c r="I1210" s="11"/>
      <c r="J1210" s="11"/>
      <c r="K1210" s="11"/>
      <c r="L1210" s="11"/>
      <c r="M1210" s="13"/>
      <c r="N1210" s="22"/>
      <c r="O1210" s="22"/>
      <c r="P1210" s="23"/>
      <c r="Q1210" s="22"/>
      <c r="R1210" s="66"/>
      <c r="S1210" s="66"/>
      <c r="T1210" s="24"/>
      <c r="U1210" s="22"/>
      <c r="V1210" s="12"/>
      <c r="W1210" s="13"/>
      <c r="X1210" s="12"/>
      <c r="Y1210" s="12"/>
      <c r="Z1210" s="12"/>
      <c r="AA1210" s="11"/>
    </row>
    <row r="1211" spans="1:27" ht="12.75" customHeight="1" x14ac:dyDescent="0.2">
      <c r="A1211" s="22"/>
      <c r="B1211" s="13"/>
      <c r="C1211" s="168"/>
      <c r="D1211" s="8"/>
      <c r="E1211" s="8"/>
      <c r="F1211" s="65"/>
      <c r="G1211" s="65"/>
      <c r="H1211" s="65"/>
      <c r="I1211" s="11"/>
      <c r="J1211" s="11"/>
      <c r="K1211" s="11"/>
      <c r="L1211" s="11"/>
      <c r="M1211" s="13"/>
      <c r="N1211" s="22"/>
      <c r="O1211" s="22"/>
      <c r="P1211" s="23"/>
      <c r="Q1211" s="22"/>
      <c r="R1211" s="66"/>
      <c r="S1211" s="66"/>
      <c r="T1211" s="24"/>
      <c r="U1211" s="22"/>
      <c r="V1211" s="12"/>
      <c r="W1211" s="13"/>
      <c r="X1211" s="12"/>
      <c r="Y1211" s="12"/>
      <c r="Z1211" s="12"/>
      <c r="AA1211" s="11"/>
    </row>
    <row r="1212" spans="1:27" ht="12.75" customHeight="1" x14ac:dyDescent="0.2">
      <c r="A1212" s="22"/>
      <c r="B1212" s="13"/>
      <c r="C1212" s="168"/>
      <c r="D1212" s="8"/>
      <c r="E1212" s="8"/>
      <c r="F1212" s="65"/>
      <c r="G1212" s="65"/>
      <c r="H1212" s="65"/>
      <c r="I1212" s="11"/>
      <c r="J1212" s="11"/>
      <c r="K1212" s="11"/>
      <c r="L1212" s="11"/>
      <c r="M1212" s="13"/>
      <c r="N1212" s="22"/>
      <c r="O1212" s="22"/>
      <c r="P1212" s="23"/>
      <c r="Q1212" s="22"/>
      <c r="R1212" s="66"/>
      <c r="S1212" s="66"/>
      <c r="T1212" s="24"/>
      <c r="U1212" s="22"/>
      <c r="V1212" s="12"/>
      <c r="W1212" s="13"/>
      <c r="X1212" s="12"/>
      <c r="Y1212" s="12"/>
      <c r="Z1212" s="12"/>
      <c r="AA1212" s="11"/>
    </row>
    <row r="1213" spans="1:27" ht="12.75" customHeight="1" x14ac:dyDescent="0.2">
      <c r="A1213" s="22"/>
      <c r="B1213" s="13"/>
      <c r="C1213" s="168"/>
      <c r="D1213" s="8"/>
      <c r="E1213" s="8"/>
      <c r="F1213" s="65"/>
      <c r="G1213" s="65"/>
      <c r="H1213" s="65"/>
      <c r="I1213" s="11"/>
      <c r="J1213" s="11"/>
      <c r="K1213" s="11"/>
      <c r="L1213" s="11"/>
      <c r="M1213" s="13"/>
      <c r="N1213" s="22"/>
      <c r="O1213" s="22"/>
      <c r="P1213" s="23"/>
      <c r="Q1213" s="22"/>
      <c r="R1213" s="66"/>
      <c r="S1213" s="66"/>
      <c r="T1213" s="24"/>
      <c r="U1213" s="22"/>
      <c r="V1213" s="12"/>
      <c r="W1213" s="13"/>
      <c r="X1213" s="12"/>
      <c r="Y1213" s="12"/>
      <c r="Z1213" s="12"/>
      <c r="AA1213" s="11"/>
    </row>
    <row r="1214" spans="1:27" ht="12.75" customHeight="1" x14ac:dyDescent="0.2">
      <c r="A1214" s="22"/>
      <c r="B1214" s="13"/>
      <c r="C1214" s="168"/>
      <c r="D1214" s="8"/>
      <c r="E1214" s="8"/>
      <c r="F1214" s="65"/>
      <c r="G1214" s="65"/>
      <c r="H1214" s="65"/>
      <c r="I1214" s="11"/>
      <c r="J1214" s="11"/>
      <c r="K1214" s="11"/>
      <c r="L1214" s="11"/>
      <c r="M1214" s="13"/>
      <c r="N1214" s="22"/>
      <c r="O1214" s="22"/>
      <c r="P1214" s="23"/>
      <c r="Q1214" s="22"/>
      <c r="R1214" s="66"/>
      <c r="S1214" s="66"/>
      <c r="T1214" s="24"/>
      <c r="U1214" s="22"/>
      <c r="V1214" s="12"/>
      <c r="W1214" s="13"/>
      <c r="X1214" s="12"/>
      <c r="Y1214" s="12"/>
      <c r="Z1214" s="12"/>
      <c r="AA1214" s="11"/>
    </row>
    <row r="1215" spans="1:27" ht="12.75" customHeight="1" x14ac:dyDescent="0.2">
      <c r="A1215" s="22"/>
      <c r="B1215" s="13"/>
      <c r="C1215" s="168"/>
      <c r="D1215" s="8"/>
      <c r="E1215" s="8"/>
      <c r="F1215" s="65"/>
      <c r="G1215" s="65"/>
      <c r="H1215" s="65"/>
      <c r="I1215" s="11"/>
      <c r="J1215" s="11"/>
      <c r="K1215" s="11"/>
      <c r="L1215" s="11"/>
      <c r="M1215" s="13"/>
      <c r="N1215" s="22"/>
      <c r="O1215" s="22"/>
      <c r="P1215" s="23"/>
      <c r="Q1215" s="22"/>
      <c r="R1215" s="66"/>
      <c r="S1215" s="66"/>
      <c r="T1215" s="24"/>
      <c r="U1215" s="22"/>
      <c r="V1215" s="12"/>
      <c r="W1215" s="13"/>
      <c r="X1215" s="12"/>
      <c r="Y1215" s="12"/>
      <c r="Z1215" s="12"/>
      <c r="AA1215" s="11"/>
    </row>
    <row r="1216" spans="1:27" ht="12.75" customHeight="1" x14ac:dyDescent="0.2">
      <c r="A1216" s="22"/>
      <c r="B1216" s="13"/>
      <c r="C1216" s="168"/>
      <c r="D1216" s="8"/>
      <c r="E1216" s="8"/>
      <c r="F1216" s="65"/>
      <c r="G1216" s="65"/>
      <c r="H1216" s="65"/>
      <c r="I1216" s="11"/>
      <c r="J1216" s="11"/>
      <c r="K1216" s="11"/>
      <c r="L1216" s="11"/>
      <c r="M1216" s="13"/>
      <c r="N1216" s="22"/>
      <c r="O1216" s="22"/>
      <c r="P1216" s="23"/>
      <c r="Q1216" s="22"/>
      <c r="R1216" s="66"/>
      <c r="S1216" s="66"/>
      <c r="T1216" s="24"/>
      <c r="U1216" s="22"/>
      <c r="V1216" s="12"/>
      <c r="W1216" s="13"/>
      <c r="X1216" s="12"/>
      <c r="Y1216" s="12"/>
      <c r="Z1216" s="12"/>
      <c r="AA1216" s="11"/>
    </row>
    <row r="1217" spans="1:27" ht="12.75" customHeight="1" x14ac:dyDescent="0.2">
      <c r="A1217" s="22"/>
      <c r="B1217" s="13"/>
      <c r="C1217" s="168"/>
      <c r="D1217" s="8"/>
      <c r="E1217" s="8"/>
      <c r="F1217" s="65"/>
      <c r="G1217" s="65"/>
      <c r="H1217" s="65"/>
      <c r="I1217" s="11"/>
      <c r="J1217" s="11"/>
      <c r="K1217" s="11"/>
      <c r="L1217" s="11"/>
      <c r="M1217" s="13"/>
      <c r="N1217" s="22"/>
      <c r="O1217" s="22"/>
      <c r="P1217" s="23"/>
      <c r="Q1217" s="22"/>
      <c r="R1217" s="66"/>
      <c r="S1217" s="66"/>
      <c r="T1217" s="24"/>
      <c r="U1217" s="22"/>
      <c r="V1217" s="12"/>
      <c r="W1217" s="13"/>
      <c r="X1217" s="12"/>
      <c r="Y1217" s="12"/>
      <c r="Z1217" s="12"/>
      <c r="AA1217" s="11"/>
    </row>
    <row r="1218" spans="1:27" ht="12.75" customHeight="1" x14ac:dyDescent="0.2">
      <c r="A1218" s="22"/>
      <c r="B1218" s="13"/>
      <c r="C1218" s="168"/>
      <c r="D1218" s="8"/>
      <c r="E1218" s="8"/>
      <c r="F1218" s="65"/>
      <c r="G1218" s="65"/>
      <c r="H1218" s="65"/>
      <c r="I1218" s="11"/>
      <c r="J1218" s="11"/>
      <c r="K1218" s="11"/>
      <c r="L1218" s="11"/>
      <c r="M1218" s="13"/>
      <c r="N1218" s="22"/>
      <c r="O1218" s="22"/>
      <c r="P1218" s="23"/>
      <c r="Q1218" s="22"/>
      <c r="R1218" s="66"/>
      <c r="S1218" s="66"/>
      <c r="T1218" s="24"/>
      <c r="U1218" s="22"/>
      <c r="V1218" s="12"/>
      <c r="W1218" s="13"/>
      <c r="X1218" s="12"/>
      <c r="Y1218" s="12"/>
      <c r="Z1218" s="12"/>
      <c r="AA1218" s="11"/>
    </row>
    <row r="1219" spans="1:27" ht="12.75" customHeight="1" x14ac:dyDescent="0.2">
      <c r="A1219" s="22"/>
      <c r="B1219" s="13"/>
      <c r="C1219" s="168"/>
      <c r="D1219" s="8"/>
      <c r="E1219" s="8"/>
      <c r="F1219" s="65"/>
      <c r="G1219" s="65"/>
      <c r="H1219" s="65"/>
      <c r="I1219" s="11"/>
      <c r="J1219" s="11"/>
      <c r="K1219" s="11"/>
      <c r="L1219" s="11"/>
      <c r="M1219" s="13"/>
      <c r="N1219" s="22"/>
      <c r="O1219" s="22"/>
      <c r="P1219" s="23"/>
      <c r="Q1219" s="22"/>
      <c r="R1219" s="66"/>
      <c r="S1219" s="66"/>
      <c r="T1219" s="24"/>
      <c r="U1219" s="22"/>
      <c r="V1219" s="12"/>
      <c r="W1219" s="13"/>
      <c r="X1219" s="12"/>
      <c r="Y1219" s="12"/>
      <c r="Z1219" s="12"/>
      <c r="AA1219" s="11"/>
    </row>
    <row r="1220" spans="1:27" ht="12.75" customHeight="1" x14ac:dyDescent="0.2">
      <c r="A1220" s="22"/>
      <c r="B1220" s="13"/>
      <c r="C1220" s="168"/>
      <c r="D1220" s="8"/>
      <c r="E1220" s="8"/>
      <c r="F1220" s="65"/>
      <c r="G1220" s="65"/>
      <c r="H1220" s="65"/>
      <c r="I1220" s="11"/>
      <c r="J1220" s="11"/>
      <c r="K1220" s="11"/>
      <c r="L1220" s="11"/>
      <c r="M1220" s="13"/>
      <c r="N1220" s="22"/>
      <c r="O1220" s="22"/>
      <c r="P1220" s="23"/>
      <c r="Q1220" s="22"/>
      <c r="R1220" s="66"/>
      <c r="S1220" s="66"/>
      <c r="T1220" s="24"/>
      <c r="U1220" s="22"/>
      <c r="V1220" s="12"/>
      <c r="W1220" s="13"/>
      <c r="X1220" s="12"/>
      <c r="Y1220" s="12"/>
      <c r="Z1220" s="12"/>
      <c r="AA1220" s="11"/>
    </row>
    <row r="1221" spans="1:27" ht="12.75" customHeight="1" x14ac:dyDescent="0.2">
      <c r="A1221" s="22"/>
      <c r="B1221" s="13"/>
      <c r="C1221" s="168"/>
      <c r="D1221" s="8"/>
      <c r="E1221" s="8"/>
      <c r="F1221" s="65"/>
      <c r="G1221" s="65"/>
      <c r="H1221" s="65"/>
      <c r="I1221" s="11"/>
      <c r="J1221" s="11"/>
      <c r="K1221" s="11"/>
      <c r="L1221" s="11"/>
      <c r="M1221" s="13"/>
      <c r="N1221" s="22"/>
      <c r="O1221" s="22"/>
      <c r="P1221" s="23"/>
      <c r="Q1221" s="22"/>
      <c r="R1221" s="66"/>
      <c r="S1221" s="66"/>
      <c r="T1221" s="24"/>
      <c r="U1221" s="22"/>
      <c r="V1221" s="12"/>
      <c r="W1221" s="13"/>
      <c r="X1221" s="12"/>
      <c r="Y1221" s="12"/>
      <c r="Z1221" s="12"/>
      <c r="AA1221" s="11"/>
    </row>
    <row r="1222" spans="1:27" ht="12.75" customHeight="1" x14ac:dyDescent="0.2">
      <c r="A1222" s="22"/>
      <c r="B1222" s="13"/>
      <c r="C1222" s="168"/>
      <c r="D1222" s="8"/>
      <c r="E1222" s="8"/>
      <c r="F1222" s="65"/>
      <c r="G1222" s="65"/>
      <c r="H1222" s="65"/>
      <c r="I1222" s="11"/>
      <c r="J1222" s="11"/>
      <c r="K1222" s="11"/>
      <c r="L1222" s="11"/>
      <c r="M1222" s="13"/>
      <c r="N1222" s="22"/>
      <c r="O1222" s="22"/>
      <c r="P1222" s="23"/>
      <c r="Q1222" s="22"/>
      <c r="R1222" s="66"/>
      <c r="S1222" s="66"/>
      <c r="T1222" s="24"/>
      <c r="U1222" s="22"/>
      <c r="V1222" s="12"/>
      <c r="W1222" s="13"/>
      <c r="X1222" s="12"/>
      <c r="Y1222" s="12"/>
      <c r="Z1222" s="12"/>
      <c r="AA1222" s="11"/>
    </row>
    <row r="1223" spans="1:27" ht="12.75" customHeight="1" x14ac:dyDescent="0.2">
      <c r="A1223" s="22"/>
      <c r="B1223" s="13"/>
      <c r="C1223" s="168"/>
      <c r="D1223" s="8"/>
      <c r="E1223" s="8"/>
      <c r="F1223" s="65"/>
      <c r="G1223" s="65"/>
      <c r="H1223" s="65"/>
      <c r="I1223" s="11"/>
      <c r="J1223" s="11"/>
      <c r="K1223" s="11"/>
      <c r="L1223" s="11"/>
      <c r="M1223" s="13"/>
      <c r="N1223" s="22"/>
      <c r="O1223" s="22"/>
      <c r="P1223" s="23"/>
      <c r="Q1223" s="22"/>
      <c r="R1223" s="66"/>
      <c r="S1223" s="66"/>
      <c r="T1223" s="24"/>
      <c r="U1223" s="22"/>
      <c r="V1223" s="12"/>
      <c r="W1223" s="13"/>
      <c r="X1223" s="12"/>
      <c r="Y1223" s="12"/>
      <c r="Z1223" s="12"/>
      <c r="AA1223" s="11"/>
    </row>
    <row r="1224" spans="1:27" ht="12.75" customHeight="1" x14ac:dyDescent="0.2">
      <c r="A1224" s="22"/>
      <c r="B1224" s="13"/>
      <c r="C1224" s="168"/>
      <c r="D1224" s="8"/>
      <c r="E1224" s="8"/>
      <c r="F1224" s="65"/>
      <c r="G1224" s="65"/>
      <c r="H1224" s="65"/>
      <c r="I1224" s="11"/>
      <c r="J1224" s="11"/>
      <c r="K1224" s="11"/>
      <c r="L1224" s="11"/>
      <c r="M1224" s="13"/>
      <c r="N1224" s="22"/>
      <c r="O1224" s="22"/>
      <c r="P1224" s="23"/>
      <c r="Q1224" s="22"/>
      <c r="R1224" s="66"/>
      <c r="S1224" s="66"/>
      <c r="T1224" s="24"/>
      <c r="U1224" s="22"/>
      <c r="V1224" s="12"/>
      <c r="W1224" s="13"/>
      <c r="X1224" s="12"/>
      <c r="Y1224" s="12"/>
      <c r="Z1224" s="12"/>
      <c r="AA1224" s="11"/>
    </row>
    <row r="1225" spans="1:27" ht="12.75" customHeight="1" x14ac:dyDescent="0.2">
      <c r="A1225" s="22"/>
      <c r="B1225" s="13"/>
      <c r="C1225" s="168"/>
      <c r="D1225" s="8"/>
      <c r="E1225" s="8"/>
      <c r="F1225" s="65"/>
      <c r="G1225" s="65"/>
      <c r="H1225" s="65"/>
      <c r="I1225" s="11"/>
      <c r="J1225" s="11"/>
      <c r="K1225" s="11"/>
      <c r="L1225" s="11"/>
      <c r="M1225" s="13"/>
      <c r="N1225" s="22"/>
      <c r="O1225" s="22"/>
      <c r="P1225" s="23"/>
      <c r="Q1225" s="22"/>
      <c r="R1225" s="66"/>
      <c r="S1225" s="66"/>
      <c r="T1225" s="24"/>
      <c r="U1225" s="22"/>
      <c r="V1225" s="12"/>
      <c r="W1225" s="13"/>
      <c r="X1225" s="12"/>
      <c r="Y1225" s="12"/>
      <c r="Z1225" s="12"/>
      <c r="AA1225" s="11"/>
    </row>
    <row r="1226" spans="1:27" ht="12.75" customHeight="1" x14ac:dyDescent="0.2">
      <c r="A1226" s="22"/>
      <c r="B1226" s="13"/>
      <c r="C1226" s="168"/>
      <c r="D1226" s="8"/>
      <c r="E1226" s="8"/>
      <c r="F1226" s="65"/>
      <c r="G1226" s="65"/>
      <c r="H1226" s="65"/>
      <c r="I1226" s="11"/>
      <c r="J1226" s="11"/>
      <c r="K1226" s="11"/>
      <c r="L1226" s="11"/>
      <c r="M1226" s="13"/>
      <c r="N1226" s="22"/>
      <c r="O1226" s="22"/>
      <c r="P1226" s="23"/>
      <c r="Q1226" s="22"/>
      <c r="R1226" s="66"/>
      <c r="S1226" s="66"/>
      <c r="T1226" s="24"/>
      <c r="U1226" s="22"/>
      <c r="V1226" s="12"/>
      <c r="W1226" s="13"/>
      <c r="X1226" s="12"/>
      <c r="Y1226" s="12"/>
      <c r="Z1226" s="12"/>
      <c r="AA1226" s="11"/>
    </row>
    <row r="1227" spans="1:27" ht="12.75" customHeight="1" x14ac:dyDescent="0.2">
      <c r="A1227" s="22"/>
      <c r="B1227" s="13"/>
      <c r="C1227" s="168"/>
      <c r="D1227" s="8"/>
      <c r="E1227" s="8"/>
      <c r="F1227" s="65"/>
      <c r="G1227" s="65"/>
      <c r="H1227" s="65"/>
      <c r="I1227" s="11"/>
      <c r="J1227" s="11"/>
      <c r="K1227" s="11"/>
      <c r="L1227" s="11"/>
      <c r="M1227" s="13"/>
      <c r="N1227" s="22"/>
      <c r="O1227" s="22"/>
      <c r="P1227" s="23"/>
      <c r="Q1227" s="22"/>
      <c r="R1227" s="66"/>
      <c r="S1227" s="66"/>
      <c r="T1227" s="24"/>
      <c r="U1227" s="22"/>
      <c r="V1227" s="12"/>
      <c r="W1227" s="13"/>
      <c r="X1227" s="12"/>
      <c r="Y1227" s="12"/>
      <c r="Z1227" s="12"/>
      <c r="AA1227" s="11"/>
    </row>
    <row r="1228" spans="1:27" ht="12.75" customHeight="1" x14ac:dyDescent="0.2">
      <c r="A1228" s="22"/>
      <c r="B1228" s="13"/>
      <c r="C1228" s="168"/>
      <c r="D1228" s="8"/>
      <c r="E1228" s="8"/>
      <c r="F1228" s="65"/>
      <c r="G1228" s="65"/>
      <c r="H1228" s="65"/>
      <c r="I1228" s="11"/>
      <c r="J1228" s="11"/>
      <c r="K1228" s="11"/>
      <c r="L1228" s="11"/>
      <c r="M1228" s="13"/>
      <c r="N1228" s="22"/>
      <c r="O1228" s="22"/>
      <c r="P1228" s="23"/>
      <c r="Q1228" s="22"/>
      <c r="R1228" s="66"/>
      <c r="S1228" s="66"/>
      <c r="T1228" s="24"/>
      <c r="U1228" s="22"/>
      <c r="V1228" s="12"/>
      <c r="W1228" s="13"/>
      <c r="X1228" s="12"/>
      <c r="Y1228" s="12"/>
      <c r="Z1228" s="12"/>
      <c r="AA1228" s="11"/>
    </row>
    <row r="1229" spans="1:27" ht="12.75" customHeight="1" x14ac:dyDescent="0.2">
      <c r="A1229" s="22"/>
      <c r="B1229" s="13"/>
      <c r="C1229" s="168"/>
      <c r="D1229" s="8"/>
      <c r="E1229" s="8"/>
      <c r="F1229" s="65"/>
      <c r="G1229" s="65"/>
      <c r="H1229" s="65"/>
      <c r="I1229" s="11"/>
      <c r="J1229" s="11"/>
      <c r="K1229" s="11"/>
      <c r="L1229" s="11"/>
      <c r="M1229" s="13"/>
      <c r="N1229" s="22"/>
      <c r="O1229" s="22"/>
      <c r="P1229" s="23"/>
      <c r="Q1229" s="22"/>
      <c r="R1229" s="66"/>
      <c r="S1229" s="66"/>
      <c r="T1229" s="24"/>
      <c r="U1229" s="22"/>
      <c r="V1229" s="12"/>
      <c r="W1229" s="13"/>
      <c r="X1229" s="12"/>
      <c r="Y1229" s="12"/>
      <c r="Z1229" s="12"/>
      <c r="AA1229" s="11"/>
    </row>
    <row r="1230" spans="1:27" ht="12.75" customHeight="1" x14ac:dyDescent="0.2">
      <c r="A1230" s="22"/>
      <c r="B1230" s="13"/>
      <c r="C1230" s="168"/>
      <c r="D1230" s="8"/>
      <c r="E1230" s="8"/>
      <c r="F1230" s="65"/>
      <c r="G1230" s="65"/>
      <c r="H1230" s="65"/>
      <c r="I1230" s="11"/>
      <c r="J1230" s="11"/>
      <c r="K1230" s="11"/>
      <c r="L1230" s="11"/>
      <c r="M1230" s="13"/>
      <c r="N1230" s="22"/>
      <c r="O1230" s="22"/>
      <c r="P1230" s="23"/>
      <c r="Q1230" s="22"/>
      <c r="R1230" s="66"/>
      <c r="S1230" s="66"/>
      <c r="T1230" s="24"/>
      <c r="U1230" s="22"/>
      <c r="V1230" s="12"/>
      <c r="W1230" s="13"/>
      <c r="X1230" s="12"/>
      <c r="Y1230" s="12"/>
      <c r="Z1230" s="12"/>
      <c r="AA1230" s="11"/>
    </row>
    <row r="1231" spans="1:27" ht="12.75" customHeight="1" x14ac:dyDescent="0.2">
      <c r="A1231" s="22"/>
      <c r="B1231" s="13"/>
      <c r="C1231" s="168"/>
      <c r="D1231" s="8"/>
      <c r="E1231" s="8"/>
      <c r="F1231" s="65"/>
      <c r="G1231" s="65"/>
      <c r="H1231" s="65"/>
      <c r="I1231" s="11"/>
      <c r="J1231" s="11"/>
      <c r="K1231" s="11"/>
      <c r="L1231" s="11"/>
      <c r="M1231" s="13"/>
      <c r="N1231" s="22"/>
      <c r="O1231" s="22"/>
      <c r="P1231" s="23"/>
      <c r="Q1231" s="22"/>
      <c r="R1231" s="66"/>
      <c r="S1231" s="66"/>
      <c r="T1231" s="24"/>
      <c r="U1231" s="22"/>
      <c r="V1231" s="12"/>
      <c r="W1231" s="13"/>
      <c r="X1231" s="12"/>
      <c r="Y1231" s="12"/>
      <c r="Z1231" s="12"/>
      <c r="AA1231" s="11"/>
    </row>
    <row r="1232" spans="1:27" ht="12.75" customHeight="1" x14ac:dyDescent="0.2">
      <c r="A1232" s="22"/>
      <c r="B1232" s="13"/>
      <c r="C1232" s="168"/>
      <c r="D1232" s="8"/>
      <c r="E1232" s="8"/>
      <c r="F1232" s="65"/>
      <c r="G1232" s="65"/>
      <c r="H1232" s="65"/>
      <c r="I1232" s="11"/>
      <c r="J1232" s="11"/>
      <c r="K1232" s="11"/>
      <c r="L1232" s="11"/>
      <c r="M1232" s="13"/>
      <c r="N1232" s="22"/>
      <c r="O1232" s="22"/>
      <c r="P1232" s="23"/>
      <c r="Q1232" s="22"/>
      <c r="R1232" s="66"/>
      <c r="S1232" s="66"/>
      <c r="T1232" s="24"/>
      <c r="U1232" s="22"/>
      <c r="V1232" s="12"/>
      <c r="W1232" s="13"/>
      <c r="X1232" s="12"/>
      <c r="Y1232" s="12"/>
      <c r="Z1232" s="12"/>
      <c r="AA1232" s="11"/>
    </row>
    <row r="1233" spans="1:27" ht="12.75" customHeight="1" x14ac:dyDescent="0.2">
      <c r="A1233" s="22"/>
      <c r="B1233" s="13"/>
      <c r="C1233" s="168"/>
      <c r="D1233" s="8"/>
      <c r="E1233" s="8"/>
      <c r="F1233" s="65"/>
      <c r="G1233" s="65"/>
      <c r="H1233" s="65"/>
      <c r="I1233" s="11"/>
      <c r="J1233" s="11"/>
      <c r="K1233" s="11"/>
      <c r="L1233" s="11"/>
      <c r="M1233" s="13"/>
      <c r="N1233" s="22"/>
      <c r="O1233" s="22"/>
      <c r="P1233" s="23"/>
      <c r="Q1233" s="22"/>
      <c r="R1233" s="66"/>
      <c r="S1233" s="66"/>
      <c r="T1233" s="24"/>
      <c r="U1233" s="22"/>
      <c r="V1233" s="12"/>
      <c r="W1233" s="13"/>
      <c r="X1233" s="12"/>
      <c r="Y1233" s="12"/>
      <c r="Z1233" s="12"/>
      <c r="AA1233" s="11"/>
    </row>
    <row r="1234" spans="1:27" ht="12.75" customHeight="1" x14ac:dyDescent="0.2">
      <c r="A1234" s="22"/>
      <c r="B1234" s="13"/>
      <c r="C1234" s="168"/>
      <c r="D1234" s="8"/>
      <c r="E1234" s="8"/>
      <c r="F1234" s="65"/>
      <c r="G1234" s="65"/>
      <c r="H1234" s="65"/>
      <c r="I1234" s="11"/>
      <c r="J1234" s="11"/>
      <c r="K1234" s="11"/>
      <c r="L1234" s="11"/>
      <c r="M1234" s="13"/>
      <c r="N1234" s="22"/>
      <c r="O1234" s="22"/>
      <c r="P1234" s="23"/>
      <c r="Q1234" s="22"/>
      <c r="R1234" s="66"/>
      <c r="S1234" s="66"/>
      <c r="T1234" s="24"/>
      <c r="U1234" s="22"/>
      <c r="V1234" s="12"/>
      <c r="W1234" s="13"/>
      <c r="X1234" s="12"/>
      <c r="Y1234" s="12"/>
      <c r="Z1234" s="12"/>
      <c r="AA1234" s="11"/>
    </row>
    <row r="1235" spans="1:27" ht="12.75" customHeight="1" x14ac:dyDescent="0.2">
      <c r="A1235" s="22"/>
      <c r="B1235" s="13"/>
      <c r="C1235" s="168"/>
      <c r="D1235" s="8"/>
      <c r="E1235" s="8"/>
      <c r="F1235" s="65"/>
      <c r="G1235" s="65"/>
      <c r="H1235" s="65"/>
      <c r="I1235" s="11"/>
      <c r="J1235" s="11"/>
      <c r="K1235" s="11"/>
      <c r="L1235" s="11"/>
      <c r="M1235" s="13"/>
      <c r="N1235" s="22"/>
      <c r="O1235" s="22"/>
      <c r="P1235" s="23"/>
      <c r="Q1235" s="22"/>
      <c r="R1235" s="66"/>
      <c r="S1235" s="66"/>
      <c r="T1235" s="24"/>
      <c r="U1235" s="22"/>
      <c r="V1235" s="12"/>
      <c r="W1235" s="13"/>
      <c r="X1235" s="12"/>
      <c r="Y1235" s="12"/>
      <c r="Z1235" s="12"/>
      <c r="AA1235" s="11"/>
    </row>
    <row r="1236" spans="1:27" ht="12.75" customHeight="1" x14ac:dyDescent="0.2">
      <c r="A1236" s="22"/>
      <c r="B1236" s="13"/>
      <c r="C1236" s="168"/>
      <c r="D1236" s="8"/>
      <c r="E1236" s="8"/>
      <c r="F1236" s="65"/>
      <c r="G1236" s="65"/>
      <c r="H1236" s="65"/>
      <c r="I1236" s="11"/>
      <c r="J1236" s="11"/>
      <c r="K1236" s="11"/>
      <c r="L1236" s="11"/>
      <c r="M1236" s="13"/>
      <c r="N1236" s="22"/>
      <c r="O1236" s="22"/>
      <c r="P1236" s="23"/>
      <c r="Q1236" s="22"/>
      <c r="R1236" s="66"/>
      <c r="S1236" s="66"/>
      <c r="T1236" s="24"/>
      <c r="U1236" s="22"/>
      <c r="V1236" s="12"/>
      <c r="W1236" s="13"/>
      <c r="X1236" s="12"/>
      <c r="Y1236" s="12"/>
      <c r="Z1236" s="12"/>
      <c r="AA1236" s="11"/>
    </row>
    <row r="1237" spans="1:27" ht="12.75" customHeight="1" x14ac:dyDescent="0.2">
      <c r="A1237" s="22"/>
      <c r="B1237" s="13"/>
      <c r="C1237" s="168"/>
      <c r="D1237" s="8"/>
      <c r="E1237" s="8"/>
      <c r="F1237" s="65"/>
      <c r="G1237" s="65"/>
      <c r="H1237" s="65"/>
      <c r="I1237" s="11"/>
      <c r="J1237" s="11"/>
      <c r="K1237" s="11"/>
      <c r="L1237" s="11"/>
      <c r="M1237" s="13"/>
      <c r="N1237" s="22"/>
      <c r="O1237" s="22"/>
      <c r="P1237" s="23"/>
      <c r="Q1237" s="22"/>
      <c r="R1237" s="66"/>
      <c r="S1237" s="66"/>
      <c r="T1237" s="24"/>
      <c r="U1237" s="22"/>
      <c r="V1237" s="12"/>
      <c r="W1237" s="13"/>
      <c r="X1237" s="12"/>
      <c r="Y1237" s="12"/>
      <c r="Z1237" s="12"/>
      <c r="AA1237" s="11"/>
    </row>
    <row r="1238" spans="1:27" ht="12.75" customHeight="1" x14ac:dyDescent="0.2">
      <c r="A1238" s="22"/>
      <c r="B1238" s="13"/>
      <c r="C1238" s="168"/>
      <c r="D1238" s="8"/>
      <c r="E1238" s="8"/>
      <c r="F1238" s="65"/>
      <c r="G1238" s="65"/>
      <c r="H1238" s="65"/>
      <c r="I1238" s="11"/>
      <c r="J1238" s="11"/>
      <c r="K1238" s="11"/>
      <c r="L1238" s="11"/>
      <c r="M1238" s="13"/>
      <c r="N1238" s="22"/>
      <c r="O1238" s="22"/>
      <c r="P1238" s="23"/>
      <c r="Q1238" s="22"/>
      <c r="R1238" s="66"/>
      <c r="S1238" s="66"/>
      <c r="T1238" s="24"/>
      <c r="U1238" s="22"/>
      <c r="V1238" s="12"/>
      <c r="W1238" s="13"/>
      <c r="X1238" s="12"/>
      <c r="Y1238" s="12"/>
      <c r="Z1238" s="12"/>
      <c r="AA1238" s="11"/>
    </row>
    <row r="1239" spans="1:27" ht="12.75" customHeight="1" x14ac:dyDescent="0.2">
      <c r="A1239" s="22"/>
      <c r="B1239" s="13"/>
      <c r="C1239" s="168"/>
      <c r="D1239" s="8"/>
      <c r="E1239" s="8"/>
      <c r="F1239" s="65"/>
      <c r="G1239" s="65"/>
      <c r="H1239" s="65"/>
      <c r="I1239" s="11"/>
      <c r="J1239" s="11"/>
      <c r="K1239" s="11"/>
      <c r="L1239" s="11"/>
      <c r="M1239" s="13"/>
      <c r="N1239" s="22"/>
      <c r="O1239" s="22"/>
      <c r="P1239" s="23"/>
      <c r="Q1239" s="22"/>
      <c r="R1239" s="66"/>
      <c r="S1239" s="66"/>
      <c r="T1239" s="24"/>
      <c r="U1239" s="22"/>
      <c r="V1239" s="12"/>
      <c r="W1239" s="13"/>
      <c r="X1239" s="12"/>
      <c r="Y1239" s="12"/>
      <c r="Z1239" s="12"/>
      <c r="AA1239" s="11"/>
    </row>
    <row r="1240" spans="1:27" ht="12.75" customHeight="1" x14ac:dyDescent="0.2">
      <c r="A1240" s="22"/>
      <c r="B1240" s="13"/>
      <c r="C1240" s="168"/>
      <c r="D1240" s="8"/>
      <c r="E1240" s="8"/>
      <c r="F1240" s="65"/>
      <c r="G1240" s="65"/>
      <c r="H1240" s="65"/>
      <c r="I1240" s="11"/>
      <c r="J1240" s="11"/>
      <c r="K1240" s="11"/>
      <c r="L1240" s="11"/>
      <c r="M1240" s="13"/>
      <c r="N1240" s="22"/>
      <c r="O1240" s="22"/>
      <c r="P1240" s="23"/>
      <c r="Q1240" s="22"/>
      <c r="R1240" s="66"/>
      <c r="S1240" s="66"/>
      <c r="T1240" s="24"/>
      <c r="U1240" s="22"/>
      <c r="V1240" s="12"/>
      <c r="W1240" s="13"/>
      <c r="X1240" s="12"/>
      <c r="Y1240" s="12"/>
      <c r="Z1240" s="12"/>
      <c r="AA1240" s="11"/>
    </row>
    <row r="1241" spans="1:27" ht="12.75" customHeight="1" x14ac:dyDescent="0.2">
      <c r="A1241" s="22"/>
      <c r="B1241" s="13"/>
      <c r="C1241" s="168"/>
      <c r="D1241" s="8"/>
      <c r="E1241" s="8"/>
      <c r="F1241" s="65"/>
      <c r="G1241" s="65"/>
      <c r="H1241" s="65"/>
      <c r="I1241" s="11"/>
      <c r="J1241" s="11"/>
      <c r="K1241" s="11"/>
      <c r="L1241" s="11"/>
      <c r="M1241" s="13"/>
      <c r="N1241" s="22"/>
      <c r="O1241" s="22"/>
      <c r="P1241" s="23"/>
      <c r="Q1241" s="22"/>
      <c r="R1241" s="66"/>
      <c r="S1241" s="66"/>
      <c r="T1241" s="24"/>
      <c r="U1241" s="22"/>
      <c r="V1241" s="12"/>
      <c r="W1241" s="13"/>
      <c r="X1241" s="12"/>
      <c r="Y1241" s="12"/>
      <c r="Z1241" s="12"/>
      <c r="AA1241" s="11"/>
    </row>
    <row r="1242" spans="1:27" ht="12.75" customHeight="1" x14ac:dyDescent="0.2">
      <c r="A1242" s="22"/>
      <c r="B1242" s="13"/>
      <c r="C1242" s="168"/>
      <c r="D1242" s="8"/>
      <c r="E1242" s="8"/>
      <c r="F1242" s="65"/>
      <c r="G1242" s="65"/>
      <c r="H1242" s="65"/>
      <c r="I1242" s="11"/>
      <c r="J1242" s="11"/>
      <c r="K1242" s="11"/>
      <c r="L1242" s="11"/>
      <c r="M1242" s="13"/>
      <c r="N1242" s="22"/>
      <c r="O1242" s="22"/>
      <c r="P1242" s="23"/>
      <c r="Q1242" s="22"/>
      <c r="R1242" s="66"/>
      <c r="S1242" s="66"/>
      <c r="T1242" s="24"/>
      <c r="U1242" s="22"/>
      <c r="V1242" s="12"/>
      <c r="W1242" s="13"/>
      <c r="X1242" s="12"/>
      <c r="Y1242" s="12"/>
      <c r="Z1242" s="12"/>
      <c r="AA1242" s="11"/>
    </row>
    <row r="1243" spans="1:27" ht="12.75" customHeight="1" x14ac:dyDescent="0.2">
      <c r="A1243" s="22"/>
      <c r="B1243" s="13"/>
      <c r="C1243" s="168"/>
      <c r="D1243" s="8"/>
      <c r="E1243" s="8"/>
      <c r="F1243" s="65"/>
      <c r="G1243" s="65"/>
      <c r="H1243" s="65"/>
      <c r="I1243" s="11"/>
      <c r="J1243" s="11"/>
      <c r="K1243" s="11"/>
      <c r="L1243" s="11"/>
      <c r="M1243" s="13"/>
      <c r="N1243" s="22"/>
      <c r="O1243" s="22"/>
      <c r="P1243" s="23"/>
      <c r="Q1243" s="22"/>
      <c r="R1243" s="66"/>
      <c r="S1243" s="66"/>
      <c r="T1243" s="24"/>
      <c r="U1243" s="22"/>
      <c r="V1243" s="12"/>
      <c r="W1243" s="13"/>
      <c r="X1243" s="12"/>
      <c r="Y1243" s="12"/>
      <c r="Z1243" s="12"/>
      <c r="AA1243" s="11"/>
    </row>
    <row r="1244" spans="1:27" ht="12.75" customHeight="1" x14ac:dyDescent="0.2">
      <c r="A1244" s="22"/>
      <c r="B1244" s="13"/>
      <c r="C1244" s="168"/>
      <c r="D1244" s="8"/>
      <c r="E1244" s="8"/>
      <c r="F1244" s="65"/>
      <c r="G1244" s="65"/>
      <c r="H1244" s="65"/>
      <c r="I1244" s="11"/>
      <c r="J1244" s="11"/>
      <c r="K1244" s="11"/>
      <c r="L1244" s="11"/>
      <c r="M1244" s="13"/>
      <c r="N1244" s="22"/>
      <c r="O1244" s="22"/>
      <c r="P1244" s="23"/>
      <c r="Q1244" s="22"/>
      <c r="R1244" s="66"/>
      <c r="S1244" s="66"/>
      <c r="T1244" s="24"/>
      <c r="U1244" s="22"/>
      <c r="V1244" s="12"/>
      <c r="W1244" s="13"/>
      <c r="X1244" s="12"/>
      <c r="Y1244" s="12"/>
      <c r="Z1244" s="12"/>
      <c r="AA1244" s="11"/>
    </row>
    <row r="1245" spans="1:27" ht="12.75" customHeight="1" x14ac:dyDescent="0.2">
      <c r="A1245" s="22"/>
      <c r="B1245" s="13"/>
      <c r="C1245" s="168"/>
      <c r="D1245" s="8"/>
      <c r="E1245" s="8"/>
      <c r="F1245" s="65"/>
      <c r="G1245" s="65"/>
      <c r="H1245" s="65"/>
      <c r="I1245" s="11"/>
      <c r="J1245" s="11"/>
      <c r="K1245" s="11"/>
      <c r="L1245" s="11"/>
      <c r="M1245" s="13"/>
      <c r="N1245" s="22"/>
      <c r="O1245" s="22"/>
      <c r="P1245" s="23"/>
      <c r="Q1245" s="22"/>
      <c r="R1245" s="66"/>
      <c r="S1245" s="66"/>
      <c r="T1245" s="24"/>
      <c r="U1245" s="22"/>
      <c r="V1245" s="12"/>
      <c r="W1245" s="13"/>
      <c r="X1245" s="12"/>
      <c r="Y1245" s="12"/>
      <c r="Z1245" s="12"/>
      <c r="AA1245" s="11"/>
    </row>
    <row r="1246" spans="1:27" ht="12.75" customHeight="1" x14ac:dyDescent="0.2">
      <c r="A1246" s="22"/>
      <c r="B1246" s="13"/>
      <c r="C1246" s="168"/>
      <c r="D1246" s="8"/>
      <c r="E1246" s="8"/>
      <c r="F1246" s="65"/>
      <c r="G1246" s="65"/>
      <c r="H1246" s="65"/>
      <c r="I1246" s="11"/>
      <c r="J1246" s="11"/>
      <c r="K1246" s="11"/>
      <c r="L1246" s="11"/>
      <c r="M1246" s="13"/>
      <c r="N1246" s="22"/>
      <c r="O1246" s="22"/>
      <c r="P1246" s="23"/>
      <c r="Q1246" s="22"/>
      <c r="R1246" s="66"/>
      <c r="S1246" s="66"/>
      <c r="T1246" s="24"/>
      <c r="U1246" s="22"/>
      <c r="V1246" s="12"/>
      <c r="W1246" s="13"/>
      <c r="X1246" s="12"/>
      <c r="Y1246" s="12"/>
      <c r="Z1246" s="12"/>
      <c r="AA1246" s="11"/>
    </row>
    <row r="1247" spans="1:27" ht="12.75" customHeight="1" x14ac:dyDescent="0.2">
      <c r="A1247" s="22"/>
      <c r="B1247" s="13"/>
      <c r="C1247" s="168"/>
      <c r="D1247" s="8"/>
      <c r="E1247" s="8"/>
      <c r="F1247" s="65"/>
      <c r="G1247" s="65"/>
      <c r="H1247" s="65"/>
      <c r="I1247" s="11"/>
      <c r="J1247" s="11"/>
      <c r="K1247" s="11"/>
      <c r="L1247" s="11"/>
      <c r="M1247" s="13"/>
      <c r="N1247" s="22"/>
      <c r="O1247" s="22"/>
      <c r="P1247" s="23"/>
      <c r="Q1247" s="22"/>
      <c r="R1247" s="66"/>
      <c r="S1247" s="66"/>
      <c r="T1247" s="24"/>
      <c r="U1247" s="22"/>
      <c r="V1247" s="12"/>
      <c r="W1247" s="13"/>
      <c r="X1247" s="12"/>
      <c r="Y1247" s="12"/>
      <c r="Z1247" s="12"/>
      <c r="AA1247" s="11"/>
    </row>
    <row r="1248" spans="1:27" ht="12.75" customHeight="1" x14ac:dyDescent="0.2">
      <c r="A1248" s="22"/>
      <c r="B1248" s="13"/>
      <c r="C1248" s="168"/>
      <c r="D1248" s="8"/>
      <c r="E1248" s="8"/>
      <c r="F1248" s="65"/>
      <c r="G1248" s="65"/>
      <c r="H1248" s="65"/>
      <c r="I1248" s="11"/>
      <c r="J1248" s="11"/>
      <c r="K1248" s="11"/>
      <c r="L1248" s="11"/>
      <c r="M1248" s="13"/>
      <c r="N1248" s="22"/>
      <c r="O1248" s="22"/>
      <c r="P1248" s="23"/>
      <c r="Q1248" s="22"/>
      <c r="R1248" s="66"/>
      <c r="S1248" s="66"/>
      <c r="T1248" s="24"/>
      <c r="U1248" s="22"/>
      <c r="V1248" s="12"/>
      <c r="W1248" s="13"/>
      <c r="X1248" s="12"/>
      <c r="Y1248" s="12"/>
      <c r="Z1248" s="12"/>
      <c r="AA1248" s="11"/>
    </row>
    <row r="1249" spans="1:27" ht="12.75" customHeight="1" x14ac:dyDescent="0.2">
      <c r="A1249" s="22"/>
      <c r="B1249" s="13"/>
      <c r="C1249" s="168"/>
      <c r="D1249" s="8"/>
      <c r="E1249" s="8"/>
      <c r="F1249" s="65"/>
      <c r="G1249" s="65"/>
      <c r="H1249" s="65"/>
      <c r="I1249" s="11"/>
      <c r="J1249" s="11"/>
      <c r="K1249" s="11"/>
      <c r="L1249" s="11"/>
      <c r="M1249" s="13"/>
      <c r="N1249" s="22"/>
      <c r="O1249" s="22"/>
      <c r="P1249" s="23"/>
      <c r="Q1249" s="22"/>
      <c r="R1249" s="66"/>
      <c r="S1249" s="66"/>
      <c r="T1249" s="24"/>
      <c r="U1249" s="22"/>
      <c r="V1249" s="12"/>
      <c r="W1249" s="13"/>
      <c r="X1249" s="12"/>
      <c r="Y1249" s="12"/>
      <c r="Z1249" s="12"/>
      <c r="AA1249" s="11"/>
    </row>
    <row r="1250" spans="1:27" ht="12.75" customHeight="1" x14ac:dyDescent="0.2">
      <c r="A1250" s="22"/>
      <c r="B1250" s="13"/>
      <c r="C1250" s="168"/>
      <c r="D1250" s="8"/>
      <c r="E1250" s="8"/>
      <c r="F1250" s="65"/>
      <c r="G1250" s="65"/>
      <c r="H1250" s="65"/>
      <c r="I1250" s="11"/>
      <c r="J1250" s="11"/>
      <c r="K1250" s="11"/>
      <c r="L1250" s="11"/>
      <c r="M1250" s="13"/>
      <c r="N1250" s="22"/>
      <c r="O1250" s="22"/>
      <c r="P1250" s="23"/>
      <c r="Q1250" s="22"/>
      <c r="R1250" s="66"/>
      <c r="S1250" s="66"/>
      <c r="T1250" s="24"/>
      <c r="U1250" s="22"/>
      <c r="V1250" s="12"/>
      <c r="W1250" s="13"/>
      <c r="X1250" s="12"/>
      <c r="Y1250" s="12"/>
      <c r="Z1250" s="12"/>
      <c r="AA1250" s="11"/>
    </row>
    <row r="1251" spans="1:27" ht="12.75" customHeight="1" x14ac:dyDescent="0.2">
      <c r="A1251" s="22"/>
      <c r="B1251" s="13"/>
      <c r="C1251" s="168"/>
      <c r="D1251" s="8"/>
      <c r="E1251" s="8"/>
      <c r="F1251" s="65"/>
      <c r="G1251" s="65"/>
      <c r="H1251" s="65"/>
      <c r="I1251" s="11"/>
      <c r="J1251" s="11"/>
      <c r="K1251" s="11"/>
      <c r="L1251" s="11"/>
      <c r="M1251" s="13"/>
      <c r="N1251" s="22"/>
      <c r="O1251" s="22"/>
      <c r="P1251" s="23"/>
      <c r="Q1251" s="22"/>
      <c r="R1251" s="66"/>
      <c r="S1251" s="66"/>
      <c r="T1251" s="24"/>
      <c r="U1251" s="22"/>
      <c r="V1251" s="12"/>
      <c r="W1251" s="13"/>
      <c r="X1251" s="12"/>
      <c r="Y1251" s="12"/>
      <c r="Z1251" s="12"/>
      <c r="AA1251" s="11"/>
    </row>
    <row r="1252" spans="1:27" ht="12.75" customHeight="1" x14ac:dyDescent="0.2">
      <c r="A1252" s="22"/>
      <c r="B1252" s="13"/>
      <c r="C1252" s="168"/>
      <c r="D1252" s="8"/>
      <c r="E1252" s="8"/>
      <c r="F1252" s="65"/>
      <c r="G1252" s="65"/>
      <c r="H1252" s="65"/>
      <c r="I1252" s="11"/>
      <c r="J1252" s="11"/>
      <c r="K1252" s="11"/>
      <c r="L1252" s="11"/>
      <c r="M1252" s="13"/>
      <c r="N1252" s="22"/>
      <c r="O1252" s="22"/>
      <c r="P1252" s="23"/>
      <c r="Q1252" s="22"/>
      <c r="R1252" s="66"/>
      <c r="S1252" s="66"/>
      <c r="T1252" s="24"/>
      <c r="U1252" s="22"/>
      <c r="V1252" s="12"/>
      <c r="W1252" s="13"/>
      <c r="X1252" s="12"/>
      <c r="Y1252" s="12"/>
      <c r="Z1252" s="12"/>
      <c r="AA1252" s="11"/>
    </row>
    <row r="1253" spans="1:27" ht="12.75" customHeight="1" x14ac:dyDescent="0.2">
      <c r="A1253" s="22"/>
      <c r="B1253" s="13"/>
      <c r="C1253" s="168"/>
      <c r="D1253" s="8"/>
      <c r="E1253" s="8"/>
      <c r="F1253" s="65"/>
      <c r="G1253" s="65"/>
      <c r="H1253" s="65"/>
      <c r="I1253" s="11"/>
      <c r="J1253" s="11"/>
      <c r="K1253" s="11"/>
      <c r="L1253" s="11"/>
      <c r="M1253" s="13"/>
      <c r="N1253" s="22"/>
      <c r="O1253" s="22"/>
      <c r="P1253" s="23"/>
      <c r="Q1253" s="22"/>
      <c r="R1253" s="66"/>
      <c r="S1253" s="66"/>
      <c r="T1253" s="24"/>
      <c r="U1253" s="22"/>
      <c r="V1253" s="12"/>
      <c r="W1253" s="13"/>
      <c r="X1253" s="12"/>
      <c r="Y1253" s="12"/>
      <c r="Z1253" s="12"/>
      <c r="AA1253" s="11"/>
    </row>
    <row r="1254" spans="1:27" ht="12.75" customHeight="1" x14ac:dyDescent="0.2">
      <c r="A1254" s="22"/>
      <c r="B1254" s="13"/>
      <c r="C1254" s="168"/>
      <c r="D1254" s="8"/>
      <c r="E1254" s="8"/>
      <c r="F1254" s="65"/>
      <c r="G1254" s="65"/>
      <c r="H1254" s="65"/>
      <c r="I1254" s="11"/>
      <c r="J1254" s="11"/>
      <c r="K1254" s="11"/>
      <c r="L1254" s="11"/>
      <c r="M1254" s="13"/>
      <c r="N1254" s="22"/>
      <c r="O1254" s="22"/>
      <c r="P1254" s="23"/>
      <c r="Q1254" s="22"/>
      <c r="R1254" s="66"/>
      <c r="S1254" s="66"/>
      <c r="T1254" s="24"/>
      <c r="U1254" s="22"/>
      <c r="V1254" s="12"/>
      <c r="W1254" s="13"/>
      <c r="X1254" s="12"/>
      <c r="Y1254" s="12"/>
      <c r="Z1254" s="12"/>
      <c r="AA1254" s="11"/>
    </row>
    <row r="1255" spans="1:27" ht="12.75" customHeight="1" x14ac:dyDescent="0.2">
      <c r="A1255" s="22"/>
      <c r="B1255" s="13"/>
      <c r="C1255" s="168"/>
      <c r="D1255" s="8"/>
      <c r="E1255" s="8"/>
      <c r="F1255" s="65"/>
      <c r="G1255" s="65"/>
      <c r="H1255" s="65"/>
      <c r="I1255" s="11"/>
      <c r="J1255" s="11"/>
      <c r="K1255" s="11"/>
      <c r="L1255" s="11"/>
      <c r="M1255" s="13"/>
      <c r="N1255" s="22"/>
      <c r="O1255" s="22"/>
      <c r="P1255" s="23"/>
      <c r="Q1255" s="22"/>
      <c r="R1255" s="66"/>
      <c r="S1255" s="66"/>
      <c r="T1255" s="24"/>
      <c r="U1255" s="22"/>
      <c r="V1255" s="12"/>
      <c r="W1255" s="13"/>
      <c r="X1255" s="12"/>
      <c r="Y1255" s="12"/>
      <c r="Z1255" s="12"/>
      <c r="AA1255" s="11"/>
    </row>
    <row r="1256" spans="1:27" ht="12.75" customHeight="1" x14ac:dyDescent="0.2">
      <c r="A1256" s="22"/>
      <c r="B1256" s="13"/>
      <c r="C1256" s="168"/>
      <c r="D1256" s="8"/>
      <c r="E1256" s="8"/>
      <c r="F1256" s="65"/>
      <c r="G1256" s="65"/>
      <c r="H1256" s="65"/>
      <c r="I1256" s="11"/>
      <c r="J1256" s="11"/>
      <c r="K1256" s="11"/>
      <c r="L1256" s="11"/>
      <c r="M1256" s="13"/>
      <c r="N1256" s="22"/>
      <c r="O1256" s="22"/>
      <c r="P1256" s="23"/>
      <c r="Q1256" s="22"/>
      <c r="R1256" s="66"/>
      <c r="S1256" s="66"/>
      <c r="T1256" s="24"/>
      <c r="U1256" s="22"/>
      <c r="V1256" s="12"/>
      <c r="W1256" s="13"/>
      <c r="X1256" s="12"/>
      <c r="Y1256" s="12"/>
      <c r="Z1256" s="12"/>
      <c r="AA1256" s="11"/>
    </row>
    <row r="1257" spans="1:27" ht="12.75" customHeight="1" x14ac:dyDescent="0.2">
      <c r="A1257" s="22"/>
      <c r="B1257" s="13"/>
      <c r="C1257" s="168"/>
      <c r="D1257" s="8"/>
      <c r="E1257" s="8"/>
      <c r="F1257" s="65"/>
      <c r="G1257" s="65"/>
      <c r="H1257" s="65"/>
      <c r="I1257" s="11"/>
      <c r="J1257" s="11"/>
      <c r="K1257" s="11"/>
      <c r="L1257" s="11"/>
      <c r="M1257" s="13"/>
      <c r="N1257" s="22"/>
      <c r="O1257" s="22"/>
      <c r="P1257" s="23"/>
      <c r="Q1257" s="22"/>
      <c r="R1257" s="66"/>
      <c r="S1257" s="66"/>
      <c r="T1257" s="24"/>
      <c r="U1257" s="22"/>
      <c r="V1257" s="12"/>
      <c r="W1257" s="13"/>
      <c r="X1257" s="12"/>
      <c r="Y1257" s="12"/>
      <c r="Z1257" s="12"/>
      <c r="AA1257" s="11"/>
    </row>
    <row r="1258" spans="1:27" ht="12.75" customHeight="1" x14ac:dyDescent="0.2">
      <c r="A1258" s="22"/>
      <c r="B1258" s="13"/>
      <c r="C1258" s="168"/>
      <c r="D1258" s="8"/>
      <c r="E1258" s="8"/>
      <c r="F1258" s="65"/>
      <c r="G1258" s="65"/>
      <c r="H1258" s="65"/>
      <c r="I1258" s="11"/>
      <c r="J1258" s="11"/>
      <c r="K1258" s="11"/>
      <c r="L1258" s="11"/>
      <c r="M1258" s="13"/>
      <c r="N1258" s="22"/>
      <c r="O1258" s="22"/>
      <c r="P1258" s="23"/>
      <c r="Q1258" s="22"/>
      <c r="R1258" s="66"/>
      <c r="S1258" s="66"/>
      <c r="T1258" s="24"/>
      <c r="U1258" s="22"/>
      <c r="V1258" s="12"/>
      <c r="W1258" s="13"/>
      <c r="X1258" s="12"/>
      <c r="Y1258" s="12"/>
      <c r="Z1258" s="12"/>
      <c r="AA1258" s="11"/>
    </row>
    <row r="1259" spans="1:27" ht="12.75" customHeight="1" x14ac:dyDescent="0.2">
      <c r="A1259" s="22"/>
      <c r="B1259" s="13"/>
      <c r="C1259" s="168"/>
      <c r="D1259" s="8"/>
      <c r="E1259" s="8"/>
      <c r="F1259" s="65"/>
      <c r="G1259" s="65"/>
      <c r="H1259" s="65"/>
      <c r="I1259" s="11"/>
      <c r="J1259" s="11"/>
      <c r="K1259" s="11"/>
      <c r="L1259" s="11"/>
      <c r="M1259" s="13"/>
      <c r="N1259" s="22"/>
      <c r="O1259" s="22"/>
      <c r="P1259" s="23"/>
      <c r="Q1259" s="22"/>
      <c r="R1259" s="66"/>
      <c r="S1259" s="66"/>
      <c r="T1259" s="24"/>
      <c r="U1259" s="22"/>
      <c r="V1259" s="12"/>
      <c r="W1259" s="13"/>
      <c r="X1259" s="12"/>
      <c r="Y1259" s="12"/>
      <c r="Z1259" s="12"/>
      <c r="AA1259" s="11"/>
    </row>
  </sheetData>
  <autoFilter ref="A1:AG889">
    <filterColumn colId="2">
      <filters>
        <filter val="712939001"/>
      </filters>
    </filterColumn>
  </autoFilter>
  <hyperlinks>
    <hyperlink ref="P779" r:id="rId1"/>
    <hyperlink ref="P792" r:id="rId2"/>
    <hyperlink ref="P793" r:id="rId3"/>
    <hyperlink ref="P804" r:id="rId4"/>
    <hyperlink ref="P805" r:id="rId5"/>
    <hyperlink ref="P807" r:id="rId6"/>
    <hyperlink ref="P812" r:id="rId7"/>
    <hyperlink ref="P816" r:id="rId8"/>
    <hyperlink ref="P817" r:id="rId9"/>
    <hyperlink ref="P835" r:id="rId10"/>
    <hyperlink ref="P851" r:id="rId11"/>
    <hyperlink ref="P871" r:id="rId12"/>
    <hyperlink ref="P881" r:id="rId13"/>
    <hyperlink ref="P885" r:id="rId14"/>
    <hyperlink ref="P718" r:id="rId15"/>
    <hyperlink ref="P781" r:id="rId16" display="info@grada.cl"/>
    <hyperlink ref="P334" r:id="rId17"/>
    <hyperlink ref="P181" r:id="rId18"/>
    <hyperlink ref="P248" r:id="rId19" display="mailto:ps.robertomorales@gmail.com"/>
    <hyperlink ref="P74" r:id="rId20"/>
    <hyperlink ref="P273" r:id="rId21"/>
    <hyperlink ref="P405" r:id="rId22"/>
    <hyperlink ref="P463" r:id="rId23"/>
    <hyperlink ref="P574" r:id="rId24" display="mailto:daniel.jadue@recoleta.cl"/>
    <hyperlink ref="P428" r:id="rId25"/>
    <hyperlink ref="P456" r:id="rId26" display="mailto:alcaldecuadrado@huechuraba.cl"/>
    <hyperlink ref="P457" r:id="rId27"/>
    <hyperlink ref="P490" r:id="rId28"/>
    <hyperlink ref="P883" r:id="rId29" display="mailto:mcataldo@ubiobio.cl"/>
    <hyperlink ref="P359" r:id="rId30"/>
    <hyperlink ref="P394" r:id="rId31"/>
    <hyperlink ref="P484" r:id="rId32"/>
    <hyperlink ref="P101" r:id="rId33"/>
    <hyperlink ref="P259" r:id="rId34" display="mailto:fundacionhabitos@gmail.com"/>
    <hyperlink ref="P861" r:id="rId35"/>
    <hyperlink ref="P478" r:id="rId36"/>
    <hyperlink ref="P729" r:id="rId37"/>
    <hyperlink ref="P73" r:id="rId38"/>
    <hyperlink ref="P38" r:id="rId39" display="rosarico56@hotmail.com"/>
    <hyperlink ref="P182" r:id="rId40"/>
    <hyperlink ref="P175" r:id="rId41"/>
    <hyperlink ref="P172" r:id="rId42"/>
    <hyperlink ref="P341" r:id="rId43"/>
    <hyperlink ref="P868" r:id="rId44"/>
    <hyperlink ref="P114" r:id="rId45"/>
    <hyperlink ref="P882" r:id="rId46"/>
    <hyperlink ref="P376" r:id="rId47"/>
    <hyperlink ref="P810" r:id="rId48"/>
    <hyperlink ref="P653" r:id="rId49"/>
    <hyperlink ref="P51" r:id="rId50"/>
    <hyperlink ref="P324" r:id="rId51"/>
    <hyperlink ref="P859" r:id="rId52" display="parroquihualqui@gmail.com"/>
    <hyperlink ref="P783" r:id="rId53"/>
    <hyperlink ref="P803" r:id="rId54" display="corpelconquistador@gmail.com, "/>
    <hyperlink ref="P104" r:id="rId55"/>
    <hyperlink ref="P831" r:id="rId56"/>
    <hyperlink ref="P796" r:id="rId57"/>
    <hyperlink ref="P517" r:id="rId58"/>
    <hyperlink ref="P320" r:id="rId59"/>
    <hyperlink ref="P736" r:id="rId60"/>
    <hyperlink ref="P109" r:id="rId61"/>
    <hyperlink ref="P290" r:id="rId62"/>
    <hyperlink ref="P228" r:id="rId63"/>
    <hyperlink ref="P167" r:id="rId64"/>
    <hyperlink ref="P230" r:id="rId65"/>
    <hyperlink ref="P738" r:id="rId66"/>
    <hyperlink ref="P297" r:id="rId67"/>
    <hyperlink ref="P269" r:id="rId68"/>
    <hyperlink ref="P271" r:id="rId69"/>
    <hyperlink ref="P723" r:id="rId70"/>
    <hyperlink ref="P118" r:id="rId71"/>
    <hyperlink ref="P170" r:id="rId72"/>
    <hyperlink ref="P726" r:id="rId73"/>
    <hyperlink ref="P622" r:id="rId74" display="opdtiltil@gmail.com_x000a_"/>
    <hyperlink ref="P292" r:id="rId75"/>
    <hyperlink ref="P252" r:id="rId76"/>
    <hyperlink ref="P215" r:id="rId77"/>
    <hyperlink ref="P775" r:id="rId78"/>
    <hyperlink ref="P833" r:id="rId79"/>
    <hyperlink ref="P66" r:id="rId80" display="direccion@chilederechos.cl "/>
    <hyperlink ref="P568" r:id="rId81"/>
    <hyperlink ref="P715" r:id="rId82"/>
    <hyperlink ref="P221" r:id="rId83"/>
    <hyperlink ref="P837" r:id="rId84"/>
    <hyperlink ref="P318" r:id="rId85"/>
    <hyperlink ref="P190" r:id="rId86"/>
    <hyperlink ref="P111" r:id="rId87"/>
    <hyperlink ref="P756" r:id="rId88"/>
    <hyperlink ref="P199" r:id="rId89"/>
    <hyperlink ref="P849" r:id="rId90"/>
    <hyperlink ref="P119" r:id="rId91"/>
    <hyperlink ref="P657" r:id="rId92"/>
    <hyperlink ref="P303" r:id="rId93"/>
    <hyperlink ref="P814" r:id="rId94"/>
    <hyperlink ref="P870" r:id="rId95"/>
    <hyperlink ref="P173" r:id="rId96"/>
    <hyperlink ref="P561" r:id="rId97"/>
    <hyperlink ref="P208" r:id="rId98"/>
    <hyperlink ref="P59" r:id="rId99"/>
    <hyperlink ref="P631" r:id="rId100"/>
    <hyperlink ref="P322" r:id="rId101"/>
    <hyperlink ref="P741" r:id="rId102"/>
    <hyperlink ref="P157" r:id="rId103"/>
    <hyperlink ref="P3" r:id="rId104"/>
    <hyperlink ref="P830" r:id="rId105"/>
    <hyperlink ref="P487" r:id="rId106"/>
    <hyperlink ref="P760" r:id="rId107"/>
    <hyperlink ref="P825" r:id="rId108" display="adolfo.farias@ongrenuevo.cl"/>
    <hyperlink ref="P401" r:id="rId109"/>
    <hyperlink ref="P287" r:id="rId110"/>
    <hyperlink ref="P98" r:id="rId111"/>
    <hyperlink ref="P556" r:id="rId112"/>
    <hyperlink ref="P483" r:id="rId113"/>
    <hyperlink ref="P126" r:id="rId114"/>
    <hyperlink ref="P152" r:id="rId115"/>
    <hyperlink ref="P488" r:id="rId116"/>
    <hyperlink ref="P583" r:id="rId117"/>
    <hyperlink ref="P396" r:id="rId118"/>
    <hyperlink ref="P618" r:id="rId119"/>
    <hyperlink ref="P160" r:id="rId120" display="naimcurico@gmail.com_x000a__x000a_"/>
    <hyperlink ref="P414" r:id="rId121"/>
    <hyperlink ref="P440" r:id="rId122"/>
    <hyperlink ref="P44" r:id="rId123"/>
    <hyperlink ref="P139" r:id="rId124" display="secretaria@corpocas.cl"/>
    <hyperlink ref="P450" r:id="rId125"/>
    <hyperlink ref="P629" r:id="rId126"/>
    <hyperlink ref="P133" r:id="rId127"/>
    <hyperlink ref="P309" r:id="rId128"/>
    <hyperlink ref="P143" r:id="rId129"/>
    <hyperlink ref="P57" r:id="rId130"/>
  </hyperlinks>
  <pageMargins left="0.7" right="0.7" top="0.75" bottom="0.75" header="0.3" footer="0.3"/>
  <pageSetup paperSize="9" orientation="portrait" horizontalDpi="300" verticalDpi="300" r:id="rId1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N103"/>
  <sheetViews>
    <sheetView topLeftCell="A95" workbookViewId="0">
      <selection activeCell="I105" sqref="I105"/>
    </sheetView>
  </sheetViews>
  <sheetFormatPr baseColWidth="10" defaultRowHeight="18" customHeight="1" x14ac:dyDescent="0.2"/>
  <cols>
    <col min="1" max="1" width="21.140625" style="70" customWidth="1"/>
    <col min="2" max="2" width="14.140625" style="70" customWidth="1"/>
    <col min="3" max="3" width="19.5703125" style="69" customWidth="1"/>
    <col min="4" max="4" width="11.42578125" style="69"/>
    <col min="5" max="5" width="24.42578125" style="69" customWidth="1"/>
    <col min="6" max="10" width="11.42578125" style="69"/>
    <col min="11" max="11" width="13.7109375" style="69" customWidth="1"/>
    <col min="12" max="12" width="46.28515625" style="69" customWidth="1"/>
    <col min="13" max="13" width="8.7109375" style="69" customWidth="1"/>
    <col min="14" max="14" width="17" style="72" customWidth="1"/>
    <col min="15" max="18" width="11.5703125" style="69" bestFit="1" customWidth="1"/>
    <col min="19" max="19" width="15.28515625" style="69" bestFit="1" customWidth="1"/>
    <col min="20" max="20" width="12" style="69" bestFit="1" customWidth="1"/>
    <col min="21" max="22" width="11.5703125" style="69" bestFit="1" customWidth="1"/>
    <col min="23" max="23" width="13.42578125" style="69" bestFit="1" customWidth="1"/>
    <col min="24" max="24" width="19" style="69" bestFit="1" customWidth="1"/>
    <col min="25" max="25" width="15.28515625" style="69" bestFit="1" customWidth="1"/>
    <col min="26" max="26" width="13.5703125" style="69" bestFit="1" customWidth="1"/>
    <col min="27" max="27" width="13.85546875" style="69" bestFit="1" customWidth="1"/>
    <col min="28" max="28" width="11.5703125" style="69" bestFit="1" customWidth="1"/>
    <col min="29" max="29" width="16" style="69" bestFit="1" customWidth="1"/>
    <col min="30" max="30" width="11.5703125" style="69" bestFit="1" customWidth="1"/>
    <col min="31" max="31" width="11.85546875" style="69" bestFit="1" customWidth="1"/>
    <col min="32" max="32" width="11.5703125" style="69" bestFit="1" customWidth="1"/>
    <col min="33" max="33" width="12.7109375" style="69" bestFit="1" customWidth="1"/>
    <col min="34" max="34" width="13.85546875" style="69" bestFit="1" customWidth="1"/>
    <col min="35" max="35" width="12.7109375" style="69" bestFit="1" customWidth="1"/>
    <col min="36" max="36" width="16.42578125" style="69" bestFit="1" customWidth="1"/>
    <col min="37" max="37" width="18.7109375" style="69" bestFit="1" customWidth="1"/>
    <col min="38" max="38" width="19.140625" style="69" bestFit="1" customWidth="1"/>
    <col min="39" max="39" width="13.28515625" style="69" bestFit="1" customWidth="1"/>
    <col min="40" max="40" width="18.5703125" style="69" bestFit="1" customWidth="1"/>
    <col min="41" max="41" width="25.5703125" style="69" bestFit="1" customWidth="1"/>
    <col min="42" max="42" width="15.5703125" style="69" bestFit="1" customWidth="1"/>
    <col min="43" max="43" width="15" style="69" bestFit="1" customWidth="1"/>
    <col min="44" max="44" width="12.28515625" style="69" bestFit="1" customWidth="1"/>
    <col min="45" max="45" width="14.140625" style="69" bestFit="1" customWidth="1"/>
    <col min="46" max="46" width="11.5703125" style="69" bestFit="1" customWidth="1"/>
    <col min="47" max="47" width="15.85546875" style="69" bestFit="1" customWidth="1"/>
    <col min="48" max="49" width="11.5703125" style="69" bestFit="1" customWidth="1"/>
    <col min="50" max="50" width="14.7109375" style="69" bestFit="1" customWidth="1"/>
    <col min="51" max="51" width="11.5703125" style="69" bestFit="1" customWidth="1"/>
    <col min="52" max="52" width="27.28515625" style="69" bestFit="1" customWidth="1"/>
    <col min="53" max="56" width="10.42578125" style="69" customWidth="1"/>
    <col min="57" max="57" width="9.28515625" style="69" customWidth="1"/>
    <col min="58" max="58" width="15.28515625" style="69" bestFit="1" customWidth="1"/>
    <col min="59" max="59" width="12" style="69" bestFit="1" customWidth="1"/>
    <col min="60" max="60" width="10.7109375" style="69" customWidth="1"/>
    <col min="61" max="61" width="10.42578125" style="69" customWidth="1"/>
    <col min="62" max="62" width="13.42578125" style="69" bestFit="1" customWidth="1"/>
    <col min="63" max="63" width="19" style="69" bestFit="1" customWidth="1"/>
    <col min="64" max="64" width="15.28515625" style="69" bestFit="1" customWidth="1"/>
    <col min="65" max="65" width="13.5703125" style="69" bestFit="1" customWidth="1"/>
    <col min="66" max="66" width="13.85546875" style="69" bestFit="1" customWidth="1"/>
    <col min="67" max="67" width="10.42578125" style="69" customWidth="1"/>
    <col min="68" max="68" width="16" style="69" bestFit="1" customWidth="1"/>
    <col min="69" max="69" width="10.42578125" style="69" customWidth="1"/>
    <col min="70" max="70" width="11.85546875" style="69" bestFit="1" customWidth="1"/>
    <col min="71" max="71" width="10.42578125" style="69" customWidth="1"/>
    <col min="72" max="72" width="10.5703125" style="69" customWidth="1"/>
    <col min="73" max="73" width="13.85546875" style="69" bestFit="1" customWidth="1"/>
    <col min="74" max="74" width="12.7109375" style="69" bestFit="1" customWidth="1"/>
    <col min="75" max="75" width="16.42578125" style="69" bestFit="1" customWidth="1"/>
    <col min="76" max="76" width="18.7109375" style="69" bestFit="1" customWidth="1"/>
    <col min="77" max="77" width="19.140625" style="69" bestFit="1" customWidth="1"/>
    <col min="78" max="78" width="13.28515625" style="69" bestFit="1" customWidth="1"/>
    <col min="79" max="79" width="18.5703125" style="69" bestFit="1" customWidth="1"/>
    <col min="80" max="80" width="25.5703125" style="69" bestFit="1" customWidth="1"/>
    <col min="81" max="81" width="15.5703125" style="69" bestFit="1" customWidth="1"/>
    <col min="82" max="82" width="15" style="69" bestFit="1" customWidth="1"/>
    <col min="83" max="83" width="12.28515625" style="69" bestFit="1" customWidth="1"/>
    <col min="84" max="84" width="14.140625" style="69" bestFit="1" customWidth="1"/>
    <col min="85" max="85" width="10.42578125" style="69" customWidth="1"/>
    <col min="86" max="86" width="15.85546875" style="69" bestFit="1" customWidth="1"/>
    <col min="87" max="87" width="10.42578125" style="69" customWidth="1"/>
    <col min="88" max="88" width="10.85546875" style="69" customWidth="1"/>
    <col min="89" max="89" width="14.7109375" style="69" bestFit="1" customWidth="1"/>
    <col min="90" max="90" width="11.28515625" style="69" customWidth="1"/>
    <col min="91" max="91" width="21" style="69" bestFit="1" customWidth="1"/>
    <col min="92" max="92" width="33.140625" style="69" bestFit="1" customWidth="1"/>
    <col min="93" max="16384" width="11.42578125" style="69"/>
  </cols>
  <sheetData>
    <row r="1" spans="1:19" ht="18" customHeight="1" x14ac:dyDescent="0.2">
      <c r="A1" s="70" t="s">
        <v>7159</v>
      </c>
    </row>
    <row r="3" spans="1:19" ht="18" customHeight="1" x14ac:dyDescent="0.2">
      <c r="A3" s="70">
        <v>3860</v>
      </c>
      <c r="B3" s="70" t="s">
        <v>7158</v>
      </c>
      <c r="C3" s="69" t="s">
        <v>1639</v>
      </c>
    </row>
    <row r="5" spans="1:19" ht="18" customHeight="1" x14ac:dyDescent="0.2">
      <c r="B5" s="70" t="s">
        <v>7160</v>
      </c>
      <c r="C5" s="69" t="s">
        <v>7161</v>
      </c>
    </row>
    <row r="6" spans="1:19" ht="18" customHeight="1" x14ac:dyDescent="0.2">
      <c r="B6" s="70" t="s">
        <v>7162</v>
      </c>
      <c r="C6" s="69" t="s">
        <v>7163</v>
      </c>
    </row>
    <row r="9" spans="1:19" s="105" customFormat="1" ht="18" customHeight="1" x14ac:dyDescent="0.2">
      <c r="A9" s="91" t="s">
        <v>2</v>
      </c>
      <c r="B9" s="102" t="s">
        <v>3</v>
      </c>
      <c r="C9" s="101" t="s">
        <v>5</v>
      </c>
      <c r="D9" s="101" t="s">
        <v>6</v>
      </c>
      <c r="E9" s="101" t="s">
        <v>7</v>
      </c>
      <c r="F9" s="101" t="s">
        <v>8</v>
      </c>
      <c r="G9" s="101" t="s">
        <v>10</v>
      </c>
      <c r="H9" s="101" t="s">
        <v>22</v>
      </c>
      <c r="I9" s="101" t="s">
        <v>9</v>
      </c>
      <c r="J9" s="101" t="s">
        <v>11</v>
      </c>
      <c r="K9" s="101" t="s">
        <v>12</v>
      </c>
      <c r="L9" s="101" t="s">
        <v>13</v>
      </c>
      <c r="M9" s="101" t="s">
        <v>23</v>
      </c>
      <c r="N9" s="119" t="s">
        <v>14</v>
      </c>
      <c r="O9" s="103" t="s">
        <v>0</v>
      </c>
      <c r="P9" s="101" t="s">
        <v>15</v>
      </c>
      <c r="Q9" s="101" t="s">
        <v>16</v>
      </c>
      <c r="R9" s="101" t="s">
        <v>17</v>
      </c>
      <c r="S9" s="101" t="s">
        <v>18</v>
      </c>
    </row>
    <row r="10" spans="1:19" s="105" customFormat="1" ht="18" customHeight="1" x14ac:dyDescent="0.2">
      <c r="A10" s="114" t="s">
        <v>6736</v>
      </c>
      <c r="B10" s="122">
        <v>651927862</v>
      </c>
      <c r="C10" s="11" t="s">
        <v>7232</v>
      </c>
      <c r="D10" s="21" t="s">
        <v>6737</v>
      </c>
      <c r="E10" s="21" t="s">
        <v>6738</v>
      </c>
      <c r="F10" s="21" t="s">
        <v>6739</v>
      </c>
      <c r="G10" s="11" t="s">
        <v>1562</v>
      </c>
      <c r="H10" s="11" t="s">
        <v>6740</v>
      </c>
      <c r="I10" s="11" t="s">
        <v>6741</v>
      </c>
      <c r="J10" s="11" t="s">
        <v>6742</v>
      </c>
      <c r="K10" s="13" t="s">
        <v>309</v>
      </c>
      <c r="L10" s="22" t="s">
        <v>3414</v>
      </c>
      <c r="M10" s="22" t="s">
        <v>6743</v>
      </c>
      <c r="N10" s="120" t="s">
        <v>6744</v>
      </c>
      <c r="O10" s="22"/>
      <c r="P10" s="23">
        <v>93401</v>
      </c>
      <c r="Q10" s="24" t="s">
        <v>6745</v>
      </c>
      <c r="R10" s="24">
        <v>44187</v>
      </c>
      <c r="S10" s="22">
        <v>7723</v>
      </c>
    </row>
    <row r="11" spans="1:19" s="105" customFormat="1" ht="18" customHeight="1" x14ac:dyDescent="0.2">
      <c r="A11" s="123" t="s">
        <v>1070</v>
      </c>
      <c r="B11" s="124">
        <v>712939001</v>
      </c>
      <c r="C11" s="11" t="s">
        <v>1071</v>
      </c>
      <c r="D11" s="21" t="s">
        <v>6399</v>
      </c>
      <c r="E11" s="21" t="s">
        <v>1072</v>
      </c>
      <c r="F11" s="21" t="s">
        <v>5764</v>
      </c>
      <c r="G11" s="11" t="s">
        <v>1073</v>
      </c>
      <c r="H11" s="11" t="s">
        <v>5765</v>
      </c>
      <c r="I11" s="23" t="s">
        <v>5766</v>
      </c>
      <c r="J11" s="11" t="s">
        <v>5761</v>
      </c>
      <c r="K11" s="13" t="s">
        <v>47</v>
      </c>
      <c r="L11" s="22" t="s">
        <v>1074</v>
      </c>
      <c r="M11" s="22" t="s">
        <v>5762</v>
      </c>
      <c r="N11" s="62" t="s">
        <v>5763</v>
      </c>
      <c r="O11" s="22"/>
      <c r="P11" s="22">
        <v>93401</v>
      </c>
      <c r="Q11" s="23" t="s">
        <v>6402</v>
      </c>
      <c r="R11" s="24">
        <v>37970</v>
      </c>
      <c r="S11" s="47"/>
    </row>
    <row r="12" spans="1:19" s="105" customFormat="1" ht="18" customHeight="1" x14ac:dyDescent="0.2">
      <c r="A12" s="114" t="s">
        <v>6139</v>
      </c>
      <c r="B12" s="122">
        <v>711524002</v>
      </c>
      <c r="C12" s="11" t="s">
        <v>1640</v>
      </c>
      <c r="D12" s="21" t="s">
        <v>6140</v>
      </c>
      <c r="E12" s="21" t="s">
        <v>1641</v>
      </c>
      <c r="F12" s="21" t="s">
        <v>6141</v>
      </c>
      <c r="G12" s="11" t="s">
        <v>1642</v>
      </c>
      <c r="H12" s="11" t="s">
        <v>6142</v>
      </c>
      <c r="I12" s="11" t="s">
        <v>1643</v>
      </c>
      <c r="J12" s="11" t="s">
        <v>1644</v>
      </c>
      <c r="K12" s="13" t="s">
        <v>47</v>
      </c>
      <c r="L12" s="22" t="s">
        <v>1646</v>
      </c>
      <c r="M12" s="22" t="s">
        <v>1645</v>
      </c>
      <c r="N12" s="62"/>
      <c r="O12" s="22"/>
      <c r="P12" s="23">
        <v>93401</v>
      </c>
      <c r="Q12" s="23" t="s">
        <v>6148</v>
      </c>
      <c r="R12" s="24">
        <v>37970</v>
      </c>
      <c r="S12" s="22">
        <v>1700</v>
      </c>
    </row>
    <row r="13" spans="1:19" s="105" customFormat="1" ht="18" customHeight="1" x14ac:dyDescent="0.2">
      <c r="A13" s="114" t="s">
        <v>2680</v>
      </c>
      <c r="B13" s="122">
        <v>690411008</v>
      </c>
      <c r="C13" s="11" t="s">
        <v>2484</v>
      </c>
      <c r="D13" s="21" t="s">
        <v>26</v>
      </c>
      <c r="E13" s="21" t="s">
        <v>2485</v>
      </c>
      <c r="F13" s="21" t="s">
        <v>28</v>
      </c>
      <c r="G13" s="11"/>
      <c r="H13" s="11"/>
      <c r="I13" s="11" t="s">
        <v>2681</v>
      </c>
      <c r="J13" s="11" t="s">
        <v>2682</v>
      </c>
      <c r="K13" s="13" t="s">
        <v>5343</v>
      </c>
      <c r="L13" s="22" t="s">
        <v>2684</v>
      </c>
      <c r="M13" s="22" t="s">
        <v>2683</v>
      </c>
      <c r="N13" s="62"/>
      <c r="O13" s="22"/>
      <c r="P13" s="23">
        <v>91001</v>
      </c>
      <c r="Q13" s="23" t="s">
        <v>2500</v>
      </c>
      <c r="R13" s="24">
        <v>41394</v>
      </c>
      <c r="S13" s="22">
        <v>7476</v>
      </c>
    </row>
    <row r="14" spans="1:19" s="105" customFormat="1" ht="18" customHeight="1" x14ac:dyDescent="0.2">
      <c r="A14" s="114" t="s">
        <v>7427</v>
      </c>
      <c r="B14" s="122">
        <v>690733005</v>
      </c>
      <c r="C14" s="11" t="s">
        <v>2484</v>
      </c>
      <c r="D14" s="21" t="s">
        <v>26</v>
      </c>
      <c r="E14" s="21" t="s">
        <v>2485</v>
      </c>
      <c r="F14" s="21" t="s">
        <v>28</v>
      </c>
      <c r="G14" s="11"/>
      <c r="H14" s="11"/>
      <c r="I14" s="11" t="s">
        <v>3006</v>
      </c>
      <c r="J14" s="11" t="s">
        <v>3008</v>
      </c>
      <c r="K14" s="13" t="s">
        <v>47</v>
      </c>
      <c r="L14" s="22" t="s">
        <v>3010</v>
      </c>
      <c r="M14" s="22" t="s">
        <v>3009</v>
      </c>
      <c r="N14" s="62" t="s">
        <v>3007</v>
      </c>
      <c r="O14" s="22"/>
      <c r="P14" s="23">
        <v>91001</v>
      </c>
      <c r="Q14" s="23" t="s">
        <v>2488</v>
      </c>
      <c r="R14" s="24">
        <v>38509</v>
      </c>
      <c r="S14" s="22">
        <v>7171</v>
      </c>
    </row>
    <row r="15" spans="1:19" s="105" customFormat="1" ht="18" customHeight="1" x14ac:dyDescent="0.2">
      <c r="A15" s="22" t="s">
        <v>3163</v>
      </c>
      <c r="B15" s="125">
        <v>690811006</v>
      </c>
      <c r="C15" s="11" t="s">
        <v>546</v>
      </c>
      <c r="D15" s="21" t="s">
        <v>26</v>
      </c>
      <c r="E15" s="21" t="s">
        <v>547</v>
      </c>
      <c r="F15" s="21" t="s">
        <v>28</v>
      </c>
      <c r="G15" s="11"/>
      <c r="H15" s="11"/>
      <c r="I15" s="11" t="s">
        <v>3164</v>
      </c>
      <c r="J15" s="11" t="s">
        <v>3166</v>
      </c>
      <c r="K15" s="13" t="s">
        <v>47</v>
      </c>
      <c r="L15" s="22" t="s">
        <v>1281</v>
      </c>
      <c r="M15" s="22" t="s">
        <v>3167</v>
      </c>
      <c r="N15" s="62" t="s">
        <v>3165</v>
      </c>
      <c r="O15" s="22"/>
      <c r="P15" s="23">
        <v>91001</v>
      </c>
      <c r="Q15" s="23" t="s">
        <v>2628</v>
      </c>
      <c r="R15" s="24">
        <v>42032</v>
      </c>
      <c r="S15" s="22">
        <v>7524</v>
      </c>
    </row>
    <row r="16" spans="1:19" s="105" customFormat="1" ht="18" customHeight="1" x14ac:dyDescent="0.2">
      <c r="A16" s="126"/>
      <c r="B16" s="126"/>
      <c r="N16" s="72"/>
    </row>
    <row r="19" spans="1:4" ht="18" customHeight="1" x14ac:dyDescent="0.2">
      <c r="A19" s="106" t="s">
        <v>7441</v>
      </c>
      <c r="B19" s="106" t="s">
        <v>7442</v>
      </c>
      <c r="C19" s="107" t="s">
        <v>7197</v>
      </c>
      <c r="D19" s="106" t="s">
        <v>7443</v>
      </c>
    </row>
    <row r="20" spans="1:4" ht="18" customHeight="1" x14ac:dyDescent="0.2">
      <c r="A20" s="80">
        <v>3860</v>
      </c>
      <c r="B20" s="80" t="s">
        <v>7158</v>
      </c>
      <c r="C20" s="116">
        <v>711524002</v>
      </c>
      <c r="D20" s="113" t="s">
        <v>7444</v>
      </c>
    </row>
    <row r="21" spans="1:4" ht="18" customHeight="1" x14ac:dyDescent="0.2">
      <c r="A21" s="80">
        <v>5070</v>
      </c>
      <c r="B21" s="80" t="s">
        <v>7445</v>
      </c>
      <c r="C21" s="116">
        <v>690411008</v>
      </c>
      <c r="D21" s="113" t="s">
        <v>7446</v>
      </c>
    </row>
    <row r="22" spans="1:4" ht="18" customHeight="1" x14ac:dyDescent="0.2">
      <c r="A22" s="80">
        <v>6720</v>
      </c>
      <c r="B22" s="80" t="s">
        <v>7447</v>
      </c>
      <c r="C22" s="116">
        <v>690811006</v>
      </c>
      <c r="D22" s="113" t="s">
        <v>7448</v>
      </c>
    </row>
    <row r="23" spans="1:4" ht="18" customHeight="1" x14ac:dyDescent="0.2">
      <c r="A23" s="80">
        <v>6898</v>
      </c>
      <c r="B23" s="80" t="s">
        <v>6882</v>
      </c>
      <c r="C23" s="116">
        <v>712939001</v>
      </c>
      <c r="D23" s="115" t="s">
        <v>7449</v>
      </c>
    </row>
    <row r="24" spans="1:4" ht="18" customHeight="1" x14ac:dyDescent="0.2">
      <c r="A24" s="80">
        <v>7172</v>
      </c>
      <c r="B24" s="80" t="s">
        <v>7168</v>
      </c>
      <c r="C24" s="116">
        <v>690733005</v>
      </c>
      <c r="D24" s="115" t="s">
        <v>7450</v>
      </c>
    </row>
    <row r="25" spans="1:4" ht="18" customHeight="1" x14ac:dyDescent="0.2">
      <c r="A25" s="80">
        <v>7745</v>
      </c>
      <c r="B25" s="110" t="s">
        <v>6736</v>
      </c>
      <c r="C25" s="112">
        <v>651927862</v>
      </c>
      <c r="D25" s="113" t="s">
        <v>7451</v>
      </c>
    </row>
    <row r="28" spans="1:4" ht="18" customHeight="1" x14ac:dyDescent="0.2">
      <c r="A28" s="127" t="s">
        <v>7196</v>
      </c>
      <c r="B28" s="127" t="s">
        <v>7197</v>
      </c>
      <c r="C28" s="94" t="s">
        <v>7195</v>
      </c>
      <c r="D28" s="94" t="s">
        <v>13</v>
      </c>
    </row>
    <row r="29" spans="1:4" ht="18" customHeight="1" x14ac:dyDescent="0.2">
      <c r="A29" s="127">
        <v>3860</v>
      </c>
      <c r="B29" s="127">
        <v>711524002</v>
      </c>
      <c r="C29" s="94" t="s">
        <v>6846</v>
      </c>
      <c r="D29" s="94" t="s">
        <v>6534</v>
      </c>
    </row>
    <row r="30" spans="1:4" ht="18" customHeight="1" x14ac:dyDescent="0.2">
      <c r="A30" s="127">
        <v>5070</v>
      </c>
      <c r="B30" s="127">
        <v>690411008</v>
      </c>
      <c r="C30" s="94" t="s">
        <v>6854</v>
      </c>
      <c r="D30" s="94" t="s">
        <v>6610</v>
      </c>
    </row>
    <row r="31" spans="1:4" ht="18" customHeight="1" x14ac:dyDescent="0.2">
      <c r="A31" s="127">
        <v>6720</v>
      </c>
      <c r="B31" s="127">
        <v>690811006</v>
      </c>
      <c r="C31" s="94" t="s">
        <v>6872</v>
      </c>
      <c r="D31" s="94" t="s">
        <v>6624</v>
      </c>
    </row>
    <row r="32" spans="1:4" ht="18" customHeight="1" x14ac:dyDescent="0.2">
      <c r="A32" s="127">
        <v>6898</v>
      </c>
      <c r="B32" s="127">
        <v>712939001</v>
      </c>
      <c r="C32" s="94" t="s">
        <v>6882</v>
      </c>
      <c r="D32" s="94" t="s">
        <v>6530</v>
      </c>
    </row>
    <row r="33" spans="1:92" ht="18" customHeight="1" x14ac:dyDescent="0.2">
      <c r="A33" s="127">
        <v>7172</v>
      </c>
      <c r="B33" s="127">
        <v>690733005</v>
      </c>
      <c r="C33" s="94" t="s">
        <v>7168</v>
      </c>
      <c r="D33" s="94" t="s">
        <v>7191</v>
      </c>
    </row>
    <row r="34" spans="1:92" ht="18" customHeight="1" x14ac:dyDescent="0.2">
      <c r="A34" s="127">
        <v>7745</v>
      </c>
      <c r="B34" s="127">
        <v>651927862</v>
      </c>
      <c r="C34" s="94" t="s">
        <v>7439</v>
      </c>
      <c r="D34" s="94" t="s">
        <v>6542</v>
      </c>
    </row>
    <row r="39" spans="1:92" ht="18" customHeight="1" x14ac:dyDescent="0.2">
      <c r="A39" s="127" t="s">
        <v>7196</v>
      </c>
      <c r="B39" s="127" t="s">
        <v>7197</v>
      </c>
      <c r="C39" s="94" t="s">
        <v>7195</v>
      </c>
      <c r="D39" s="94" t="s">
        <v>13</v>
      </c>
      <c r="E39" s="95" t="s">
        <v>7435</v>
      </c>
      <c r="F39" s="95" t="s">
        <v>7436</v>
      </c>
    </row>
    <row r="40" spans="1:92" ht="18" hidden="1" customHeight="1" x14ac:dyDescent="0.2">
      <c r="A40" s="94">
        <v>7714</v>
      </c>
      <c r="B40" s="94">
        <v>651883474</v>
      </c>
      <c r="C40" s="94" t="s">
        <v>7200</v>
      </c>
      <c r="D40" s="94" t="s">
        <v>6492</v>
      </c>
      <c r="E40" s="95">
        <v>28087132</v>
      </c>
      <c r="F40" s="95">
        <v>56174264</v>
      </c>
    </row>
    <row r="41" spans="1:92" ht="18" hidden="1" customHeight="1" x14ac:dyDescent="0.2">
      <c r="A41" s="94">
        <v>7714</v>
      </c>
      <c r="B41" s="94">
        <v>651883474</v>
      </c>
      <c r="C41" s="94" t="s">
        <v>7200</v>
      </c>
      <c r="D41" s="94" t="s">
        <v>6493</v>
      </c>
      <c r="E41" s="95">
        <v>14043566</v>
      </c>
      <c r="F41" s="95">
        <v>28087132</v>
      </c>
      <c r="K41" s="117" t="s">
        <v>7196</v>
      </c>
      <c r="L41" s="117" t="s">
        <v>7195</v>
      </c>
      <c r="M41" s="117" t="s">
        <v>7197</v>
      </c>
      <c r="N41" s="96" t="s">
        <v>7458</v>
      </c>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row>
    <row r="42" spans="1:92" ht="18" hidden="1" customHeight="1" x14ac:dyDescent="0.2">
      <c r="A42" s="94">
        <v>7714</v>
      </c>
      <c r="B42" s="94">
        <v>651883474</v>
      </c>
      <c r="C42" s="94" t="s">
        <v>7200</v>
      </c>
      <c r="D42" s="94" t="s">
        <v>6549</v>
      </c>
      <c r="E42" s="95">
        <v>0</v>
      </c>
      <c r="F42" s="95">
        <v>7413200</v>
      </c>
      <c r="J42" s="121">
        <v>7692</v>
      </c>
      <c r="K42" s="96">
        <v>7714</v>
      </c>
      <c r="L42" s="96" t="s">
        <v>7200</v>
      </c>
      <c r="M42" s="96">
        <v>651883474</v>
      </c>
      <c r="N42" s="118">
        <v>470225206</v>
      </c>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row>
    <row r="43" spans="1:92" ht="18" hidden="1" customHeight="1" x14ac:dyDescent="0.2">
      <c r="A43" s="94">
        <v>7714</v>
      </c>
      <c r="B43" s="94">
        <v>651883474</v>
      </c>
      <c r="C43" s="94" t="s">
        <v>7200</v>
      </c>
      <c r="D43" s="94" t="s">
        <v>6565</v>
      </c>
      <c r="E43" s="95">
        <v>11564592</v>
      </c>
      <c r="F43" s="95">
        <v>41217392</v>
      </c>
      <c r="J43" s="121">
        <v>7696</v>
      </c>
      <c r="K43" s="96">
        <v>7727</v>
      </c>
      <c r="L43" s="96" t="s">
        <v>7201</v>
      </c>
      <c r="M43" s="96">
        <v>651902215</v>
      </c>
      <c r="N43" s="118">
        <v>288198528</v>
      </c>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row>
    <row r="44" spans="1:92" ht="18" hidden="1" customHeight="1" x14ac:dyDescent="0.2">
      <c r="A44" s="94">
        <v>7714</v>
      </c>
      <c r="B44" s="94">
        <v>651883474</v>
      </c>
      <c r="C44" s="94" t="s">
        <v>7200</v>
      </c>
      <c r="D44" s="94" t="s">
        <v>229</v>
      </c>
      <c r="E44" s="95">
        <v>0</v>
      </c>
      <c r="F44" s="95">
        <v>14826400</v>
      </c>
      <c r="J44" s="121">
        <v>7708</v>
      </c>
      <c r="K44" s="96">
        <v>7729</v>
      </c>
      <c r="L44" s="96" t="s">
        <v>7438</v>
      </c>
      <c r="M44" s="96">
        <v>651932017</v>
      </c>
      <c r="N44" s="118">
        <v>75368522</v>
      </c>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row>
    <row r="45" spans="1:92" ht="18" hidden="1" customHeight="1" x14ac:dyDescent="0.2">
      <c r="A45" s="94">
        <v>7714</v>
      </c>
      <c r="B45" s="94">
        <v>651883474</v>
      </c>
      <c r="C45" s="94" t="s">
        <v>7200</v>
      </c>
      <c r="D45" s="94" t="s">
        <v>6551</v>
      </c>
      <c r="E45" s="95">
        <v>14085080</v>
      </c>
      <c r="F45" s="95">
        <v>28911480</v>
      </c>
      <c r="J45" s="121">
        <v>7704</v>
      </c>
      <c r="K45" s="96">
        <v>7730</v>
      </c>
      <c r="L45" s="96" t="s">
        <v>7203</v>
      </c>
      <c r="M45" s="96">
        <v>651908876</v>
      </c>
      <c r="N45" s="118">
        <v>32641802</v>
      </c>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row>
    <row r="46" spans="1:92" ht="18" hidden="1" customHeight="1" x14ac:dyDescent="0.2">
      <c r="A46" s="94">
        <v>7714</v>
      </c>
      <c r="B46" s="94">
        <v>651883474</v>
      </c>
      <c r="C46" s="94" t="s">
        <v>7200</v>
      </c>
      <c r="D46" s="94" t="s">
        <v>6566</v>
      </c>
      <c r="E46" s="95">
        <v>14381608</v>
      </c>
      <c r="F46" s="95">
        <v>29208008</v>
      </c>
      <c r="J46" s="121">
        <v>7694</v>
      </c>
      <c r="K46" s="96">
        <v>7731</v>
      </c>
      <c r="L46" s="96" t="s">
        <v>7204</v>
      </c>
      <c r="M46" s="96">
        <v>732489002</v>
      </c>
      <c r="N46" s="118">
        <v>89551456</v>
      </c>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row>
    <row r="47" spans="1:92" ht="18" hidden="1" customHeight="1" x14ac:dyDescent="0.2">
      <c r="A47" s="94">
        <v>7714</v>
      </c>
      <c r="B47" s="94">
        <v>651883474</v>
      </c>
      <c r="C47" s="94" t="s">
        <v>7200</v>
      </c>
      <c r="D47" s="94" t="s">
        <v>6548</v>
      </c>
      <c r="E47" s="95">
        <v>14529872</v>
      </c>
      <c r="F47" s="95">
        <v>29356272</v>
      </c>
      <c r="J47" s="121">
        <v>7723</v>
      </c>
      <c r="K47" s="96">
        <v>7745</v>
      </c>
      <c r="L47" s="96" t="s">
        <v>7439</v>
      </c>
      <c r="M47" s="96">
        <v>651927862</v>
      </c>
      <c r="N47" s="118">
        <v>26214282</v>
      </c>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row>
    <row r="48" spans="1:92" ht="18" hidden="1" customHeight="1" x14ac:dyDescent="0.2">
      <c r="A48" s="94">
        <v>7714</v>
      </c>
      <c r="B48" s="94">
        <v>651883474</v>
      </c>
      <c r="C48" s="94" t="s">
        <v>7200</v>
      </c>
      <c r="D48" s="94" t="s">
        <v>6529</v>
      </c>
      <c r="E48" s="95">
        <v>0</v>
      </c>
      <c r="F48" s="95">
        <v>25946200</v>
      </c>
      <c r="K48" s="96" t="s">
        <v>7205</v>
      </c>
      <c r="L48" s="96"/>
      <c r="M48" s="96"/>
      <c r="N48" s="118">
        <v>982199796</v>
      </c>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row>
    <row r="49" spans="1:92" ht="18" hidden="1" customHeight="1" x14ac:dyDescent="0.2">
      <c r="A49" s="94">
        <v>7714</v>
      </c>
      <c r="B49" s="94">
        <v>651883474</v>
      </c>
      <c r="C49" s="94" t="s">
        <v>7200</v>
      </c>
      <c r="D49" s="94" t="s">
        <v>6530</v>
      </c>
      <c r="E49" s="95">
        <v>6227088</v>
      </c>
      <c r="F49" s="95">
        <v>17346888</v>
      </c>
      <c r="K49"/>
      <c r="L49"/>
      <c r="M49"/>
      <c r="N49" s="82"/>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row>
    <row r="50" spans="1:92" ht="18" hidden="1" customHeight="1" x14ac:dyDescent="0.2">
      <c r="A50" s="94">
        <v>7714</v>
      </c>
      <c r="B50" s="94">
        <v>651883474</v>
      </c>
      <c r="C50" s="94" t="s">
        <v>7200</v>
      </c>
      <c r="D50" s="94" t="s">
        <v>6553</v>
      </c>
      <c r="E50" s="95">
        <v>0</v>
      </c>
      <c r="F50" s="95">
        <v>14826400</v>
      </c>
      <c r="K50"/>
      <c r="L50"/>
      <c r="M50"/>
      <c r="N50" s="82"/>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row>
    <row r="51" spans="1:92" ht="18" hidden="1" customHeight="1" x14ac:dyDescent="0.2">
      <c r="A51" s="94">
        <v>7714</v>
      </c>
      <c r="B51" s="94">
        <v>651883474</v>
      </c>
      <c r="C51" s="94" t="s">
        <v>7200</v>
      </c>
      <c r="D51" s="94" t="s">
        <v>6491</v>
      </c>
      <c r="E51" s="95">
        <v>0</v>
      </c>
      <c r="F51" s="95">
        <v>13521677</v>
      </c>
      <c r="K51"/>
      <c r="L51"/>
      <c r="M51"/>
      <c r="N51" s="82"/>
    </row>
    <row r="52" spans="1:92" ht="18" hidden="1" customHeight="1" x14ac:dyDescent="0.2">
      <c r="A52" s="94">
        <v>7714</v>
      </c>
      <c r="B52" s="94">
        <v>651883474</v>
      </c>
      <c r="C52" s="94" t="s">
        <v>7200</v>
      </c>
      <c r="D52" s="94" t="s">
        <v>6534</v>
      </c>
      <c r="E52" s="95">
        <v>14085080</v>
      </c>
      <c r="F52" s="95">
        <v>28170160</v>
      </c>
      <c r="K52"/>
      <c r="L52"/>
      <c r="M52"/>
      <c r="N52" s="82"/>
    </row>
    <row r="53" spans="1:92" ht="18" hidden="1" customHeight="1" x14ac:dyDescent="0.2">
      <c r="A53" s="94">
        <v>7714</v>
      </c>
      <c r="B53" s="94">
        <v>651883474</v>
      </c>
      <c r="C53" s="94" t="s">
        <v>7200</v>
      </c>
      <c r="D53" s="94" t="s">
        <v>6535</v>
      </c>
      <c r="E53" s="95">
        <v>0</v>
      </c>
      <c r="F53" s="95">
        <v>10986362</v>
      </c>
      <c r="K53"/>
      <c r="L53"/>
      <c r="M53"/>
      <c r="N53" s="82"/>
    </row>
    <row r="54" spans="1:92" ht="18" hidden="1" customHeight="1" x14ac:dyDescent="0.2">
      <c r="A54" s="94">
        <v>7714</v>
      </c>
      <c r="B54" s="94">
        <v>651883474</v>
      </c>
      <c r="C54" s="94" t="s">
        <v>7200</v>
      </c>
      <c r="D54" s="94" t="s">
        <v>6622</v>
      </c>
      <c r="E54" s="95">
        <v>14826400</v>
      </c>
      <c r="F54" s="95">
        <v>29652800</v>
      </c>
      <c r="K54"/>
      <c r="L54"/>
      <c r="M54"/>
      <c r="N54" s="82"/>
    </row>
    <row r="55" spans="1:92" ht="18" hidden="1" customHeight="1" x14ac:dyDescent="0.2">
      <c r="A55" s="94">
        <v>7714</v>
      </c>
      <c r="B55" s="94">
        <v>651883474</v>
      </c>
      <c r="C55" s="94" t="s">
        <v>7200</v>
      </c>
      <c r="D55" s="94" t="s">
        <v>6575</v>
      </c>
      <c r="E55" s="95">
        <v>14826400</v>
      </c>
      <c r="F55" s="95">
        <v>29652800</v>
      </c>
      <c r="K55"/>
      <c r="L55"/>
      <c r="M55"/>
      <c r="N55" s="82"/>
    </row>
    <row r="56" spans="1:92" ht="18" hidden="1" customHeight="1" x14ac:dyDescent="0.2">
      <c r="A56" s="94">
        <v>7714</v>
      </c>
      <c r="B56" s="94">
        <v>651883474</v>
      </c>
      <c r="C56" s="94" t="s">
        <v>7200</v>
      </c>
      <c r="D56" s="94" t="s">
        <v>5595</v>
      </c>
      <c r="E56" s="95">
        <v>13640288</v>
      </c>
      <c r="F56" s="95">
        <v>28466688</v>
      </c>
      <c r="K56"/>
      <c r="L56"/>
      <c r="M56"/>
      <c r="N56" s="82"/>
    </row>
    <row r="57" spans="1:92" ht="18" hidden="1" customHeight="1" x14ac:dyDescent="0.2">
      <c r="A57" s="94">
        <v>7714</v>
      </c>
      <c r="B57" s="94">
        <v>651883474</v>
      </c>
      <c r="C57" s="94" t="s">
        <v>7200</v>
      </c>
      <c r="D57" s="94" t="s">
        <v>6544</v>
      </c>
      <c r="E57" s="95">
        <v>0</v>
      </c>
      <c r="F57" s="95">
        <v>14826400</v>
      </c>
      <c r="K57"/>
      <c r="L57"/>
      <c r="M57"/>
      <c r="N57" s="82"/>
    </row>
    <row r="58" spans="1:92" ht="18" hidden="1" customHeight="1" x14ac:dyDescent="0.2">
      <c r="A58" s="94">
        <v>7714</v>
      </c>
      <c r="B58" s="94">
        <v>651883474</v>
      </c>
      <c r="C58" s="94" t="s">
        <v>7200</v>
      </c>
      <c r="D58" s="94" t="s">
        <v>6545</v>
      </c>
      <c r="E58" s="95">
        <v>8958111</v>
      </c>
      <c r="F58" s="95">
        <v>21634683</v>
      </c>
      <c r="K58"/>
      <c r="L58"/>
      <c r="M58"/>
      <c r="N58" s="82"/>
    </row>
    <row r="59" spans="1:92" ht="18" hidden="1" customHeight="1" x14ac:dyDescent="0.2">
      <c r="A59" s="94">
        <v>7727</v>
      </c>
      <c r="B59" s="94">
        <v>651902215</v>
      </c>
      <c r="C59" s="94" t="s">
        <v>7201</v>
      </c>
      <c r="D59" s="94" t="s">
        <v>6510</v>
      </c>
      <c r="E59" s="95">
        <v>9296153</v>
      </c>
      <c r="F59" s="95">
        <v>18592306</v>
      </c>
      <c r="K59"/>
      <c r="L59"/>
      <c r="M59"/>
      <c r="N59" s="82"/>
    </row>
    <row r="60" spans="1:92" ht="18" hidden="1" customHeight="1" x14ac:dyDescent="0.2">
      <c r="A60" s="94">
        <v>7727</v>
      </c>
      <c r="B60" s="94">
        <v>651902215</v>
      </c>
      <c r="C60" s="94" t="s">
        <v>7201</v>
      </c>
      <c r="D60" s="94" t="s">
        <v>6519</v>
      </c>
      <c r="E60" s="95">
        <v>16902096</v>
      </c>
      <c r="F60" s="95">
        <v>33804192</v>
      </c>
      <c r="K60"/>
      <c r="L60"/>
      <c r="M60"/>
      <c r="N60" s="82"/>
    </row>
    <row r="61" spans="1:92" ht="18" hidden="1" customHeight="1" x14ac:dyDescent="0.2">
      <c r="A61" s="94">
        <v>7727</v>
      </c>
      <c r="B61" s="94">
        <v>651902215</v>
      </c>
      <c r="C61" s="94" t="s">
        <v>7201</v>
      </c>
      <c r="D61" s="94" t="s">
        <v>148</v>
      </c>
      <c r="E61" s="95">
        <v>14873844</v>
      </c>
      <c r="F61" s="95">
        <v>32621045</v>
      </c>
      <c r="K61"/>
      <c r="L61"/>
      <c r="M61"/>
      <c r="N61" s="82"/>
    </row>
    <row r="62" spans="1:92" ht="18" hidden="1" customHeight="1" x14ac:dyDescent="0.2">
      <c r="A62" s="94">
        <v>7727</v>
      </c>
      <c r="B62" s="94">
        <v>651902215</v>
      </c>
      <c r="C62" s="94" t="s">
        <v>7201</v>
      </c>
      <c r="D62" s="94" t="s">
        <v>6576</v>
      </c>
      <c r="E62" s="95">
        <v>9340632</v>
      </c>
      <c r="F62" s="95">
        <v>19719112</v>
      </c>
      <c r="K62"/>
      <c r="L62"/>
      <c r="M62"/>
      <c r="N62" s="82"/>
    </row>
    <row r="63" spans="1:92" ht="18" hidden="1" customHeight="1" x14ac:dyDescent="0.2">
      <c r="A63" s="94">
        <v>7727</v>
      </c>
      <c r="B63" s="94">
        <v>651902215</v>
      </c>
      <c r="C63" s="94" t="s">
        <v>7201</v>
      </c>
      <c r="D63" s="94" t="s">
        <v>6502</v>
      </c>
      <c r="E63" s="95">
        <v>13521677</v>
      </c>
      <c r="F63" s="95">
        <v>28564542</v>
      </c>
      <c r="K63"/>
      <c r="L63"/>
      <c r="M63"/>
      <c r="N63" s="82"/>
    </row>
    <row r="64" spans="1:92" ht="18" hidden="1" customHeight="1" x14ac:dyDescent="0.2">
      <c r="A64" s="94">
        <v>7727</v>
      </c>
      <c r="B64" s="94">
        <v>651902215</v>
      </c>
      <c r="C64" s="94" t="s">
        <v>7201</v>
      </c>
      <c r="D64" s="94" t="s">
        <v>6491</v>
      </c>
      <c r="E64" s="95">
        <v>11831467</v>
      </c>
      <c r="F64" s="95">
        <v>23662934</v>
      </c>
      <c r="K64"/>
      <c r="L64"/>
      <c r="M64"/>
      <c r="N64" s="82"/>
    </row>
    <row r="65" spans="1:14" ht="18" hidden="1" customHeight="1" x14ac:dyDescent="0.2">
      <c r="A65" s="94">
        <v>7727</v>
      </c>
      <c r="B65" s="94">
        <v>651902215</v>
      </c>
      <c r="C65" s="94" t="s">
        <v>7201</v>
      </c>
      <c r="D65" s="94" t="s">
        <v>6535</v>
      </c>
      <c r="E65" s="95">
        <v>2873356</v>
      </c>
      <c r="F65" s="95">
        <v>12676572</v>
      </c>
      <c r="K65"/>
      <c r="L65"/>
      <c r="M65"/>
      <c r="N65" s="82"/>
    </row>
    <row r="66" spans="1:14" ht="18" hidden="1" customHeight="1" x14ac:dyDescent="0.2">
      <c r="A66" s="94">
        <v>7727</v>
      </c>
      <c r="B66" s="94">
        <v>651902215</v>
      </c>
      <c r="C66" s="94" t="s">
        <v>7201</v>
      </c>
      <c r="D66" s="94" t="s">
        <v>6507</v>
      </c>
      <c r="E66" s="95">
        <v>13788552</v>
      </c>
      <c r="F66" s="95">
        <v>32766344</v>
      </c>
      <c r="K66"/>
      <c r="L66"/>
      <c r="M66"/>
      <c r="N66" s="82"/>
    </row>
    <row r="67" spans="1:14" ht="18" hidden="1" customHeight="1" x14ac:dyDescent="0.2">
      <c r="A67" s="94">
        <v>7727</v>
      </c>
      <c r="B67" s="94">
        <v>651902215</v>
      </c>
      <c r="C67" s="94" t="s">
        <v>7201</v>
      </c>
      <c r="D67" s="94" t="s">
        <v>6571</v>
      </c>
      <c r="E67" s="95">
        <v>10479300</v>
      </c>
      <c r="F67" s="95">
        <v>22479788</v>
      </c>
      <c r="K67"/>
      <c r="L67"/>
      <c r="M67"/>
      <c r="N67" s="82"/>
    </row>
    <row r="68" spans="1:14" ht="18" hidden="1" customHeight="1" x14ac:dyDescent="0.2">
      <c r="A68" s="94">
        <v>7727</v>
      </c>
      <c r="B68" s="94">
        <v>651902215</v>
      </c>
      <c r="C68" s="94" t="s">
        <v>7201</v>
      </c>
      <c r="D68" s="94" t="s">
        <v>181</v>
      </c>
      <c r="E68" s="95">
        <v>8958111</v>
      </c>
      <c r="F68" s="95">
        <v>24169997</v>
      </c>
      <c r="K68"/>
      <c r="L68"/>
      <c r="M68"/>
      <c r="N68" s="82"/>
    </row>
    <row r="69" spans="1:14" ht="18" hidden="1" customHeight="1" x14ac:dyDescent="0.2">
      <c r="A69" s="94">
        <v>7727</v>
      </c>
      <c r="B69" s="94">
        <v>651902215</v>
      </c>
      <c r="C69" s="94" t="s">
        <v>7201</v>
      </c>
      <c r="D69" s="94" t="s">
        <v>6498</v>
      </c>
      <c r="E69" s="95">
        <v>11119800</v>
      </c>
      <c r="F69" s="95">
        <v>22239600</v>
      </c>
      <c r="K69"/>
      <c r="L69"/>
      <c r="M69"/>
      <c r="N69" s="82"/>
    </row>
    <row r="70" spans="1:14" ht="18" hidden="1" customHeight="1" x14ac:dyDescent="0.2">
      <c r="A70" s="94">
        <v>7727</v>
      </c>
      <c r="B70" s="94">
        <v>651902215</v>
      </c>
      <c r="C70" s="94" t="s">
        <v>7201</v>
      </c>
      <c r="D70" s="94" t="s">
        <v>6591</v>
      </c>
      <c r="E70" s="95">
        <v>8451048</v>
      </c>
      <c r="F70" s="95">
        <v>16902096</v>
      </c>
      <c r="K70"/>
      <c r="L70"/>
      <c r="M70"/>
      <c r="N70" s="82"/>
    </row>
    <row r="71" spans="1:14" ht="18" hidden="1" customHeight="1" x14ac:dyDescent="0.2">
      <c r="A71" s="94">
        <v>7729</v>
      </c>
      <c r="B71" s="94">
        <v>651932017</v>
      </c>
      <c r="C71" s="94" t="s">
        <v>7438</v>
      </c>
      <c r="D71" s="94" t="s">
        <v>6561</v>
      </c>
      <c r="E71" s="95">
        <v>13690698</v>
      </c>
      <c r="F71" s="95">
        <v>13690698</v>
      </c>
      <c r="K71"/>
      <c r="L71"/>
      <c r="M71"/>
      <c r="N71" s="82"/>
    </row>
    <row r="72" spans="1:14" ht="18" hidden="1" customHeight="1" x14ac:dyDescent="0.2">
      <c r="A72" s="94">
        <v>7729</v>
      </c>
      <c r="B72" s="94">
        <v>651932017</v>
      </c>
      <c r="C72" s="94" t="s">
        <v>7438</v>
      </c>
      <c r="D72" s="94" t="s">
        <v>6567</v>
      </c>
      <c r="E72" s="95">
        <v>18236472</v>
      </c>
      <c r="F72" s="95">
        <v>18236472</v>
      </c>
      <c r="K72"/>
      <c r="L72"/>
      <c r="M72"/>
      <c r="N72" s="82"/>
    </row>
    <row r="73" spans="1:14" ht="18" hidden="1" customHeight="1" x14ac:dyDescent="0.2">
      <c r="A73" s="94">
        <v>7729</v>
      </c>
      <c r="B73" s="94">
        <v>651932017</v>
      </c>
      <c r="C73" s="94" t="s">
        <v>7438</v>
      </c>
      <c r="D73" s="94" t="s">
        <v>6688</v>
      </c>
      <c r="E73" s="95">
        <v>7561464</v>
      </c>
      <c r="F73" s="95">
        <v>7561464</v>
      </c>
      <c r="K73"/>
      <c r="L73"/>
      <c r="M73"/>
      <c r="N73" s="82"/>
    </row>
    <row r="74" spans="1:14" ht="18" hidden="1" customHeight="1" x14ac:dyDescent="0.2">
      <c r="A74" s="94">
        <v>7729</v>
      </c>
      <c r="B74" s="94">
        <v>651932017</v>
      </c>
      <c r="C74" s="94" t="s">
        <v>7438</v>
      </c>
      <c r="D74" s="94" t="s">
        <v>6595</v>
      </c>
      <c r="E74" s="95">
        <v>20756960</v>
      </c>
      <c r="F74" s="95">
        <v>20756960</v>
      </c>
      <c r="K74"/>
      <c r="L74"/>
      <c r="M74"/>
      <c r="N74" s="82"/>
    </row>
    <row r="75" spans="1:14" ht="18" hidden="1" customHeight="1" x14ac:dyDescent="0.2">
      <c r="A75" s="94">
        <v>7729</v>
      </c>
      <c r="B75" s="94">
        <v>651932017</v>
      </c>
      <c r="C75" s="94" t="s">
        <v>7438</v>
      </c>
      <c r="D75" s="94" t="s">
        <v>6543</v>
      </c>
      <c r="E75" s="95">
        <v>15122928</v>
      </c>
      <c r="F75" s="95">
        <v>15122928</v>
      </c>
      <c r="K75"/>
      <c r="L75"/>
      <c r="M75"/>
      <c r="N75" s="82"/>
    </row>
    <row r="76" spans="1:14" ht="18" hidden="1" customHeight="1" x14ac:dyDescent="0.2">
      <c r="A76" s="94">
        <v>7730</v>
      </c>
      <c r="B76" s="94">
        <v>651908876</v>
      </c>
      <c r="C76" s="94" t="s">
        <v>7203</v>
      </c>
      <c r="D76" s="94" t="s">
        <v>6509</v>
      </c>
      <c r="E76" s="95">
        <v>15182234</v>
      </c>
      <c r="F76" s="95">
        <v>32641802</v>
      </c>
      <c r="K76"/>
      <c r="L76"/>
      <c r="M76"/>
      <c r="N76" s="82"/>
    </row>
    <row r="77" spans="1:14" ht="18" hidden="1" customHeight="1" x14ac:dyDescent="0.2">
      <c r="A77" s="94">
        <v>7731</v>
      </c>
      <c r="B77" s="94">
        <v>732489002</v>
      </c>
      <c r="C77" s="94" t="s">
        <v>7204</v>
      </c>
      <c r="D77" s="94" t="s">
        <v>6522</v>
      </c>
      <c r="E77" s="95">
        <v>19274320</v>
      </c>
      <c r="F77" s="95">
        <v>38548640</v>
      </c>
      <c r="K77"/>
      <c r="L77"/>
      <c r="M77"/>
      <c r="N77" s="82"/>
    </row>
    <row r="78" spans="1:14" ht="18" hidden="1" customHeight="1" x14ac:dyDescent="0.2">
      <c r="A78" s="94">
        <v>7731</v>
      </c>
      <c r="B78" s="94">
        <v>732489002</v>
      </c>
      <c r="C78" s="94" t="s">
        <v>7204</v>
      </c>
      <c r="D78" s="94" t="s">
        <v>6599</v>
      </c>
      <c r="E78" s="95">
        <v>14826400</v>
      </c>
      <c r="F78" s="95">
        <v>29652800</v>
      </c>
      <c r="K78"/>
      <c r="L78"/>
      <c r="M78"/>
      <c r="N78" s="82"/>
    </row>
    <row r="79" spans="1:14" ht="18" hidden="1" customHeight="1" x14ac:dyDescent="0.2">
      <c r="A79" s="94">
        <v>7731</v>
      </c>
      <c r="B79" s="94">
        <v>732489002</v>
      </c>
      <c r="C79" s="94" t="s">
        <v>7204</v>
      </c>
      <c r="D79" s="94" t="s">
        <v>6508</v>
      </c>
      <c r="E79" s="95">
        <v>10675008</v>
      </c>
      <c r="F79" s="95">
        <v>21350016</v>
      </c>
      <c r="K79"/>
      <c r="L79"/>
      <c r="M79"/>
      <c r="N79" s="82"/>
    </row>
    <row r="80" spans="1:14" ht="18" customHeight="1" x14ac:dyDescent="0.2">
      <c r="A80" s="127">
        <v>7745</v>
      </c>
      <c r="B80" s="127">
        <v>651927862</v>
      </c>
      <c r="C80" s="94" t="s">
        <v>7439</v>
      </c>
      <c r="D80" s="94" t="s">
        <v>6542</v>
      </c>
      <c r="E80" s="95">
        <v>26214282</v>
      </c>
      <c r="F80" s="95">
        <v>26214282</v>
      </c>
      <c r="K80"/>
      <c r="L80"/>
      <c r="M80"/>
      <c r="N80" s="82"/>
    </row>
    <row r="81" spans="1:14" ht="18" customHeight="1" x14ac:dyDescent="0.2">
      <c r="K81"/>
      <c r="L81"/>
      <c r="M81"/>
      <c r="N81" s="82"/>
    </row>
    <row r="82" spans="1:14" ht="18" customHeight="1" x14ac:dyDescent="0.2">
      <c r="K82"/>
      <c r="L82"/>
      <c r="M82"/>
      <c r="N82" s="82"/>
    </row>
    <row r="83" spans="1:14" ht="18" customHeight="1" x14ac:dyDescent="0.2">
      <c r="K83"/>
      <c r="L83"/>
      <c r="M83"/>
      <c r="N83" s="82"/>
    </row>
    <row r="84" spans="1:14" ht="18" customHeight="1" x14ac:dyDescent="0.2">
      <c r="K84"/>
      <c r="L84"/>
      <c r="M84"/>
      <c r="N84" s="82"/>
    </row>
    <row r="85" spans="1:14" ht="18" customHeight="1" x14ac:dyDescent="0.2">
      <c r="K85"/>
      <c r="L85"/>
      <c r="M85"/>
      <c r="N85" s="82"/>
    </row>
    <row r="86" spans="1:14" ht="22.5" x14ac:dyDescent="0.2">
      <c r="A86" s="130" t="s">
        <v>7440</v>
      </c>
      <c r="B86" s="130" t="s">
        <v>7441</v>
      </c>
      <c r="C86" s="130" t="s">
        <v>7442</v>
      </c>
      <c r="D86" s="131" t="s">
        <v>7197</v>
      </c>
      <c r="E86" s="130" t="s">
        <v>7443</v>
      </c>
      <c r="K86"/>
      <c r="L86"/>
      <c r="M86"/>
      <c r="N86" s="82"/>
    </row>
    <row r="87" spans="1:14" s="105" customFormat="1" ht="33.75" x14ac:dyDescent="0.2">
      <c r="A87" s="66">
        <v>1700</v>
      </c>
      <c r="B87" s="66">
        <v>3860</v>
      </c>
      <c r="C87" s="8" t="s">
        <v>7158</v>
      </c>
      <c r="D87" s="99">
        <v>711524002</v>
      </c>
      <c r="E87" s="8" t="s">
        <v>7444</v>
      </c>
      <c r="K87" s="104"/>
      <c r="L87" s="104"/>
      <c r="M87" s="104"/>
      <c r="N87" s="128"/>
    </row>
    <row r="88" spans="1:14" s="105" customFormat="1" ht="90" x14ac:dyDescent="0.2">
      <c r="A88" s="66">
        <v>7476</v>
      </c>
      <c r="B88" s="66">
        <v>5070</v>
      </c>
      <c r="C88" s="8" t="s">
        <v>7445</v>
      </c>
      <c r="D88" s="99">
        <v>690411008</v>
      </c>
      <c r="E88" s="8" t="s">
        <v>7446</v>
      </c>
      <c r="K88" s="104"/>
      <c r="L88" s="104"/>
      <c r="M88" s="104"/>
      <c r="N88" s="128"/>
    </row>
    <row r="89" spans="1:14" s="105" customFormat="1" ht="45" x14ac:dyDescent="0.2">
      <c r="A89" s="66">
        <v>7524</v>
      </c>
      <c r="B89" s="66">
        <v>6720</v>
      </c>
      <c r="C89" s="8" t="s">
        <v>7447</v>
      </c>
      <c r="D89" s="99">
        <v>690811006</v>
      </c>
      <c r="E89" s="8" t="s">
        <v>7448</v>
      </c>
      <c r="K89" s="104"/>
      <c r="L89" s="104"/>
      <c r="M89" s="104"/>
      <c r="N89" s="128"/>
    </row>
    <row r="90" spans="1:14" s="105" customFormat="1" ht="56.25" x14ac:dyDescent="0.2">
      <c r="A90" s="66"/>
      <c r="B90" s="66">
        <v>6898</v>
      </c>
      <c r="C90" s="8" t="s">
        <v>6882</v>
      </c>
      <c r="D90" s="99">
        <v>712939001</v>
      </c>
      <c r="E90" s="8" t="s">
        <v>7449</v>
      </c>
      <c r="K90" s="104"/>
      <c r="L90" s="104"/>
      <c r="M90" s="104"/>
      <c r="N90" s="129"/>
    </row>
    <row r="91" spans="1:14" s="105" customFormat="1" ht="90" x14ac:dyDescent="0.2">
      <c r="A91" s="66">
        <v>7171</v>
      </c>
      <c r="B91" s="66">
        <v>7172</v>
      </c>
      <c r="C91" s="8" t="s">
        <v>7168</v>
      </c>
      <c r="D91" s="99">
        <v>690733005</v>
      </c>
      <c r="E91" s="8" t="s">
        <v>7450</v>
      </c>
      <c r="K91" s="104"/>
      <c r="L91" s="104"/>
      <c r="M91" s="104"/>
      <c r="N91" s="129"/>
    </row>
    <row r="92" spans="1:14" s="105" customFormat="1" ht="33.75" x14ac:dyDescent="0.2">
      <c r="A92" s="110">
        <v>7723</v>
      </c>
      <c r="B92" s="132">
        <v>7745</v>
      </c>
      <c r="C92" s="111" t="s">
        <v>6736</v>
      </c>
      <c r="D92" s="112">
        <v>651927862</v>
      </c>
      <c r="E92" s="68" t="s">
        <v>7451</v>
      </c>
      <c r="K92" s="104"/>
      <c r="L92" s="104"/>
      <c r="M92" s="104"/>
      <c r="N92" s="129"/>
    </row>
    <row r="93" spans="1:14" s="105" customFormat="1" ht="22.5" x14ac:dyDescent="0.2">
      <c r="A93" s="110">
        <v>7708</v>
      </c>
      <c r="B93" s="132">
        <v>7729</v>
      </c>
      <c r="C93" s="111" t="s">
        <v>6011</v>
      </c>
      <c r="D93" s="112">
        <v>651932017</v>
      </c>
      <c r="E93" s="68" t="s">
        <v>7452</v>
      </c>
      <c r="K93" s="104"/>
      <c r="L93" s="104"/>
      <c r="M93" s="104"/>
      <c r="N93" s="129"/>
    </row>
    <row r="94" spans="1:14" s="105" customFormat="1" ht="45" x14ac:dyDescent="0.2">
      <c r="A94" s="110">
        <v>7704</v>
      </c>
      <c r="B94" s="132">
        <v>7730</v>
      </c>
      <c r="C94" s="111" t="s">
        <v>5950</v>
      </c>
      <c r="D94" s="112">
        <v>651908876</v>
      </c>
      <c r="E94" s="68" t="s">
        <v>7453</v>
      </c>
      <c r="K94" s="104"/>
      <c r="L94" s="104"/>
      <c r="M94" s="104"/>
      <c r="N94" s="129"/>
    </row>
    <row r="95" spans="1:14" s="105" customFormat="1" ht="33.75" x14ac:dyDescent="0.2">
      <c r="A95" s="110">
        <v>7696</v>
      </c>
      <c r="B95" s="132">
        <v>7727</v>
      </c>
      <c r="C95" s="111" t="s">
        <v>5852</v>
      </c>
      <c r="D95" s="112">
        <v>651902215</v>
      </c>
      <c r="E95" s="68" t="s">
        <v>7454</v>
      </c>
      <c r="K95" s="104"/>
      <c r="L95" s="104"/>
      <c r="M95" s="104"/>
      <c r="N95" s="129"/>
    </row>
    <row r="96" spans="1:14" s="105" customFormat="1" ht="56.25" x14ac:dyDescent="0.2">
      <c r="A96" s="110">
        <v>7694</v>
      </c>
      <c r="B96" s="132">
        <v>7731</v>
      </c>
      <c r="C96" s="111" t="s">
        <v>5841</v>
      </c>
      <c r="D96" s="112">
        <v>732489002</v>
      </c>
      <c r="E96" s="68" t="s">
        <v>7455</v>
      </c>
      <c r="N96" s="129"/>
    </row>
    <row r="97" spans="1:14" s="105" customFormat="1" ht="22.5" x14ac:dyDescent="0.2">
      <c r="A97" s="66">
        <v>7692</v>
      </c>
      <c r="B97" s="66">
        <v>7714</v>
      </c>
      <c r="C97" s="8" t="s">
        <v>7456</v>
      </c>
      <c r="D97" s="99">
        <v>651883474</v>
      </c>
      <c r="E97" s="68" t="s">
        <v>7457</v>
      </c>
      <c r="N97" s="129"/>
    </row>
    <row r="98" spans="1:14" s="105" customFormat="1" ht="33.75" x14ac:dyDescent="0.2">
      <c r="A98" s="22">
        <v>6988</v>
      </c>
      <c r="B98" s="66">
        <v>6871</v>
      </c>
      <c r="C98" s="13" t="s">
        <v>395</v>
      </c>
      <c r="D98" s="98">
        <v>715787008</v>
      </c>
      <c r="E98" s="68" t="s">
        <v>7459</v>
      </c>
      <c r="N98" s="129"/>
    </row>
    <row r="99" spans="1:14" s="105" customFormat="1" ht="45" x14ac:dyDescent="0.2">
      <c r="A99" s="22">
        <v>7691</v>
      </c>
      <c r="B99" s="66">
        <v>7726</v>
      </c>
      <c r="C99" s="13" t="s">
        <v>5823</v>
      </c>
      <c r="D99" s="98">
        <v>651539544</v>
      </c>
      <c r="E99" s="68" t="s">
        <v>7460</v>
      </c>
      <c r="N99" s="129"/>
    </row>
    <row r="100" spans="1:14" ht="22.5" x14ac:dyDescent="0.2">
      <c r="A100" s="22">
        <v>7717</v>
      </c>
      <c r="B100" s="133">
        <v>7708</v>
      </c>
      <c r="C100" s="13" t="s">
        <v>6252</v>
      </c>
      <c r="D100" s="98">
        <v>533344577</v>
      </c>
      <c r="E100" s="68" t="s">
        <v>7461</v>
      </c>
    </row>
    <row r="101" spans="1:14" ht="33.75" x14ac:dyDescent="0.2">
      <c r="A101" s="22">
        <v>7714</v>
      </c>
      <c r="B101" s="66">
        <v>7701</v>
      </c>
      <c r="C101" s="13" t="s">
        <v>6245</v>
      </c>
      <c r="D101" s="98">
        <v>651935253</v>
      </c>
      <c r="E101" s="68" t="s">
        <v>7462</v>
      </c>
    </row>
    <row r="102" spans="1:14" ht="22.5" x14ac:dyDescent="0.2">
      <c r="A102" s="22">
        <v>7713</v>
      </c>
      <c r="B102" s="66">
        <v>7700</v>
      </c>
      <c r="C102" s="13" t="s">
        <v>6211</v>
      </c>
      <c r="D102" s="98">
        <v>651868661</v>
      </c>
      <c r="E102" s="68" t="s">
        <v>7463</v>
      </c>
    </row>
    <row r="103" spans="1:14" ht="22.5" x14ac:dyDescent="0.2">
      <c r="A103" s="108">
        <v>7729</v>
      </c>
      <c r="B103" s="108">
        <v>7757</v>
      </c>
      <c r="C103" s="78" t="s">
        <v>7505</v>
      </c>
      <c r="D103" s="78">
        <v>605110207</v>
      </c>
      <c r="E103" s="68" t="s">
        <v>7506</v>
      </c>
    </row>
  </sheetData>
  <autoFilter ref="A39:F80">
    <filterColumn colId="0">
      <filters>
        <filter val="7745"/>
      </filters>
    </filterColumn>
  </autoFilter>
  <hyperlinks>
    <hyperlink ref="N10" r:id="rId2"/>
  </hyperlinks>
  <pageMargins left="0.7" right="0.7" top="0.75" bottom="0.75" header="0.3" footer="0.3"/>
  <pageSetup orientation="portrait" verticalDpi="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L8" sqref="L8"/>
    </sheetView>
  </sheetViews>
  <sheetFormatPr baseColWidth="10" defaultRowHeight="42" customHeight="1" x14ac:dyDescent="0.2"/>
  <cols>
    <col min="4" max="4" width="19.140625" bestFit="1" customWidth="1"/>
  </cols>
  <sheetData>
    <row r="1" spans="1:5" ht="42" customHeight="1" x14ac:dyDescent="0.2">
      <c r="A1" s="16" t="s">
        <v>18</v>
      </c>
      <c r="B1" s="15" t="s">
        <v>2</v>
      </c>
      <c r="C1" s="97" t="s">
        <v>3</v>
      </c>
    </row>
    <row r="2" spans="1:5" ht="42" customHeight="1" x14ac:dyDescent="0.2">
      <c r="A2" s="22">
        <v>1700</v>
      </c>
      <c r="B2" s="32" t="s">
        <v>266</v>
      </c>
      <c r="C2" s="98">
        <v>825359001</v>
      </c>
      <c r="D2" t="s">
        <v>8926</v>
      </c>
    </row>
    <row r="3" spans="1:5" ht="42" customHeight="1" x14ac:dyDescent="0.2">
      <c r="A3" s="22">
        <v>1700</v>
      </c>
      <c r="B3" s="13" t="s">
        <v>6139</v>
      </c>
      <c r="C3" s="98">
        <v>711524002</v>
      </c>
      <c r="D3" t="s">
        <v>8925</v>
      </c>
    </row>
    <row r="5" spans="1:5" ht="42" customHeight="1" x14ac:dyDescent="0.2">
      <c r="A5" s="130" t="s">
        <v>7440</v>
      </c>
      <c r="B5" s="130" t="s">
        <v>7441</v>
      </c>
      <c r="C5" s="130" t="s">
        <v>7442</v>
      </c>
      <c r="D5" s="131" t="s">
        <v>7197</v>
      </c>
      <c r="E5" s="130" t="s">
        <v>7443</v>
      </c>
    </row>
    <row r="6" spans="1:5" ht="85.5" customHeight="1" x14ac:dyDescent="0.2">
      <c r="A6" s="108"/>
      <c r="B6" s="108">
        <v>6898</v>
      </c>
      <c r="C6" s="78" t="s">
        <v>6882</v>
      </c>
      <c r="D6" s="109">
        <v>712939001</v>
      </c>
      <c r="E6" s="8" t="s">
        <v>7449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AGOSTO 2021</vt:lpstr>
      <vt:lpstr>TRABAJO AGOSTO 2021</vt:lpstr>
      <vt:lpstr>BASE ACUMULADO AGOSTO</vt:lpstr>
      <vt:lpstr>BASE REGISTRO AGOSTO</vt:lpstr>
      <vt:lpstr>CORREGIR</vt:lpstr>
      <vt:lpstr>PROBLEMAS JURIDICO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Barahona Maldonado, Claudio</cp:lastModifiedBy>
  <cp:lastPrinted>2021-09-29T14:39:12Z</cp:lastPrinted>
  <dcterms:created xsi:type="dcterms:W3CDTF">2006-10-16T21:23:02Z</dcterms:created>
  <dcterms:modified xsi:type="dcterms:W3CDTF">2021-09-29T15:31:04Z</dcterms:modified>
</cp:coreProperties>
</file>